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eSM\Docs\SOC 1\"/>
    </mc:Choice>
  </mc:AlternateContent>
  <xr:revisionPtr revIDLastSave="0" documentId="8_{4D1355C1-B937-4ED5-95A3-3641E252E87F}" xr6:coauthVersionLast="47" xr6:coauthVersionMax="47" xr10:uidLastSave="{00000000-0000-0000-0000-000000000000}"/>
  <bookViews>
    <workbookView xWindow="-108" yWindow="-108" windowWidth="23256" windowHeight="12576" tabRatio="500" activeTab="1" xr2:uid="{00000000-000D-0000-FFFF-FFFF00000000}"/>
  </bookViews>
  <sheets>
    <sheet name="INSTRUCTIONS" sheetId="6" r:id="rId1"/>
    <sheet name="1. RISK THRESHOLD" sheetId="9" r:id="rId2"/>
    <sheet name="2. RISK ASSESSMENT" sheetId="1" r:id="rId3"/>
    <sheet name="3. RISK MATRIX" sheetId="8" r:id="rId4"/>
    <sheet name="DEFINITIONS" sheetId="2" r:id="rId5"/>
    <sheet name="COPYRIGHT ©" sheetId="5" r:id="rId6"/>
    <sheet name="ABOUT OPEN BRIEFING" sheetId="7" r:id="rId7"/>
  </sheets>
  <definedNames>
    <definedName name="_xlnm.Print_Area" localSheetId="1">'1. RISK THRESHOLD'!$A$1:$J$27</definedName>
    <definedName name="_xlnm.Print_Area" localSheetId="2">'2. RISK ASSESSMENT'!$A$1:$N$63</definedName>
    <definedName name="_xlnm.Print_Area" localSheetId="3">'3. RISK MATRIX'!$A$1:$Q$32</definedName>
    <definedName name="_xlnm.Print_Area" localSheetId="6">'ABOUT OPEN BRIEFING'!$B$1:$B$24</definedName>
    <definedName name="_xlnm.Print_Area" localSheetId="4">DEFINITIONS!$A$1:$P$21</definedName>
    <definedName name="_xlnm.Print_Area" localSheetId="0">INSTRUCTIONS!$A$1:$L$20</definedName>
    <definedName name="_xlnm.Print_Titles" localSheetId="2">'2. RISK ASSESSMENT'!$10:$11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13" i="6" l="1"/>
  <c r="A12" i="6"/>
  <c r="A11" i="6"/>
  <c r="A10" i="6"/>
  <c r="A9" i="6"/>
  <c r="A8" i="6"/>
  <c r="A7" i="6"/>
  <c r="A6" i="6"/>
  <c r="A5" i="6"/>
  <c r="A4" i="6"/>
  <c r="A3" i="6"/>
  <c r="A2" i="6"/>
  <c r="J14" i="9"/>
  <c r="J17" i="9"/>
  <c r="J20" i="9"/>
  <c r="J13" i="9"/>
  <c r="J15" i="9"/>
  <c r="J18" i="9"/>
  <c r="J16" i="9"/>
  <c r="J19" i="9"/>
  <c r="J21" i="9"/>
  <c r="J23" i="9"/>
  <c r="I23" i="9" s="1"/>
  <c r="J5" i="9"/>
  <c r="J4" i="9"/>
  <c r="J8" i="9" s="1"/>
  <c r="I8" i="9" s="1"/>
  <c r="B8" i="1" s="1"/>
  <c r="J6" i="9"/>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F12" i="1"/>
  <c r="G12" i="1" s="1"/>
  <c r="M12" i="1" s="1"/>
  <c r="V202" i="8"/>
  <c r="V201" i="8"/>
  <c r="V200" i="8"/>
  <c r="V199" i="8"/>
  <c r="V198" i="8"/>
  <c r="V197" i="8"/>
  <c r="V196" i="8"/>
  <c r="V195" i="8"/>
  <c r="V194" i="8"/>
  <c r="V193" i="8"/>
  <c r="V192" i="8"/>
  <c r="V191" i="8"/>
  <c r="V190" i="8"/>
  <c r="V189" i="8"/>
  <c r="V188" i="8"/>
  <c r="V187" i="8"/>
  <c r="V186" i="8"/>
  <c r="V185" i="8"/>
  <c r="V184" i="8"/>
  <c r="V183" i="8"/>
  <c r="V182" i="8"/>
  <c r="V181" i="8"/>
  <c r="V180" i="8"/>
  <c r="V179" i="8"/>
  <c r="V178" i="8"/>
  <c r="V177" i="8"/>
  <c r="V176" i="8"/>
  <c r="V175" i="8"/>
  <c r="V174" i="8"/>
  <c r="V173" i="8"/>
  <c r="V172" i="8"/>
  <c r="V171" i="8"/>
  <c r="V170" i="8"/>
  <c r="V169" i="8"/>
  <c r="V168" i="8"/>
  <c r="V167" i="8"/>
  <c r="V166" i="8"/>
  <c r="V165" i="8"/>
  <c r="V164" i="8"/>
  <c r="V163" i="8"/>
  <c r="V162" i="8"/>
  <c r="V161" i="8"/>
  <c r="V160" i="8"/>
  <c r="V159" i="8"/>
  <c r="V158" i="8"/>
  <c r="V157" i="8"/>
  <c r="V156" i="8"/>
  <c r="V155" i="8"/>
  <c r="V154" i="8"/>
  <c r="V153" i="8"/>
  <c r="V152" i="8"/>
  <c r="V151" i="8"/>
  <c r="V150" i="8"/>
  <c r="V149" i="8"/>
  <c r="V148" i="8"/>
  <c r="V147" i="8"/>
  <c r="V146" i="8"/>
  <c r="V145" i="8"/>
  <c r="V144" i="8"/>
  <c r="V143" i="8"/>
  <c r="V142" i="8"/>
  <c r="V141" i="8"/>
  <c r="V140" i="8"/>
  <c r="V139" i="8"/>
  <c r="V138" i="8"/>
  <c r="V137" i="8"/>
  <c r="V136" i="8"/>
  <c r="V135" i="8"/>
  <c r="V134" i="8"/>
  <c r="V133" i="8"/>
  <c r="V132" i="8"/>
  <c r="V131" i="8"/>
  <c r="V130" i="8"/>
  <c r="V129" i="8"/>
  <c r="V128" i="8"/>
  <c r="V127" i="8"/>
  <c r="V126" i="8"/>
  <c r="V125" i="8"/>
  <c r="V124" i="8"/>
  <c r="V123" i="8"/>
  <c r="V122" i="8"/>
  <c r="V121" i="8"/>
  <c r="V120" i="8"/>
  <c r="V119" i="8"/>
  <c r="V118" i="8"/>
  <c r="V117" i="8"/>
  <c r="V116" i="8"/>
  <c r="V115" i="8"/>
  <c r="V114" i="8"/>
  <c r="V113" i="8"/>
  <c r="V112" i="8"/>
  <c r="V111" i="8"/>
  <c r="V110" i="8"/>
  <c r="V109" i="8"/>
  <c r="V108" i="8"/>
  <c r="V107" i="8"/>
  <c r="V106" i="8"/>
  <c r="V105" i="8"/>
  <c r="V104" i="8"/>
  <c r="V103" i="8"/>
  <c r="V102" i="8"/>
  <c r="V101" i="8"/>
  <c r="V100" i="8"/>
  <c r="V99" i="8"/>
  <c r="V98" i="8"/>
  <c r="V97" i="8"/>
  <c r="V96" i="8"/>
  <c r="V95" i="8"/>
  <c r="V94" i="8"/>
  <c r="V93" i="8"/>
  <c r="V92" i="8"/>
  <c r="V91" i="8"/>
  <c r="V90" i="8"/>
  <c r="V89" i="8"/>
  <c r="V88" i="8"/>
  <c r="V87" i="8"/>
  <c r="V86" i="8"/>
  <c r="V85" i="8"/>
  <c r="V84" i="8"/>
  <c r="V83" i="8"/>
  <c r="V82" i="8"/>
  <c r="V81" i="8"/>
  <c r="V80" i="8"/>
  <c r="V79" i="8"/>
  <c r="V78" i="8"/>
  <c r="V77" i="8"/>
  <c r="V76" i="8"/>
  <c r="V75" i="8"/>
  <c r="V74" i="8"/>
  <c r="V73" i="8"/>
  <c r="V72" i="8"/>
  <c r="V71" i="8"/>
  <c r="V70" i="8"/>
  <c r="V69" i="8"/>
  <c r="V68" i="8"/>
  <c r="V67" i="8"/>
  <c r="V66" i="8"/>
  <c r="V65" i="8"/>
  <c r="V64" i="8"/>
  <c r="V63" i="8"/>
  <c r="V62" i="8"/>
  <c r="V61" i="8"/>
  <c r="V60" i="8"/>
  <c r="V59" i="8"/>
  <c r="V58" i="8"/>
  <c r="V57" i="8"/>
  <c r="V56" i="8"/>
  <c r="V55" i="8"/>
  <c r="V54" i="8"/>
  <c r="V53" i="8"/>
  <c r="V52" i="8"/>
  <c r="V51" i="8"/>
  <c r="V50" i="8"/>
  <c r="V49" i="8"/>
  <c r="V48" i="8"/>
  <c r="V47" i="8"/>
  <c r="V46" i="8"/>
  <c r="V45" i="8"/>
  <c r="V44" i="8"/>
  <c r="V43" i="8"/>
  <c r="V42" i="8"/>
  <c r="V41" i="8"/>
  <c r="V40" i="8"/>
  <c r="V39" i="8"/>
  <c r="V38" i="8"/>
  <c r="V37" i="8"/>
  <c r="V36" i="8"/>
  <c r="V35" i="8"/>
  <c r="V34" i="8"/>
  <c r="V33" i="8"/>
  <c r="V32" i="8"/>
  <c r="V31" i="8"/>
  <c r="V30" i="8"/>
  <c r="V29" i="8"/>
  <c r="V28" i="8"/>
  <c r="V27" i="8"/>
  <c r="V26" i="8"/>
  <c r="V25" i="8"/>
  <c r="V24" i="8"/>
  <c r="V23" i="8"/>
  <c r="V22" i="8"/>
  <c r="V21" i="8"/>
  <c r="V20" i="8"/>
  <c r="V19" i="8"/>
  <c r="V18" i="8"/>
  <c r="V17" i="8"/>
  <c r="V16" i="8"/>
  <c r="V15" i="8"/>
  <c r="V14" i="8"/>
  <c r="V13" i="8"/>
  <c r="V12" i="8"/>
  <c r="V11" i="8"/>
  <c r="V10" i="8"/>
  <c r="V9" i="8"/>
  <c r="V8" i="8"/>
  <c r="V7" i="8"/>
  <c r="V6" i="8"/>
  <c r="V5" i="8"/>
  <c r="V4" i="8"/>
  <c r="V3" i="8"/>
  <c r="U202" i="8"/>
  <c r="U201" i="8"/>
  <c r="U200" i="8"/>
  <c r="U199" i="8"/>
  <c r="U198" i="8"/>
  <c r="U197" i="8"/>
  <c r="U196" i="8"/>
  <c r="U195" i="8"/>
  <c r="U194" i="8"/>
  <c r="U193" i="8"/>
  <c r="U192" i="8"/>
  <c r="U191" i="8"/>
  <c r="U190" i="8"/>
  <c r="U189" i="8"/>
  <c r="U188" i="8"/>
  <c r="U187" i="8"/>
  <c r="U186" i="8"/>
  <c r="U185" i="8"/>
  <c r="U184" i="8"/>
  <c r="U183" i="8"/>
  <c r="U182" i="8"/>
  <c r="U181" i="8"/>
  <c r="U180" i="8"/>
  <c r="U179" i="8"/>
  <c r="U178" i="8"/>
  <c r="U177" i="8"/>
  <c r="U176" i="8"/>
  <c r="U175" i="8"/>
  <c r="U174" i="8"/>
  <c r="U173" i="8"/>
  <c r="U172" i="8"/>
  <c r="U171" i="8"/>
  <c r="U170" i="8"/>
  <c r="U169" i="8"/>
  <c r="U168" i="8"/>
  <c r="U167" i="8"/>
  <c r="U166" i="8"/>
  <c r="U165" i="8"/>
  <c r="U164" i="8"/>
  <c r="U163" i="8"/>
  <c r="U162" i="8"/>
  <c r="U161" i="8"/>
  <c r="U160" i="8"/>
  <c r="U159" i="8"/>
  <c r="U158" i="8"/>
  <c r="U157" i="8"/>
  <c r="U156" i="8"/>
  <c r="U155" i="8"/>
  <c r="U154" i="8"/>
  <c r="U153" i="8"/>
  <c r="U152" i="8"/>
  <c r="U151" i="8"/>
  <c r="U150" i="8"/>
  <c r="U149" i="8"/>
  <c r="U148" i="8"/>
  <c r="U147" i="8"/>
  <c r="U146" i="8"/>
  <c r="U145" i="8"/>
  <c r="U144" i="8"/>
  <c r="U143" i="8"/>
  <c r="U142" i="8"/>
  <c r="U141" i="8"/>
  <c r="U140" i="8"/>
  <c r="U139" i="8"/>
  <c r="U138" i="8"/>
  <c r="U137" i="8"/>
  <c r="U136" i="8"/>
  <c r="U135" i="8"/>
  <c r="U134" i="8"/>
  <c r="U133" i="8"/>
  <c r="U132" i="8"/>
  <c r="U131" i="8"/>
  <c r="U130" i="8"/>
  <c r="U129" i="8"/>
  <c r="U128" i="8"/>
  <c r="U127" i="8"/>
  <c r="U126" i="8"/>
  <c r="U125" i="8"/>
  <c r="U124" i="8"/>
  <c r="U123" i="8"/>
  <c r="U122" i="8"/>
  <c r="U121" i="8"/>
  <c r="U120" i="8"/>
  <c r="U119" i="8"/>
  <c r="U118" i="8"/>
  <c r="U117" i="8"/>
  <c r="U116" i="8"/>
  <c r="U115" i="8"/>
  <c r="U114" i="8"/>
  <c r="U113" i="8"/>
  <c r="U112" i="8"/>
  <c r="U111" i="8"/>
  <c r="U110" i="8"/>
  <c r="U109" i="8"/>
  <c r="U108" i="8"/>
  <c r="U107" i="8"/>
  <c r="U106" i="8"/>
  <c r="U105" i="8"/>
  <c r="U104" i="8"/>
  <c r="U103" i="8"/>
  <c r="U102" i="8"/>
  <c r="U101" i="8"/>
  <c r="U100" i="8"/>
  <c r="U99" i="8"/>
  <c r="U98" i="8"/>
  <c r="U97" i="8"/>
  <c r="U96" i="8"/>
  <c r="U95" i="8"/>
  <c r="U94" i="8"/>
  <c r="U93" i="8"/>
  <c r="U92" i="8"/>
  <c r="U91" i="8"/>
  <c r="U90" i="8"/>
  <c r="U89" i="8"/>
  <c r="U88" i="8"/>
  <c r="U87" i="8"/>
  <c r="U86" i="8"/>
  <c r="U85" i="8"/>
  <c r="U84" i="8"/>
  <c r="U83" i="8"/>
  <c r="U82" i="8"/>
  <c r="U81" i="8"/>
  <c r="U80" i="8"/>
  <c r="U79" i="8"/>
  <c r="U78" i="8"/>
  <c r="U77" i="8"/>
  <c r="U76" i="8"/>
  <c r="U75" i="8"/>
  <c r="U74" i="8"/>
  <c r="U73" i="8"/>
  <c r="U72" i="8"/>
  <c r="U71" i="8"/>
  <c r="U70" i="8"/>
  <c r="U69" i="8"/>
  <c r="U68" i="8"/>
  <c r="U67" i="8"/>
  <c r="U66" i="8"/>
  <c r="U65" i="8"/>
  <c r="U64" i="8"/>
  <c r="U63" i="8"/>
  <c r="U62" i="8"/>
  <c r="U61" i="8"/>
  <c r="U60" i="8"/>
  <c r="U59" i="8"/>
  <c r="U58" i="8"/>
  <c r="U57" i="8"/>
  <c r="U56" i="8"/>
  <c r="U55" i="8"/>
  <c r="U54" i="8"/>
  <c r="U53" i="8"/>
  <c r="U52" i="8"/>
  <c r="U51" i="8"/>
  <c r="U50" i="8"/>
  <c r="U49" i="8"/>
  <c r="U48" i="8"/>
  <c r="U47" i="8"/>
  <c r="U46" i="8"/>
  <c r="U45" i="8"/>
  <c r="U44" i="8"/>
  <c r="U43" i="8"/>
  <c r="U42" i="8"/>
  <c r="U41" i="8"/>
  <c r="U40" i="8"/>
  <c r="U39" i="8"/>
  <c r="U38" i="8"/>
  <c r="U37" i="8"/>
  <c r="U36" i="8"/>
  <c r="U35" i="8"/>
  <c r="U34" i="8"/>
  <c r="U33" i="8"/>
  <c r="U32" i="8"/>
  <c r="U31" i="8"/>
  <c r="U30" i="8"/>
  <c r="U29" i="8"/>
  <c r="U28" i="8"/>
  <c r="U27" i="8"/>
  <c r="U26" i="8"/>
  <c r="U25" i="8"/>
  <c r="U24" i="8"/>
  <c r="U23" i="8"/>
  <c r="U22" i="8"/>
  <c r="U21" i="8"/>
  <c r="U20" i="8"/>
  <c r="U19" i="8"/>
  <c r="U18" i="8"/>
  <c r="U17" i="8"/>
  <c r="U16" i="8"/>
  <c r="U15" i="8"/>
  <c r="U14" i="8"/>
  <c r="U13" i="8"/>
  <c r="U12" i="8"/>
  <c r="U11" i="8"/>
  <c r="U10" i="8"/>
  <c r="U9" i="8"/>
  <c r="U8" i="8"/>
  <c r="U7" i="8"/>
  <c r="U6" i="8"/>
  <c r="U5" i="8"/>
  <c r="U4" i="8"/>
  <c r="U3" i="8"/>
  <c r="T202" i="8"/>
  <c r="T201" i="8"/>
  <c r="T200" i="8"/>
  <c r="T199" i="8"/>
  <c r="T198" i="8"/>
  <c r="T197" i="8"/>
  <c r="T196" i="8"/>
  <c r="T195" i="8"/>
  <c r="T194" i="8"/>
  <c r="T193" i="8"/>
  <c r="T192" i="8"/>
  <c r="T191" i="8"/>
  <c r="T190" i="8"/>
  <c r="T189" i="8"/>
  <c r="T188" i="8"/>
  <c r="T187" i="8"/>
  <c r="T186" i="8"/>
  <c r="T185" i="8"/>
  <c r="T184" i="8"/>
  <c r="T183" i="8"/>
  <c r="T182" i="8"/>
  <c r="T181" i="8"/>
  <c r="T180" i="8"/>
  <c r="T179" i="8"/>
  <c r="T178" i="8"/>
  <c r="T177" i="8"/>
  <c r="T176" i="8"/>
  <c r="T175" i="8"/>
  <c r="T174" i="8"/>
  <c r="T173" i="8"/>
  <c r="T172" i="8"/>
  <c r="T171" i="8"/>
  <c r="T170" i="8"/>
  <c r="T169" i="8"/>
  <c r="T168" i="8"/>
  <c r="T167" i="8"/>
  <c r="T166" i="8"/>
  <c r="T165" i="8"/>
  <c r="T164" i="8"/>
  <c r="T163" i="8"/>
  <c r="T162" i="8"/>
  <c r="T161" i="8"/>
  <c r="T160" i="8"/>
  <c r="T159" i="8"/>
  <c r="T158" i="8"/>
  <c r="T157" i="8"/>
  <c r="T156" i="8"/>
  <c r="T155" i="8"/>
  <c r="T154" i="8"/>
  <c r="T153" i="8"/>
  <c r="T152" i="8"/>
  <c r="T151" i="8"/>
  <c r="T150" i="8"/>
  <c r="T149" i="8"/>
  <c r="T148" i="8"/>
  <c r="T147" i="8"/>
  <c r="T146" i="8"/>
  <c r="T145" i="8"/>
  <c r="T144" i="8"/>
  <c r="T143" i="8"/>
  <c r="T142" i="8"/>
  <c r="T141" i="8"/>
  <c r="T140" i="8"/>
  <c r="T139" i="8"/>
  <c r="T138" i="8"/>
  <c r="T137" i="8"/>
  <c r="T136" i="8"/>
  <c r="T135" i="8"/>
  <c r="T134" i="8"/>
  <c r="T133" i="8"/>
  <c r="T132" i="8"/>
  <c r="T131" i="8"/>
  <c r="T130" i="8"/>
  <c r="T129" i="8"/>
  <c r="T128" i="8"/>
  <c r="T127" i="8"/>
  <c r="T126" i="8"/>
  <c r="T125" i="8"/>
  <c r="T124" i="8"/>
  <c r="T123" i="8"/>
  <c r="T122" i="8"/>
  <c r="T121" i="8"/>
  <c r="T120" i="8"/>
  <c r="T119" i="8"/>
  <c r="T118" i="8"/>
  <c r="T117" i="8"/>
  <c r="T116" i="8"/>
  <c r="T115" i="8"/>
  <c r="T114" i="8"/>
  <c r="T113" i="8"/>
  <c r="T112" i="8"/>
  <c r="T111" i="8"/>
  <c r="T110" i="8"/>
  <c r="T109" i="8"/>
  <c r="T108" i="8"/>
  <c r="T107" i="8"/>
  <c r="T106" i="8"/>
  <c r="T105" i="8"/>
  <c r="T104" i="8"/>
  <c r="T103" i="8"/>
  <c r="T102" i="8"/>
  <c r="T101" i="8"/>
  <c r="T100" i="8"/>
  <c r="T99" i="8"/>
  <c r="T98" i="8"/>
  <c r="T97" i="8"/>
  <c r="T96" i="8"/>
  <c r="T95" i="8"/>
  <c r="T94" i="8"/>
  <c r="T93" i="8"/>
  <c r="T92" i="8"/>
  <c r="T91" i="8"/>
  <c r="T90" i="8"/>
  <c r="T89" i="8"/>
  <c r="T88" i="8"/>
  <c r="T87" i="8"/>
  <c r="T86" i="8"/>
  <c r="T85" i="8"/>
  <c r="T84" i="8"/>
  <c r="T83" i="8"/>
  <c r="T82" i="8"/>
  <c r="T81" i="8"/>
  <c r="T80" i="8"/>
  <c r="T79" i="8"/>
  <c r="T78" i="8"/>
  <c r="T77" i="8"/>
  <c r="T76" i="8"/>
  <c r="T75" i="8"/>
  <c r="T74" i="8"/>
  <c r="T73" i="8"/>
  <c r="T72" i="8"/>
  <c r="T71" i="8"/>
  <c r="T70" i="8"/>
  <c r="T69" i="8"/>
  <c r="T68" i="8"/>
  <c r="T67" i="8"/>
  <c r="T66" i="8"/>
  <c r="T65" i="8"/>
  <c r="T64" i="8"/>
  <c r="T63" i="8"/>
  <c r="T62" i="8"/>
  <c r="T61" i="8"/>
  <c r="T60" i="8"/>
  <c r="T59" i="8"/>
  <c r="T58" i="8"/>
  <c r="T57" i="8"/>
  <c r="T56" i="8"/>
  <c r="T55" i="8"/>
  <c r="T54" i="8"/>
  <c r="T53" i="8"/>
  <c r="T52" i="8"/>
  <c r="T51" i="8"/>
  <c r="T50" i="8"/>
  <c r="T49" i="8"/>
  <c r="T48" i="8"/>
  <c r="T47" i="8"/>
  <c r="T46" i="8"/>
  <c r="T45" i="8"/>
  <c r="T44" i="8"/>
  <c r="T43" i="8"/>
  <c r="T42" i="8"/>
  <c r="T41" i="8"/>
  <c r="T40" i="8"/>
  <c r="T39" i="8"/>
  <c r="T38" i="8"/>
  <c r="T37" i="8"/>
  <c r="T36" i="8"/>
  <c r="T35" i="8"/>
  <c r="T34" i="8"/>
  <c r="T33" i="8"/>
  <c r="T32" i="8"/>
  <c r="T31" i="8"/>
  <c r="T30" i="8"/>
  <c r="T29" i="8"/>
  <c r="T28" i="8"/>
  <c r="T27" i="8"/>
  <c r="T26" i="8"/>
  <c r="T25" i="8"/>
  <c r="T24" i="8"/>
  <c r="T23" i="8"/>
  <c r="T22" i="8"/>
  <c r="T21" i="8"/>
  <c r="T20" i="8"/>
  <c r="T19" i="8"/>
  <c r="T18" i="8"/>
  <c r="T17" i="8"/>
  <c r="T16" i="8"/>
  <c r="T15" i="8"/>
  <c r="T14" i="8"/>
  <c r="T13" i="8"/>
  <c r="T12" i="8"/>
  <c r="T11" i="8"/>
  <c r="T10" i="8"/>
  <c r="T9" i="8"/>
  <c r="T8" i="8"/>
  <c r="T7" i="8"/>
  <c r="T6" i="8"/>
  <c r="T5" i="8"/>
  <c r="T4" i="8"/>
  <c r="S202" i="8"/>
  <c r="S201" i="8"/>
  <c r="S200" i="8"/>
  <c r="S199" i="8"/>
  <c r="S198" i="8"/>
  <c r="S197" i="8"/>
  <c r="S196" i="8"/>
  <c r="S195" i="8"/>
  <c r="S194" i="8"/>
  <c r="S193" i="8"/>
  <c r="S192" i="8"/>
  <c r="S191" i="8"/>
  <c r="S190" i="8"/>
  <c r="S189" i="8"/>
  <c r="S188" i="8"/>
  <c r="S187" i="8"/>
  <c r="S186" i="8"/>
  <c r="S185" i="8"/>
  <c r="S184" i="8"/>
  <c r="S183" i="8"/>
  <c r="S182" i="8"/>
  <c r="S181" i="8"/>
  <c r="S180" i="8"/>
  <c r="S179" i="8"/>
  <c r="S178" i="8"/>
  <c r="S177" i="8"/>
  <c r="S176" i="8"/>
  <c r="S175" i="8"/>
  <c r="S174" i="8"/>
  <c r="S173" i="8"/>
  <c r="S172" i="8"/>
  <c r="S171" i="8"/>
  <c r="S170" i="8"/>
  <c r="S169" i="8"/>
  <c r="S168" i="8"/>
  <c r="S167" i="8"/>
  <c r="S166" i="8"/>
  <c r="S165" i="8"/>
  <c r="S164" i="8"/>
  <c r="S163" i="8"/>
  <c r="S162" i="8"/>
  <c r="S161" i="8"/>
  <c r="S160" i="8"/>
  <c r="S159" i="8"/>
  <c r="S158" i="8"/>
  <c r="S157" i="8"/>
  <c r="S156" i="8"/>
  <c r="S155" i="8"/>
  <c r="S154" i="8"/>
  <c r="S153" i="8"/>
  <c r="S152" i="8"/>
  <c r="S151" i="8"/>
  <c r="S150" i="8"/>
  <c r="S149" i="8"/>
  <c r="S148" i="8"/>
  <c r="S147" i="8"/>
  <c r="S146" i="8"/>
  <c r="S145" i="8"/>
  <c r="S144" i="8"/>
  <c r="S143" i="8"/>
  <c r="S142" i="8"/>
  <c r="S141" i="8"/>
  <c r="S140" i="8"/>
  <c r="S139" i="8"/>
  <c r="S138" i="8"/>
  <c r="S137" i="8"/>
  <c r="S136" i="8"/>
  <c r="S135" i="8"/>
  <c r="S134" i="8"/>
  <c r="S133" i="8"/>
  <c r="S132" i="8"/>
  <c r="S131" i="8"/>
  <c r="S130" i="8"/>
  <c r="S129" i="8"/>
  <c r="S128" i="8"/>
  <c r="S127" i="8"/>
  <c r="S126" i="8"/>
  <c r="S125" i="8"/>
  <c r="S124" i="8"/>
  <c r="S123" i="8"/>
  <c r="S122" i="8"/>
  <c r="S121" i="8"/>
  <c r="S120" i="8"/>
  <c r="S119" i="8"/>
  <c r="S118" i="8"/>
  <c r="S117" i="8"/>
  <c r="S116" i="8"/>
  <c r="S115" i="8"/>
  <c r="S114" i="8"/>
  <c r="S113" i="8"/>
  <c r="S112" i="8"/>
  <c r="S111" i="8"/>
  <c r="S110" i="8"/>
  <c r="S109" i="8"/>
  <c r="S108" i="8"/>
  <c r="S107" i="8"/>
  <c r="S106" i="8"/>
  <c r="S105" i="8"/>
  <c r="S104" i="8"/>
  <c r="S103" i="8"/>
  <c r="S102" i="8"/>
  <c r="S101" i="8"/>
  <c r="S100" i="8"/>
  <c r="S99" i="8"/>
  <c r="S98" i="8"/>
  <c r="S97" i="8"/>
  <c r="S96" i="8"/>
  <c r="S95" i="8"/>
  <c r="S94" i="8"/>
  <c r="S93" i="8"/>
  <c r="S92" i="8"/>
  <c r="S91" i="8"/>
  <c r="S90" i="8"/>
  <c r="S89" i="8"/>
  <c r="S88" i="8"/>
  <c r="S87" i="8"/>
  <c r="S86" i="8"/>
  <c r="S85" i="8"/>
  <c r="S84" i="8"/>
  <c r="S83" i="8"/>
  <c r="S82" i="8"/>
  <c r="S81" i="8"/>
  <c r="S80" i="8"/>
  <c r="S79" i="8"/>
  <c r="S78" i="8"/>
  <c r="S77" i="8"/>
  <c r="S76" i="8"/>
  <c r="S75" i="8"/>
  <c r="S74" i="8"/>
  <c r="S73" i="8"/>
  <c r="S72" i="8"/>
  <c r="S71" i="8"/>
  <c r="S70" i="8"/>
  <c r="S69" i="8"/>
  <c r="S68" i="8"/>
  <c r="S67" i="8"/>
  <c r="S66" i="8"/>
  <c r="S65" i="8"/>
  <c r="S64" i="8"/>
  <c r="S63" i="8"/>
  <c r="S62" i="8"/>
  <c r="S61" i="8"/>
  <c r="S60" i="8"/>
  <c r="S59" i="8"/>
  <c r="S58" i="8"/>
  <c r="S57" i="8"/>
  <c r="S56" i="8"/>
  <c r="S55" i="8"/>
  <c r="S54" i="8"/>
  <c r="S53" i="8"/>
  <c r="S52" i="8"/>
  <c r="S51" i="8"/>
  <c r="S50" i="8"/>
  <c r="S49" i="8"/>
  <c r="S48" i="8"/>
  <c r="S47" i="8"/>
  <c r="S46" i="8"/>
  <c r="S45" i="8"/>
  <c r="S44" i="8"/>
  <c r="S43" i="8"/>
  <c r="S42" i="8"/>
  <c r="S41" i="8"/>
  <c r="S40" i="8"/>
  <c r="S39" i="8"/>
  <c r="S38" i="8"/>
  <c r="S37" i="8"/>
  <c r="S36" i="8"/>
  <c r="S35" i="8"/>
  <c r="S34" i="8"/>
  <c r="S33" i="8"/>
  <c r="S32" i="8"/>
  <c r="S31" i="8"/>
  <c r="S30" i="8"/>
  <c r="S29" i="8"/>
  <c r="S28" i="8"/>
  <c r="S27" i="8"/>
  <c r="S26" i="8"/>
  <c r="S25" i="8"/>
  <c r="S24" i="8"/>
  <c r="S23" i="8"/>
  <c r="S22" i="8"/>
  <c r="S21" i="8"/>
  <c r="S20" i="8"/>
  <c r="S19" i="8"/>
  <c r="S18" i="8"/>
  <c r="S17" i="8"/>
  <c r="S16" i="8"/>
  <c r="S15" i="8"/>
  <c r="S14" i="8"/>
  <c r="S13" i="8"/>
  <c r="S12" i="8"/>
  <c r="S11" i="8"/>
  <c r="S10" i="8"/>
  <c r="S9" i="8"/>
  <c r="S8" i="8"/>
  <c r="S7" i="8"/>
  <c r="S6" i="8"/>
  <c r="S5" i="8"/>
  <c r="S4" i="8"/>
  <c r="S3" i="8"/>
  <c r="T3" i="8"/>
  <c r="F13" i="1"/>
  <c r="G13" i="1"/>
  <c r="M13" i="1" s="1"/>
  <c r="I13" i="1"/>
  <c r="L13" i="1"/>
  <c r="F14" i="1"/>
  <c r="G14" i="1" s="1"/>
  <c r="M14" i="1" s="1"/>
  <c r="I14" i="1"/>
  <c r="L14" i="1"/>
  <c r="F15" i="1"/>
  <c r="G15" i="1"/>
  <c r="M15" i="1" s="1"/>
  <c r="I15" i="1"/>
  <c r="L15" i="1"/>
  <c r="F16" i="1"/>
  <c r="G16" i="1" s="1"/>
  <c r="M16" i="1" s="1"/>
  <c r="I16" i="1"/>
  <c r="L16" i="1"/>
  <c r="F17" i="1"/>
  <c r="G17" i="1"/>
  <c r="M17" i="1" s="1"/>
  <c r="I17" i="1"/>
  <c r="L17" i="1"/>
  <c r="F18" i="1"/>
  <c r="G18" i="1" s="1"/>
  <c r="M18" i="1" s="1"/>
  <c r="I18" i="1"/>
  <c r="L18" i="1"/>
  <c r="F19" i="1"/>
  <c r="G19" i="1"/>
  <c r="M19" i="1" s="1"/>
  <c r="I19" i="1"/>
  <c r="L19" i="1"/>
  <c r="F20" i="1"/>
  <c r="G20" i="1" s="1"/>
  <c r="M20" i="1" s="1"/>
  <c r="I20" i="1"/>
  <c r="L20" i="1"/>
  <c r="F21" i="1"/>
  <c r="G21" i="1"/>
  <c r="M21" i="1" s="1"/>
  <c r="I21" i="1"/>
  <c r="L21" i="1"/>
  <c r="F22" i="1"/>
  <c r="G22" i="1" s="1"/>
  <c r="M22" i="1" s="1"/>
  <c r="I22" i="1"/>
  <c r="L22" i="1"/>
  <c r="F23" i="1"/>
  <c r="G23" i="1"/>
  <c r="M23" i="1" s="1"/>
  <c r="I23" i="1"/>
  <c r="L23" i="1"/>
  <c r="F24" i="1"/>
  <c r="G24" i="1" s="1"/>
  <c r="M24" i="1" s="1"/>
  <c r="I24" i="1"/>
  <c r="L24" i="1"/>
  <c r="F25" i="1"/>
  <c r="G25" i="1"/>
  <c r="M25" i="1" s="1"/>
  <c r="I25" i="1"/>
  <c r="L25" i="1"/>
  <c r="F26" i="1"/>
  <c r="G26" i="1" s="1"/>
  <c r="M26" i="1" s="1"/>
  <c r="I26" i="1"/>
  <c r="L26" i="1"/>
  <c r="F27" i="1"/>
  <c r="G27" i="1"/>
  <c r="M27" i="1" s="1"/>
  <c r="I27" i="1"/>
  <c r="L27" i="1"/>
  <c r="F28" i="1"/>
  <c r="G28" i="1" s="1"/>
  <c r="M28" i="1" s="1"/>
  <c r="I28" i="1"/>
  <c r="L28" i="1"/>
  <c r="F29" i="1"/>
  <c r="G29" i="1"/>
  <c r="M29" i="1" s="1"/>
  <c r="I29" i="1"/>
  <c r="L29" i="1"/>
  <c r="F30" i="1"/>
  <c r="G30" i="1" s="1"/>
  <c r="M30" i="1" s="1"/>
  <c r="I30" i="1"/>
  <c r="L30" i="1"/>
  <c r="F31" i="1"/>
  <c r="G31" i="1"/>
  <c r="M31" i="1" s="1"/>
  <c r="I31" i="1"/>
  <c r="L31" i="1"/>
  <c r="F32" i="1"/>
  <c r="G32" i="1" s="1"/>
  <c r="M32" i="1" s="1"/>
  <c r="I32" i="1"/>
  <c r="L32" i="1"/>
  <c r="F33" i="1"/>
  <c r="G33" i="1"/>
  <c r="M33" i="1" s="1"/>
  <c r="I33" i="1"/>
  <c r="L33" i="1"/>
  <c r="F34" i="1"/>
  <c r="G34" i="1" s="1"/>
  <c r="M34" i="1" s="1"/>
  <c r="I34" i="1"/>
  <c r="L34" i="1"/>
  <c r="F35" i="1"/>
  <c r="G35" i="1"/>
  <c r="M35" i="1" s="1"/>
  <c r="I35" i="1"/>
  <c r="L35" i="1"/>
  <c r="F36" i="1"/>
  <c r="G36" i="1" s="1"/>
  <c r="M36" i="1" s="1"/>
  <c r="I36" i="1"/>
  <c r="L36" i="1"/>
  <c r="F37" i="1"/>
  <c r="G37" i="1"/>
  <c r="M37" i="1" s="1"/>
  <c r="I37" i="1"/>
  <c r="L37" i="1"/>
  <c r="F38" i="1"/>
  <c r="G38" i="1" s="1"/>
  <c r="M38" i="1" s="1"/>
  <c r="I38" i="1"/>
  <c r="L38" i="1"/>
  <c r="F39" i="1"/>
  <c r="G39" i="1"/>
  <c r="M39" i="1" s="1"/>
  <c r="I39" i="1"/>
  <c r="L39" i="1"/>
  <c r="F40" i="1"/>
  <c r="G40" i="1" s="1"/>
  <c r="M40" i="1" s="1"/>
  <c r="I40" i="1"/>
  <c r="L40" i="1"/>
  <c r="F41" i="1"/>
  <c r="G41" i="1"/>
  <c r="M41" i="1" s="1"/>
  <c r="I41" i="1"/>
  <c r="L41" i="1"/>
  <c r="F42" i="1"/>
  <c r="G42" i="1" s="1"/>
  <c r="M42" i="1" s="1"/>
  <c r="I42" i="1"/>
  <c r="L42" i="1"/>
  <c r="F43" i="1"/>
  <c r="G43" i="1"/>
  <c r="M43" i="1" s="1"/>
  <c r="I43" i="1"/>
  <c r="L43" i="1"/>
  <c r="F44" i="1"/>
  <c r="G44" i="1" s="1"/>
  <c r="M44" i="1" s="1"/>
  <c r="I44" i="1"/>
  <c r="L44" i="1"/>
  <c r="F45" i="1"/>
  <c r="G45" i="1"/>
  <c r="M45" i="1" s="1"/>
  <c r="I45" i="1"/>
  <c r="L45" i="1"/>
  <c r="F46" i="1"/>
  <c r="G46" i="1" s="1"/>
  <c r="M46" i="1" s="1"/>
  <c r="I46" i="1"/>
  <c r="L46" i="1"/>
  <c r="F47" i="1"/>
  <c r="G47" i="1"/>
  <c r="M47" i="1" s="1"/>
  <c r="I47" i="1"/>
  <c r="L47" i="1"/>
  <c r="F48" i="1"/>
  <c r="G48" i="1" s="1"/>
  <c r="M48" i="1" s="1"/>
  <c r="I48" i="1"/>
  <c r="L48" i="1"/>
  <c r="F49" i="1"/>
  <c r="G49" i="1"/>
  <c r="M49" i="1" s="1"/>
  <c r="I49" i="1"/>
  <c r="L49" i="1"/>
  <c r="F50" i="1"/>
  <c r="G50" i="1" s="1"/>
  <c r="M50" i="1" s="1"/>
  <c r="I50" i="1"/>
  <c r="L50" i="1"/>
  <c r="F51" i="1"/>
  <c r="G51" i="1"/>
  <c r="M51" i="1" s="1"/>
  <c r="I51" i="1"/>
  <c r="L51" i="1"/>
  <c r="F52" i="1"/>
  <c r="G52" i="1" s="1"/>
  <c r="M52" i="1" s="1"/>
  <c r="I52" i="1"/>
  <c r="L52" i="1"/>
  <c r="F53" i="1"/>
  <c r="G53" i="1"/>
  <c r="M53" i="1" s="1"/>
  <c r="I53" i="1"/>
  <c r="L53" i="1"/>
  <c r="F54" i="1"/>
  <c r="G54" i="1" s="1"/>
  <c r="M54" i="1" s="1"/>
  <c r="I54" i="1"/>
  <c r="L54" i="1"/>
  <c r="F55" i="1"/>
  <c r="G55" i="1"/>
  <c r="M55" i="1" s="1"/>
  <c r="I55" i="1"/>
  <c r="L55" i="1"/>
  <c r="F56" i="1"/>
  <c r="G56" i="1" s="1"/>
  <c r="M56" i="1" s="1"/>
  <c r="I56" i="1"/>
  <c r="L56" i="1"/>
  <c r="F57" i="1"/>
  <c r="G57" i="1"/>
  <c r="M57" i="1" s="1"/>
  <c r="I57" i="1"/>
  <c r="L57" i="1"/>
  <c r="F58" i="1"/>
  <c r="G58" i="1" s="1"/>
  <c r="M58" i="1" s="1"/>
  <c r="I58" i="1"/>
  <c r="L58" i="1"/>
  <c r="F59" i="1"/>
  <c r="G59" i="1"/>
  <c r="M59" i="1" s="1"/>
  <c r="I59" i="1"/>
  <c r="L59" i="1"/>
  <c r="F60" i="1"/>
  <c r="G60" i="1" s="1"/>
  <c r="M60" i="1" s="1"/>
  <c r="I60" i="1"/>
  <c r="L60" i="1"/>
  <c r="F61" i="1"/>
  <c r="G61" i="1"/>
  <c r="M61" i="1" s="1"/>
  <c r="I61" i="1"/>
  <c r="L61" i="1"/>
  <c r="I12" i="1"/>
  <c r="A12" i="1"/>
  <c r="L12" i="1"/>
  <c r="I26" i="9" l="1"/>
  <c r="D8" i="1" s="1"/>
  <c r="C8" i="1"/>
  <c r="K23" i="9"/>
</calcChain>
</file>

<file path=xl/sharedStrings.xml><?xml version="1.0" encoding="utf-8"?>
<sst xmlns="http://schemas.openxmlformats.org/spreadsheetml/2006/main" count="437" uniqueCount="136">
  <si>
    <t>Accept</t>
  </si>
  <si>
    <t>Avoid</t>
  </si>
  <si>
    <t>Transfer</t>
  </si>
  <si>
    <t>Manage</t>
  </si>
  <si>
    <t>Unlikely</t>
  </si>
  <si>
    <t>Likely</t>
  </si>
  <si>
    <t>Negligible</t>
  </si>
  <si>
    <t>Minor</t>
  </si>
  <si>
    <t>Moderate</t>
  </si>
  <si>
    <t>Severe</t>
  </si>
  <si>
    <t>Critical</t>
  </si>
  <si>
    <t>Copyright © Open Briefing, 2017. Some rights reserved.</t>
  </si>
  <si>
    <t>Distributed under a CC BY-NC-SA 4.0 license.</t>
  </si>
  <si>
    <t>www.openbriefing.org</t>
  </si>
  <si>
    <t>Open Briefing is a groundbreaking non-profit organisation that supports human rights defenders, humanitarian aid workers, peacebuilders, environmental defenders, independent journalists and others striving for social and environmental justice or protecting vulnerable communities.</t>
  </si>
  <si>
    <t>We also deliver a public intelligence service so that all citizens can know what is really going on in the world and play their part in changing it.</t>
  </si>
  <si>
    <t>info@openbriefing.org</t>
  </si>
  <si>
    <t>+44 (0)1736 800 767</t>
  </si>
  <si>
    <t>Score</t>
  </si>
  <si>
    <t>Descriptor</t>
  </si>
  <si>
    <t>Probability</t>
  </si>
  <si>
    <t>Guideline</t>
  </si>
  <si>
    <t>Timeframe</t>
  </si>
  <si>
    <t>Very Unlikely</t>
  </si>
  <si>
    <t>Unrealistic</t>
  </si>
  <si>
    <t>&lt;10%</t>
  </si>
  <si>
    <t>5+ years</t>
  </si>
  <si>
    <t>Doubtful</t>
  </si>
  <si>
    <t>10-30%</t>
  </si>
  <si>
    <t>2-3 years</t>
  </si>
  <si>
    <t>Moderately Likely</t>
  </si>
  <si>
    <t>Reasonable</t>
  </si>
  <si>
    <t>30-60%</t>
  </si>
  <si>
    <t>High</t>
  </si>
  <si>
    <t>60-90%</t>
  </si>
  <si>
    <t>Once a week</t>
  </si>
  <si>
    <t>Very Likely</t>
  </si>
  <si>
    <t>Expected</t>
  </si>
  <si>
    <t>&gt;90%</t>
  </si>
  <si>
    <t>Daily</t>
  </si>
  <si>
    <t>Once a yr to once a mth</t>
  </si>
  <si>
    <t>Impact on staff</t>
  </si>
  <si>
    <t>Impact on assets</t>
  </si>
  <si>
    <t>Impact on programme</t>
  </si>
  <si>
    <t>No serious injuries</t>
  </si>
  <si>
    <t>Minimal loss or damage</t>
  </si>
  <si>
    <t>No delays</t>
  </si>
  <si>
    <t>Minor injuries</t>
  </si>
  <si>
    <t>Some loss or damage</t>
  </si>
  <si>
    <t>Some delays</t>
  </si>
  <si>
    <t>Non-life-threatening injury</t>
  </si>
  <si>
    <t>Loss or damage</t>
  </si>
  <si>
    <t>Some delay and disruption</t>
  </si>
  <si>
    <t>Serious injury</t>
  </si>
  <si>
    <t xml:space="preserve">Major destruction </t>
  </si>
  <si>
    <t>Severe disruption</t>
  </si>
  <si>
    <t>Death or severe injury</t>
  </si>
  <si>
    <t>Complete destruction</t>
  </si>
  <si>
    <t>Loss or closure</t>
  </si>
  <si>
    <t>Criticality</t>
  </si>
  <si>
    <t>Important</t>
  </si>
  <si>
    <t>Non-essential</t>
  </si>
  <si>
    <t>Poor</t>
  </si>
  <si>
    <t>Excellent</t>
  </si>
  <si>
    <t>Crisis response capacity</t>
  </si>
  <si>
    <t>ID #</t>
  </si>
  <si>
    <t>-</t>
  </si>
  <si>
    <t>- Select -</t>
  </si>
  <si>
    <t xml:space="preserve">- Select - </t>
  </si>
  <si>
    <t>Propose specific mitigation measures, taking into account your organisation's capacities and security strategy (acceptance, protection and/or deterrence).</t>
  </si>
  <si>
    <t>Give each threat a likelihood score and impact score from the drop down menus in those columns; the tool will calculate the inherent risk automatically. See the definitions tab for guidance</t>
  </si>
  <si>
    <t>THREAT</t>
  </si>
  <si>
    <t>VULNERABILITY</t>
  </si>
  <si>
    <t>INHERENT RISK</t>
  </si>
  <si>
    <t>LIKELIHOOD</t>
  </si>
  <si>
    <t>IMPACT</t>
  </si>
  <si>
    <t>RISK RATING</t>
  </si>
  <si>
    <t>RISK STRATEGY</t>
  </si>
  <si>
    <t>MITIGATION MEASURES</t>
  </si>
  <si>
    <t>RESIDUAL RISK</t>
  </si>
  <si>
    <t>ACCEPTABLE RISK?</t>
  </si>
  <si>
    <t>CRITICALITY OF PROJECT</t>
  </si>
  <si>
    <t>CRISIS RESPONSE CAPACITY</t>
  </si>
  <si>
    <t>RISK THRESHOLD</t>
  </si>
  <si>
    <t>NAME OF ASSESSOR:</t>
  </si>
  <si>
    <t>DATE OF ASSESSMENT:</t>
  </si>
  <si>
    <t>ORGANISATION:</t>
  </si>
  <si>
    <t>ITEM ASSESSED:</t>
  </si>
  <si>
    <t>If you need help adapting this Security Risk Assessment Tool to your organisation's needs, please contact Open Briefing on info@openbriefing.org or +44 (0)1736 800 767.</t>
  </si>
  <si>
    <t>To insert more rows, select and copy this row…</t>
  </si>
  <si>
    <t>…then select this row and insert (not paste) copied cells.</t>
  </si>
  <si>
    <t>To adapt it to your needs, you must first unlock it by right clicking on the tab below and selecting 'Unprotect Sheet…'</t>
  </si>
  <si>
    <t>JITTERED IMPACT</t>
  </si>
  <si>
    <t>JITTERED LIKELIHOOD</t>
  </si>
  <si>
    <t>INHERENT</t>
  </si>
  <si>
    <t>RESIDUAL</t>
  </si>
  <si>
    <t>List each threat you have identified from, for example, your context assessment. Be as specific as possible. Consider security, safety and health threats, and both direct and indirect threats.</t>
  </si>
  <si>
    <t>Describe the vulnerability (i.e. exposure) to each threat, which you have identified through, for example, your programme assessment.</t>
  </si>
  <si>
    <t>Select your risk strategy for each threat from the drop down menu in that column. You can 'avoid', 'transfer' or 'manage' the risk. If the inherent risk is below your risk threshold, you will also be able to 'accept' the risk.</t>
  </si>
  <si>
    <t>The tool will automatically indicate whether the residual risk is acceptable in light of the revised risk rating and your risk threshold.</t>
  </si>
  <si>
    <t>If the residual risk is not acceptable, revisit the proposed risk strategy and mitigation measures. Remember, the residual risk rating is only accurate if the mitigation measures are actually implemented.</t>
  </si>
  <si>
    <t>In light of the proposed mitigation measures, give each threat a new likelihood score and impact score from the drop down menus in those columns; the tool will calculate the residual (remaining) risk automatically.</t>
  </si>
  <si>
    <t>This tab is locked to prevent unintentional modification or deletion.</t>
  </si>
  <si>
    <t xml:space="preserve">This is a free tool for the NGO community. Commercial use of this tool is strictly prohibited without a license from Open Briefing. </t>
  </si>
  <si>
    <t>NOTES</t>
  </si>
  <si>
    <t>Tips:</t>
  </si>
  <si>
    <t>Clicking on each box in the first row of the risk assessment table will reveal a tooltip with further guidance.</t>
  </si>
  <si>
    <t>Review the definitions tab to gain a better understanding of the terms used in this assessment. Adjust any of the settings to fit your organisation's policies.</t>
  </si>
  <si>
    <t>Clicking on the each table title on the definitions tab will reveal a tooltip with more information about that table.</t>
  </si>
  <si>
    <t>Yes</t>
  </si>
  <si>
    <t>No</t>
  </si>
  <si>
    <t>Crisis response capacity:</t>
  </si>
  <si>
    <t>1) Select the one statement below that best describes the project or travel plans being assessed?</t>
  </si>
  <si>
    <t>2) Select each of the crisis response elements below that your organisation has in place.</t>
  </si>
  <si>
    <t>a. General contingency plans set out in a global security policy or similar.</t>
  </si>
  <si>
    <t>b. Specific contingency plans set out in a security plan for this project or country.</t>
  </si>
  <si>
    <t>c. A security manager or security focal point.</t>
  </si>
  <si>
    <t>d. In-country support that can be called upon to assist in a serious incident or crisis.</t>
  </si>
  <si>
    <t>e. Medical and crisis response travel insurance.</t>
  </si>
  <si>
    <t>f. A crisis management plan.</t>
  </si>
  <si>
    <t>g. A crisis management team.</t>
  </si>
  <si>
    <t>h. The crisis management team has completed at least one crisis simulation.</t>
  </si>
  <si>
    <t xml:space="preserve">i. Financial resources set aside for a crisis or easily accessible if required. </t>
  </si>
  <si>
    <t xml:space="preserve">      Criticality of project:</t>
  </si>
  <si>
    <t xml:space="preserve">           Risk threshold:</t>
  </si>
  <si>
    <t>a. This project is delivering life-saving services.</t>
  </si>
  <si>
    <r>
      <t>b. This project is making a valuable contribution to the organisation’s programme in this area.</t>
    </r>
    <r>
      <rPr>
        <b/>
        <sz val="14"/>
        <color theme="1"/>
        <rFont val="TitilliumWeb"/>
      </rPr>
      <t/>
    </r>
  </si>
  <si>
    <t>c. This project is not essential to the organisation’s ongoing work in this area.</t>
  </si>
  <si>
    <t>You must set your risk threshold by completing the form on the risk threshold tab before completing the risk assessment.</t>
  </si>
  <si>
    <t>Fill in your name and other details in the boxes at the top of the risk assessment tab. The risk threshold boxes will be automatically populated from the risk threshold tab.</t>
  </si>
  <si>
    <r>
      <t xml:space="preserve">We provide </t>
    </r>
    <r>
      <rPr>
        <b/>
        <sz val="10"/>
        <rFont val="Helvetica"/>
        <family val="2"/>
      </rPr>
      <t>security risk management, safety and security training, cyber security</t>
    </r>
    <r>
      <rPr>
        <sz val="10"/>
        <rFont val="Helvetica"/>
        <family val="2"/>
      </rPr>
      <t xml:space="preserve"> and </t>
    </r>
    <r>
      <rPr>
        <b/>
        <sz val="10"/>
        <rFont val="Helvetica"/>
        <family val="2"/>
      </rPr>
      <t xml:space="preserve">open source intelligence </t>
    </r>
    <r>
      <rPr>
        <sz val="10"/>
        <rFont val="Helvetica"/>
        <family val="2"/>
      </rPr>
      <t>services to organisations and individuals, particularly those working in or on fragile and conflict-affected states or under repressive regimes.</t>
    </r>
  </si>
  <si>
    <t>The Security Risk Assessment Tool (SRAT) was created by Chris Abbott.</t>
  </si>
  <si>
    <t>Delete any unused rows in the risk assessment table before printing or creating a PDF.</t>
  </si>
  <si>
    <t>Note, the risk matrix is populated automatically from your risk assessment.</t>
  </si>
  <si>
    <t>After listing all the threats, complete the rest risk assessment form row-by-row from left to right. Some cells will auto-complete as you progress. Clicking on each cell of the first row will display a tooltip with advice.</t>
  </si>
  <si>
    <t>Version 1.0.0. Released 11 October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</si>
</sst>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9">
    <font>
      <sz val="12"/>
      <color theme="1"/>
      <name val="Calibri"/>
      <family val="2"/>
      <scheme val="minor"/>
    </font>
    <font>
      <sz val="12"/>
      <color theme="1"/>
      <name val="Helvetica"/>
      <family val="2"/>
    </font>
    <font>
      <u/>
      <sz val="12"/>
      <color theme="10"/>
      <name val="Calibri"/>
      <family val="2"/>
      <scheme val="minor"/>
    </font>
    <font>
      <u/>
      <sz val="12"/>
      <color theme="11"/>
      <name val="Calibri"/>
      <family val="2"/>
      <scheme val="minor"/>
    </font>
    <font>
      <sz val="8"/>
      <name val="Calibri"/>
      <family val="2"/>
      <scheme val="minor"/>
    </font>
    <font>
      <b/>
      <sz val="10"/>
      <color theme="0"/>
      <name val="Helvetica"/>
      <family val="2"/>
    </font>
    <font>
      <sz val="10"/>
      <color theme="1"/>
      <name val="Helvetica"/>
      <family val="2"/>
    </font>
    <font>
      <sz val="10"/>
      <color theme="1"/>
      <name val="Calibri"/>
      <family val="2"/>
      <scheme val="minor"/>
    </font>
    <font>
      <b/>
      <sz val="10"/>
      <color rgb="FFFFFFFF"/>
      <name val="Helvetica"/>
      <family val="2"/>
    </font>
    <font>
      <b/>
      <sz val="10"/>
      <color theme="1"/>
      <name val="Helvetica"/>
      <family val="2"/>
    </font>
    <font>
      <sz val="10"/>
      <color rgb="FF4D4D4F"/>
      <name val="Helvetica"/>
      <family val="2"/>
    </font>
    <font>
      <b/>
      <sz val="10"/>
      <color rgb="FF00B050"/>
      <name val="Helvetica"/>
      <family val="2"/>
    </font>
    <font>
      <b/>
      <sz val="10"/>
      <color rgb="FF92D050"/>
      <name val="Helvetica"/>
      <family val="2"/>
    </font>
    <font>
      <b/>
      <sz val="10"/>
      <color rgb="FFFFC000"/>
      <name val="Helvetica"/>
      <family val="2"/>
    </font>
    <font>
      <b/>
      <sz val="10"/>
      <color rgb="FFFF0000"/>
      <name val="Helvetica"/>
      <family val="2"/>
    </font>
    <font>
      <b/>
      <sz val="10"/>
      <color rgb="FFC00000"/>
      <name val="Helvetica"/>
      <family val="2"/>
    </font>
    <font>
      <sz val="10"/>
      <color rgb="FFFF0000"/>
      <name val="Calibri"/>
      <family val="2"/>
      <scheme val="minor"/>
    </font>
    <font>
      <u/>
      <sz val="10"/>
      <color rgb="FF00ACDB"/>
      <name val="Helvetica"/>
      <family val="2"/>
    </font>
    <font>
      <b/>
      <sz val="10"/>
      <color rgb="FFF5881F"/>
      <name val="Helvetica"/>
      <family val="2"/>
    </font>
    <font>
      <sz val="10"/>
      <color rgb="FFF5881F"/>
      <name val="Helvetica"/>
      <family val="2"/>
    </font>
    <font>
      <sz val="10"/>
      <name val="Helvetica"/>
      <family val="2"/>
    </font>
    <font>
      <sz val="10"/>
      <color theme="0"/>
      <name val="Helvetica"/>
      <family val="2"/>
    </font>
    <font>
      <b/>
      <sz val="10"/>
      <name val="Helvetica"/>
      <family val="2"/>
    </font>
    <font>
      <sz val="10"/>
      <color rgb="FFE4E4E4"/>
      <name val="Helvetica"/>
      <family val="2"/>
    </font>
    <font>
      <b/>
      <sz val="14"/>
      <color theme="1"/>
      <name val="TitilliumWeb"/>
    </font>
    <font>
      <sz val="10"/>
      <color rgb="FF000000"/>
      <name val="Helvetica"/>
      <family val="2"/>
    </font>
    <font>
      <b/>
      <sz val="10"/>
      <color rgb="FF00ACDB"/>
      <name val="Helvetica"/>
      <family val="2"/>
    </font>
    <font>
      <sz val="10"/>
      <color rgb="FF00ACDB"/>
      <name val="Helvetica"/>
      <family val="2"/>
    </font>
    <font>
      <b/>
      <sz val="10"/>
      <color rgb="FFF5881F"/>
      <name val="Calibri"/>
      <family val="2"/>
      <scheme val="minor"/>
    </font>
  </fonts>
  <fills count="4">
    <fill>
      <patternFill patternType="none"/>
    </fill>
    <fill>
      <patternFill patternType="gray125"/>
    </fill>
    <fill>
      <patternFill patternType="solid">
        <fgColor rgb="FF00ACDB"/>
        <bgColor indexed="64"/>
      </patternFill>
    </fill>
    <fill>
      <patternFill patternType="solid">
        <fgColor rgb="FF00ACDB"/>
        <bgColor rgb="FF000000"/>
      </patternFill>
    </fill>
  </fills>
  <borders count="5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
      <left/>
      <right style="medium">
        <color auto="1"/>
      </right>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style="medium">
        <color auto="1"/>
      </left>
      <right/>
      <top style="thin">
        <color auto="1"/>
      </top>
      <bottom/>
      <diagonal/>
    </border>
    <border>
      <left style="thin">
        <color auto="1"/>
      </left>
      <right/>
      <top style="thin">
        <color auto="1"/>
      </top>
      <bottom/>
      <diagonal/>
    </border>
    <border>
      <left style="thin">
        <color auto="1"/>
      </left>
      <right/>
      <top style="medium">
        <color auto="1"/>
      </top>
      <bottom style="thin">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top style="thin">
        <color auto="1"/>
      </top>
      <bottom style="medium">
        <color auto="1"/>
      </bottom>
      <diagonal/>
    </border>
    <border>
      <left style="medium">
        <color auto="1"/>
      </left>
      <right/>
      <top/>
      <bottom style="thin">
        <color auto="1"/>
      </bottom>
      <diagonal/>
    </border>
    <border>
      <left/>
      <right style="thin">
        <color auto="1"/>
      </right>
      <top/>
      <bottom/>
      <diagonal/>
    </border>
    <border>
      <left style="medium">
        <color rgb="FF00ACDB"/>
      </left>
      <right style="medium">
        <color rgb="FF00ACDB"/>
      </right>
      <top style="medium">
        <color rgb="FF00ACDB"/>
      </top>
      <bottom style="medium">
        <color rgb="FF00ACDB"/>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91">
    <xf numFmtId="0" fontId="0" fillId="0" borderId="0" xfId="0"/>
    <xf numFmtId="0" fontId="1" fillId="0" borderId="0" xfId="0" applyFont="1"/>
    <xf numFmtId="0" fontId="1" fillId="0" borderId="0" xfId="0" applyFont="1" applyAlignment="1">
      <alignment wrapText="1"/>
    </xf>
    <xf numFmtId="0" fontId="7" fillId="0" borderId="0" xfId="0" applyFont="1"/>
    <xf numFmtId="0" fontId="9" fillId="0" borderId="0" xfId="0" applyFont="1" applyAlignment="1">
      <alignment horizontal="center" vertical="center"/>
    </xf>
    <xf numFmtId="0" fontId="6" fillId="0" borderId="0" xfId="0" applyFont="1"/>
    <xf numFmtId="0" fontId="9" fillId="0" borderId="0" xfId="0" applyFont="1"/>
    <xf numFmtId="0" fontId="7" fillId="0" borderId="0" xfId="0" applyFont="1" applyBorder="1"/>
    <xf numFmtId="0" fontId="10" fillId="0" borderId="0" xfId="0" applyFont="1" applyAlignment="1">
      <alignment wrapText="1"/>
    </xf>
    <xf numFmtId="0" fontId="6" fillId="0" borderId="0" xfId="0" applyFont="1" applyAlignment="1">
      <alignment horizontal="left" vertical="center"/>
    </xf>
    <xf numFmtId="0" fontId="9" fillId="0" borderId="0" xfId="0" applyFont="1" applyAlignment="1">
      <alignment horizontal="left" vertical="center"/>
    </xf>
    <xf numFmtId="0" fontId="17" fillId="0" borderId="0" xfId="3" applyFont="1" applyAlignment="1">
      <alignment wrapText="1"/>
    </xf>
    <xf numFmtId="0" fontId="17" fillId="0" borderId="0" xfId="3" applyFont="1"/>
    <xf numFmtId="0" fontId="18" fillId="0" borderId="0" xfId="0" applyFont="1"/>
    <xf numFmtId="0" fontId="21" fillId="0" borderId="0" xfId="0" applyFont="1" applyBorder="1" applyAlignment="1" applyProtection="1">
      <alignment horizontal="center" vertical="center"/>
      <protection locked="0"/>
    </xf>
    <xf numFmtId="0" fontId="5" fillId="0" borderId="0" xfId="0" applyFont="1" applyFill="1" applyBorder="1" applyAlignment="1">
      <alignment horizontal="center"/>
    </xf>
    <xf numFmtId="0" fontId="5" fillId="0" borderId="0" xfId="0" applyFont="1" applyFill="1" applyBorder="1" applyAlignment="1" applyProtection="1">
      <alignment horizontal="center" vertical="center"/>
      <protection locked="0"/>
    </xf>
    <xf numFmtId="0" fontId="21" fillId="0" borderId="0" xfId="0" applyFont="1" applyBorder="1" applyAlignment="1">
      <alignment horizontal="center"/>
    </xf>
    <xf numFmtId="0" fontId="21" fillId="0" borderId="0" xfId="0" applyFont="1" applyBorder="1"/>
    <xf numFmtId="0" fontId="20" fillId="0" borderId="0" xfId="0" applyFont="1" applyAlignment="1">
      <alignment wrapText="1"/>
    </xf>
    <xf numFmtId="49" fontId="20" fillId="0" borderId="0" xfId="0" applyNumberFormat="1" applyFont="1" applyAlignment="1">
      <alignment wrapText="1"/>
    </xf>
    <xf numFmtId="0" fontId="9" fillId="0" borderId="0" xfId="0" applyFont="1" applyAlignment="1">
      <alignment horizontal="center" vertical="center"/>
    </xf>
    <xf numFmtId="0" fontId="28" fillId="0" borderId="0" xfId="0" applyFont="1"/>
    <xf numFmtId="0" fontId="6" fillId="0" borderId="0" xfId="0" applyFont="1" applyAlignment="1" applyProtection="1">
      <alignment wrapText="1"/>
      <protection locked="0" hidden="1"/>
    </xf>
    <xf numFmtId="0" fontId="6" fillId="0" borderId="0" xfId="0" applyFont="1" applyAlignment="1" applyProtection="1">
      <alignment horizontal="center" vertical="center" wrapText="1"/>
      <protection locked="0" hidden="1"/>
    </xf>
    <xf numFmtId="0" fontId="8" fillId="3" borderId="28" xfId="0" applyFont="1" applyFill="1" applyBorder="1" applyAlignment="1" applyProtection="1">
      <alignment horizontal="left" vertical="center" wrapText="1"/>
      <protection hidden="1"/>
    </xf>
    <xf numFmtId="49" fontId="20" fillId="0" borderId="27" xfId="0" applyNumberFormat="1" applyFont="1" applyBorder="1" applyAlignment="1" applyProtection="1">
      <alignment horizontal="left" vertical="center" wrapText="1"/>
      <protection hidden="1"/>
    </xf>
    <xf numFmtId="0" fontId="8" fillId="3" borderId="29" xfId="0" applyFont="1" applyFill="1" applyBorder="1" applyAlignment="1" applyProtection="1">
      <alignment horizontal="left" vertical="center" wrapText="1"/>
      <protection hidden="1"/>
    </xf>
    <xf numFmtId="164" fontId="20" fillId="0" borderId="30" xfId="0" applyNumberFormat="1" applyFont="1" applyBorder="1" applyAlignment="1" applyProtection="1">
      <alignment horizontal="left" vertical="center" wrapText="1"/>
      <protection hidden="1"/>
    </xf>
    <xf numFmtId="49" fontId="20" fillId="0" borderId="30" xfId="0" applyNumberFormat="1" applyFont="1" applyBorder="1" applyAlignment="1" applyProtection="1">
      <alignment horizontal="left" vertical="center" wrapText="1"/>
      <protection hidden="1"/>
    </xf>
    <xf numFmtId="0" fontId="8" fillId="3" borderId="10" xfId="0" applyFont="1" applyFill="1" applyBorder="1" applyAlignment="1" applyProtection="1">
      <alignment horizontal="left" vertical="center" wrapText="1"/>
      <protection hidden="1"/>
    </xf>
    <xf numFmtId="49" fontId="20" fillId="0" borderId="7" xfId="0" applyNumberFormat="1" applyFont="1" applyBorder="1" applyAlignment="1" applyProtection="1">
      <alignment horizontal="left" vertical="center" wrapText="1"/>
      <protection hidden="1"/>
    </xf>
    <xf numFmtId="0" fontId="5" fillId="2" borderId="14" xfId="0" applyFont="1" applyFill="1" applyBorder="1" applyAlignment="1" applyProtection="1">
      <alignment horizontal="center" vertical="center" wrapText="1"/>
      <protection hidden="1"/>
    </xf>
    <xf numFmtId="0" fontId="5" fillId="2" borderId="21" xfId="0" applyFont="1" applyFill="1" applyBorder="1" applyAlignment="1" applyProtection="1">
      <alignment horizontal="center" vertical="center" wrapText="1"/>
      <protection hidden="1"/>
    </xf>
    <xf numFmtId="0" fontId="6" fillId="0" borderId="10" xfId="0" applyFont="1" applyBorder="1" applyAlignment="1" applyProtection="1">
      <alignment horizontal="center" vertical="center" wrapText="1"/>
      <protection hidden="1"/>
    </xf>
    <xf numFmtId="0" fontId="6" fillId="0" borderId="7" xfId="0" applyFont="1" applyBorder="1" applyAlignment="1" applyProtection="1">
      <alignment horizontal="center" vertical="center" wrapText="1"/>
      <protection hidden="1"/>
    </xf>
    <xf numFmtId="0" fontId="9" fillId="0" borderId="0" xfId="0" applyFont="1" applyAlignment="1" applyProtection="1">
      <alignment horizontal="center" vertical="center" wrapText="1"/>
      <protection locked="0" hidden="1"/>
    </xf>
    <xf numFmtId="0" fontId="5" fillId="2" borderId="31" xfId="0" applyFont="1" applyFill="1" applyBorder="1" applyAlignment="1" applyProtection="1">
      <alignment horizontal="center" vertical="center" wrapText="1"/>
      <protection locked="0" hidden="1"/>
    </xf>
    <xf numFmtId="0" fontId="5" fillId="2" borderId="32" xfId="0" applyFont="1" applyFill="1" applyBorder="1" applyAlignment="1" applyProtection="1">
      <alignment horizontal="center" vertical="center" wrapText="1"/>
      <protection locked="0" hidden="1"/>
    </xf>
    <xf numFmtId="0" fontId="5" fillId="2" borderId="33" xfId="0" applyFont="1" applyFill="1" applyBorder="1" applyAlignment="1" applyProtection="1">
      <alignment horizontal="center" vertical="center" wrapText="1"/>
      <protection locked="0" hidden="1"/>
    </xf>
    <xf numFmtId="0" fontId="6" fillId="0" borderId="28" xfId="0" applyFont="1" applyBorder="1" applyAlignment="1" applyProtection="1">
      <alignment horizontal="center" vertical="center" wrapText="1"/>
      <protection hidden="1"/>
    </xf>
    <xf numFmtId="49" fontId="6" fillId="0" borderId="27" xfId="0" applyNumberFormat="1" applyFont="1" applyBorder="1" applyAlignment="1" applyProtection="1">
      <alignment horizontal="left" vertical="center" wrapText="1"/>
      <protection locked="0" hidden="1"/>
    </xf>
    <xf numFmtId="49" fontId="6" fillId="0" borderId="28" xfId="0" applyNumberFormat="1" applyFont="1" applyBorder="1" applyAlignment="1" applyProtection="1">
      <alignment horizontal="left" vertical="center" wrapText="1"/>
      <protection locked="0" hidden="1"/>
    </xf>
    <xf numFmtId="0" fontId="6" fillId="0" borderId="42" xfId="0" applyFont="1" applyBorder="1" applyAlignment="1" applyProtection="1">
      <alignment horizontal="center" vertical="center" wrapText="1"/>
      <protection locked="0" hidden="1"/>
    </xf>
    <xf numFmtId="0" fontId="6" fillId="0" borderId="37" xfId="0" applyFont="1" applyBorder="1" applyAlignment="1" applyProtection="1">
      <alignment horizontal="center" vertical="center" wrapText="1"/>
      <protection locked="0" hidden="1"/>
    </xf>
    <xf numFmtId="0" fontId="6" fillId="0" borderId="3" xfId="0" applyFont="1" applyFill="1" applyBorder="1" applyAlignment="1" applyProtection="1">
      <alignment horizontal="center" vertical="center" wrapText="1"/>
      <protection hidden="1"/>
    </xf>
    <xf numFmtId="0" fontId="6" fillId="0" borderId="28" xfId="0" applyFont="1" applyFill="1" applyBorder="1" applyAlignment="1" applyProtection="1">
      <alignment horizontal="center" vertical="center" wrapText="1"/>
      <protection hidden="1"/>
    </xf>
    <xf numFmtId="0" fontId="6" fillId="0" borderId="28" xfId="0" applyFont="1" applyBorder="1" applyAlignment="1" applyProtection="1">
      <alignment horizontal="center" vertical="center" wrapText="1"/>
      <protection locked="0" hidden="1"/>
    </xf>
    <xf numFmtId="0" fontId="6" fillId="0" borderId="8" xfId="0" applyNumberFormat="1" applyFont="1" applyBorder="1" applyAlignment="1" applyProtection="1">
      <alignment horizontal="left" vertical="center" wrapText="1"/>
      <protection locked="0" hidden="1"/>
    </xf>
    <xf numFmtId="0" fontId="6" fillId="0" borderId="36" xfId="0" applyFont="1" applyBorder="1" applyAlignment="1" applyProtection="1">
      <alignment horizontal="center" vertical="center" wrapText="1"/>
      <protection locked="0" hidden="1"/>
    </xf>
    <xf numFmtId="0" fontId="6" fillId="0" borderId="48" xfId="0" applyFont="1" applyFill="1" applyBorder="1" applyAlignment="1" applyProtection="1">
      <alignment horizontal="center" vertical="center" wrapText="1"/>
      <protection hidden="1"/>
    </xf>
    <xf numFmtId="0" fontId="6" fillId="0" borderId="42" xfId="0" applyFont="1" applyFill="1" applyBorder="1" applyAlignment="1" applyProtection="1">
      <alignment horizontal="center" vertical="center" wrapText="1"/>
      <protection hidden="1"/>
    </xf>
    <xf numFmtId="0" fontId="20" fillId="0" borderId="28" xfId="0" applyFont="1" applyBorder="1" applyAlignment="1" applyProtection="1">
      <alignment horizontal="left" vertical="center" wrapText="1"/>
      <protection locked="0" hidden="1"/>
    </xf>
    <xf numFmtId="0" fontId="6" fillId="0" borderId="34" xfId="0" applyFont="1" applyBorder="1" applyAlignment="1" applyProtection="1">
      <alignment horizontal="center" vertical="center" wrapText="1"/>
      <protection hidden="1"/>
    </xf>
    <xf numFmtId="49" fontId="6" fillId="0" borderId="41" xfId="0" applyNumberFormat="1" applyFont="1" applyBorder="1" applyAlignment="1" applyProtection="1">
      <alignment horizontal="left" vertical="center" wrapText="1"/>
      <protection locked="0" hidden="1"/>
    </xf>
    <xf numFmtId="49" fontId="6" fillId="0" borderId="34" xfId="0" applyNumberFormat="1" applyFont="1" applyBorder="1" applyAlignment="1" applyProtection="1">
      <alignment horizontal="left" vertical="center" wrapText="1"/>
      <protection locked="0" hidden="1"/>
    </xf>
    <xf numFmtId="0" fontId="6" fillId="0" borderId="43" xfId="0" applyFont="1" applyBorder="1" applyAlignment="1" applyProtection="1">
      <alignment horizontal="center" vertical="center" wrapText="1"/>
      <protection locked="0" hidden="1"/>
    </xf>
    <xf numFmtId="0" fontId="6" fillId="0" borderId="18" xfId="0" applyFont="1" applyBorder="1" applyAlignment="1" applyProtection="1">
      <alignment horizontal="center" vertical="center" wrapText="1"/>
      <protection locked="0" hidden="1"/>
    </xf>
    <xf numFmtId="0" fontId="6" fillId="0" borderId="41" xfId="0" applyFont="1" applyFill="1" applyBorder="1" applyAlignment="1" applyProtection="1">
      <alignment horizontal="center" vertical="center" wrapText="1"/>
      <protection hidden="1"/>
    </xf>
    <xf numFmtId="0" fontId="6" fillId="0" borderId="34" xfId="0" applyFont="1" applyFill="1" applyBorder="1" applyAlignment="1" applyProtection="1">
      <alignment horizontal="center" vertical="center" wrapText="1"/>
      <protection hidden="1"/>
    </xf>
    <xf numFmtId="0" fontId="6" fillId="0" borderId="34" xfId="0" applyFont="1" applyBorder="1" applyAlignment="1" applyProtection="1">
      <alignment horizontal="center" vertical="center" wrapText="1"/>
      <protection locked="0" hidden="1"/>
    </xf>
    <xf numFmtId="0" fontId="6" fillId="0" borderId="34" xfId="0" applyNumberFormat="1" applyFont="1" applyBorder="1" applyAlignment="1" applyProtection="1">
      <alignment horizontal="left" vertical="center" wrapText="1"/>
      <protection locked="0" hidden="1"/>
    </xf>
    <xf numFmtId="0" fontId="6" fillId="0" borderId="22" xfId="0" applyFont="1" applyBorder="1" applyAlignment="1" applyProtection="1">
      <alignment horizontal="center" vertical="center" wrapText="1"/>
      <protection locked="0" hidden="1"/>
    </xf>
    <xf numFmtId="0" fontId="6" fillId="0" borderId="39" xfId="0" applyFont="1" applyFill="1" applyBorder="1" applyAlignment="1" applyProtection="1">
      <alignment horizontal="center" vertical="center" wrapText="1"/>
      <protection hidden="1"/>
    </xf>
    <xf numFmtId="0" fontId="6" fillId="0" borderId="54" xfId="0" applyFont="1" applyFill="1" applyBorder="1" applyAlignment="1" applyProtection="1">
      <alignment horizontal="center" vertical="center" wrapText="1"/>
      <protection hidden="1"/>
    </xf>
    <xf numFmtId="0" fontId="20" fillId="0" borderId="34" xfId="0" applyFont="1" applyBorder="1" applyAlignment="1" applyProtection="1">
      <alignment horizontal="left" vertical="center" wrapText="1"/>
      <protection locked="0" hidden="1"/>
    </xf>
    <xf numFmtId="0" fontId="6" fillId="0" borderId="43" xfId="0" applyFont="1" applyFill="1" applyBorder="1" applyAlignment="1" applyProtection="1">
      <alignment horizontal="center" vertical="center" wrapText="1"/>
      <protection hidden="1"/>
    </xf>
    <xf numFmtId="49" fontId="19" fillId="0" borderId="41" xfId="0" applyNumberFormat="1" applyFont="1" applyBorder="1" applyAlignment="1" applyProtection="1">
      <alignment horizontal="left" vertical="center" wrapText="1"/>
      <protection locked="0" hidden="1"/>
    </xf>
    <xf numFmtId="49" fontId="6" fillId="0" borderId="44" xfId="0" applyNumberFormat="1" applyFont="1" applyBorder="1" applyAlignment="1" applyProtection="1">
      <alignment horizontal="left" vertical="center" wrapText="1"/>
      <protection locked="0" hidden="1"/>
    </xf>
    <xf numFmtId="0" fontId="6" fillId="0" borderId="46" xfId="0" applyFont="1" applyBorder="1" applyAlignment="1" applyProtection="1">
      <alignment horizontal="center" vertical="center" wrapText="1"/>
      <protection locked="0" hidden="1"/>
    </xf>
    <xf numFmtId="0" fontId="6" fillId="0" borderId="45" xfId="0" applyFont="1" applyFill="1" applyBorder="1" applyAlignment="1" applyProtection="1">
      <alignment horizontal="center" vertical="center" wrapText="1"/>
      <protection hidden="1"/>
    </xf>
    <xf numFmtId="0" fontId="6" fillId="0" borderId="44" xfId="0" applyFont="1" applyFill="1" applyBorder="1" applyAlignment="1" applyProtection="1">
      <alignment horizontal="center" vertical="center" wrapText="1"/>
      <protection hidden="1"/>
    </xf>
    <xf numFmtId="0" fontId="6" fillId="0" borderId="44" xfId="0" applyFont="1" applyBorder="1" applyAlignment="1" applyProtection="1">
      <alignment horizontal="center" vertical="center" wrapText="1"/>
      <protection locked="0" hidden="1"/>
    </xf>
    <xf numFmtId="0" fontId="6" fillId="0" borderId="44" xfId="0" applyNumberFormat="1" applyFont="1" applyBorder="1" applyAlignment="1" applyProtection="1">
      <alignment horizontal="left" vertical="center" wrapText="1"/>
      <protection locked="0" hidden="1"/>
    </xf>
    <xf numFmtId="0" fontId="6" fillId="0" borderId="31" xfId="0" applyFont="1" applyBorder="1" applyAlignment="1" applyProtection="1">
      <alignment horizontal="center" vertical="center" wrapText="1"/>
      <protection locked="0" hidden="1"/>
    </xf>
    <xf numFmtId="0" fontId="6" fillId="0" borderId="32" xfId="0" applyFont="1" applyBorder="1" applyAlignment="1" applyProtection="1">
      <alignment horizontal="center" vertical="center" wrapText="1"/>
      <protection locked="0" hidden="1"/>
    </xf>
    <xf numFmtId="0" fontId="6" fillId="0" borderId="47" xfId="0" applyFont="1" applyFill="1" applyBorder="1" applyAlignment="1" applyProtection="1">
      <alignment horizontal="center" vertical="center" wrapText="1"/>
      <protection hidden="1"/>
    </xf>
    <xf numFmtId="0" fontId="6" fillId="0" borderId="46" xfId="0" applyFont="1" applyFill="1" applyBorder="1" applyAlignment="1" applyProtection="1">
      <alignment horizontal="center" vertical="center" wrapText="1"/>
      <protection hidden="1"/>
    </xf>
    <xf numFmtId="0" fontId="6" fillId="0" borderId="35" xfId="0" applyFont="1" applyBorder="1" applyAlignment="1" applyProtection="1">
      <alignment horizontal="center" vertical="center" wrapText="1"/>
      <protection hidden="1"/>
    </xf>
    <xf numFmtId="49" fontId="19" fillId="0" borderId="49" xfId="0" applyNumberFormat="1" applyFont="1" applyBorder="1" applyAlignment="1" applyProtection="1">
      <alignment horizontal="left" vertical="center" wrapText="1"/>
      <protection locked="0" hidden="1"/>
    </xf>
    <xf numFmtId="0" fontId="6" fillId="0" borderId="35" xfId="0" applyFont="1" applyBorder="1" applyAlignment="1" applyProtection="1">
      <alignment wrapText="1"/>
      <protection locked="0" hidden="1"/>
    </xf>
    <xf numFmtId="0" fontId="6" fillId="0" borderId="12" xfId="0" applyFont="1" applyBorder="1" applyAlignment="1" applyProtection="1">
      <alignment wrapText="1"/>
      <protection locked="0" hidden="1"/>
    </xf>
    <xf numFmtId="0" fontId="6" fillId="0" borderId="11" xfId="0" applyFont="1" applyBorder="1" applyAlignment="1" applyProtection="1">
      <alignment wrapText="1"/>
      <protection locked="0" hidden="1"/>
    </xf>
    <xf numFmtId="0" fontId="6" fillId="0" borderId="49" xfId="0" applyFont="1" applyBorder="1" applyAlignment="1" applyProtection="1">
      <alignment wrapText="1"/>
      <protection locked="0" hidden="1"/>
    </xf>
    <xf numFmtId="0" fontId="6" fillId="0" borderId="40" xfId="0" applyFont="1" applyBorder="1" applyAlignment="1" applyProtection="1">
      <alignment wrapText="1"/>
      <protection locked="0" hidden="1"/>
    </xf>
    <xf numFmtId="0" fontId="6" fillId="0" borderId="53" xfId="0" applyFont="1" applyBorder="1" applyAlignment="1" applyProtection="1">
      <alignment horizontal="center" vertical="center" wrapText="1"/>
      <protection locked="0" hidden="1"/>
    </xf>
    <xf numFmtId="0" fontId="20" fillId="0" borderId="35" xfId="0" applyFont="1" applyBorder="1" applyAlignment="1" applyProtection="1">
      <alignment horizontal="left" vertical="center" wrapText="1"/>
      <protection locked="0" hidden="1"/>
    </xf>
    <xf numFmtId="0" fontId="6" fillId="0" borderId="0" xfId="0" applyFont="1" applyBorder="1" applyAlignment="1" applyProtection="1">
      <alignment wrapText="1"/>
      <protection locked="0" hidden="1"/>
    </xf>
    <xf numFmtId="0" fontId="26" fillId="0" borderId="0" xfId="0" applyFont="1" applyAlignment="1" applyProtection="1">
      <alignment vertical="center"/>
      <protection hidden="1"/>
    </xf>
    <xf numFmtId="0" fontId="26" fillId="0" borderId="0" xfId="0" applyFont="1" applyAlignment="1" applyProtection="1">
      <alignment horizontal="center" vertical="center"/>
      <protection hidden="1"/>
    </xf>
    <xf numFmtId="0" fontId="5" fillId="0" borderId="0" xfId="0" applyFont="1" applyAlignment="1" applyProtection="1">
      <alignment horizontal="center" vertical="center"/>
      <protection hidden="1"/>
    </xf>
    <xf numFmtId="0" fontId="5" fillId="0" borderId="0" xfId="0" applyFont="1" applyAlignment="1" applyProtection="1">
      <alignment vertical="center"/>
      <protection hidden="1"/>
    </xf>
    <xf numFmtId="0" fontId="9" fillId="0" borderId="0" xfId="0" applyFont="1" applyAlignment="1" applyProtection="1">
      <alignment vertical="center"/>
      <protection hidden="1"/>
    </xf>
    <xf numFmtId="0" fontId="9" fillId="0" borderId="0" xfId="0" applyFont="1" applyAlignment="1" applyProtection="1">
      <alignment horizontal="center" vertical="center"/>
      <protection hidden="1"/>
    </xf>
    <xf numFmtId="0" fontId="6" fillId="0" borderId="0" xfId="0" applyFont="1" applyAlignment="1" applyProtection="1">
      <alignment vertical="center"/>
      <protection hidden="1"/>
    </xf>
    <xf numFmtId="0" fontId="6" fillId="0" borderId="18" xfId="0" applyFont="1" applyBorder="1" applyAlignment="1" applyProtection="1">
      <alignment horizontal="center" vertical="center"/>
      <protection hidden="1"/>
    </xf>
    <xf numFmtId="0" fontId="21" fillId="0" borderId="0" xfId="0" applyFont="1" applyAlignment="1" applyProtection="1">
      <alignment vertical="center"/>
      <protection hidden="1"/>
    </xf>
    <xf numFmtId="0" fontId="6" fillId="0" borderId="0" xfId="0" applyFont="1" applyBorder="1" applyAlignment="1" applyProtection="1">
      <alignment horizontal="center" vertical="center"/>
      <protection hidden="1"/>
    </xf>
    <xf numFmtId="0" fontId="6" fillId="0" borderId="0" xfId="0" applyFont="1" applyAlignment="1" applyProtection="1">
      <alignment horizontal="center" vertical="center"/>
      <protection hidden="1"/>
    </xf>
    <xf numFmtId="0" fontId="27" fillId="0" borderId="0" xfId="0" applyFont="1" applyAlignment="1" applyProtection="1">
      <alignment vertical="center"/>
      <protection hidden="1"/>
    </xf>
    <xf numFmtId="0" fontId="27"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5" fillId="0" borderId="0" xfId="0" applyFont="1" applyAlignment="1" applyProtection="1">
      <alignment vertical="center"/>
      <protection hidden="1"/>
    </xf>
    <xf numFmtId="0" fontId="9" fillId="0" borderId="56" xfId="0" applyFont="1" applyBorder="1" applyAlignment="1" applyProtection="1">
      <alignment horizontal="center" vertical="center"/>
      <protection hidden="1"/>
    </xf>
    <xf numFmtId="0" fontId="0" fillId="0" borderId="0" xfId="0" applyProtection="1">
      <protection hidden="1"/>
    </xf>
    <xf numFmtId="0" fontId="7" fillId="0" borderId="0" xfId="0" applyFont="1" applyProtection="1">
      <protection hidden="1"/>
    </xf>
    <xf numFmtId="0" fontId="5" fillId="2" borderId="8" xfId="0" applyFont="1" applyFill="1" applyBorder="1" applyAlignment="1" applyProtection="1">
      <alignment horizontal="center" vertical="center"/>
      <protection hidden="1"/>
    </xf>
    <xf numFmtId="0" fontId="5" fillId="2" borderId="51" xfId="0" applyFont="1" applyFill="1" applyBorder="1" applyAlignment="1" applyProtection="1">
      <alignment horizontal="center" vertical="center" wrapText="1"/>
      <protection hidden="1"/>
    </xf>
    <xf numFmtId="0" fontId="5" fillId="2" borderId="50" xfId="0" applyFont="1" applyFill="1" applyBorder="1" applyAlignment="1" applyProtection="1">
      <alignment vertical="center" wrapText="1"/>
      <protection hidden="1"/>
    </xf>
    <xf numFmtId="0" fontId="5" fillId="2" borderId="52" xfId="0" applyFont="1" applyFill="1" applyBorder="1" applyAlignment="1" applyProtection="1">
      <alignment vertical="center" wrapText="1"/>
      <protection hidden="1"/>
    </xf>
    <xf numFmtId="49" fontId="23" fillId="0" borderId="28" xfId="0" applyNumberFormat="1" applyFont="1" applyFill="1" applyBorder="1" applyAlignment="1" applyProtection="1">
      <alignment horizontal="center" vertical="center" wrapText="1"/>
      <protection hidden="1"/>
    </xf>
    <xf numFmtId="49" fontId="23" fillId="0" borderId="24" xfId="0" applyNumberFormat="1" applyFont="1" applyFill="1" applyBorder="1" applyAlignment="1" applyProtection="1">
      <alignment horizontal="center" vertical="center" wrapText="1"/>
      <protection hidden="1"/>
    </xf>
    <xf numFmtId="0" fontId="9" fillId="0" borderId="25" xfId="0" applyFont="1" applyBorder="1" applyAlignment="1" applyProtection="1">
      <alignment horizontal="center" vertical="center"/>
      <protection hidden="1"/>
    </xf>
    <xf numFmtId="0" fontId="9" fillId="0" borderId="20" xfId="0" applyFont="1" applyBorder="1" applyAlignment="1" applyProtection="1">
      <alignment horizontal="center" vertical="center"/>
      <protection hidden="1"/>
    </xf>
    <xf numFmtId="49" fontId="23" fillId="0" borderId="36" xfId="0" applyNumberFormat="1" applyFont="1" applyFill="1" applyBorder="1" applyAlignment="1" applyProtection="1">
      <alignment horizontal="center" vertical="center" wrapText="1"/>
      <protection hidden="1"/>
    </xf>
    <xf numFmtId="49" fontId="23" fillId="0" borderId="37" xfId="0" applyNumberFormat="1" applyFont="1" applyFill="1" applyBorder="1" applyAlignment="1" applyProtection="1">
      <alignment horizontal="center" vertical="center" wrapText="1"/>
      <protection hidden="1"/>
    </xf>
    <xf numFmtId="0" fontId="23" fillId="0" borderId="37" xfId="0" applyFont="1" applyBorder="1" applyAlignment="1" applyProtection="1">
      <alignment horizontal="center" vertical="center"/>
      <protection hidden="1"/>
    </xf>
    <xf numFmtId="0" fontId="23" fillId="0" borderId="3" xfId="0" applyFont="1" applyBorder="1" applyAlignment="1" applyProtection="1">
      <alignment horizontal="center" vertical="center"/>
      <protection hidden="1"/>
    </xf>
    <xf numFmtId="0" fontId="6" fillId="0" borderId="34" xfId="0" applyFont="1" applyBorder="1" applyAlignment="1" applyProtection="1">
      <alignment horizontal="center" vertical="center"/>
      <protection hidden="1"/>
    </xf>
    <xf numFmtId="0" fontId="23" fillId="0" borderId="36" xfId="0" applyFont="1" applyFill="1" applyBorder="1" applyAlignment="1" applyProtection="1">
      <alignment horizontal="center" vertical="center" wrapText="1"/>
      <protection hidden="1"/>
    </xf>
    <xf numFmtId="0" fontId="23" fillId="0" borderId="50" xfId="0" applyFont="1" applyBorder="1" applyAlignment="1" applyProtection="1">
      <alignment horizontal="center" vertical="center"/>
      <protection hidden="1"/>
    </xf>
    <xf numFmtId="0" fontId="23" fillId="0" borderId="52" xfId="0" applyFont="1" applyBorder="1" applyAlignment="1" applyProtection="1">
      <alignment horizontal="center" vertical="center"/>
      <protection hidden="1"/>
    </xf>
    <xf numFmtId="0" fontId="11" fillId="0" borderId="22" xfId="0" applyFont="1" applyBorder="1" applyAlignment="1" applyProtection="1">
      <alignment horizontal="center" vertical="center" wrapText="1"/>
      <protection hidden="1"/>
    </xf>
    <xf numFmtId="0" fontId="11" fillId="0" borderId="18" xfId="0" applyFont="1" applyBorder="1" applyAlignment="1" applyProtection="1">
      <alignment vertical="center" wrapText="1"/>
      <protection hidden="1"/>
    </xf>
    <xf numFmtId="0" fontId="6" fillId="0" borderId="18" xfId="0" applyFont="1" applyBorder="1" applyAlignment="1" applyProtection="1">
      <alignment vertical="center" wrapText="1"/>
      <protection hidden="1"/>
    </xf>
    <xf numFmtId="0" fontId="6" fillId="0" borderId="23" xfId="0" applyFont="1" applyBorder="1" applyAlignment="1" applyProtection="1">
      <alignment vertical="center" wrapText="1"/>
      <protection hidden="1"/>
    </xf>
    <xf numFmtId="0" fontId="9" fillId="0" borderId="34" xfId="0" applyFont="1" applyBorder="1" applyAlignment="1" applyProtection="1">
      <alignment horizontal="center" vertical="center"/>
      <protection hidden="1"/>
    </xf>
    <xf numFmtId="0" fontId="23" fillId="0" borderId="43" xfId="0" applyFont="1" applyBorder="1" applyAlignment="1" applyProtection="1">
      <alignment horizontal="center" vertical="center"/>
      <protection hidden="1"/>
    </xf>
    <xf numFmtId="0" fontId="6" fillId="0" borderId="18" xfId="0" applyFont="1" applyFill="1" applyBorder="1" applyAlignment="1" applyProtection="1">
      <alignment horizontal="center" vertical="center"/>
      <protection hidden="1"/>
    </xf>
    <xf numFmtId="0" fontId="6" fillId="0" borderId="23" xfId="0" applyFont="1" applyFill="1" applyBorder="1" applyAlignment="1" applyProtection="1">
      <alignment horizontal="center" vertical="center"/>
      <protection hidden="1"/>
    </xf>
    <xf numFmtId="0" fontId="12" fillId="0" borderId="22" xfId="0" applyFont="1" applyBorder="1" applyAlignment="1" applyProtection="1">
      <alignment horizontal="center" vertical="center" wrapText="1"/>
      <protection hidden="1"/>
    </xf>
    <xf numFmtId="0" fontId="12" fillId="0" borderId="18" xfId="0" applyFont="1" applyBorder="1" applyAlignment="1" applyProtection="1">
      <alignment vertical="center" wrapText="1"/>
      <protection hidden="1"/>
    </xf>
    <xf numFmtId="0" fontId="13" fillId="0" borderId="22" xfId="0" applyFont="1" applyBorder="1" applyAlignment="1" applyProtection="1">
      <alignment horizontal="center" vertical="center" wrapText="1"/>
      <protection hidden="1"/>
    </xf>
    <xf numFmtId="0" fontId="13" fillId="0" borderId="18" xfId="0" applyFont="1" applyBorder="1" applyAlignment="1" applyProtection="1">
      <alignment vertical="center" wrapText="1"/>
      <protection hidden="1"/>
    </xf>
    <xf numFmtId="0" fontId="6" fillId="0" borderId="35" xfId="0" applyFont="1" applyBorder="1" applyAlignment="1" applyProtection="1">
      <alignment horizontal="center" vertical="center"/>
      <protection hidden="1"/>
    </xf>
    <xf numFmtId="0" fontId="9" fillId="0" borderId="35" xfId="0" applyFont="1" applyBorder="1" applyAlignment="1" applyProtection="1">
      <alignment horizontal="center" vertical="center"/>
      <protection hidden="1"/>
    </xf>
    <xf numFmtId="0" fontId="23" fillId="0" borderId="53" xfId="0" applyFont="1" applyBorder="1" applyAlignment="1" applyProtection="1">
      <alignment horizontal="center" vertical="center"/>
      <protection hidden="1"/>
    </xf>
    <xf numFmtId="0" fontId="6" fillId="0" borderId="11" xfId="0" applyFont="1" applyFill="1" applyBorder="1" applyAlignment="1" applyProtection="1">
      <alignment horizontal="center" vertical="center"/>
      <protection hidden="1"/>
    </xf>
    <xf numFmtId="0" fontId="6" fillId="0" borderId="13" xfId="0" applyFont="1" applyFill="1" applyBorder="1" applyAlignment="1" applyProtection="1">
      <alignment horizontal="center" vertical="center"/>
      <protection hidden="1"/>
    </xf>
    <xf numFmtId="0" fontId="14" fillId="0" borderId="22" xfId="0" applyFont="1" applyBorder="1" applyAlignment="1" applyProtection="1">
      <alignment horizontal="center" vertical="center" wrapText="1"/>
      <protection hidden="1"/>
    </xf>
    <xf numFmtId="0" fontId="14" fillId="0" borderId="18" xfId="0" applyFont="1" applyBorder="1" applyAlignment="1" applyProtection="1">
      <alignment vertical="center" wrapText="1"/>
      <protection hidden="1"/>
    </xf>
    <xf numFmtId="0" fontId="15" fillId="0" borderId="12" xfId="0" applyFont="1" applyBorder="1" applyAlignment="1" applyProtection="1">
      <alignment horizontal="center" vertical="center" wrapText="1"/>
      <protection hidden="1"/>
    </xf>
    <xf numFmtId="0" fontId="15" fillId="0" borderId="11" xfId="0" applyFont="1" applyBorder="1" applyAlignment="1" applyProtection="1">
      <alignment vertical="center" wrapText="1"/>
      <protection hidden="1"/>
    </xf>
    <xf numFmtId="0" fontId="6" fillId="0" borderId="11" xfId="0" applyFont="1" applyBorder="1" applyAlignment="1" applyProtection="1">
      <alignment vertical="center" wrapText="1"/>
      <protection hidden="1"/>
    </xf>
    <xf numFmtId="0" fontId="6" fillId="0" borderId="13" xfId="0" applyFont="1" applyBorder="1" applyAlignment="1" applyProtection="1">
      <alignment vertical="center" wrapText="1"/>
      <protection hidden="1"/>
    </xf>
    <xf numFmtId="0" fontId="15" fillId="0" borderId="0" xfId="0" applyFont="1" applyBorder="1" applyAlignment="1" applyProtection="1">
      <alignment horizontal="center" vertical="center" wrapText="1"/>
      <protection hidden="1"/>
    </xf>
    <xf numFmtId="0" fontId="15" fillId="0" borderId="0" xfId="0" applyFont="1" applyBorder="1" applyAlignment="1" applyProtection="1">
      <alignment vertical="center" wrapText="1"/>
      <protection hidden="1"/>
    </xf>
    <xf numFmtId="0" fontId="6" fillId="0" borderId="0" xfId="0" applyFont="1" applyBorder="1" applyAlignment="1" applyProtection="1">
      <alignment vertical="center" wrapText="1"/>
      <protection hidden="1"/>
    </xf>
    <xf numFmtId="0" fontId="5" fillId="2" borderId="24" xfId="0" applyFont="1" applyFill="1" applyBorder="1" applyAlignment="1" applyProtection="1">
      <alignment horizontal="center" vertical="center" wrapText="1"/>
      <protection hidden="1"/>
    </xf>
    <xf numFmtId="0" fontId="5" fillId="2" borderId="25" xfId="0" applyFont="1" applyFill="1" applyBorder="1" applyAlignment="1" applyProtection="1">
      <alignment vertical="center" wrapText="1"/>
      <protection hidden="1"/>
    </xf>
    <xf numFmtId="0" fontId="5" fillId="2" borderId="20" xfId="0" applyFont="1" applyFill="1" applyBorder="1" applyAlignment="1" applyProtection="1">
      <alignment vertical="center" wrapText="1"/>
      <protection hidden="1"/>
    </xf>
    <xf numFmtId="0" fontId="23" fillId="0" borderId="38" xfId="0" applyFont="1" applyBorder="1" applyAlignment="1" applyProtection="1">
      <alignment horizontal="center" vertical="center"/>
      <protection hidden="1"/>
    </xf>
    <xf numFmtId="0" fontId="11" fillId="0" borderId="15" xfId="0" applyFont="1" applyBorder="1" applyAlignment="1" applyProtection="1">
      <alignment horizontal="center" vertical="center" wrapText="1"/>
      <protection hidden="1"/>
    </xf>
    <xf numFmtId="0" fontId="11" fillId="0" borderId="16" xfId="0" applyFont="1" applyBorder="1" applyAlignment="1" applyProtection="1">
      <alignment vertical="center" wrapText="1"/>
      <protection hidden="1"/>
    </xf>
    <xf numFmtId="0" fontId="6" fillId="0" borderId="16" xfId="0" applyFont="1" applyBorder="1" applyAlignment="1" applyProtection="1">
      <alignment vertical="center" wrapText="1"/>
      <protection hidden="1"/>
    </xf>
    <xf numFmtId="0" fontId="6" fillId="0" borderId="17" xfId="0" applyFont="1" applyBorder="1" applyAlignment="1" applyProtection="1">
      <alignment vertical="center" wrapText="1"/>
      <protection hidden="1"/>
    </xf>
    <xf numFmtId="0" fontId="8" fillId="3" borderId="8" xfId="0" applyFont="1" applyFill="1" applyBorder="1" applyAlignment="1" applyProtection="1">
      <alignment horizontal="center" vertical="center"/>
      <protection hidden="1"/>
    </xf>
    <xf numFmtId="49" fontId="23" fillId="0" borderId="28" xfId="0" applyNumberFormat="1" applyFont="1" applyBorder="1" applyAlignment="1" applyProtection="1">
      <alignment horizontal="center" vertical="center" wrapText="1"/>
      <protection hidden="1"/>
    </xf>
    <xf numFmtId="49" fontId="20" fillId="0" borderId="34" xfId="0" applyNumberFormat="1" applyFont="1" applyBorder="1" applyAlignment="1" applyProtection="1">
      <alignment horizontal="center" vertical="center" wrapText="1"/>
      <protection hidden="1"/>
    </xf>
    <xf numFmtId="0" fontId="16" fillId="0" borderId="0" xfId="0" applyFont="1" applyProtection="1">
      <protection hidden="1"/>
    </xf>
    <xf numFmtId="0" fontId="25" fillId="0" borderId="35" xfId="0" applyFont="1" applyBorder="1" applyAlignment="1" applyProtection="1">
      <alignment horizontal="center" vertical="center"/>
      <protection hidden="1"/>
    </xf>
    <xf numFmtId="0" fontId="28" fillId="0" borderId="0" xfId="0" applyFont="1" applyProtection="1">
      <protection hidden="1"/>
    </xf>
    <xf numFmtId="0" fontId="6" fillId="0" borderId="0" xfId="0" applyFont="1" applyAlignment="1" applyProtection="1">
      <alignment horizontal="center" vertical="center" wrapText="1"/>
      <protection hidden="1"/>
    </xf>
    <xf numFmtId="0" fontId="9" fillId="0" borderId="0" xfId="0" applyFont="1" applyAlignment="1" applyProtection="1">
      <alignment horizontal="center" vertical="center" wrapText="1"/>
      <protection hidden="1"/>
    </xf>
    <xf numFmtId="0" fontId="6" fillId="0" borderId="0" xfId="0" applyFont="1" applyAlignment="1" applyProtection="1">
      <alignment horizontal="center" vertical="center"/>
      <protection hidden="1"/>
    </xf>
    <xf numFmtId="0" fontId="6" fillId="0" borderId="55" xfId="0" applyFont="1" applyBorder="1" applyAlignment="1" applyProtection="1">
      <alignment horizontal="center" vertical="center"/>
      <protection hidden="1"/>
    </xf>
    <xf numFmtId="0" fontId="26" fillId="0" borderId="0" xfId="0" applyFont="1" applyAlignment="1" applyProtection="1">
      <alignment horizontal="center" vertical="center"/>
      <protection hidden="1"/>
    </xf>
    <xf numFmtId="0" fontId="26" fillId="0" borderId="0" xfId="0" applyFont="1" applyBorder="1" applyAlignment="1" applyProtection="1">
      <alignment horizontal="center" vertical="center"/>
      <protection hidden="1"/>
    </xf>
    <xf numFmtId="0" fontId="5" fillId="2" borderId="8" xfId="0" applyFont="1" applyFill="1" applyBorder="1" applyAlignment="1" applyProtection="1">
      <alignment horizontal="center" vertical="center" wrapText="1"/>
      <protection locked="0" hidden="1"/>
    </xf>
    <xf numFmtId="0" fontId="5" fillId="2" borderId="9" xfId="0" applyFont="1" applyFill="1" applyBorder="1" applyAlignment="1" applyProtection="1">
      <alignment horizontal="center" vertical="center" wrapText="1"/>
      <protection locked="0" hidden="1"/>
    </xf>
    <xf numFmtId="0" fontId="5" fillId="2" borderId="1" xfId="0" applyFont="1" applyFill="1" applyBorder="1" applyAlignment="1" applyProtection="1">
      <alignment horizontal="center" vertical="center" wrapText="1"/>
      <protection locked="0" hidden="1"/>
    </xf>
    <xf numFmtId="0" fontId="5" fillId="2" borderId="2" xfId="0" applyFont="1" applyFill="1" applyBorder="1" applyAlignment="1" applyProtection="1">
      <alignment horizontal="center" vertical="center" wrapText="1"/>
      <protection locked="0" hidden="1"/>
    </xf>
    <xf numFmtId="0" fontId="5" fillId="2" borderId="3" xfId="0" applyFont="1" applyFill="1" applyBorder="1" applyAlignment="1" applyProtection="1">
      <alignment horizontal="center" vertical="center" wrapText="1"/>
      <protection locked="0" hidden="1"/>
    </xf>
    <xf numFmtId="0" fontId="5" fillId="2" borderId="5" xfId="0" applyFont="1" applyFill="1" applyBorder="1" applyAlignment="1" applyProtection="1">
      <alignment horizontal="center" vertical="center" wrapText="1"/>
      <protection locked="0" hidden="1"/>
    </xf>
    <xf numFmtId="0" fontId="5" fillId="2" borderId="4" xfId="0" applyFont="1" applyFill="1" applyBorder="1" applyAlignment="1" applyProtection="1">
      <alignment horizontal="center" vertical="center" wrapText="1"/>
      <protection locked="0" hidden="1"/>
    </xf>
    <xf numFmtId="0" fontId="5" fillId="0" borderId="0" xfId="0" applyFont="1" applyFill="1" applyBorder="1" applyAlignment="1">
      <alignment horizontal="center"/>
    </xf>
    <xf numFmtId="0" fontId="5" fillId="2" borderId="19" xfId="0" applyFont="1" applyFill="1" applyBorder="1" applyAlignment="1" applyProtection="1">
      <alignment horizontal="center"/>
      <protection hidden="1"/>
    </xf>
    <xf numFmtId="0" fontId="5" fillId="2" borderId="26" xfId="0" applyFont="1" applyFill="1" applyBorder="1" applyAlignment="1" applyProtection="1">
      <alignment horizontal="center"/>
      <protection hidden="1"/>
    </xf>
    <xf numFmtId="0" fontId="5" fillId="2" borderId="21" xfId="0" applyFont="1" applyFill="1" applyBorder="1" applyAlignment="1" applyProtection="1">
      <alignment horizontal="center"/>
      <protection hidden="1"/>
    </xf>
    <xf numFmtId="0" fontId="5" fillId="2" borderId="1" xfId="0" applyFont="1" applyFill="1" applyBorder="1" applyAlignment="1" applyProtection="1">
      <alignment horizontal="center"/>
      <protection hidden="1"/>
    </xf>
    <xf numFmtId="0" fontId="5" fillId="2" borderId="2" xfId="0" applyFont="1" applyFill="1" applyBorder="1" applyAlignment="1" applyProtection="1">
      <alignment horizontal="center"/>
      <protection hidden="1"/>
    </xf>
    <xf numFmtId="0" fontId="5" fillId="2" borderId="3" xfId="0" applyFont="1" applyFill="1" applyBorder="1" applyAlignment="1" applyProtection="1">
      <alignment horizontal="center"/>
      <protection hidden="1"/>
    </xf>
    <xf numFmtId="0" fontId="5" fillId="2" borderId="1" xfId="0" applyFont="1" applyFill="1" applyBorder="1" applyAlignment="1" applyProtection="1">
      <alignment horizontal="center" vertical="center"/>
      <protection hidden="1"/>
    </xf>
    <xf numFmtId="0" fontId="5" fillId="2" borderId="3" xfId="0" applyFont="1" applyFill="1" applyBorder="1" applyAlignment="1" applyProtection="1">
      <alignment horizontal="center" vertical="center"/>
      <protection hidden="1"/>
    </xf>
    <xf numFmtId="0" fontId="5" fillId="2" borderId="6" xfId="0" applyFont="1" applyFill="1" applyBorder="1" applyAlignment="1" applyProtection="1">
      <alignment horizontal="center" vertical="center"/>
      <protection hidden="1"/>
    </xf>
    <xf numFmtId="0" fontId="5" fillId="2" borderId="0" xfId="0" applyFont="1" applyFill="1" applyBorder="1" applyAlignment="1" applyProtection="1">
      <alignment horizontal="center" vertical="center"/>
      <protection hidden="1"/>
    </xf>
    <xf numFmtId="0" fontId="9" fillId="0" borderId="1" xfId="0" applyFont="1" applyBorder="1" applyAlignment="1" applyProtection="1">
      <alignment horizontal="center" vertical="center"/>
      <protection hidden="1"/>
    </xf>
    <xf numFmtId="0" fontId="9" fillId="0" borderId="4"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3" xfId="0" applyFont="1" applyBorder="1" applyAlignment="1" applyProtection="1">
      <alignment horizontal="center" vertical="center"/>
      <protection hidden="1"/>
    </xf>
  </cellXfs>
  <cellStyles count="1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cellStyle name="Normal" xfId="0" builtinId="0"/>
  </cellStyles>
  <dxfs count="60">
    <dxf>
      <font>
        <color rgb="FF9C0006"/>
      </font>
      <fill>
        <patternFill>
          <bgColor rgb="FFFFC7CE"/>
        </patternFill>
      </fill>
    </dxf>
    <dxf>
      <font>
        <color rgb="FF9C0006"/>
      </font>
      <fill>
        <patternFill>
          <bgColor rgb="FFFFC7CE"/>
        </patternFill>
      </fill>
    </dxf>
    <dxf>
      <font>
        <color rgb="FFE4E4E4"/>
      </font>
      <fill>
        <patternFill patternType="none">
          <bgColor auto="1"/>
        </patternFill>
      </fill>
    </dxf>
    <dxf>
      <font>
        <b val="0"/>
        <i val="0"/>
        <color auto="1"/>
      </font>
      <fill>
        <patternFill>
          <bgColor rgb="FFC00000"/>
        </patternFill>
      </fill>
    </dxf>
    <dxf>
      <font>
        <b val="0"/>
        <i val="0"/>
        <color auto="1"/>
      </font>
      <fill>
        <patternFill>
          <bgColor rgb="FFFF0000"/>
        </patternFill>
      </fill>
    </dxf>
    <dxf>
      <font>
        <color auto="1"/>
      </font>
      <fill>
        <patternFill>
          <bgColor rgb="FFFFC000"/>
        </patternFill>
      </fill>
    </dxf>
    <dxf>
      <font>
        <b val="0"/>
        <i val="0"/>
        <color auto="1"/>
      </font>
      <fill>
        <patternFill>
          <bgColor rgb="FF92D050"/>
        </patternFill>
      </fill>
    </dxf>
    <dxf>
      <font>
        <b val="0"/>
        <i val="0"/>
        <color auto="1"/>
      </font>
      <fill>
        <patternFill>
          <bgColor rgb="FF00B050"/>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color rgb="FFE4E4E4"/>
      </font>
      <fill>
        <patternFill patternType="none">
          <bgColor auto="1"/>
        </patternFill>
      </fill>
    </dxf>
    <dxf>
      <font>
        <b val="0"/>
        <i val="0"/>
        <color auto="1"/>
      </font>
      <fill>
        <patternFill>
          <bgColor rgb="FFC00000"/>
        </patternFill>
      </fill>
    </dxf>
    <dxf>
      <font>
        <b val="0"/>
        <i val="0"/>
        <color auto="1"/>
      </font>
      <fill>
        <patternFill>
          <bgColor rgb="FFFF0000"/>
        </patternFill>
      </fill>
    </dxf>
    <dxf>
      <font>
        <color auto="1"/>
      </font>
      <fill>
        <patternFill>
          <bgColor rgb="FFFFC000"/>
        </patternFill>
      </fill>
    </dxf>
    <dxf>
      <font>
        <b val="0"/>
        <i val="0"/>
        <color auto="1"/>
      </font>
      <fill>
        <patternFill>
          <bgColor rgb="FF92D050"/>
        </patternFill>
      </fill>
    </dxf>
    <dxf>
      <font>
        <b val="0"/>
        <i val="0"/>
        <color auto="1"/>
      </font>
      <fill>
        <patternFill>
          <bgColor rgb="FF00B050"/>
        </patternFill>
      </fill>
    </dxf>
    <dxf>
      <font>
        <color rgb="FFE4E4E4"/>
      </font>
      <fill>
        <patternFill patternType="none">
          <bgColor auto="1"/>
        </patternFill>
      </fill>
    </dxf>
    <dxf>
      <font>
        <b val="0"/>
        <i val="0"/>
        <color auto="1"/>
      </font>
      <fill>
        <patternFill>
          <bgColor rgb="FFC00000"/>
        </patternFill>
      </fill>
    </dxf>
    <dxf>
      <font>
        <b val="0"/>
        <i val="0"/>
        <color auto="1"/>
      </font>
      <fill>
        <patternFill>
          <bgColor rgb="FFFF0000"/>
        </patternFill>
      </fill>
    </dxf>
    <dxf>
      <font>
        <color auto="1"/>
      </font>
      <fill>
        <patternFill>
          <bgColor rgb="FFFFC000"/>
        </patternFill>
      </fill>
    </dxf>
    <dxf>
      <font>
        <b val="0"/>
        <i val="0"/>
        <color auto="1"/>
      </font>
      <fill>
        <patternFill>
          <bgColor rgb="FF92D050"/>
        </patternFill>
      </fill>
    </dxf>
    <dxf>
      <font>
        <b val="0"/>
        <i val="0"/>
        <color auto="1"/>
      </font>
      <fill>
        <patternFill>
          <bgColor rgb="FF00B050"/>
        </patternFill>
      </fill>
    </dxf>
    <dxf>
      <font>
        <b val="0"/>
        <i val="0"/>
        <color auto="1"/>
      </font>
      <fill>
        <patternFill patternType="none">
          <bgColor auto="1"/>
        </patternFill>
      </fill>
    </dxf>
    <dxf>
      <font>
        <b/>
        <i val="0"/>
        <color rgb="FFFF0000"/>
      </font>
      <fill>
        <patternFill patternType="none">
          <bgColor auto="1"/>
        </patternFill>
      </fill>
    </dxf>
    <dxf>
      <font>
        <b val="0"/>
        <i val="0"/>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b/>
        <i val="0"/>
        <color rgb="FFFF0000"/>
      </font>
      <fill>
        <patternFill patternType="none">
          <bgColor auto="1"/>
        </patternFill>
      </fill>
    </dxf>
    <dxf>
      <font>
        <b/>
        <i val="0"/>
        <color rgb="FFFF0000"/>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b val="0"/>
        <i val="0"/>
        <color auto="1"/>
      </font>
      <fill>
        <patternFill>
          <bgColor rgb="FFC00000"/>
        </patternFill>
      </fill>
    </dxf>
    <dxf>
      <font>
        <b val="0"/>
        <i val="0"/>
        <color auto="1"/>
      </font>
      <fill>
        <patternFill>
          <bgColor rgb="FFFF0000"/>
        </patternFill>
      </fill>
    </dxf>
    <dxf>
      <font>
        <color auto="1"/>
      </font>
      <fill>
        <patternFill>
          <bgColor rgb="FFFFC000"/>
        </patternFill>
      </fill>
    </dxf>
    <dxf>
      <font>
        <b val="0"/>
        <i val="0"/>
        <color auto="1"/>
      </font>
      <fill>
        <patternFill>
          <bgColor rgb="FF92D050"/>
        </patternFill>
      </fill>
    </dxf>
    <dxf>
      <font>
        <b val="0"/>
        <i val="0"/>
        <color auto="1"/>
      </font>
      <fill>
        <patternFill>
          <bgColor rgb="FF00B050"/>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b val="0"/>
        <i val="0"/>
        <color auto="1"/>
      </font>
      <fill>
        <patternFill patternType="none">
          <bgColor auto="1"/>
        </patternFill>
      </fill>
    </dxf>
    <dxf>
      <font>
        <b/>
        <i val="0"/>
        <color rgb="FFFF0000"/>
      </font>
      <fill>
        <patternFill patternType="none">
          <bgColor auto="1"/>
        </patternFill>
      </fill>
    </dxf>
    <dxf>
      <font>
        <b val="0"/>
        <i val="0"/>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
      <font>
        <color rgb="FFE4E4E4"/>
      </font>
      <fill>
        <patternFill patternType="none">
          <bgColor auto="1"/>
        </patternFill>
      </fill>
    </dxf>
  </dxfs>
  <tableStyles count="0" defaultTableStyle="TableStyleMedium9" defaultPivotStyle="PivotStyleMedium7"/>
  <colors>
    <mruColors>
      <color rgb="FFF5881F"/>
      <color rgb="FF00ACDB"/>
      <color rgb="FF758B96"/>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latin typeface="Helvetica" charset="0"/>
                <a:ea typeface="Helvetica" charset="0"/>
                <a:cs typeface="Helvetica" charset="0"/>
              </a:rPr>
              <a:t>        1. INHERENT RISK</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1"/>
        <c:ser>
          <c:idx val="0"/>
          <c:order val="0"/>
          <c:tx>
            <c:v>Inherent risk</c:v>
          </c:tx>
          <c:spPr>
            <a:ln w="25400">
              <a:noFill/>
            </a:ln>
          </c:spPr>
          <c:marker>
            <c:symbol val="circle"/>
            <c:size val="7"/>
            <c:spPr>
              <a:ln>
                <a:noFill/>
              </a:ln>
            </c:spPr>
          </c:marker>
          <c:dPt>
            <c:idx val="0"/>
            <c:marker>
              <c:symbol val="circle"/>
              <c:size val="7"/>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01-3112-4A1A-91B6-A6195A79CEDA}"/>
              </c:ext>
            </c:extLst>
          </c:dPt>
          <c:dPt>
            <c:idx val="1"/>
            <c:marker>
              <c:symbol val="circle"/>
              <c:size val="7"/>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03-3112-4A1A-91B6-A6195A79CEDA}"/>
              </c:ext>
            </c:extLst>
          </c:dPt>
          <c:dPt>
            <c:idx val="2"/>
            <c:marker>
              <c:symbol val="circle"/>
              <c:size val="7"/>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05-3112-4A1A-91B6-A6195A79CEDA}"/>
              </c:ext>
            </c:extLst>
          </c:dPt>
          <c:dPt>
            <c:idx val="3"/>
            <c:marker>
              <c:symbol val="circle"/>
              <c:size val="7"/>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07-3112-4A1A-91B6-A6195A79CEDA}"/>
              </c:ext>
            </c:extLst>
          </c:dPt>
          <c:dPt>
            <c:idx val="4"/>
            <c:marker>
              <c:symbol val="circle"/>
              <c:size val="7"/>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09-3112-4A1A-91B6-A6195A79CEDA}"/>
              </c:ext>
            </c:extLst>
          </c:dPt>
          <c:dPt>
            <c:idx val="5"/>
            <c:marker>
              <c:symbol val="circle"/>
              <c:size val="7"/>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0B-3112-4A1A-91B6-A6195A79CEDA}"/>
              </c:ext>
            </c:extLst>
          </c:dPt>
          <c:dPt>
            <c:idx val="6"/>
            <c:marker>
              <c:symbol val="circle"/>
              <c:size val="7"/>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D-3112-4A1A-91B6-A6195A79CEDA}"/>
              </c:ext>
            </c:extLst>
          </c:dPt>
          <c:dPt>
            <c:idx val="7"/>
            <c:marker>
              <c:symbol val="circle"/>
              <c:size val="7"/>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F-3112-4A1A-91B6-A6195A79CEDA}"/>
              </c:ext>
            </c:extLst>
          </c:dPt>
          <c:dPt>
            <c:idx val="8"/>
            <c:marker>
              <c:symbol val="circle"/>
              <c:size val="7"/>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1-3112-4A1A-91B6-A6195A79CEDA}"/>
              </c:ext>
            </c:extLst>
          </c:dPt>
          <c:dPt>
            <c:idx val="9"/>
            <c:marker>
              <c:symbol val="circle"/>
              <c:size val="7"/>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3-3112-4A1A-91B6-A6195A79CEDA}"/>
              </c:ext>
            </c:extLst>
          </c:dPt>
          <c:dPt>
            <c:idx val="10"/>
            <c:marker>
              <c:symbol val="circle"/>
              <c:size val="7"/>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5-3112-4A1A-91B6-A6195A79CEDA}"/>
              </c:ext>
            </c:extLst>
          </c:dPt>
          <c:dPt>
            <c:idx val="11"/>
            <c:marker>
              <c:symbol val="circle"/>
              <c:size val="7"/>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7-3112-4A1A-91B6-A6195A79CEDA}"/>
              </c:ext>
            </c:extLst>
          </c:dPt>
          <c:dPt>
            <c:idx val="12"/>
            <c:marker>
              <c:symbol val="circle"/>
              <c:size val="7"/>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9-3112-4A1A-91B6-A6195A79CEDA}"/>
              </c:ext>
            </c:extLst>
          </c:dPt>
          <c:dPt>
            <c:idx val="13"/>
            <c:marker>
              <c:symbol val="circle"/>
              <c:size val="7"/>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B-3112-4A1A-91B6-A6195A79CEDA}"/>
              </c:ext>
            </c:extLst>
          </c:dPt>
          <c:dPt>
            <c:idx val="14"/>
            <c:marker>
              <c:symbol val="circle"/>
              <c:size val="7"/>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D-3112-4A1A-91B6-A6195A79CEDA}"/>
              </c:ext>
            </c:extLst>
          </c:dPt>
          <c:dPt>
            <c:idx val="15"/>
            <c:marker>
              <c:symbol val="circle"/>
              <c:size val="7"/>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F-3112-4A1A-91B6-A6195A79CEDA}"/>
              </c:ext>
            </c:extLst>
          </c:dPt>
          <c:dPt>
            <c:idx val="16"/>
            <c:marker>
              <c:symbol val="circle"/>
              <c:size val="7"/>
              <c:spPr>
                <a:solidFill>
                  <a:schemeClr val="accent5">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21-3112-4A1A-91B6-A6195A79CEDA}"/>
              </c:ext>
            </c:extLst>
          </c:dPt>
          <c:dPt>
            <c:idx val="17"/>
            <c:marker>
              <c:symbol val="circle"/>
              <c:size val="7"/>
              <c:spPr>
                <a:solidFill>
                  <a:schemeClr val="accent6">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23-3112-4A1A-91B6-A6195A79CEDA}"/>
              </c:ext>
            </c:extLst>
          </c:dPt>
          <c:dPt>
            <c:idx val="18"/>
            <c:marker>
              <c:symbol val="circle"/>
              <c:size val="7"/>
              <c:spPr>
                <a:solidFill>
                  <a:schemeClr val="accent1">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5-3112-4A1A-91B6-A6195A79CEDA}"/>
              </c:ext>
            </c:extLst>
          </c:dPt>
          <c:dPt>
            <c:idx val="19"/>
            <c:marker>
              <c:symbol val="circle"/>
              <c:size val="7"/>
              <c:spPr>
                <a:solidFill>
                  <a:schemeClr val="accent2">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7-3112-4A1A-91B6-A6195A79CEDA}"/>
              </c:ext>
            </c:extLst>
          </c:dPt>
          <c:dPt>
            <c:idx val="20"/>
            <c:marker>
              <c:symbol val="circle"/>
              <c:size val="7"/>
              <c:spPr>
                <a:solidFill>
                  <a:schemeClr val="accent3">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9-3112-4A1A-91B6-A6195A79CEDA}"/>
              </c:ext>
            </c:extLst>
          </c:dPt>
          <c:dPt>
            <c:idx val="21"/>
            <c:marker>
              <c:symbol val="circle"/>
              <c:size val="7"/>
              <c:spPr>
                <a:solidFill>
                  <a:schemeClr val="accent4">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B-3112-4A1A-91B6-A6195A79CEDA}"/>
              </c:ext>
            </c:extLst>
          </c:dPt>
          <c:dPt>
            <c:idx val="22"/>
            <c:marker>
              <c:symbol val="circle"/>
              <c:size val="7"/>
              <c:spPr>
                <a:solidFill>
                  <a:schemeClr val="accent5">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D-3112-4A1A-91B6-A6195A79CEDA}"/>
              </c:ext>
            </c:extLst>
          </c:dPt>
          <c:dPt>
            <c:idx val="23"/>
            <c:marker>
              <c:symbol val="circle"/>
              <c:size val="7"/>
              <c:spPr>
                <a:solidFill>
                  <a:schemeClr val="accent6">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F-3112-4A1A-91B6-A6195A79CEDA}"/>
              </c:ext>
            </c:extLst>
          </c:dPt>
          <c:dPt>
            <c:idx val="24"/>
            <c:marker>
              <c:symbol val="circle"/>
              <c:size val="7"/>
              <c:spPr>
                <a:solidFill>
                  <a:schemeClr val="accent1">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1-3112-4A1A-91B6-A6195A79CEDA}"/>
              </c:ext>
            </c:extLst>
          </c:dPt>
          <c:dPt>
            <c:idx val="25"/>
            <c:marker>
              <c:symbol val="circle"/>
              <c:size val="7"/>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3-3112-4A1A-91B6-A6195A79CEDA}"/>
              </c:ext>
            </c:extLst>
          </c:dPt>
          <c:dPt>
            <c:idx val="26"/>
            <c:marker>
              <c:symbol val="circle"/>
              <c:size val="7"/>
              <c:spPr>
                <a:solidFill>
                  <a:schemeClr val="accent3">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5-3112-4A1A-91B6-A6195A79CEDA}"/>
              </c:ext>
            </c:extLst>
          </c:dPt>
          <c:dPt>
            <c:idx val="27"/>
            <c:marker>
              <c:symbol val="circle"/>
              <c:size val="7"/>
              <c:spPr>
                <a:solidFill>
                  <a:schemeClr val="accent4">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7-3112-4A1A-91B6-A6195A79CEDA}"/>
              </c:ext>
            </c:extLst>
          </c:dPt>
          <c:dPt>
            <c:idx val="28"/>
            <c:marker>
              <c:symbol val="circle"/>
              <c:size val="7"/>
              <c:spPr>
                <a:solidFill>
                  <a:schemeClr val="accent5">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9-3112-4A1A-91B6-A6195A79CEDA}"/>
              </c:ext>
            </c:extLst>
          </c:dPt>
          <c:dPt>
            <c:idx val="29"/>
            <c:marker>
              <c:symbol val="circle"/>
              <c:size val="7"/>
              <c:spPr>
                <a:solidFill>
                  <a:schemeClr val="accent6">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B-3112-4A1A-91B6-A6195A79CEDA}"/>
              </c:ext>
            </c:extLst>
          </c:dPt>
          <c:dPt>
            <c:idx val="30"/>
            <c:marker>
              <c:symbol val="circle"/>
              <c:size val="7"/>
              <c:spPr>
                <a:solidFill>
                  <a:schemeClr val="accent1">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3D-3112-4A1A-91B6-A6195A79CEDA}"/>
              </c:ext>
            </c:extLst>
          </c:dPt>
          <c:dPt>
            <c:idx val="31"/>
            <c:marker>
              <c:symbol val="circle"/>
              <c:size val="7"/>
              <c:spPr>
                <a:solidFill>
                  <a:schemeClr val="accent2">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3F-3112-4A1A-91B6-A6195A79CEDA}"/>
              </c:ext>
            </c:extLst>
          </c:dPt>
          <c:dPt>
            <c:idx val="32"/>
            <c:marker>
              <c:symbol val="circle"/>
              <c:size val="7"/>
              <c:spPr>
                <a:solidFill>
                  <a:schemeClr val="accent3">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1-3112-4A1A-91B6-A6195A79CEDA}"/>
              </c:ext>
            </c:extLst>
          </c:dPt>
          <c:dPt>
            <c:idx val="33"/>
            <c:marker>
              <c:symbol val="circle"/>
              <c:size val="7"/>
              <c:spPr>
                <a:solidFill>
                  <a:schemeClr val="accent4">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3-3112-4A1A-91B6-A6195A79CEDA}"/>
              </c:ext>
            </c:extLst>
          </c:dPt>
          <c:dPt>
            <c:idx val="34"/>
            <c:marker>
              <c:symbol val="circle"/>
              <c:size val="7"/>
              <c:spPr>
                <a:solidFill>
                  <a:schemeClr val="accent5">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5-3112-4A1A-91B6-A6195A79CEDA}"/>
              </c:ext>
            </c:extLst>
          </c:dPt>
          <c:dPt>
            <c:idx val="35"/>
            <c:marker>
              <c:symbol val="circle"/>
              <c:size val="7"/>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7-3112-4A1A-91B6-A6195A79CEDA}"/>
              </c:ext>
            </c:extLst>
          </c:dPt>
          <c:dPt>
            <c:idx val="36"/>
            <c:marker>
              <c:symbol val="circle"/>
              <c:size val="7"/>
              <c:spPr>
                <a:solidFill>
                  <a:schemeClr val="accent1">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9-3112-4A1A-91B6-A6195A79CEDA}"/>
              </c:ext>
            </c:extLst>
          </c:dPt>
          <c:dPt>
            <c:idx val="37"/>
            <c:marker>
              <c:symbol val="circle"/>
              <c:size val="7"/>
              <c:spPr>
                <a:solidFill>
                  <a:schemeClr val="accent2">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B-3112-4A1A-91B6-A6195A79CEDA}"/>
              </c:ext>
            </c:extLst>
          </c:dPt>
          <c:dPt>
            <c:idx val="38"/>
            <c:marker>
              <c:symbol val="circle"/>
              <c:size val="7"/>
              <c:spPr>
                <a:solidFill>
                  <a:schemeClr val="accent3">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D-3112-4A1A-91B6-A6195A79CEDA}"/>
              </c:ext>
            </c:extLst>
          </c:dPt>
          <c:dPt>
            <c:idx val="39"/>
            <c:marker>
              <c:symbol val="circle"/>
              <c:size val="7"/>
              <c:spPr>
                <a:solidFill>
                  <a:schemeClr val="accent4">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F-3112-4A1A-91B6-A6195A79CEDA}"/>
              </c:ext>
            </c:extLst>
          </c:dPt>
          <c:dPt>
            <c:idx val="40"/>
            <c:marker>
              <c:symbol val="circle"/>
              <c:size val="7"/>
              <c:spPr>
                <a:solidFill>
                  <a:schemeClr val="accent5">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51-3112-4A1A-91B6-A6195A79CEDA}"/>
              </c:ext>
            </c:extLst>
          </c:dPt>
          <c:dPt>
            <c:idx val="41"/>
            <c:marker>
              <c:symbol val="circle"/>
              <c:size val="7"/>
              <c:spPr>
                <a:solidFill>
                  <a:schemeClr val="accent6">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53-3112-4A1A-91B6-A6195A79CEDA}"/>
              </c:ext>
            </c:extLst>
          </c:dPt>
          <c:dPt>
            <c:idx val="42"/>
            <c:marker>
              <c:symbol val="circle"/>
              <c:size val="7"/>
              <c:spPr>
                <a:solidFill>
                  <a:schemeClr val="accent1">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5-3112-4A1A-91B6-A6195A79CEDA}"/>
              </c:ext>
            </c:extLst>
          </c:dPt>
          <c:dPt>
            <c:idx val="43"/>
            <c:marker>
              <c:symbol val="circle"/>
              <c:size val="7"/>
              <c:spPr>
                <a:solidFill>
                  <a:schemeClr val="accent2">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7-3112-4A1A-91B6-A6195A79CEDA}"/>
              </c:ext>
            </c:extLst>
          </c:dPt>
          <c:dPt>
            <c:idx val="44"/>
            <c:marker>
              <c:symbol val="circle"/>
              <c:size val="7"/>
              <c:spPr>
                <a:solidFill>
                  <a:schemeClr val="accent3">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9-3112-4A1A-91B6-A6195A79CEDA}"/>
              </c:ext>
            </c:extLst>
          </c:dPt>
          <c:dPt>
            <c:idx val="45"/>
            <c:marker>
              <c:symbol val="circle"/>
              <c:size val="7"/>
              <c:spPr>
                <a:solidFill>
                  <a:schemeClr val="accent4">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B-3112-4A1A-91B6-A6195A79CEDA}"/>
              </c:ext>
            </c:extLst>
          </c:dPt>
          <c:dPt>
            <c:idx val="46"/>
            <c:marker>
              <c:symbol val="circle"/>
              <c:size val="7"/>
              <c:spPr>
                <a:solidFill>
                  <a:schemeClr val="accent5">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D-3112-4A1A-91B6-A6195A79CEDA}"/>
              </c:ext>
            </c:extLst>
          </c:dPt>
          <c:dPt>
            <c:idx val="47"/>
            <c:marker>
              <c:symbol val="circle"/>
              <c:size val="7"/>
              <c:spPr>
                <a:solidFill>
                  <a:schemeClr val="accent6">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F-3112-4A1A-91B6-A6195A79CEDA}"/>
              </c:ext>
            </c:extLst>
          </c:dPt>
          <c:dPt>
            <c:idx val="48"/>
            <c:marker>
              <c:symbol val="circle"/>
              <c:size val="7"/>
              <c:spPr>
                <a:solidFill>
                  <a:schemeClr val="accent1">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1-3112-4A1A-91B6-A6195A79CEDA}"/>
              </c:ext>
            </c:extLst>
          </c:dPt>
          <c:dPt>
            <c:idx val="49"/>
            <c:marker>
              <c:symbol val="circle"/>
              <c:size val="7"/>
              <c:spPr>
                <a:solidFill>
                  <a:schemeClr val="accent2">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3-3112-4A1A-91B6-A6195A79CEDA}"/>
              </c:ext>
            </c:extLst>
          </c:dPt>
          <c:xVal>
            <c:numRef>
              <c:f>'3. RISK MATRIX'!$T$3:$T$52</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xVal>
          <c:yVal>
            <c:numRef>
              <c:f>'3. RISK MATRIX'!$S$3:$S$52</c:f>
              <c:numCache>
                <c:formatCode>General</c:formatCode>
                <c:ptCount val="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yVal>
          <c:smooth val="0"/>
          <c:extLst>
            <c:ext xmlns:c16="http://schemas.microsoft.com/office/drawing/2014/chart" uri="{C3380CC4-5D6E-409C-BE32-E72D297353CC}">
              <c16:uniqueId val="{00000064-3112-4A1A-91B6-A6195A79CEDA}"/>
            </c:ext>
          </c:extLst>
        </c:ser>
        <c:dLbls>
          <c:showLegendKey val="0"/>
          <c:showVal val="0"/>
          <c:showCatName val="0"/>
          <c:showSerName val="0"/>
          <c:showPercent val="0"/>
          <c:showBubbleSize val="0"/>
        </c:dLbls>
        <c:axId val="-251746048"/>
        <c:axId val="-209056752"/>
      </c:scatterChart>
      <c:valAx>
        <c:axId val="-251746048"/>
        <c:scaling>
          <c:orientation val="minMax"/>
          <c:max val="5.5"/>
          <c:min val="0.5"/>
        </c:scaling>
        <c:delete val="0"/>
        <c:axPos val="b"/>
        <c:majorGridlines>
          <c:spPr>
            <a:ln w="9525" cap="flat" cmpd="sng" algn="ctr">
              <a:solidFill>
                <a:srgbClr val="E4E4E4"/>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solidFill>
                      <a:srgbClr val="00ACDB"/>
                    </a:solidFill>
                    <a:latin typeface="Helvetica" charset="0"/>
                    <a:ea typeface="Helvetica" charset="0"/>
                    <a:cs typeface="Helvetica" charset="0"/>
                  </a:rPr>
                  <a:t>IMPACT </a:t>
                </a:r>
                <a:r>
                  <a:rPr lang="is-IS" sz="1000" b="1" i="0" u="none" strike="noStrike" baseline="0">
                    <a:solidFill>
                      <a:srgbClr val="00ACDB"/>
                    </a:solidFill>
                    <a:effectLst/>
                  </a:rPr>
                  <a:t>→</a:t>
                </a:r>
                <a:endParaRPr lang="en-US" sz="1000" b="1">
                  <a:solidFill>
                    <a:srgbClr val="00ACDB"/>
                  </a:solidFill>
                  <a:latin typeface="Helvetica" charset="0"/>
                  <a:ea typeface="Helvetica" charset="0"/>
                  <a:cs typeface="Helvetica"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056752"/>
        <c:crosses val="autoZero"/>
        <c:crossBetween val="midCat"/>
        <c:majorUnit val="1"/>
        <c:minorUnit val="1"/>
      </c:valAx>
      <c:valAx>
        <c:axId val="-209056752"/>
        <c:scaling>
          <c:orientation val="minMax"/>
          <c:max val="5.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1">
                    <a:solidFill>
                      <a:srgbClr val="00ACDB"/>
                    </a:solidFill>
                    <a:latin typeface="Helvetica" charset="0"/>
                    <a:ea typeface="Helvetica" charset="0"/>
                    <a:cs typeface="Helvetica" charset="0"/>
                  </a:rPr>
                  <a:t>LIKELIHOOD </a:t>
                </a:r>
                <a:r>
                  <a:rPr lang="is-IS" sz="1000" b="1" i="0" u="none" strike="noStrike" baseline="0">
                    <a:solidFill>
                      <a:srgbClr val="00ACDB"/>
                    </a:solidFill>
                    <a:effectLst/>
                  </a:rPr>
                  <a:t>→</a:t>
                </a:r>
                <a:endParaRPr lang="en-US" sz="1000" b="1">
                  <a:solidFill>
                    <a:srgbClr val="00ACDB"/>
                  </a:solidFill>
                  <a:latin typeface="Helvetica" charset="0"/>
                  <a:ea typeface="Helvetica" charset="0"/>
                  <a:cs typeface="Helvetica"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51746048"/>
        <c:crosses val="autoZero"/>
        <c:crossBetween val="midCat"/>
        <c:majorUnit val="1"/>
        <c:minorUnit val="1"/>
      </c:valAx>
      <c:spPr>
        <a:gradFill flip="none" rotWithShape="1">
          <a:gsLst>
            <a:gs pos="18000">
              <a:srgbClr val="00B050">
                <a:lumMod val="96000"/>
              </a:srgbClr>
            </a:gs>
            <a:gs pos="40000">
              <a:srgbClr val="92D050">
                <a:lumMod val="96000"/>
              </a:srgbClr>
            </a:gs>
            <a:gs pos="59000">
              <a:srgbClr val="FFC000">
                <a:lumMod val="92000"/>
              </a:srgbClr>
            </a:gs>
            <a:gs pos="55000">
              <a:srgbClr val="FFC000">
                <a:lumMod val="95000"/>
              </a:srgbClr>
            </a:gs>
            <a:gs pos="72000">
              <a:srgbClr val="FF0000">
                <a:lumMod val="98000"/>
              </a:srgbClr>
            </a:gs>
            <a:gs pos="81000">
              <a:srgbClr val="C00000"/>
            </a:gs>
          </a:gsLst>
          <a:lin ang="18900000" scaled="0"/>
          <a:tileRect/>
        </a:gradFill>
        <a:ln w="9525">
          <a:solidFill>
            <a:srgbClr val="E4E4E4"/>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200" b="1">
                <a:solidFill>
                  <a:sysClr val="windowText" lastClr="000000"/>
                </a:solidFill>
                <a:latin typeface="Helvetica" charset="0"/>
                <a:ea typeface="Helvetica" charset="0"/>
                <a:cs typeface="Helvetica" charset="0"/>
              </a:rPr>
              <a:t>         2. RESIDUAL RISK</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1"/>
        <c:ser>
          <c:idx val="0"/>
          <c:order val="0"/>
          <c:tx>
            <c:v>Residual risk</c:v>
          </c:tx>
          <c:spPr>
            <a:ln w="25400">
              <a:noFill/>
            </a:ln>
          </c:spPr>
          <c:marker>
            <c:symbol val="circle"/>
            <c:size val="7"/>
            <c:spPr>
              <a:ln>
                <a:noFill/>
              </a:ln>
            </c:spPr>
          </c:marker>
          <c:dPt>
            <c:idx val="0"/>
            <c:marker>
              <c:symbol val="circle"/>
              <c:size val="7"/>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01-4750-440B-9087-54A092FEB113}"/>
              </c:ext>
            </c:extLst>
          </c:dPt>
          <c:dPt>
            <c:idx val="1"/>
            <c:marker>
              <c:symbol val="circle"/>
              <c:size val="7"/>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03-4750-440B-9087-54A092FEB113}"/>
              </c:ext>
            </c:extLst>
          </c:dPt>
          <c:dPt>
            <c:idx val="2"/>
            <c:marker>
              <c:symbol val="circle"/>
              <c:size val="7"/>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05-4750-440B-9087-54A092FEB113}"/>
              </c:ext>
            </c:extLst>
          </c:dPt>
          <c:dPt>
            <c:idx val="3"/>
            <c:marker>
              <c:symbol val="circle"/>
              <c:size val="7"/>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07-4750-440B-9087-54A092FEB113}"/>
              </c:ext>
            </c:extLst>
          </c:dPt>
          <c:dPt>
            <c:idx val="4"/>
            <c:marker>
              <c:symbol val="circle"/>
              <c:size val="7"/>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09-4750-440B-9087-54A092FEB113}"/>
              </c:ext>
            </c:extLst>
          </c:dPt>
          <c:dPt>
            <c:idx val="5"/>
            <c:marker>
              <c:symbol val="circle"/>
              <c:size val="7"/>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0B-4750-440B-9087-54A092FEB113}"/>
              </c:ext>
            </c:extLst>
          </c:dPt>
          <c:dPt>
            <c:idx val="6"/>
            <c:marker>
              <c:symbol val="circle"/>
              <c:size val="7"/>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D-4750-440B-9087-54A092FEB113}"/>
              </c:ext>
            </c:extLst>
          </c:dPt>
          <c:dPt>
            <c:idx val="7"/>
            <c:marker>
              <c:symbol val="circle"/>
              <c:size val="7"/>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0F-4750-440B-9087-54A092FEB113}"/>
              </c:ext>
            </c:extLst>
          </c:dPt>
          <c:dPt>
            <c:idx val="8"/>
            <c:marker>
              <c:symbol val="circle"/>
              <c:size val="7"/>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1-4750-440B-9087-54A092FEB113}"/>
              </c:ext>
            </c:extLst>
          </c:dPt>
          <c:dPt>
            <c:idx val="9"/>
            <c:marker>
              <c:symbol val="circle"/>
              <c:size val="7"/>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3-4750-440B-9087-54A092FEB113}"/>
              </c:ext>
            </c:extLst>
          </c:dPt>
          <c:dPt>
            <c:idx val="10"/>
            <c:marker>
              <c:symbol val="circle"/>
              <c:size val="7"/>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5-4750-440B-9087-54A092FEB113}"/>
              </c:ext>
            </c:extLst>
          </c:dPt>
          <c:dPt>
            <c:idx val="11"/>
            <c:marker>
              <c:symbol val="circle"/>
              <c:size val="7"/>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17-4750-440B-9087-54A092FEB113}"/>
              </c:ext>
            </c:extLst>
          </c:dPt>
          <c:dPt>
            <c:idx val="12"/>
            <c:marker>
              <c:symbol val="circle"/>
              <c:size val="7"/>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9-4750-440B-9087-54A092FEB113}"/>
              </c:ext>
            </c:extLst>
          </c:dPt>
          <c:dPt>
            <c:idx val="13"/>
            <c:marker>
              <c:symbol val="circle"/>
              <c:size val="7"/>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B-4750-440B-9087-54A092FEB113}"/>
              </c:ext>
            </c:extLst>
          </c:dPt>
          <c:dPt>
            <c:idx val="14"/>
            <c:marker>
              <c:symbol val="circle"/>
              <c:size val="7"/>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D-4750-440B-9087-54A092FEB113}"/>
              </c:ext>
            </c:extLst>
          </c:dPt>
          <c:dPt>
            <c:idx val="15"/>
            <c:marker>
              <c:symbol val="circle"/>
              <c:size val="7"/>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1F-4750-440B-9087-54A092FEB113}"/>
              </c:ext>
            </c:extLst>
          </c:dPt>
          <c:dPt>
            <c:idx val="16"/>
            <c:marker>
              <c:symbol val="circle"/>
              <c:size val="7"/>
              <c:spPr>
                <a:solidFill>
                  <a:schemeClr val="accent5">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21-4750-440B-9087-54A092FEB113}"/>
              </c:ext>
            </c:extLst>
          </c:dPt>
          <c:dPt>
            <c:idx val="17"/>
            <c:marker>
              <c:symbol val="circle"/>
              <c:size val="7"/>
              <c:spPr>
                <a:solidFill>
                  <a:schemeClr val="accent6">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23-4750-440B-9087-54A092FEB113}"/>
              </c:ext>
            </c:extLst>
          </c:dPt>
          <c:dPt>
            <c:idx val="18"/>
            <c:marker>
              <c:symbol val="circle"/>
              <c:size val="7"/>
              <c:spPr>
                <a:solidFill>
                  <a:schemeClr val="accent1">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5-4750-440B-9087-54A092FEB113}"/>
              </c:ext>
            </c:extLst>
          </c:dPt>
          <c:dPt>
            <c:idx val="19"/>
            <c:marker>
              <c:symbol val="circle"/>
              <c:size val="7"/>
              <c:spPr>
                <a:solidFill>
                  <a:schemeClr val="accent2">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7-4750-440B-9087-54A092FEB113}"/>
              </c:ext>
            </c:extLst>
          </c:dPt>
          <c:dPt>
            <c:idx val="20"/>
            <c:marker>
              <c:symbol val="circle"/>
              <c:size val="7"/>
              <c:spPr>
                <a:solidFill>
                  <a:schemeClr val="accent3">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9-4750-440B-9087-54A092FEB113}"/>
              </c:ext>
            </c:extLst>
          </c:dPt>
          <c:dPt>
            <c:idx val="21"/>
            <c:marker>
              <c:symbol val="circle"/>
              <c:size val="7"/>
              <c:spPr>
                <a:solidFill>
                  <a:schemeClr val="accent4">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B-4750-440B-9087-54A092FEB113}"/>
              </c:ext>
            </c:extLst>
          </c:dPt>
          <c:dPt>
            <c:idx val="22"/>
            <c:marker>
              <c:symbol val="circle"/>
              <c:size val="7"/>
              <c:spPr>
                <a:solidFill>
                  <a:schemeClr val="accent5">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D-4750-440B-9087-54A092FEB113}"/>
              </c:ext>
            </c:extLst>
          </c:dPt>
          <c:dPt>
            <c:idx val="23"/>
            <c:marker>
              <c:symbol val="circle"/>
              <c:size val="7"/>
              <c:spPr>
                <a:solidFill>
                  <a:schemeClr val="accent6">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2F-4750-440B-9087-54A092FEB113}"/>
              </c:ext>
            </c:extLst>
          </c:dPt>
          <c:dPt>
            <c:idx val="24"/>
            <c:marker>
              <c:symbol val="circle"/>
              <c:size val="7"/>
              <c:spPr>
                <a:solidFill>
                  <a:schemeClr val="accent1">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1-4750-440B-9087-54A092FEB113}"/>
              </c:ext>
            </c:extLst>
          </c:dPt>
          <c:dPt>
            <c:idx val="25"/>
            <c:marker>
              <c:symbol val="circle"/>
              <c:size val="7"/>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3-4750-440B-9087-54A092FEB113}"/>
              </c:ext>
            </c:extLst>
          </c:dPt>
          <c:dPt>
            <c:idx val="26"/>
            <c:marker>
              <c:symbol val="circle"/>
              <c:size val="7"/>
              <c:spPr>
                <a:solidFill>
                  <a:schemeClr val="accent3">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5-4750-440B-9087-54A092FEB113}"/>
              </c:ext>
            </c:extLst>
          </c:dPt>
          <c:dPt>
            <c:idx val="27"/>
            <c:marker>
              <c:symbol val="circle"/>
              <c:size val="7"/>
              <c:spPr>
                <a:solidFill>
                  <a:schemeClr val="accent4">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7-4750-440B-9087-54A092FEB113}"/>
              </c:ext>
            </c:extLst>
          </c:dPt>
          <c:dPt>
            <c:idx val="28"/>
            <c:marker>
              <c:symbol val="circle"/>
              <c:size val="7"/>
              <c:spPr>
                <a:solidFill>
                  <a:schemeClr val="accent5">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9-4750-440B-9087-54A092FEB113}"/>
              </c:ext>
            </c:extLst>
          </c:dPt>
          <c:dPt>
            <c:idx val="29"/>
            <c:marker>
              <c:symbol val="circle"/>
              <c:size val="7"/>
              <c:spPr>
                <a:solidFill>
                  <a:schemeClr val="accent6">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3B-4750-440B-9087-54A092FEB113}"/>
              </c:ext>
            </c:extLst>
          </c:dPt>
          <c:dPt>
            <c:idx val="30"/>
            <c:marker>
              <c:symbol val="circle"/>
              <c:size val="7"/>
              <c:spPr>
                <a:solidFill>
                  <a:schemeClr val="accent1">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3D-4750-440B-9087-54A092FEB113}"/>
              </c:ext>
            </c:extLst>
          </c:dPt>
          <c:dPt>
            <c:idx val="31"/>
            <c:marker>
              <c:symbol val="circle"/>
              <c:size val="7"/>
              <c:spPr>
                <a:solidFill>
                  <a:schemeClr val="accent2">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3F-4750-440B-9087-54A092FEB113}"/>
              </c:ext>
            </c:extLst>
          </c:dPt>
          <c:dPt>
            <c:idx val="32"/>
            <c:marker>
              <c:symbol val="circle"/>
              <c:size val="7"/>
              <c:spPr>
                <a:solidFill>
                  <a:schemeClr val="accent3">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1-4750-440B-9087-54A092FEB113}"/>
              </c:ext>
            </c:extLst>
          </c:dPt>
          <c:dPt>
            <c:idx val="33"/>
            <c:marker>
              <c:symbol val="circle"/>
              <c:size val="7"/>
              <c:spPr>
                <a:solidFill>
                  <a:schemeClr val="accent4">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3-4750-440B-9087-54A092FEB113}"/>
              </c:ext>
            </c:extLst>
          </c:dPt>
          <c:dPt>
            <c:idx val="34"/>
            <c:marker>
              <c:symbol val="circle"/>
              <c:size val="7"/>
              <c:spPr>
                <a:solidFill>
                  <a:schemeClr val="accent5">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5-4750-440B-9087-54A092FEB113}"/>
              </c:ext>
            </c:extLst>
          </c:dPt>
          <c:dPt>
            <c:idx val="35"/>
            <c:marker>
              <c:symbol val="circle"/>
              <c:size val="7"/>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47-4750-440B-9087-54A092FEB113}"/>
              </c:ext>
            </c:extLst>
          </c:dPt>
          <c:dPt>
            <c:idx val="36"/>
            <c:marker>
              <c:symbol val="circle"/>
              <c:size val="7"/>
              <c:spPr>
                <a:solidFill>
                  <a:schemeClr val="accent1">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9-4750-440B-9087-54A092FEB113}"/>
              </c:ext>
            </c:extLst>
          </c:dPt>
          <c:dPt>
            <c:idx val="37"/>
            <c:marker>
              <c:symbol val="circle"/>
              <c:size val="7"/>
              <c:spPr>
                <a:solidFill>
                  <a:schemeClr val="accent2">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B-4750-440B-9087-54A092FEB113}"/>
              </c:ext>
            </c:extLst>
          </c:dPt>
          <c:dPt>
            <c:idx val="38"/>
            <c:marker>
              <c:symbol val="circle"/>
              <c:size val="7"/>
              <c:spPr>
                <a:solidFill>
                  <a:schemeClr val="accent3">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D-4750-440B-9087-54A092FEB113}"/>
              </c:ext>
            </c:extLst>
          </c:dPt>
          <c:dPt>
            <c:idx val="39"/>
            <c:marker>
              <c:symbol val="circle"/>
              <c:size val="7"/>
              <c:spPr>
                <a:solidFill>
                  <a:schemeClr val="accent4">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4F-4750-440B-9087-54A092FEB113}"/>
              </c:ext>
            </c:extLst>
          </c:dPt>
          <c:dPt>
            <c:idx val="40"/>
            <c:marker>
              <c:symbol val="circle"/>
              <c:size val="7"/>
              <c:spPr>
                <a:solidFill>
                  <a:schemeClr val="accent5">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51-4750-440B-9087-54A092FEB113}"/>
              </c:ext>
            </c:extLst>
          </c:dPt>
          <c:dPt>
            <c:idx val="41"/>
            <c:marker>
              <c:symbol val="circle"/>
              <c:size val="7"/>
              <c:spPr>
                <a:solidFill>
                  <a:schemeClr val="accent6">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53-4750-440B-9087-54A092FEB113}"/>
              </c:ext>
            </c:extLst>
          </c:dPt>
          <c:dPt>
            <c:idx val="42"/>
            <c:marker>
              <c:symbol val="circle"/>
              <c:size val="7"/>
              <c:spPr>
                <a:solidFill>
                  <a:schemeClr val="accent1">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5-4750-440B-9087-54A092FEB113}"/>
              </c:ext>
            </c:extLst>
          </c:dPt>
          <c:dPt>
            <c:idx val="43"/>
            <c:marker>
              <c:symbol val="circle"/>
              <c:size val="7"/>
              <c:spPr>
                <a:solidFill>
                  <a:schemeClr val="accent2">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7-4750-440B-9087-54A092FEB113}"/>
              </c:ext>
            </c:extLst>
          </c:dPt>
          <c:dPt>
            <c:idx val="44"/>
            <c:marker>
              <c:symbol val="circle"/>
              <c:size val="7"/>
              <c:spPr>
                <a:solidFill>
                  <a:schemeClr val="accent3">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9-4750-440B-9087-54A092FEB113}"/>
              </c:ext>
            </c:extLst>
          </c:dPt>
          <c:dPt>
            <c:idx val="45"/>
            <c:marker>
              <c:symbol val="circle"/>
              <c:size val="7"/>
              <c:spPr>
                <a:solidFill>
                  <a:schemeClr val="accent4">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B-4750-440B-9087-54A092FEB113}"/>
              </c:ext>
            </c:extLst>
          </c:dPt>
          <c:dPt>
            <c:idx val="46"/>
            <c:marker>
              <c:symbol val="circle"/>
              <c:size val="7"/>
              <c:spPr>
                <a:solidFill>
                  <a:schemeClr val="accent5">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D-4750-440B-9087-54A092FEB113}"/>
              </c:ext>
            </c:extLst>
          </c:dPt>
          <c:dPt>
            <c:idx val="47"/>
            <c:marker>
              <c:symbol val="circle"/>
              <c:size val="7"/>
              <c:spPr>
                <a:solidFill>
                  <a:schemeClr val="accent6">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5F-4750-440B-9087-54A092FEB113}"/>
              </c:ext>
            </c:extLst>
          </c:dPt>
          <c:dPt>
            <c:idx val="48"/>
            <c:marker>
              <c:symbol val="circle"/>
              <c:size val="7"/>
              <c:spPr>
                <a:solidFill>
                  <a:schemeClr val="accent1">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1-4750-440B-9087-54A092FEB113}"/>
              </c:ext>
            </c:extLst>
          </c:dPt>
          <c:dPt>
            <c:idx val="49"/>
            <c:marker>
              <c:symbol val="circle"/>
              <c:size val="7"/>
              <c:spPr>
                <a:solidFill>
                  <a:schemeClr val="accent2">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3-4750-440B-9087-54A092FEB113}"/>
              </c:ext>
            </c:extLst>
          </c:dPt>
          <c:dPt>
            <c:idx val="50"/>
            <c:marker>
              <c:symbol val="circle"/>
              <c:size val="7"/>
              <c:spPr>
                <a:solidFill>
                  <a:schemeClr val="accent3">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5-4750-440B-9087-54A092FEB113}"/>
              </c:ext>
            </c:extLst>
          </c:dPt>
          <c:dPt>
            <c:idx val="51"/>
            <c:marker>
              <c:symbol val="circle"/>
              <c:size val="7"/>
              <c:spPr>
                <a:solidFill>
                  <a:schemeClr val="accent4">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7-4750-440B-9087-54A092FEB113}"/>
              </c:ext>
            </c:extLst>
          </c:dPt>
          <c:dPt>
            <c:idx val="52"/>
            <c:marker>
              <c:symbol val="circle"/>
              <c:size val="7"/>
              <c:spPr>
                <a:solidFill>
                  <a:schemeClr val="accent5">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9-4750-440B-9087-54A092FEB113}"/>
              </c:ext>
            </c:extLst>
          </c:dPt>
          <c:dPt>
            <c:idx val="53"/>
            <c:marker>
              <c:symbol val="circle"/>
              <c:size val="7"/>
              <c:spPr>
                <a:solidFill>
                  <a:schemeClr val="accent6">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6B-4750-440B-9087-54A092FEB113}"/>
              </c:ext>
            </c:extLst>
          </c:dPt>
          <c:dPt>
            <c:idx val="54"/>
            <c:marker>
              <c:symbol val="circle"/>
              <c:size val="7"/>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6D-4750-440B-9087-54A092FEB113}"/>
              </c:ext>
            </c:extLst>
          </c:dPt>
          <c:dPt>
            <c:idx val="55"/>
            <c:marker>
              <c:symbol val="circle"/>
              <c:size val="7"/>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6F-4750-440B-9087-54A092FEB113}"/>
              </c:ext>
            </c:extLst>
          </c:dPt>
          <c:dPt>
            <c:idx val="56"/>
            <c:marker>
              <c:symbol val="circle"/>
              <c:size val="7"/>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71-4750-440B-9087-54A092FEB113}"/>
              </c:ext>
            </c:extLst>
          </c:dPt>
          <c:dPt>
            <c:idx val="57"/>
            <c:marker>
              <c:symbol val="circle"/>
              <c:size val="7"/>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73-4750-440B-9087-54A092FEB113}"/>
              </c:ext>
            </c:extLst>
          </c:dPt>
          <c:dPt>
            <c:idx val="58"/>
            <c:marker>
              <c:symbol val="circle"/>
              <c:size val="7"/>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75-4750-440B-9087-54A092FEB113}"/>
              </c:ext>
            </c:extLst>
          </c:dPt>
          <c:dPt>
            <c:idx val="59"/>
            <c:marker>
              <c:symbol val="circle"/>
              <c:size val="7"/>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77-4750-440B-9087-54A092FEB113}"/>
              </c:ext>
            </c:extLst>
          </c:dPt>
          <c:dPt>
            <c:idx val="60"/>
            <c:marker>
              <c:symbol val="circle"/>
              <c:size val="7"/>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79-4750-440B-9087-54A092FEB113}"/>
              </c:ext>
            </c:extLst>
          </c:dPt>
          <c:dPt>
            <c:idx val="61"/>
            <c:marker>
              <c:symbol val="circle"/>
              <c:size val="7"/>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7B-4750-440B-9087-54A092FEB113}"/>
              </c:ext>
            </c:extLst>
          </c:dPt>
          <c:dPt>
            <c:idx val="62"/>
            <c:marker>
              <c:symbol val="circle"/>
              <c:size val="7"/>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7D-4750-440B-9087-54A092FEB113}"/>
              </c:ext>
            </c:extLst>
          </c:dPt>
          <c:dPt>
            <c:idx val="63"/>
            <c:marker>
              <c:symbol val="circle"/>
              <c:size val="7"/>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7F-4750-440B-9087-54A092FEB113}"/>
              </c:ext>
            </c:extLst>
          </c:dPt>
          <c:dPt>
            <c:idx val="64"/>
            <c:marker>
              <c:symbol val="circle"/>
              <c:size val="7"/>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81-4750-440B-9087-54A092FEB113}"/>
              </c:ext>
            </c:extLst>
          </c:dPt>
          <c:dPt>
            <c:idx val="65"/>
            <c:marker>
              <c:symbol val="circle"/>
              <c:size val="7"/>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83-4750-440B-9087-54A092FEB113}"/>
              </c:ext>
            </c:extLst>
          </c:dPt>
          <c:dPt>
            <c:idx val="66"/>
            <c:marker>
              <c:symbol val="circle"/>
              <c:size val="7"/>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5-4750-440B-9087-54A092FEB113}"/>
              </c:ext>
            </c:extLst>
          </c:dPt>
          <c:dPt>
            <c:idx val="67"/>
            <c:marker>
              <c:symbol val="circle"/>
              <c:size val="7"/>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7-4750-440B-9087-54A092FEB113}"/>
              </c:ext>
            </c:extLst>
          </c:dPt>
          <c:dPt>
            <c:idx val="68"/>
            <c:marker>
              <c:symbol val="circle"/>
              <c:size val="7"/>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9-4750-440B-9087-54A092FEB113}"/>
              </c:ext>
            </c:extLst>
          </c:dPt>
          <c:dPt>
            <c:idx val="69"/>
            <c:marker>
              <c:symbol val="circle"/>
              <c:size val="7"/>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B-4750-440B-9087-54A092FEB113}"/>
              </c:ext>
            </c:extLst>
          </c:dPt>
          <c:dPt>
            <c:idx val="70"/>
            <c:marker>
              <c:symbol val="circle"/>
              <c:size val="7"/>
              <c:spPr>
                <a:solidFill>
                  <a:schemeClr val="accent5">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D-4750-440B-9087-54A092FEB113}"/>
              </c:ext>
            </c:extLst>
          </c:dPt>
          <c:dPt>
            <c:idx val="71"/>
            <c:marker>
              <c:symbol val="circle"/>
              <c:size val="7"/>
              <c:spPr>
                <a:solidFill>
                  <a:schemeClr val="accent6">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8F-4750-440B-9087-54A092FEB113}"/>
              </c:ext>
            </c:extLst>
          </c:dPt>
          <c:dPt>
            <c:idx val="72"/>
            <c:marker>
              <c:symbol val="circle"/>
              <c:size val="7"/>
              <c:spPr>
                <a:solidFill>
                  <a:schemeClr val="accent1">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1-4750-440B-9087-54A092FEB113}"/>
              </c:ext>
            </c:extLst>
          </c:dPt>
          <c:dPt>
            <c:idx val="73"/>
            <c:marker>
              <c:symbol val="circle"/>
              <c:size val="7"/>
              <c:spPr>
                <a:solidFill>
                  <a:schemeClr val="accent2">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3-4750-440B-9087-54A092FEB113}"/>
              </c:ext>
            </c:extLst>
          </c:dPt>
          <c:dPt>
            <c:idx val="74"/>
            <c:marker>
              <c:symbol val="circle"/>
              <c:size val="7"/>
              <c:spPr>
                <a:solidFill>
                  <a:schemeClr val="accent3">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5-4750-440B-9087-54A092FEB113}"/>
              </c:ext>
            </c:extLst>
          </c:dPt>
          <c:dPt>
            <c:idx val="75"/>
            <c:marker>
              <c:symbol val="circle"/>
              <c:size val="7"/>
              <c:spPr>
                <a:solidFill>
                  <a:schemeClr val="accent4">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7-4750-440B-9087-54A092FEB113}"/>
              </c:ext>
            </c:extLst>
          </c:dPt>
          <c:dPt>
            <c:idx val="76"/>
            <c:marker>
              <c:symbol val="circle"/>
              <c:size val="7"/>
              <c:spPr>
                <a:solidFill>
                  <a:schemeClr val="accent5">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9-4750-440B-9087-54A092FEB113}"/>
              </c:ext>
            </c:extLst>
          </c:dPt>
          <c:dPt>
            <c:idx val="77"/>
            <c:marker>
              <c:symbol val="circle"/>
              <c:size val="7"/>
              <c:spPr>
                <a:solidFill>
                  <a:schemeClr val="accent6">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9B-4750-440B-9087-54A092FEB113}"/>
              </c:ext>
            </c:extLst>
          </c:dPt>
          <c:dPt>
            <c:idx val="78"/>
            <c:marker>
              <c:symbol val="circle"/>
              <c:size val="7"/>
              <c:spPr>
                <a:solidFill>
                  <a:schemeClr val="accent1">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9D-4750-440B-9087-54A092FEB113}"/>
              </c:ext>
            </c:extLst>
          </c:dPt>
          <c:dPt>
            <c:idx val="79"/>
            <c:marker>
              <c:symbol val="circle"/>
              <c:size val="7"/>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9F-4750-440B-9087-54A092FEB113}"/>
              </c:ext>
            </c:extLst>
          </c:dPt>
          <c:dPt>
            <c:idx val="80"/>
            <c:marker>
              <c:symbol val="circle"/>
              <c:size val="7"/>
              <c:spPr>
                <a:solidFill>
                  <a:schemeClr val="accent3">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A1-4750-440B-9087-54A092FEB113}"/>
              </c:ext>
            </c:extLst>
          </c:dPt>
          <c:dPt>
            <c:idx val="81"/>
            <c:marker>
              <c:symbol val="circle"/>
              <c:size val="7"/>
              <c:spPr>
                <a:solidFill>
                  <a:schemeClr val="accent4">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A3-4750-440B-9087-54A092FEB113}"/>
              </c:ext>
            </c:extLst>
          </c:dPt>
          <c:dPt>
            <c:idx val="82"/>
            <c:marker>
              <c:symbol val="circle"/>
              <c:size val="7"/>
              <c:spPr>
                <a:solidFill>
                  <a:schemeClr val="accent5">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A5-4750-440B-9087-54A092FEB113}"/>
              </c:ext>
            </c:extLst>
          </c:dPt>
          <c:dPt>
            <c:idx val="83"/>
            <c:marker>
              <c:symbol val="circle"/>
              <c:size val="7"/>
              <c:spPr>
                <a:solidFill>
                  <a:schemeClr val="accent6">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0A7-4750-440B-9087-54A092FEB113}"/>
              </c:ext>
            </c:extLst>
          </c:dPt>
          <c:dPt>
            <c:idx val="84"/>
            <c:marker>
              <c:symbol val="circle"/>
              <c:size val="7"/>
              <c:spPr>
                <a:solidFill>
                  <a:schemeClr val="accent1">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A9-4750-440B-9087-54A092FEB113}"/>
              </c:ext>
            </c:extLst>
          </c:dPt>
          <c:dPt>
            <c:idx val="85"/>
            <c:marker>
              <c:symbol val="circle"/>
              <c:size val="7"/>
              <c:spPr>
                <a:solidFill>
                  <a:schemeClr val="accent2">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AB-4750-440B-9087-54A092FEB113}"/>
              </c:ext>
            </c:extLst>
          </c:dPt>
          <c:dPt>
            <c:idx val="86"/>
            <c:marker>
              <c:symbol val="circle"/>
              <c:size val="7"/>
              <c:spPr>
                <a:solidFill>
                  <a:schemeClr val="accent3">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AD-4750-440B-9087-54A092FEB113}"/>
              </c:ext>
            </c:extLst>
          </c:dPt>
          <c:dPt>
            <c:idx val="87"/>
            <c:marker>
              <c:symbol val="circle"/>
              <c:size val="7"/>
              <c:spPr>
                <a:solidFill>
                  <a:schemeClr val="accent4">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AF-4750-440B-9087-54A092FEB113}"/>
              </c:ext>
            </c:extLst>
          </c:dPt>
          <c:dPt>
            <c:idx val="88"/>
            <c:marker>
              <c:symbol val="circle"/>
              <c:size val="7"/>
              <c:spPr>
                <a:solidFill>
                  <a:schemeClr val="accent5">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B1-4750-440B-9087-54A092FEB113}"/>
              </c:ext>
            </c:extLst>
          </c:dPt>
          <c:dPt>
            <c:idx val="89"/>
            <c:marker>
              <c:symbol val="circle"/>
              <c:size val="7"/>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0B3-4750-440B-9087-54A092FEB113}"/>
              </c:ext>
            </c:extLst>
          </c:dPt>
          <c:dPt>
            <c:idx val="90"/>
            <c:marker>
              <c:symbol val="circle"/>
              <c:size val="7"/>
              <c:spPr>
                <a:solidFill>
                  <a:schemeClr val="accent1">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5-4750-440B-9087-54A092FEB113}"/>
              </c:ext>
            </c:extLst>
          </c:dPt>
          <c:dPt>
            <c:idx val="91"/>
            <c:marker>
              <c:symbol val="circle"/>
              <c:size val="7"/>
              <c:spPr>
                <a:solidFill>
                  <a:schemeClr val="accent2">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7-4750-440B-9087-54A092FEB113}"/>
              </c:ext>
            </c:extLst>
          </c:dPt>
          <c:dPt>
            <c:idx val="92"/>
            <c:marker>
              <c:symbol val="circle"/>
              <c:size val="7"/>
              <c:spPr>
                <a:solidFill>
                  <a:schemeClr val="accent3">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9-4750-440B-9087-54A092FEB113}"/>
              </c:ext>
            </c:extLst>
          </c:dPt>
          <c:dPt>
            <c:idx val="93"/>
            <c:marker>
              <c:symbol val="circle"/>
              <c:size val="7"/>
              <c:spPr>
                <a:solidFill>
                  <a:schemeClr val="accent4">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B-4750-440B-9087-54A092FEB113}"/>
              </c:ext>
            </c:extLst>
          </c:dPt>
          <c:dPt>
            <c:idx val="94"/>
            <c:marker>
              <c:symbol val="circle"/>
              <c:size val="7"/>
              <c:spPr>
                <a:solidFill>
                  <a:schemeClr val="accent5">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D-4750-440B-9087-54A092FEB113}"/>
              </c:ext>
            </c:extLst>
          </c:dPt>
          <c:dPt>
            <c:idx val="95"/>
            <c:marker>
              <c:symbol val="circle"/>
              <c:size val="7"/>
              <c:spPr>
                <a:solidFill>
                  <a:schemeClr val="accent6">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0BF-4750-440B-9087-54A092FEB113}"/>
              </c:ext>
            </c:extLst>
          </c:dPt>
          <c:dPt>
            <c:idx val="96"/>
            <c:marker>
              <c:symbol val="circle"/>
              <c:size val="7"/>
              <c:spPr>
                <a:solidFill>
                  <a:schemeClr val="accent1">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1-4750-440B-9087-54A092FEB113}"/>
              </c:ext>
            </c:extLst>
          </c:dPt>
          <c:dPt>
            <c:idx val="97"/>
            <c:marker>
              <c:symbol val="circle"/>
              <c:size val="7"/>
              <c:spPr>
                <a:solidFill>
                  <a:schemeClr val="accent2">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3-4750-440B-9087-54A092FEB113}"/>
              </c:ext>
            </c:extLst>
          </c:dPt>
          <c:dPt>
            <c:idx val="98"/>
            <c:marker>
              <c:symbol val="circle"/>
              <c:size val="7"/>
              <c:spPr>
                <a:solidFill>
                  <a:schemeClr val="accent3">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5-4750-440B-9087-54A092FEB113}"/>
              </c:ext>
            </c:extLst>
          </c:dPt>
          <c:dPt>
            <c:idx val="99"/>
            <c:marker>
              <c:symbol val="circle"/>
              <c:size val="7"/>
              <c:spPr>
                <a:solidFill>
                  <a:schemeClr val="accent4">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7-4750-440B-9087-54A092FEB113}"/>
              </c:ext>
            </c:extLst>
          </c:dPt>
          <c:dPt>
            <c:idx val="100"/>
            <c:marker>
              <c:symbol val="circle"/>
              <c:size val="7"/>
              <c:spPr>
                <a:solidFill>
                  <a:schemeClr val="accent5">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9-4750-440B-9087-54A092FEB113}"/>
              </c:ext>
            </c:extLst>
          </c:dPt>
          <c:dPt>
            <c:idx val="101"/>
            <c:marker>
              <c:symbol val="circle"/>
              <c:size val="7"/>
              <c:spPr>
                <a:solidFill>
                  <a:schemeClr val="accent6">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0CB-4750-440B-9087-54A092FEB113}"/>
              </c:ext>
            </c:extLst>
          </c:dPt>
          <c:dPt>
            <c:idx val="102"/>
            <c:marker>
              <c:symbol val="circle"/>
              <c:size val="7"/>
              <c:spPr>
                <a:solidFill>
                  <a:schemeClr val="accent1">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CD-4750-440B-9087-54A092FEB113}"/>
              </c:ext>
            </c:extLst>
          </c:dPt>
          <c:dPt>
            <c:idx val="103"/>
            <c:marker>
              <c:symbol val="circle"/>
              <c:size val="7"/>
              <c:spPr>
                <a:solidFill>
                  <a:schemeClr val="accent2">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CF-4750-440B-9087-54A092FEB113}"/>
              </c:ext>
            </c:extLst>
          </c:dPt>
          <c:dPt>
            <c:idx val="104"/>
            <c:marker>
              <c:symbol val="circle"/>
              <c:size val="7"/>
              <c:spPr>
                <a:solidFill>
                  <a:schemeClr val="accent3">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D1-4750-440B-9087-54A092FEB113}"/>
              </c:ext>
            </c:extLst>
          </c:dPt>
          <c:dPt>
            <c:idx val="105"/>
            <c:marker>
              <c:symbol val="circle"/>
              <c:size val="7"/>
              <c:spPr>
                <a:solidFill>
                  <a:schemeClr val="accent4">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D3-4750-440B-9087-54A092FEB113}"/>
              </c:ext>
            </c:extLst>
          </c:dPt>
          <c:dPt>
            <c:idx val="106"/>
            <c:marker>
              <c:symbol val="circle"/>
              <c:size val="7"/>
              <c:spPr>
                <a:solidFill>
                  <a:schemeClr val="accent5">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D5-4750-440B-9087-54A092FEB113}"/>
              </c:ext>
            </c:extLst>
          </c:dPt>
          <c:dPt>
            <c:idx val="107"/>
            <c:marker>
              <c:symbol val="circle"/>
              <c:size val="7"/>
              <c:spPr>
                <a:solidFill>
                  <a:schemeClr val="accent6">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0D7-4750-440B-9087-54A092FEB113}"/>
              </c:ext>
            </c:extLst>
          </c:dPt>
          <c:dPt>
            <c:idx val="108"/>
            <c:marker>
              <c:symbol val="circle"/>
              <c:size val="7"/>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0D9-4750-440B-9087-54A092FEB113}"/>
              </c:ext>
            </c:extLst>
          </c:dPt>
          <c:dPt>
            <c:idx val="109"/>
            <c:marker>
              <c:symbol val="circle"/>
              <c:size val="7"/>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0DB-4750-440B-9087-54A092FEB113}"/>
              </c:ext>
            </c:extLst>
          </c:dPt>
          <c:dPt>
            <c:idx val="110"/>
            <c:marker>
              <c:symbol val="circle"/>
              <c:size val="7"/>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0DD-4750-440B-9087-54A092FEB113}"/>
              </c:ext>
            </c:extLst>
          </c:dPt>
          <c:dPt>
            <c:idx val="111"/>
            <c:marker>
              <c:symbol val="circle"/>
              <c:size val="7"/>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0DF-4750-440B-9087-54A092FEB113}"/>
              </c:ext>
            </c:extLst>
          </c:dPt>
          <c:dPt>
            <c:idx val="112"/>
            <c:marker>
              <c:symbol val="circle"/>
              <c:size val="7"/>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0E1-4750-440B-9087-54A092FEB113}"/>
              </c:ext>
            </c:extLst>
          </c:dPt>
          <c:dPt>
            <c:idx val="113"/>
            <c:marker>
              <c:symbol val="circle"/>
              <c:size val="7"/>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0E3-4750-440B-9087-54A092FEB113}"/>
              </c:ext>
            </c:extLst>
          </c:dPt>
          <c:dPt>
            <c:idx val="114"/>
            <c:marker>
              <c:symbol val="circle"/>
              <c:size val="7"/>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5-4750-440B-9087-54A092FEB113}"/>
              </c:ext>
            </c:extLst>
          </c:dPt>
          <c:dPt>
            <c:idx val="115"/>
            <c:marker>
              <c:symbol val="circle"/>
              <c:size val="7"/>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7-4750-440B-9087-54A092FEB113}"/>
              </c:ext>
            </c:extLst>
          </c:dPt>
          <c:dPt>
            <c:idx val="116"/>
            <c:marker>
              <c:symbol val="circle"/>
              <c:size val="7"/>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9-4750-440B-9087-54A092FEB113}"/>
              </c:ext>
            </c:extLst>
          </c:dPt>
          <c:dPt>
            <c:idx val="117"/>
            <c:marker>
              <c:symbol val="circle"/>
              <c:size val="7"/>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B-4750-440B-9087-54A092FEB113}"/>
              </c:ext>
            </c:extLst>
          </c:dPt>
          <c:dPt>
            <c:idx val="118"/>
            <c:marker>
              <c:symbol val="circle"/>
              <c:size val="7"/>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D-4750-440B-9087-54A092FEB113}"/>
              </c:ext>
            </c:extLst>
          </c:dPt>
          <c:dPt>
            <c:idx val="119"/>
            <c:marker>
              <c:symbol val="circle"/>
              <c:size val="7"/>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0EF-4750-440B-9087-54A092FEB113}"/>
              </c:ext>
            </c:extLst>
          </c:dPt>
          <c:dPt>
            <c:idx val="120"/>
            <c:marker>
              <c:symbol val="circle"/>
              <c:size val="7"/>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1-4750-440B-9087-54A092FEB113}"/>
              </c:ext>
            </c:extLst>
          </c:dPt>
          <c:dPt>
            <c:idx val="121"/>
            <c:marker>
              <c:symbol val="circle"/>
              <c:size val="7"/>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3-4750-440B-9087-54A092FEB113}"/>
              </c:ext>
            </c:extLst>
          </c:dPt>
          <c:dPt>
            <c:idx val="122"/>
            <c:marker>
              <c:symbol val="circle"/>
              <c:size val="7"/>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5-4750-440B-9087-54A092FEB113}"/>
              </c:ext>
            </c:extLst>
          </c:dPt>
          <c:dPt>
            <c:idx val="123"/>
            <c:marker>
              <c:symbol val="circle"/>
              <c:size val="7"/>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7-4750-440B-9087-54A092FEB113}"/>
              </c:ext>
            </c:extLst>
          </c:dPt>
          <c:dPt>
            <c:idx val="124"/>
            <c:marker>
              <c:symbol val="circle"/>
              <c:size val="7"/>
              <c:spPr>
                <a:solidFill>
                  <a:schemeClr val="accent5">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9-4750-440B-9087-54A092FEB113}"/>
              </c:ext>
            </c:extLst>
          </c:dPt>
          <c:dPt>
            <c:idx val="125"/>
            <c:marker>
              <c:symbol val="circle"/>
              <c:size val="7"/>
              <c:spPr>
                <a:solidFill>
                  <a:schemeClr val="accent6">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0FB-4750-440B-9087-54A092FEB113}"/>
              </c:ext>
            </c:extLst>
          </c:dPt>
          <c:dPt>
            <c:idx val="126"/>
            <c:marker>
              <c:symbol val="circle"/>
              <c:size val="7"/>
              <c:spPr>
                <a:solidFill>
                  <a:schemeClr val="accent1">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FD-4750-440B-9087-54A092FEB113}"/>
              </c:ext>
            </c:extLst>
          </c:dPt>
          <c:dPt>
            <c:idx val="127"/>
            <c:marker>
              <c:symbol val="circle"/>
              <c:size val="7"/>
              <c:spPr>
                <a:solidFill>
                  <a:schemeClr val="accent2">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0FF-4750-440B-9087-54A092FEB113}"/>
              </c:ext>
            </c:extLst>
          </c:dPt>
          <c:dPt>
            <c:idx val="128"/>
            <c:marker>
              <c:symbol val="circle"/>
              <c:size val="7"/>
              <c:spPr>
                <a:solidFill>
                  <a:schemeClr val="accent3">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01-4750-440B-9087-54A092FEB113}"/>
              </c:ext>
            </c:extLst>
          </c:dPt>
          <c:dPt>
            <c:idx val="129"/>
            <c:marker>
              <c:symbol val="circle"/>
              <c:size val="7"/>
              <c:spPr>
                <a:solidFill>
                  <a:schemeClr val="accent4">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03-4750-440B-9087-54A092FEB113}"/>
              </c:ext>
            </c:extLst>
          </c:dPt>
          <c:dPt>
            <c:idx val="130"/>
            <c:marker>
              <c:symbol val="circle"/>
              <c:size val="7"/>
              <c:spPr>
                <a:solidFill>
                  <a:schemeClr val="accent5">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05-4750-440B-9087-54A092FEB113}"/>
              </c:ext>
            </c:extLst>
          </c:dPt>
          <c:dPt>
            <c:idx val="131"/>
            <c:marker>
              <c:symbol val="circle"/>
              <c:size val="7"/>
              <c:spPr>
                <a:solidFill>
                  <a:schemeClr val="accent6">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07-4750-440B-9087-54A092FEB113}"/>
              </c:ext>
            </c:extLst>
          </c:dPt>
          <c:dPt>
            <c:idx val="132"/>
            <c:marker>
              <c:symbol val="circle"/>
              <c:size val="7"/>
              <c:spPr>
                <a:solidFill>
                  <a:schemeClr val="accent1">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09-4750-440B-9087-54A092FEB113}"/>
              </c:ext>
            </c:extLst>
          </c:dPt>
          <c:dPt>
            <c:idx val="133"/>
            <c:marker>
              <c:symbol val="circle"/>
              <c:size val="7"/>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0B-4750-440B-9087-54A092FEB113}"/>
              </c:ext>
            </c:extLst>
          </c:dPt>
          <c:dPt>
            <c:idx val="134"/>
            <c:marker>
              <c:symbol val="circle"/>
              <c:size val="7"/>
              <c:spPr>
                <a:solidFill>
                  <a:schemeClr val="accent3">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0D-4750-440B-9087-54A092FEB113}"/>
              </c:ext>
            </c:extLst>
          </c:dPt>
          <c:dPt>
            <c:idx val="135"/>
            <c:marker>
              <c:symbol val="circle"/>
              <c:size val="7"/>
              <c:spPr>
                <a:solidFill>
                  <a:schemeClr val="accent4">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0F-4750-440B-9087-54A092FEB113}"/>
              </c:ext>
            </c:extLst>
          </c:dPt>
          <c:dPt>
            <c:idx val="136"/>
            <c:marker>
              <c:symbol val="circle"/>
              <c:size val="7"/>
              <c:spPr>
                <a:solidFill>
                  <a:schemeClr val="accent5">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11-4750-440B-9087-54A092FEB113}"/>
              </c:ext>
            </c:extLst>
          </c:dPt>
          <c:dPt>
            <c:idx val="137"/>
            <c:marker>
              <c:symbol val="circle"/>
              <c:size val="7"/>
              <c:spPr>
                <a:solidFill>
                  <a:schemeClr val="accent6">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13-4750-440B-9087-54A092FEB113}"/>
              </c:ext>
            </c:extLst>
          </c:dPt>
          <c:dPt>
            <c:idx val="138"/>
            <c:marker>
              <c:symbol val="circle"/>
              <c:size val="7"/>
              <c:spPr>
                <a:solidFill>
                  <a:schemeClr val="accent1">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5-4750-440B-9087-54A092FEB113}"/>
              </c:ext>
            </c:extLst>
          </c:dPt>
          <c:dPt>
            <c:idx val="139"/>
            <c:marker>
              <c:symbol val="circle"/>
              <c:size val="7"/>
              <c:spPr>
                <a:solidFill>
                  <a:schemeClr val="accent2">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7-4750-440B-9087-54A092FEB113}"/>
              </c:ext>
            </c:extLst>
          </c:dPt>
          <c:dPt>
            <c:idx val="140"/>
            <c:marker>
              <c:symbol val="circle"/>
              <c:size val="7"/>
              <c:spPr>
                <a:solidFill>
                  <a:schemeClr val="accent3">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9-4750-440B-9087-54A092FEB113}"/>
              </c:ext>
            </c:extLst>
          </c:dPt>
          <c:dPt>
            <c:idx val="141"/>
            <c:marker>
              <c:symbol val="circle"/>
              <c:size val="7"/>
              <c:spPr>
                <a:solidFill>
                  <a:schemeClr val="accent4">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B-4750-440B-9087-54A092FEB113}"/>
              </c:ext>
            </c:extLst>
          </c:dPt>
          <c:dPt>
            <c:idx val="142"/>
            <c:marker>
              <c:symbol val="circle"/>
              <c:size val="7"/>
              <c:spPr>
                <a:solidFill>
                  <a:schemeClr val="accent5">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D-4750-440B-9087-54A092FEB113}"/>
              </c:ext>
            </c:extLst>
          </c:dPt>
          <c:dPt>
            <c:idx val="143"/>
            <c:marker>
              <c:symbol val="circle"/>
              <c:size val="7"/>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1F-4750-440B-9087-54A092FEB113}"/>
              </c:ext>
            </c:extLst>
          </c:dPt>
          <c:dPt>
            <c:idx val="144"/>
            <c:marker>
              <c:symbol val="circle"/>
              <c:size val="7"/>
              <c:spPr>
                <a:solidFill>
                  <a:schemeClr val="accent1">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1-4750-440B-9087-54A092FEB113}"/>
              </c:ext>
            </c:extLst>
          </c:dPt>
          <c:dPt>
            <c:idx val="145"/>
            <c:marker>
              <c:symbol val="circle"/>
              <c:size val="7"/>
              <c:spPr>
                <a:solidFill>
                  <a:schemeClr val="accent2">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3-4750-440B-9087-54A092FEB113}"/>
              </c:ext>
            </c:extLst>
          </c:dPt>
          <c:dPt>
            <c:idx val="146"/>
            <c:marker>
              <c:symbol val="circle"/>
              <c:size val="7"/>
              <c:spPr>
                <a:solidFill>
                  <a:schemeClr val="accent3">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5-4750-440B-9087-54A092FEB113}"/>
              </c:ext>
            </c:extLst>
          </c:dPt>
          <c:dPt>
            <c:idx val="147"/>
            <c:marker>
              <c:symbol val="circle"/>
              <c:size val="7"/>
              <c:spPr>
                <a:solidFill>
                  <a:schemeClr val="accent4">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7-4750-440B-9087-54A092FEB113}"/>
              </c:ext>
            </c:extLst>
          </c:dPt>
          <c:dPt>
            <c:idx val="148"/>
            <c:marker>
              <c:symbol val="circle"/>
              <c:size val="7"/>
              <c:spPr>
                <a:solidFill>
                  <a:schemeClr val="accent5">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9-4750-440B-9087-54A092FEB113}"/>
              </c:ext>
            </c:extLst>
          </c:dPt>
          <c:dPt>
            <c:idx val="149"/>
            <c:marker>
              <c:symbol val="circle"/>
              <c:size val="7"/>
              <c:spPr>
                <a:solidFill>
                  <a:schemeClr val="accent6">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2B-4750-440B-9087-54A092FEB113}"/>
              </c:ext>
            </c:extLst>
          </c:dPt>
          <c:dPt>
            <c:idx val="150"/>
            <c:marker>
              <c:symbol val="circle"/>
              <c:size val="7"/>
              <c:spPr>
                <a:solidFill>
                  <a:schemeClr val="accent1">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2D-4750-440B-9087-54A092FEB113}"/>
              </c:ext>
            </c:extLst>
          </c:dPt>
          <c:dPt>
            <c:idx val="151"/>
            <c:marker>
              <c:symbol val="circle"/>
              <c:size val="7"/>
              <c:spPr>
                <a:solidFill>
                  <a:schemeClr val="accent2">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2F-4750-440B-9087-54A092FEB113}"/>
              </c:ext>
            </c:extLst>
          </c:dPt>
          <c:dPt>
            <c:idx val="152"/>
            <c:marker>
              <c:symbol val="circle"/>
              <c:size val="7"/>
              <c:spPr>
                <a:solidFill>
                  <a:schemeClr val="accent3">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31-4750-440B-9087-54A092FEB113}"/>
              </c:ext>
            </c:extLst>
          </c:dPt>
          <c:dPt>
            <c:idx val="153"/>
            <c:marker>
              <c:symbol val="circle"/>
              <c:size val="7"/>
              <c:spPr>
                <a:solidFill>
                  <a:schemeClr val="accent4">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33-4750-440B-9087-54A092FEB113}"/>
              </c:ext>
            </c:extLst>
          </c:dPt>
          <c:dPt>
            <c:idx val="154"/>
            <c:marker>
              <c:symbol val="circle"/>
              <c:size val="7"/>
              <c:spPr>
                <a:solidFill>
                  <a:schemeClr val="accent5">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35-4750-440B-9087-54A092FEB113}"/>
              </c:ext>
            </c:extLst>
          </c:dPt>
          <c:dPt>
            <c:idx val="155"/>
            <c:marker>
              <c:symbol val="circle"/>
              <c:size val="7"/>
              <c:spPr>
                <a:solidFill>
                  <a:schemeClr val="accent6">
                    <a:lumMod val="70000"/>
                  </a:schemeClr>
                </a:solidFill>
                <a:ln w="9525">
                  <a:noFill/>
                </a:ln>
                <a:effectLst/>
              </c:spPr>
            </c:marker>
            <c:bubble3D val="0"/>
            <c:spPr>
              <a:ln w="25400" cap="rnd">
                <a:noFill/>
                <a:round/>
              </a:ln>
              <a:effectLst/>
            </c:spPr>
            <c:extLst>
              <c:ext xmlns:c16="http://schemas.microsoft.com/office/drawing/2014/chart" uri="{C3380CC4-5D6E-409C-BE32-E72D297353CC}">
                <c16:uniqueId val="{00000137-4750-440B-9087-54A092FEB113}"/>
              </c:ext>
            </c:extLst>
          </c:dPt>
          <c:dPt>
            <c:idx val="156"/>
            <c:marker>
              <c:symbol val="circle"/>
              <c:size val="7"/>
              <c:spPr>
                <a:solidFill>
                  <a:schemeClr val="accent1">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39-4750-440B-9087-54A092FEB113}"/>
              </c:ext>
            </c:extLst>
          </c:dPt>
          <c:dPt>
            <c:idx val="157"/>
            <c:marker>
              <c:symbol val="circle"/>
              <c:size val="7"/>
              <c:spPr>
                <a:solidFill>
                  <a:schemeClr val="accent2">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3B-4750-440B-9087-54A092FEB113}"/>
              </c:ext>
            </c:extLst>
          </c:dPt>
          <c:dPt>
            <c:idx val="158"/>
            <c:marker>
              <c:symbol val="circle"/>
              <c:size val="7"/>
              <c:spPr>
                <a:solidFill>
                  <a:schemeClr val="accent3">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3D-4750-440B-9087-54A092FEB113}"/>
              </c:ext>
            </c:extLst>
          </c:dPt>
          <c:dPt>
            <c:idx val="159"/>
            <c:marker>
              <c:symbol val="circle"/>
              <c:size val="7"/>
              <c:spPr>
                <a:solidFill>
                  <a:schemeClr val="accent4">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3F-4750-440B-9087-54A092FEB113}"/>
              </c:ext>
            </c:extLst>
          </c:dPt>
          <c:dPt>
            <c:idx val="160"/>
            <c:marker>
              <c:symbol val="circle"/>
              <c:size val="7"/>
              <c:spPr>
                <a:solidFill>
                  <a:schemeClr val="accent5">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41-4750-440B-9087-54A092FEB113}"/>
              </c:ext>
            </c:extLst>
          </c:dPt>
          <c:dPt>
            <c:idx val="161"/>
            <c:marker>
              <c:symbol val="circle"/>
              <c:size val="7"/>
              <c:spPr>
                <a:solidFill>
                  <a:schemeClr val="accent6">
                    <a:lumMod val="50000"/>
                    <a:lumOff val="50000"/>
                  </a:schemeClr>
                </a:solidFill>
                <a:ln w="9525">
                  <a:noFill/>
                </a:ln>
                <a:effectLst/>
              </c:spPr>
            </c:marker>
            <c:bubble3D val="0"/>
            <c:spPr>
              <a:ln w="25400" cap="rnd">
                <a:noFill/>
                <a:round/>
              </a:ln>
              <a:effectLst/>
            </c:spPr>
            <c:extLst>
              <c:ext xmlns:c16="http://schemas.microsoft.com/office/drawing/2014/chart" uri="{C3380CC4-5D6E-409C-BE32-E72D297353CC}">
                <c16:uniqueId val="{00000143-4750-440B-9087-54A092FEB113}"/>
              </c:ext>
            </c:extLst>
          </c:dPt>
          <c:dPt>
            <c:idx val="162"/>
            <c:marker>
              <c:symbol val="circle"/>
              <c:size val="7"/>
              <c:spPr>
                <a:solidFill>
                  <a:schemeClr val="accent1"/>
                </a:solidFill>
                <a:ln w="9525">
                  <a:noFill/>
                </a:ln>
                <a:effectLst/>
              </c:spPr>
            </c:marker>
            <c:bubble3D val="0"/>
            <c:spPr>
              <a:ln w="25400" cap="rnd">
                <a:noFill/>
                <a:round/>
              </a:ln>
              <a:effectLst/>
            </c:spPr>
            <c:extLst>
              <c:ext xmlns:c16="http://schemas.microsoft.com/office/drawing/2014/chart" uri="{C3380CC4-5D6E-409C-BE32-E72D297353CC}">
                <c16:uniqueId val="{00000145-4750-440B-9087-54A092FEB113}"/>
              </c:ext>
            </c:extLst>
          </c:dPt>
          <c:dPt>
            <c:idx val="163"/>
            <c:marker>
              <c:symbol val="circle"/>
              <c:size val="7"/>
              <c:spPr>
                <a:solidFill>
                  <a:schemeClr val="accent2"/>
                </a:solidFill>
                <a:ln w="9525">
                  <a:noFill/>
                </a:ln>
                <a:effectLst/>
              </c:spPr>
            </c:marker>
            <c:bubble3D val="0"/>
            <c:spPr>
              <a:ln w="25400" cap="rnd">
                <a:noFill/>
                <a:round/>
              </a:ln>
              <a:effectLst/>
            </c:spPr>
            <c:extLst>
              <c:ext xmlns:c16="http://schemas.microsoft.com/office/drawing/2014/chart" uri="{C3380CC4-5D6E-409C-BE32-E72D297353CC}">
                <c16:uniqueId val="{00000147-4750-440B-9087-54A092FEB113}"/>
              </c:ext>
            </c:extLst>
          </c:dPt>
          <c:dPt>
            <c:idx val="164"/>
            <c:marker>
              <c:symbol val="circle"/>
              <c:size val="7"/>
              <c:spPr>
                <a:solidFill>
                  <a:schemeClr val="accent3"/>
                </a:solidFill>
                <a:ln w="9525">
                  <a:noFill/>
                </a:ln>
                <a:effectLst/>
              </c:spPr>
            </c:marker>
            <c:bubble3D val="0"/>
            <c:spPr>
              <a:ln w="25400" cap="rnd">
                <a:noFill/>
                <a:round/>
              </a:ln>
              <a:effectLst/>
            </c:spPr>
            <c:extLst>
              <c:ext xmlns:c16="http://schemas.microsoft.com/office/drawing/2014/chart" uri="{C3380CC4-5D6E-409C-BE32-E72D297353CC}">
                <c16:uniqueId val="{00000149-4750-440B-9087-54A092FEB113}"/>
              </c:ext>
            </c:extLst>
          </c:dPt>
          <c:dPt>
            <c:idx val="165"/>
            <c:marker>
              <c:symbol val="circle"/>
              <c:size val="7"/>
              <c:spPr>
                <a:solidFill>
                  <a:schemeClr val="accent4"/>
                </a:solidFill>
                <a:ln w="9525">
                  <a:noFill/>
                </a:ln>
                <a:effectLst/>
              </c:spPr>
            </c:marker>
            <c:bubble3D val="0"/>
            <c:spPr>
              <a:ln w="25400" cap="rnd">
                <a:noFill/>
                <a:round/>
              </a:ln>
              <a:effectLst/>
            </c:spPr>
            <c:extLst>
              <c:ext xmlns:c16="http://schemas.microsoft.com/office/drawing/2014/chart" uri="{C3380CC4-5D6E-409C-BE32-E72D297353CC}">
                <c16:uniqueId val="{0000014B-4750-440B-9087-54A092FEB113}"/>
              </c:ext>
            </c:extLst>
          </c:dPt>
          <c:dPt>
            <c:idx val="166"/>
            <c:marker>
              <c:symbol val="circle"/>
              <c:size val="7"/>
              <c:spPr>
                <a:solidFill>
                  <a:schemeClr val="accent5"/>
                </a:solidFill>
                <a:ln w="9525">
                  <a:noFill/>
                </a:ln>
                <a:effectLst/>
              </c:spPr>
            </c:marker>
            <c:bubble3D val="0"/>
            <c:spPr>
              <a:ln w="25400" cap="rnd">
                <a:noFill/>
                <a:round/>
              </a:ln>
              <a:effectLst/>
            </c:spPr>
            <c:extLst>
              <c:ext xmlns:c16="http://schemas.microsoft.com/office/drawing/2014/chart" uri="{C3380CC4-5D6E-409C-BE32-E72D297353CC}">
                <c16:uniqueId val="{0000014D-4750-440B-9087-54A092FEB113}"/>
              </c:ext>
            </c:extLst>
          </c:dPt>
          <c:dPt>
            <c:idx val="167"/>
            <c:marker>
              <c:symbol val="circle"/>
              <c:size val="7"/>
              <c:spPr>
                <a:solidFill>
                  <a:schemeClr val="accent6"/>
                </a:solidFill>
                <a:ln w="9525">
                  <a:noFill/>
                </a:ln>
                <a:effectLst/>
              </c:spPr>
            </c:marker>
            <c:bubble3D val="0"/>
            <c:spPr>
              <a:ln w="25400" cap="rnd">
                <a:noFill/>
                <a:round/>
              </a:ln>
              <a:effectLst/>
            </c:spPr>
            <c:extLst>
              <c:ext xmlns:c16="http://schemas.microsoft.com/office/drawing/2014/chart" uri="{C3380CC4-5D6E-409C-BE32-E72D297353CC}">
                <c16:uniqueId val="{0000014F-4750-440B-9087-54A092FEB113}"/>
              </c:ext>
            </c:extLst>
          </c:dPt>
          <c:dPt>
            <c:idx val="168"/>
            <c:marker>
              <c:symbol val="circle"/>
              <c:size val="7"/>
              <c:spPr>
                <a:solidFill>
                  <a:schemeClr val="accent1">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1-4750-440B-9087-54A092FEB113}"/>
              </c:ext>
            </c:extLst>
          </c:dPt>
          <c:dPt>
            <c:idx val="169"/>
            <c:marker>
              <c:symbol val="circle"/>
              <c:size val="7"/>
              <c:spPr>
                <a:solidFill>
                  <a:schemeClr val="accent2">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3-4750-440B-9087-54A092FEB113}"/>
              </c:ext>
            </c:extLst>
          </c:dPt>
          <c:dPt>
            <c:idx val="170"/>
            <c:marker>
              <c:symbol val="circle"/>
              <c:size val="7"/>
              <c:spPr>
                <a:solidFill>
                  <a:schemeClr val="accent3">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5-4750-440B-9087-54A092FEB113}"/>
              </c:ext>
            </c:extLst>
          </c:dPt>
          <c:dPt>
            <c:idx val="171"/>
            <c:marker>
              <c:symbol val="circle"/>
              <c:size val="7"/>
              <c:spPr>
                <a:solidFill>
                  <a:schemeClr val="accent4">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7-4750-440B-9087-54A092FEB113}"/>
              </c:ext>
            </c:extLst>
          </c:dPt>
          <c:dPt>
            <c:idx val="172"/>
            <c:marker>
              <c:symbol val="circle"/>
              <c:size val="7"/>
              <c:spPr>
                <a:solidFill>
                  <a:schemeClr val="accent5">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9-4750-440B-9087-54A092FEB113}"/>
              </c:ext>
            </c:extLst>
          </c:dPt>
          <c:dPt>
            <c:idx val="173"/>
            <c:marker>
              <c:symbol val="circle"/>
              <c:size val="7"/>
              <c:spPr>
                <a:solidFill>
                  <a:schemeClr val="accent6">
                    <a:lumMod val="60000"/>
                  </a:schemeClr>
                </a:solidFill>
                <a:ln w="9525">
                  <a:noFill/>
                </a:ln>
                <a:effectLst/>
              </c:spPr>
            </c:marker>
            <c:bubble3D val="0"/>
            <c:spPr>
              <a:ln w="25400" cap="rnd">
                <a:noFill/>
                <a:round/>
              </a:ln>
              <a:effectLst/>
            </c:spPr>
            <c:extLst>
              <c:ext xmlns:c16="http://schemas.microsoft.com/office/drawing/2014/chart" uri="{C3380CC4-5D6E-409C-BE32-E72D297353CC}">
                <c16:uniqueId val="{0000015B-4750-440B-9087-54A092FEB113}"/>
              </c:ext>
            </c:extLst>
          </c:dPt>
          <c:dPt>
            <c:idx val="174"/>
            <c:marker>
              <c:symbol val="circle"/>
              <c:size val="7"/>
              <c:spPr>
                <a:solidFill>
                  <a:schemeClr val="accent1">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5D-4750-440B-9087-54A092FEB113}"/>
              </c:ext>
            </c:extLst>
          </c:dPt>
          <c:dPt>
            <c:idx val="175"/>
            <c:marker>
              <c:symbol val="circle"/>
              <c:size val="7"/>
              <c:spPr>
                <a:solidFill>
                  <a:schemeClr val="accent2">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5F-4750-440B-9087-54A092FEB113}"/>
              </c:ext>
            </c:extLst>
          </c:dPt>
          <c:dPt>
            <c:idx val="176"/>
            <c:marker>
              <c:symbol val="circle"/>
              <c:size val="7"/>
              <c:spPr>
                <a:solidFill>
                  <a:schemeClr val="accent3">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61-4750-440B-9087-54A092FEB113}"/>
              </c:ext>
            </c:extLst>
          </c:dPt>
          <c:dPt>
            <c:idx val="177"/>
            <c:marker>
              <c:symbol val="circle"/>
              <c:size val="7"/>
              <c:spPr>
                <a:solidFill>
                  <a:schemeClr val="accent4">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63-4750-440B-9087-54A092FEB113}"/>
              </c:ext>
            </c:extLst>
          </c:dPt>
          <c:dPt>
            <c:idx val="178"/>
            <c:marker>
              <c:symbol val="circle"/>
              <c:size val="7"/>
              <c:spPr>
                <a:solidFill>
                  <a:schemeClr val="accent5">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65-4750-440B-9087-54A092FEB113}"/>
              </c:ext>
            </c:extLst>
          </c:dPt>
          <c:dPt>
            <c:idx val="179"/>
            <c:marker>
              <c:symbol val="circle"/>
              <c:size val="7"/>
              <c:spPr>
                <a:solidFill>
                  <a:schemeClr val="accent6">
                    <a:lumMod val="80000"/>
                    <a:lumOff val="20000"/>
                  </a:schemeClr>
                </a:solidFill>
                <a:ln w="9525">
                  <a:noFill/>
                </a:ln>
                <a:effectLst/>
              </c:spPr>
            </c:marker>
            <c:bubble3D val="0"/>
            <c:spPr>
              <a:ln w="25400" cap="rnd">
                <a:noFill/>
                <a:round/>
              </a:ln>
              <a:effectLst/>
            </c:spPr>
            <c:extLst>
              <c:ext xmlns:c16="http://schemas.microsoft.com/office/drawing/2014/chart" uri="{C3380CC4-5D6E-409C-BE32-E72D297353CC}">
                <c16:uniqueId val="{00000167-4750-440B-9087-54A092FEB113}"/>
              </c:ext>
            </c:extLst>
          </c:dPt>
          <c:dPt>
            <c:idx val="180"/>
            <c:marker>
              <c:symbol val="circle"/>
              <c:size val="7"/>
              <c:spPr>
                <a:solidFill>
                  <a:schemeClr val="accent1">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69-4750-440B-9087-54A092FEB113}"/>
              </c:ext>
            </c:extLst>
          </c:dPt>
          <c:dPt>
            <c:idx val="181"/>
            <c:marker>
              <c:symbol val="circle"/>
              <c:size val="7"/>
              <c:spPr>
                <a:solidFill>
                  <a:schemeClr val="accent2">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6B-4750-440B-9087-54A092FEB113}"/>
              </c:ext>
            </c:extLst>
          </c:dPt>
          <c:dPt>
            <c:idx val="182"/>
            <c:marker>
              <c:symbol val="circle"/>
              <c:size val="7"/>
              <c:spPr>
                <a:solidFill>
                  <a:schemeClr val="accent3">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6D-4750-440B-9087-54A092FEB113}"/>
              </c:ext>
            </c:extLst>
          </c:dPt>
          <c:dPt>
            <c:idx val="183"/>
            <c:marker>
              <c:symbol val="circle"/>
              <c:size val="7"/>
              <c:spPr>
                <a:solidFill>
                  <a:schemeClr val="accent4">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6F-4750-440B-9087-54A092FEB113}"/>
              </c:ext>
            </c:extLst>
          </c:dPt>
          <c:dPt>
            <c:idx val="184"/>
            <c:marker>
              <c:symbol val="circle"/>
              <c:size val="7"/>
              <c:spPr>
                <a:solidFill>
                  <a:schemeClr val="accent5">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71-4750-440B-9087-54A092FEB113}"/>
              </c:ext>
            </c:extLst>
          </c:dPt>
          <c:dPt>
            <c:idx val="185"/>
            <c:marker>
              <c:symbol val="circle"/>
              <c:size val="7"/>
              <c:spPr>
                <a:solidFill>
                  <a:schemeClr val="accent6">
                    <a:lumMod val="80000"/>
                  </a:schemeClr>
                </a:solidFill>
                <a:ln w="9525">
                  <a:noFill/>
                </a:ln>
                <a:effectLst/>
              </c:spPr>
            </c:marker>
            <c:bubble3D val="0"/>
            <c:spPr>
              <a:ln w="25400" cap="rnd">
                <a:noFill/>
                <a:round/>
              </a:ln>
              <a:effectLst/>
            </c:spPr>
            <c:extLst>
              <c:ext xmlns:c16="http://schemas.microsoft.com/office/drawing/2014/chart" uri="{C3380CC4-5D6E-409C-BE32-E72D297353CC}">
                <c16:uniqueId val="{00000173-4750-440B-9087-54A092FEB113}"/>
              </c:ext>
            </c:extLst>
          </c:dPt>
          <c:dPt>
            <c:idx val="186"/>
            <c:marker>
              <c:symbol val="circle"/>
              <c:size val="7"/>
              <c:spPr>
                <a:solidFill>
                  <a:schemeClr val="accent1">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5-4750-440B-9087-54A092FEB113}"/>
              </c:ext>
            </c:extLst>
          </c:dPt>
          <c:dPt>
            <c:idx val="187"/>
            <c:marker>
              <c:symbol val="circle"/>
              <c:size val="7"/>
              <c:spPr>
                <a:solidFill>
                  <a:schemeClr val="accent2">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7-4750-440B-9087-54A092FEB113}"/>
              </c:ext>
            </c:extLst>
          </c:dPt>
          <c:dPt>
            <c:idx val="188"/>
            <c:marker>
              <c:symbol val="circle"/>
              <c:size val="7"/>
              <c:spPr>
                <a:solidFill>
                  <a:schemeClr val="accent3">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9-4750-440B-9087-54A092FEB113}"/>
              </c:ext>
            </c:extLst>
          </c:dPt>
          <c:dPt>
            <c:idx val="189"/>
            <c:marker>
              <c:symbol val="circle"/>
              <c:size val="7"/>
              <c:spPr>
                <a:solidFill>
                  <a:schemeClr val="accent4">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B-4750-440B-9087-54A092FEB113}"/>
              </c:ext>
            </c:extLst>
          </c:dPt>
          <c:dPt>
            <c:idx val="190"/>
            <c:marker>
              <c:symbol val="circle"/>
              <c:size val="7"/>
              <c:spPr>
                <a:solidFill>
                  <a:schemeClr val="accent5">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D-4750-440B-9087-54A092FEB113}"/>
              </c:ext>
            </c:extLst>
          </c:dPt>
          <c:dPt>
            <c:idx val="191"/>
            <c:marker>
              <c:symbol val="circle"/>
              <c:size val="7"/>
              <c:spPr>
                <a:solidFill>
                  <a:schemeClr val="accent6">
                    <a:lumMod val="60000"/>
                    <a:lumOff val="40000"/>
                  </a:schemeClr>
                </a:solidFill>
                <a:ln w="9525">
                  <a:noFill/>
                </a:ln>
                <a:effectLst/>
              </c:spPr>
            </c:marker>
            <c:bubble3D val="0"/>
            <c:spPr>
              <a:ln w="25400" cap="rnd">
                <a:noFill/>
                <a:round/>
              </a:ln>
              <a:effectLst/>
            </c:spPr>
            <c:extLst>
              <c:ext xmlns:c16="http://schemas.microsoft.com/office/drawing/2014/chart" uri="{C3380CC4-5D6E-409C-BE32-E72D297353CC}">
                <c16:uniqueId val="{0000017F-4750-440B-9087-54A092FEB113}"/>
              </c:ext>
            </c:extLst>
          </c:dPt>
          <c:dPt>
            <c:idx val="192"/>
            <c:marker>
              <c:symbol val="circle"/>
              <c:size val="7"/>
              <c:spPr>
                <a:solidFill>
                  <a:schemeClr val="accent1">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1-4750-440B-9087-54A092FEB113}"/>
              </c:ext>
            </c:extLst>
          </c:dPt>
          <c:dPt>
            <c:idx val="193"/>
            <c:marker>
              <c:symbol val="circle"/>
              <c:size val="7"/>
              <c:spPr>
                <a:solidFill>
                  <a:schemeClr val="accent2">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3-4750-440B-9087-54A092FEB113}"/>
              </c:ext>
            </c:extLst>
          </c:dPt>
          <c:dPt>
            <c:idx val="194"/>
            <c:marker>
              <c:symbol val="circle"/>
              <c:size val="7"/>
              <c:spPr>
                <a:solidFill>
                  <a:schemeClr val="accent3">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5-4750-440B-9087-54A092FEB113}"/>
              </c:ext>
            </c:extLst>
          </c:dPt>
          <c:dPt>
            <c:idx val="195"/>
            <c:marker>
              <c:symbol val="circle"/>
              <c:size val="7"/>
              <c:spPr>
                <a:solidFill>
                  <a:schemeClr val="accent4">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7-4750-440B-9087-54A092FEB113}"/>
              </c:ext>
            </c:extLst>
          </c:dPt>
          <c:dPt>
            <c:idx val="196"/>
            <c:marker>
              <c:symbol val="circle"/>
              <c:size val="7"/>
              <c:spPr>
                <a:solidFill>
                  <a:schemeClr val="accent5">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9-4750-440B-9087-54A092FEB113}"/>
              </c:ext>
            </c:extLst>
          </c:dPt>
          <c:dPt>
            <c:idx val="197"/>
            <c:marker>
              <c:symbol val="circle"/>
              <c:size val="7"/>
              <c:spPr>
                <a:solidFill>
                  <a:schemeClr val="accent6">
                    <a:lumMod val="50000"/>
                  </a:schemeClr>
                </a:solidFill>
                <a:ln w="9525">
                  <a:noFill/>
                </a:ln>
                <a:effectLst/>
              </c:spPr>
            </c:marker>
            <c:bubble3D val="0"/>
            <c:spPr>
              <a:ln w="25400" cap="rnd">
                <a:noFill/>
                <a:round/>
              </a:ln>
              <a:effectLst/>
            </c:spPr>
            <c:extLst>
              <c:ext xmlns:c16="http://schemas.microsoft.com/office/drawing/2014/chart" uri="{C3380CC4-5D6E-409C-BE32-E72D297353CC}">
                <c16:uniqueId val="{0000018B-4750-440B-9087-54A092FEB113}"/>
              </c:ext>
            </c:extLst>
          </c:dPt>
          <c:dPt>
            <c:idx val="198"/>
            <c:marker>
              <c:symbol val="circle"/>
              <c:size val="7"/>
              <c:spPr>
                <a:solidFill>
                  <a:schemeClr val="accent1">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8D-4750-440B-9087-54A092FEB113}"/>
              </c:ext>
            </c:extLst>
          </c:dPt>
          <c:dPt>
            <c:idx val="199"/>
            <c:marker>
              <c:symbol val="circle"/>
              <c:size val="7"/>
              <c:spPr>
                <a:solidFill>
                  <a:schemeClr val="accent2">
                    <a:lumMod val="70000"/>
                    <a:lumOff val="30000"/>
                  </a:schemeClr>
                </a:solidFill>
                <a:ln w="9525">
                  <a:noFill/>
                </a:ln>
                <a:effectLst/>
              </c:spPr>
            </c:marker>
            <c:bubble3D val="0"/>
            <c:spPr>
              <a:ln w="25400" cap="rnd">
                <a:noFill/>
                <a:round/>
              </a:ln>
              <a:effectLst/>
            </c:spPr>
            <c:extLst>
              <c:ext xmlns:c16="http://schemas.microsoft.com/office/drawing/2014/chart" uri="{C3380CC4-5D6E-409C-BE32-E72D297353CC}">
                <c16:uniqueId val="{0000018F-4750-440B-9087-54A092FEB113}"/>
              </c:ext>
            </c:extLst>
          </c:dPt>
          <c:xVal>
            <c:numRef>
              <c:f>'3. RISK MATRIX'!$V$3:$V$202</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4.3078898232003171E-2</c:v>
                </c:pt>
                <c:pt idx="51">
                  <c:v>3.0367164243906907E-2</c:v>
                </c:pt>
                <c:pt idx="52">
                  <c:v>6.3600739233698619E-2</c:v>
                </c:pt>
                <c:pt idx="53">
                  <c:v>-7.5352816867389455E-2</c:v>
                </c:pt>
                <c:pt idx="54">
                  <c:v>4.3354404616694597E-2</c:v>
                </c:pt>
                <c:pt idx="55">
                  <c:v>-3.889410418734416E-2</c:v>
                </c:pt>
                <c:pt idx="56">
                  <c:v>-1.7788178688343082E-2</c:v>
                </c:pt>
                <c:pt idx="57">
                  <c:v>2.9921024835932952E-2</c:v>
                </c:pt>
                <c:pt idx="58">
                  <c:v>-5.8364993646201159E-2</c:v>
                </c:pt>
                <c:pt idx="59">
                  <c:v>4.9812172690068456E-2</c:v>
                </c:pt>
                <c:pt idx="60">
                  <c:v>9.8158685028938833E-2</c:v>
                </c:pt>
                <c:pt idx="61">
                  <c:v>3.8997937656191526E-3</c:v>
                </c:pt>
                <c:pt idx="62">
                  <c:v>3.8426030192639724E-2</c:v>
                </c:pt>
                <c:pt idx="63">
                  <c:v>4.9261466799106257E-2</c:v>
                </c:pt>
                <c:pt idx="64">
                  <c:v>6.5487160966325939E-2</c:v>
                </c:pt>
                <c:pt idx="65">
                  <c:v>-5.0490967932006622E-2</c:v>
                </c:pt>
                <c:pt idx="66">
                  <c:v>2.1415059197387641E-2</c:v>
                </c:pt>
                <c:pt idx="67">
                  <c:v>-7.4293505876461996E-2</c:v>
                </c:pt>
                <c:pt idx="68">
                  <c:v>5.5242735484086758E-2</c:v>
                </c:pt>
                <c:pt idx="69">
                  <c:v>-3.4049235752767748E-3</c:v>
                </c:pt>
                <c:pt idx="70">
                  <c:v>-5.7972742214391061E-2</c:v>
                </c:pt>
                <c:pt idx="71">
                  <c:v>-2.449072647839674E-2</c:v>
                </c:pt>
                <c:pt idx="72">
                  <c:v>1.1514543637945063E-2</c:v>
                </c:pt>
                <c:pt idx="73">
                  <c:v>9.6378267470352604E-3</c:v>
                </c:pt>
                <c:pt idx="74">
                  <c:v>-3.3804023377937489E-2</c:v>
                </c:pt>
                <c:pt idx="75">
                  <c:v>4.1753509800901624E-2</c:v>
                </c:pt>
                <c:pt idx="76">
                  <c:v>1.3500996196953663E-2</c:v>
                </c:pt>
                <c:pt idx="77">
                  <c:v>-6.0372061185779383E-2</c:v>
                </c:pt>
                <c:pt idx="78">
                  <c:v>-5.0039793581965905E-2</c:v>
                </c:pt>
                <c:pt idx="79">
                  <c:v>3.2212067547892518E-3</c:v>
                </c:pt>
                <c:pt idx="80">
                  <c:v>4.828343819507204E-2</c:v>
                </c:pt>
                <c:pt idx="81">
                  <c:v>9.1394109552192376E-2</c:v>
                </c:pt>
                <c:pt idx="82">
                  <c:v>6.2436896670846662E-2</c:v>
                </c:pt>
                <c:pt idx="83">
                  <c:v>-4.1634100468550782E-2</c:v>
                </c:pt>
                <c:pt idx="84">
                  <c:v>-2.0332871363453629E-3</c:v>
                </c:pt>
                <c:pt idx="85">
                  <c:v>6.1501230035997591E-2</c:v>
                </c:pt>
                <c:pt idx="86">
                  <c:v>-4.1256889890067108E-2</c:v>
                </c:pt>
                <c:pt idx="87">
                  <c:v>2.6366596778275263E-2</c:v>
                </c:pt>
                <c:pt idx="88">
                  <c:v>-3.2157305591921606E-2</c:v>
                </c:pt>
                <c:pt idx="89">
                  <c:v>2.7662443240497138E-2</c:v>
                </c:pt>
                <c:pt idx="90">
                  <c:v>9.7622208671183611E-2</c:v>
                </c:pt>
                <c:pt idx="91">
                  <c:v>-4.1839314617334609E-2</c:v>
                </c:pt>
                <c:pt idx="92">
                  <c:v>2.7230860907598298E-2</c:v>
                </c:pt>
                <c:pt idx="93">
                  <c:v>8.4774252445519088E-2</c:v>
                </c:pt>
                <c:pt idx="94">
                  <c:v>9.3357166411572101E-2</c:v>
                </c:pt>
                <c:pt idx="95">
                  <c:v>-3.3626421032485919E-3</c:v>
                </c:pt>
                <c:pt idx="96">
                  <c:v>1.0800231516801762E-2</c:v>
                </c:pt>
                <c:pt idx="97">
                  <c:v>-3.1573210600069769E-2</c:v>
                </c:pt>
                <c:pt idx="98">
                  <c:v>-2.2033201108621614E-2</c:v>
                </c:pt>
                <c:pt idx="99">
                  <c:v>2.0259475581445252E-2</c:v>
                </c:pt>
                <c:pt idx="100">
                  <c:v>-1.2664691361843139E-2</c:v>
                </c:pt>
                <c:pt idx="101">
                  <c:v>-1.9069478294823992E-2</c:v>
                </c:pt>
                <c:pt idx="102">
                  <c:v>7.3753183495080463E-2</c:v>
                </c:pt>
                <c:pt idx="103">
                  <c:v>-6.696715860441356E-2</c:v>
                </c:pt>
                <c:pt idx="104">
                  <c:v>-9.0553867441152264E-2</c:v>
                </c:pt>
                <c:pt idx="105">
                  <c:v>2.6286247051432187E-2</c:v>
                </c:pt>
                <c:pt idx="106">
                  <c:v>9.3203157021403721E-2</c:v>
                </c:pt>
                <c:pt idx="107">
                  <c:v>-2.1073409325336189E-4</c:v>
                </c:pt>
                <c:pt idx="108">
                  <c:v>7.9330403905003566E-3</c:v>
                </c:pt>
                <c:pt idx="109">
                  <c:v>-7.0933500177689318E-2</c:v>
                </c:pt>
                <c:pt idx="110">
                  <c:v>-6.6223834911301432E-2</c:v>
                </c:pt>
                <c:pt idx="111">
                  <c:v>-7.6801092123502904E-2</c:v>
                </c:pt>
                <c:pt idx="112">
                  <c:v>6.7739756684633209E-2</c:v>
                </c:pt>
                <c:pt idx="113">
                  <c:v>3.8139767156472604E-2</c:v>
                </c:pt>
                <c:pt idx="114">
                  <c:v>6.5162936968177682E-2</c:v>
                </c:pt>
                <c:pt idx="115">
                  <c:v>-7.5500512926800047E-3</c:v>
                </c:pt>
                <c:pt idx="116">
                  <c:v>-5.4644218672154451E-2</c:v>
                </c:pt>
                <c:pt idx="117">
                  <c:v>-9.8941041990306663E-2</c:v>
                </c:pt>
                <c:pt idx="118">
                  <c:v>-3.0445083906000515E-2</c:v>
                </c:pt>
                <c:pt idx="119">
                  <c:v>6.1794023646049467E-2</c:v>
                </c:pt>
                <c:pt idx="120">
                  <c:v>7.4711822743329992E-2</c:v>
                </c:pt>
                <c:pt idx="121">
                  <c:v>-6.9340086474058232E-2</c:v>
                </c:pt>
                <c:pt idx="122">
                  <c:v>4.8111437941628664E-2</c:v>
                </c:pt>
                <c:pt idx="123">
                  <c:v>9.1704739358558357E-2</c:v>
                </c:pt>
                <c:pt idx="124">
                  <c:v>-4.5936227218990197E-2</c:v>
                </c:pt>
                <c:pt idx="125">
                  <c:v>-2.010262774702325E-2</c:v>
                </c:pt>
                <c:pt idx="126">
                  <c:v>-5.7983605931626922E-2</c:v>
                </c:pt>
                <c:pt idx="127">
                  <c:v>-6.7597353391782147E-2</c:v>
                </c:pt>
                <c:pt idx="128">
                  <c:v>-5.4803978661654942E-2</c:v>
                </c:pt>
                <c:pt idx="129">
                  <c:v>7.2903323471457379E-2</c:v>
                </c:pt>
                <c:pt idx="130">
                  <c:v>2.5559460367674848E-2</c:v>
                </c:pt>
                <c:pt idx="131">
                  <c:v>-3.3815598978041338E-2</c:v>
                </c:pt>
                <c:pt idx="132">
                  <c:v>2.1686376226269566E-2</c:v>
                </c:pt>
                <c:pt idx="133">
                  <c:v>2.9347832746256185E-3</c:v>
                </c:pt>
                <c:pt idx="134">
                  <c:v>-6.8539239580802949E-2</c:v>
                </c:pt>
                <c:pt idx="135">
                  <c:v>-7.2305255807292704E-2</c:v>
                </c:pt>
                <c:pt idx="136">
                  <c:v>7.6426625672995074E-2</c:v>
                </c:pt>
                <c:pt idx="137">
                  <c:v>-4.9995722498408467E-2</c:v>
                </c:pt>
                <c:pt idx="138">
                  <c:v>8.839240651967388E-2</c:v>
                </c:pt>
                <c:pt idx="139">
                  <c:v>-2.091414727863805E-3</c:v>
                </c:pt>
                <c:pt idx="140">
                  <c:v>8.8635520246880484E-2</c:v>
                </c:pt>
                <c:pt idx="141">
                  <c:v>-6.2828856408053177E-2</c:v>
                </c:pt>
                <c:pt idx="142">
                  <c:v>-6.299084240270951E-2</c:v>
                </c:pt>
                <c:pt idx="143">
                  <c:v>-9.1190732883151673E-2</c:v>
                </c:pt>
                <c:pt idx="144">
                  <c:v>1.1455897278547034E-2</c:v>
                </c:pt>
                <c:pt idx="145">
                  <c:v>4.7811351232727041E-2</c:v>
                </c:pt>
                <c:pt idx="146">
                  <c:v>-2.5796942195848806E-2</c:v>
                </c:pt>
                <c:pt idx="147">
                  <c:v>-7.1865644054713337E-2</c:v>
                </c:pt>
                <c:pt idx="148">
                  <c:v>4.3003825702771038E-2</c:v>
                </c:pt>
                <c:pt idx="149">
                  <c:v>-9.6657648349271291E-2</c:v>
                </c:pt>
                <c:pt idx="150">
                  <c:v>-4.818935527745398E-2</c:v>
                </c:pt>
                <c:pt idx="151">
                  <c:v>5.7081528368315815E-2</c:v>
                </c:pt>
                <c:pt idx="152">
                  <c:v>-6.8291011130475528E-3</c:v>
                </c:pt>
                <c:pt idx="153">
                  <c:v>-3.8878132713572523E-2</c:v>
                </c:pt>
                <c:pt idx="154">
                  <c:v>2.3464061958205606E-2</c:v>
                </c:pt>
                <c:pt idx="155">
                  <c:v>8.2292963771095365E-2</c:v>
                </c:pt>
                <c:pt idx="156">
                  <c:v>4.030530358052007E-2</c:v>
                </c:pt>
                <c:pt idx="157">
                  <c:v>-6.1038426814033373E-3</c:v>
                </c:pt>
                <c:pt idx="158">
                  <c:v>1.9383688317306989E-2</c:v>
                </c:pt>
                <c:pt idx="159">
                  <c:v>2.2134327802508836E-2</c:v>
                </c:pt>
                <c:pt idx="160">
                  <c:v>4.2031064429405317E-2</c:v>
                </c:pt>
                <c:pt idx="161">
                  <c:v>-8.962856713850105E-2</c:v>
                </c:pt>
                <c:pt idx="162">
                  <c:v>4.6086947915515972E-2</c:v>
                </c:pt>
                <c:pt idx="163">
                  <c:v>-3.2870440460741189E-2</c:v>
                </c:pt>
                <c:pt idx="164">
                  <c:v>7.7979341238826688E-2</c:v>
                </c:pt>
                <c:pt idx="165">
                  <c:v>2.0683889386191878E-2</c:v>
                </c:pt>
                <c:pt idx="166">
                  <c:v>1.841875980729759E-2</c:v>
                </c:pt>
                <c:pt idx="167">
                  <c:v>8.1708177051886127E-2</c:v>
                </c:pt>
                <c:pt idx="168">
                  <c:v>7.3672463398957305E-2</c:v>
                </c:pt>
                <c:pt idx="169">
                  <c:v>-9.3996915580885146E-2</c:v>
                </c:pt>
                <c:pt idx="170">
                  <c:v>-7.7750319597022791E-2</c:v>
                </c:pt>
                <c:pt idx="171">
                  <c:v>5.1737745720861539E-2</c:v>
                </c:pt>
                <c:pt idx="172">
                  <c:v>-9.2862955240444148E-2</c:v>
                </c:pt>
                <c:pt idx="173">
                  <c:v>6.7172824415319618E-2</c:v>
                </c:pt>
                <c:pt idx="174">
                  <c:v>-9.3311998802795976E-2</c:v>
                </c:pt>
                <c:pt idx="175">
                  <c:v>5.7981713000451386E-2</c:v>
                </c:pt>
                <c:pt idx="176">
                  <c:v>-1.2526888781306811E-2</c:v>
                </c:pt>
                <c:pt idx="177">
                  <c:v>3.6512874780042946E-3</c:v>
                </c:pt>
                <c:pt idx="178">
                  <c:v>-9.790697589571859E-2</c:v>
                </c:pt>
                <c:pt idx="179">
                  <c:v>6.2705552531816117E-2</c:v>
                </c:pt>
                <c:pt idx="180">
                  <c:v>9.0395380877941231E-2</c:v>
                </c:pt>
                <c:pt idx="181">
                  <c:v>-2.8181723043499841E-2</c:v>
                </c:pt>
                <c:pt idx="182">
                  <c:v>6.0524353929307666E-4</c:v>
                </c:pt>
                <c:pt idx="183">
                  <c:v>-4.1353034903526396E-2</c:v>
                </c:pt>
                <c:pt idx="184">
                  <c:v>-6.424540548439435E-2</c:v>
                </c:pt>
                <c:pt idx="185">
                  <c:v>-1.9189708431847929E-2</c:v>
                </c:pt>
                <c:pt idx="186">
                  <c:v>6.2977562203808596E-2</c:v>
                </c:pt>
                <c:pt idx="187">
                  <c:v>1.6801223441972369E-2</c:v>
                </c:pt>
                <c:pt idx="188">
                  <c:v>-3.4799443864794923E-2</c:v>
                </c:pt>
                <c:pt idx="189">
                  <c:v>3.1345625961267443E-3</c:v>
                </c:pt>
                <c:pt idx="190">
                  <c:v>7.3728276233133536E-2</c:v>
                </c:pt>
                <c:pt idx="191">
                  <c:v>9.1333221913993803E-2</c:v>
                </c:pt>
                <c:pt idx="192">
                  <c:v>2.5020185838332654E-2</c:v>
                </c:pt>
                <c:pt idx="193">
                  <c:v>-8.4139386412239066E-3</c:v>
                </c:pt>
                <c:pt idx="194">
                  <c:v>-4.2699523332307308E-3</c:v>
                </c:pt>
                <c:pt idx="195">
                  <c:v>-4.0575185295983807E-2</c:v>
                </c:pt>
                <c:pt idx="196">
                  <c:v>5.6438689639464613E-2</c:v>
                </c:pt>
                <c:pt idx="197">
                  <c:v>-7.4795487731422389E-2</c:v>
                </c:pt>
                <c:pt idx="198">
                  <c:v>-9.0880972234006527E-2</c:v>
                </c:pt>
                <c:pt idx="199">
                  <c:v>-1.6441936794752608E-2</c:v>
                </c:pt>
              </c:numCache>
            </c:numRef>
          </c:xVal>
          <c:yVal>
            <c:numRef>
              <c:f>'3. RISK MATRIX'!$U$3:$U$202</c:f>
              <c:numCache>
                <c:formatCode>General</c:formatCode>
                <c:ptCount val="2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5.5494821421648629E-3</c:v>
                </c:pt>
                <c:pt idx="51">
                  <c:v>-3.401157950637481E-2</c:v>
                </c:pt>
                <c:pt idx="52">
                  <c:v>7.7215945385335008E-2</c:v>
                </c:pt>
                <c:pt idx="53">
                  <c:v>4.8065539086076539E-2</c:v>
                </c:pt>
                <c:pt idx="54">
                  <c:v>1.1350444527989167E-2</c:v>
                </c:pt>
                <c:pt idx="55">
                  <c:v>-3.0940155345748122E-2</c:v>
                </c:pt>
                <c:pt idx="56">
                  <c:v>-2.8326520801174281E-2</c:v>
                </c:pt>
                <c:pt idx="57">
                  <c:v>-8.5540610403225165E-2</c:v>
                </c:pt>
                <c:pt idx="58">
                  <c:v>6.391561941495638E-3</c:v>
                </c:pt>
                <c:pt idx="59">
                  <c:v>-9.9824568798875912E-2</c:v>
                </c:pt>
                <c:pt idx="60">
                  <c:v>-5.0048188321619433E-2</c:v>
                </c:pt>
                <c:pt idx="61">
                  <c:v>-4.0242312974205642E-2</c:v>
                </c:pt>
                <c:pt idx="62">
                  <c:v>-5.180374562899346E-2</c:v>
                </c:pt>
                <c:pt idx="63">
                  <c:v>-1.7509098557504665E-2</c:v>
                </c:pt>
                <c:pt idx="64">
                  <c:v>4.7384289845041151E-2</c:v>
                </c:pt>
                <c:pt idx="65">
                  <c:v>6.0459218288789526E-3</c:v>
                </c:pt>
                <c:pt idx="66">
                  <c:v>2.7745803913393076E-2</c:v>
                </c:pt>
                <c:pt idx="67">
                  <c:v>-2.3740379816835765E-2</c:v>
                </c:pt>
                <c:pt idx="68">
                  <c:v>-2.8355827642956122E-2</c:v>
                </c:pt>
                <c:pt idx="69">
                  <c:v>2.467572546544252E-2</c:v>
                </c:pt>
                <c:pt idx="70">
                  <c:v>2.8716002568813771E-2</c:v>
                </c:pt>
                <c:pt idx="71">
                  <c:v>7.1761283903826661E-2</c:v>
                </c:pt>
                <c:pt idx="72">
                  <c:v>-2.7666328883754688E-2</c:v>
                </c:pt>
                <c:pt idx="73">
                  <c:v>-7.8761798423110374E-2</c:v>
                </c:pt>
                <c:pt idx="74">
                  <c:v>7.8011079777540515E-2</c:v>
                </c:pt>
                <c:pt idx="75">
                  <c:v>4.5450364008758015E-2</c:v>
                </c:pt>
                <c:pt idx="76">
                  <c:v>-3.6575963244974231E-2</c:v>
                </c:pt>
                <c:pt idx="77">
                  <c:v>8.9270846591043892E-3</c:v>
                </c:pt>
                <c:pt idx="78">
                  <c:v>-3.8013036607029191E-2</c:v>
                </c:pt>
                <c:pt idx="79">
                  <c:v>-9.3881312897787558E-3</c:v>
                </c:pt>
                <c:pt idx="80">
                  <c:v>5.7921562423341524E-2</c:v>
                </c:pt>
                <c:pt idx="81">
                  <c:v>6.4242614272898985E-2</c:v>
                </c:pt>
                <c:pt idx="82">
                  <c:v>-8.4912963870638153E-2</c:v>
                </c:pt>
                <c:pt idx="83">
                  <c:v>2.665474864199513E-2</c:v>
                </c:pt>
                <c:pt idx="84">
                  <c:v>-7.5099853050175344E-2</c:v>
                </c:pt>
                <c:pt idx="85">
                  <c:v>-6.8882510454028351E-2</c:v>
                </c:pt>
                <c:pt idx="86">
                  <c:v>-7.9045470752268601E-2</c:v>
                </c:pt>
                <c:pt idx="87">
                  <c:v>-1.4117269066741045E-2</c:v>
                </c:pt>
                <c:pt idx="88">
                  <c:v>-2.2080284894467894E-2</c:v>
                </c:pt>
                <c:pt idx="89">
                  <c:v>2.1792158616110436E-2</c:v>
                </c:pt>
                <c:pt idx="90">
                  <c:v>-1.1921990617975498E-2</c:v>
                </c:pt>
                <c:pt idx="91">
                  <c:v>6.1919254683482763E-2</c:v>
                </c:pt>
                <c:pt idx="92">
                  <c:v>6.4117486512954194E-2</c:v>
                </c:pt>
                <c:pt idx="93">
                  <c:v>-7.0070573029336284E-3</c:v>
                </c:pt>
                <c:pt idx="94">
                  <c:v>5.6314539661907428E-2</c:v>
                </c:pt>
                <c:pt idx="95">
                  <c:v>5.9264057525658222E-3</c:v>
                </c:pt>
                <c:pt idx="96">
                  <c:v>-6.928365847494336E-2</c:v>
                </c:pt>
                <c:pt idx="97">
                  <c:v>-9.0937158161767756E-2</c:v>
                </c:pt>
                <c:pt idx="98">
                  <c:v>5.3803808779304262E-2</c:v>
                </c:pt>
                <c:pt idx="99">
                  <c:v>2.1394324174067458E-2</c:v>
                </c:pt>
                <c:pt idx="100">
                  <c:v>-1.2570079440168368E-2</c:v>
                </c:pt>
                <c:pt idx="101">
                  <c:v>-5.2947661667935627E-3</c:v>
                </c:pt>
                <c:pt idx="102">
                  <c:v>-1.0012517400034837E-2</c:v>
                </c:pt>
                <c:pt idx="103">
                  <c:v>3.2373660238039823E-2</c:v>
                </c:pt>
                <c:pt idx="104">
                  <c:v>1.989341205109474E-3</c:v>
                </c:pt>
                <c:pt idx="105">
                  <c:v>6.1824173591037423E-3</c:v>
                </c:pt>
                <c:pt idx="106">
                  <c:v>3.1913451329624157E-2</c:v>
                </c:pt>
                <c:pt idx="107">
                  <c:v>-6.6462283240687925E-2</c:v>
                </c:pt>
                <c:pt idx="108">
                  <c:v>3.5927131706050996E-2</c:v>
                </c:pt>
                <c:pt idx="109">
                  <c:v>6.7508371621960619E-2</c:v>
                </c:pt>
                <c:pt idx="110">
                  <c:v>-1.8963862930927177E-2</c:v>
                </c:pt>
                <c:pt idx="111">
                  <c:v>-9.0679926195964364E-2</c:v>
                </c:pt>
                <c:pt idx="112">
                  <c:v>5.5898893515146722E-2</c:v>
                </c:pt>
                <c:pt idx="113">
                  <c:v>3.6332545683099425E-2</c:v>
                </c:pt>
                <c:pt idx="114">
                  <c:v>9.9817916419577629E-2</c:v>
                </c:pt>
                <c:pt idx="115">
                  <c:v>3.2775116157639395E-2</c:v>
                </c:pt>
                <c:pt idx="116">
                  <c:v>-7.5644005065875652E-2</c:v>
                </c:pt>
                <c:pt idx="117">
                  <c:v>-3.5683164821701641E-2</c:v>
                </c:pt>
                <c:pt idx="118">
                  <c:v>3.4371011279672278E-2</c:v>
                </c:pt>
                <c:pt idx="119">
                  <c:v>-2.3702619089890287E-2</c:v>
                </c:pt>
                <c:pt idx="120">
                  <c:v>6.7507987672907735E-2</c:v>
                </c:pt>
                <c:pt idx="121">
                  <c:v>-5.5977817752398316E-2</c:v>
                </c:pt>
                <c:pt idx="122">
                  <c:v>-8.7095166133603838E-2</c:v>
                </c:pt>
                <c:pt idx="123">
                  <c:v>1.7548915056988412E-2</c:v>
                </c:pt>
                <c:pt idx="124">
                  <c:v>9.1178420693081491E-2</c:v>
                </c:pt>
                <c:pt idx="125">
                  <c:v>2.9533114082415456E-2</c:v>
                </c:pt>
                <c:pt idx="126">
                  <c:v>3.854884927806583E-2</c:v>
                </c:pt>
                <c:pt idx="127">
                  <c:v>7.903325122589995E-2</c:v>
                </c:pt>
                <c:pt idx="128">
                  <c:v>-5.1969248704754591E-2</c:v>
                </c:pt>
                <c:pt idx="129">
                  <c:v>-2.6247112919131711E-2</c:v>
                </c:pt>
                <c:pt idx="130">
                  <c:v>-6.5071412536500575E-2</c:v>
                </c:pt>
                <c:pt idx="131">
                  <c:v>3.8239391154401267E-2</c:v>
                </c:pt>
                <c:pt idx="132">
                  <c:v>-4.9351243660136032E-2</c:v>
                </c:pt>
                <c:pt idx="133">
                  <c:v>-4.6899605350383199E-2</c:v>
                </c:pt>
                <c:pt idx="134">
                  <c:v>-7.8370740763857569E-2</c:v>
                </c:pt>
                <c:pt idx="135">
                  <c:v>9.1937738170890973E-2</c:v>
                </c:pt>
                <c:pt idx="136">
                  <c:v>8.3836328680464381E-2</c:v>
                </c:pt>
                <c:pt idx="137">
                  <c:v>7.945219930720801E-2</c:v>
                </c:pt>
                <c:pt idx="138">
                  <c:v>-7.0168284315087592E-2</c:v>
                </c:pt>
                <c:pt idx="139">
                  <c:v>-5.327342149633818E-3</c:v>
                </c:pt>
                <c:pt idx="140">
                  <c:v>-9.0150346308488366E-2</c:v>
                </c:pt>
                <c:pt idx="141">
                  <c:v>7.488045547257316E-2</c:v>
                </c:pt>
                <c:pt idx="142">
                  <c:v>-5.8807298564353364E-2</c:v>
                </c:pt>
                <c:pt idx="143">
                  <c:v>-3.0127069817574535E-2</c:v>
                </c:pt>
                <c:pt idx="144">
                  <c:v>-8.0657114960973858E-2</c:v>
                </c:pt>
                <c:pt idx="145">
                  <c:v>5.0285743325148569E-2</c:v>
                </c:pt>
                <c:pt idx="146">
                  <c:v>-9.3302468861580959E-2</c:v>
                </c:pt>
                <c:pt idx="147">
                  <c:v>-5.3863744287499495E-2</c:v>
                </c:pt>
                <c:pt idx="148">
                  <c:v>4.0465237676682399E-2</c:v>
                </c:pt>
                <c:pt idx="149">
                  <c:v>2.5229571531718585E-2</c:v>
                </c:pt>
                <c:pt idx="150">
                  <c:v>-2.8767455006762387E-2</c:v>
                </c:pt>
                <c:pt idx="151">
                  <c:v>-6.9298129133587544E-2</c:v>
                </c:pt>
                <c:pt idx="152">
                  <c:v>5.8869196358113565E-2</c:v>
                </c:pt>
                <c:pt idx="153">
                  <c:v>7.8595645127267938E-2</c:v>
                </c:pt>
                <c:pt idx="154">
                  <c:v>2.0929291159009544E-2</c:v>
                </c:pt>
                <c:pt idx="155">
                  <c:v>5.0790180388661007E-3</c:v>
                </c:pt>
                <c:pt idx="156">
                  <c:v>-3.1156518734972983E-2</c:v>
                </c:pt>
                <c:pt idx="157">
                  <c:v>-5.4003476244977568E-2</c:v>
                </c:pt>
                <c:pt idx="158">
                  <c:v>-7.6459614318704142E-2</c:v>
                </c:pt>
                <c:pt idx="159">
                  <c:v>2.9884600501433246E-2</c:v>
                </c:pt>
                <c:pt idx="160">
                  <c:v>3.710554273332578E-2</c:v>
                </c:pt>
                <c:pt idx="161">
                  <c:v>2.4809177518426439E-2</c:v>
                </c:pt>
                <c:pt idx="162">
                  <c:v>2.1402165097774796E-2</c:v>
                </c:pt>
                <c:pt idx="163">
                  <c:v>-4.3029900431321176E-2</c:v>
                </c:pt>
                <c:pt idx="164">
                  <c:v>9.5796884492217911E-3</c:v>
                </c:pt>
                <c:pt idx="165">
                  <c:v>2.8299526956544429E-2</c:v>
                </c:pt>
                <c:pt idx="166">
                  <c:v>-3.5415954105292261E-2</c:v>
                </c:pt>
                <c:pt idx="167">
                  <c:v>-8.6237596119227169E-2</c:v>
                </c:pt>
                <c:pt idx="168">
                  <c:v>-1.262349758587844E-2</c:v>
                </c:pt>
                <c:pt idx="169">
                  <c:v>-8.1471064458121328E-2</c:v>
                </c:pt>
                <c:pt idx="170">
                  <c:v>-3.0969730244811689E-2</c:v>
                </c:pt>
                <c:pt idx="171">
                  <c:v>-6.0746000819461396E-2</c:v>
                </c:pt>
                <c:pt idx="172">
                  <c:v>-7.5889000541495749E-2</c:v>
                </c:pt>
                <c:pt idx="173">
                  <c:v>-4.8623481344206354E-2</c:v>
                </c:pt>
                <c:pt idx="174">
                  <c:v>-4.323292507432186E-2</c:v>
                </c:pt>
                <c:pt idx="175">
                  <c:v>-2.5607956181693359E-2</c:v>
                </c:pt>
                <c:pt idx="176">
                  <c:v>-6.074292039678262E-2</c:v>
                </c:pt>
                <c:pt idx="177">
                  <c:v>-2.4467951571771417E-2</c:v>
                </c:pt>
                <c:pt idx="178">
                  <c:v>-6.799816326105021E-2</c:v>
                </c:pt>
                <c:pt idx="179">
                  <c:v>5.0471365483060526E-2</c:v>
                </c:pt>
                <c:pt idx="180">
                  <c:v>-1.8585387930630803E-2</c:v>
                </c:pt>
                <c:pt idx="181">
                  <c:v>3.7774519285891241E-2</c:v>
                </c:pt>
                <c:pt idx="182">
                  <c:v>-4.1716901219379807E-2</c:v>
                </c:pt>
                <c:pt idx="183">
                  <c:v>-2.0190208749788628E-2</c:v>
                </c:pt>
                <c:pt idx="184">
                  <c:v>-4.8915995273782785E-2</c:v>
                </c:pt>
                <c:pt idx="185">
                  <c:v>3.304483677419856E-2</c:v>
                </c:pt>
                <c:pt idx="186">
                  <c:v>-3.5209219367577413E-2</c:v>
                </c:pt>
                <c:pt idx="187">
                  <c:v>8.4534594785133074E-2</c:v>
                </c:pt>
                <c:pt idx="188">
                  <c:v>-9.8232321940000797E-2</c:v>
                </c:pt>
                <c:pt idx="189">
                  <c:v>-3.5374036163042424E-2</c:v>
                </c:pt>
                <c:pt idx="190">
                  <c:v>7.5463991179613804E-2</c:v>
                </c:pt>
                <c:pt idx="191">
                  <c:v>7.0108772363224768E-3</c:v>
                </c:pt>
                <c:pt idx="192">
                  <c:v>3.5415817267080249E-2</c:v>
                </c:pt>
                <c:pt idx="193">
                  <c:v>5.5180955236956229E-2</c:v>
                </c:pt>
                <c:pt idx="194">
                  <c:v>2.1116296580326922E-2</c:v>
                </c:pt>
                <c:pt idx="195">
                  <c:v>1.6690470446376615E-3</c:v>
                </c:pt>
                <c:pt idx="196">
                  <c:v>8.127876671786767E-2</c:v>
                </c:pt>
                <c:pt idx="197">
                  <c:v>-8.2604736966627734E-2</c:v>
                </c:pt>
                <c:pt idx="198">
                  <c:v>7.9041347150634891E-2</c:v>
                </c:pt>
                <c:pt idx="199">
                  <c:v>-9.5948938337371392E-2</c:v>
                </c:pt>
              </c:numCache>
            </c:numRef>
          </c:yVal>
          <c:smooth val="0"/>
          <c:extLst>
            <c:ext xmlns:c16="http://schemas.microsoft.com/office/drawing/2014/chart" uri="{C3380CC4-5D6E-409C-BE32-E72D297353CC}">
              <c16:uniqueId val="{00000190-4750-440B-9087-54A092FEB113}"/>
            </c:ext>
          </c:extLst>
        </c:ser>
        <c:dLbls>
          <c:showLegendKey val="0"/>
          <c:showVal val="0"/>
          <c:showCatName val="0"/>
          <c:showSerName val="0"/>
          <c:showPercent val="0"/>
          <c:showBubbleSize val="0"/>
        </c:dLbls>
        <c:axId val="-209389328"/>
        <c:axId val="-207560512"/>
      </c:scatterChart>
      <c:valAx>
        <c:axId val="-209389328"/>
        <c:scaling>
          <c:orientation val="minMax"/>
          <c:max val="5.5"/>
          <c:min val="0.5"/>
        </c:scaling>
        <c:delete val="0"/>
        <c:axPos val="b"/>
        <c:majorGridlines>
          <c:spPr>
            <a:ln w="9525" cap="flat" cmpd="sng" algn="ctr">
              <a:solidFill>
                <a:srgbClr val="E4E4E4"/>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ACDB"/>
                    </a:solidFill>
                    <a:latin typeface="Helvetica" charset="0"/>
                    <a:ea typeface="Helvetica" charset="0"/>
                    <a:cs typeface="Helvetica" charset="0"/>
                  </a:rPr>
                  <a:t>IMPACT </a:t>
                </a:r>
                <a:r>
                  <a:rPr lang="is-IS" sz="1000" b="1" i="0" u="none" strike="noStrike" baseline="0">
                    <a:solidFill>
                      <a:srgbClr val="00ACDB"/>
                    </a:solidFill>
                    <a:effectLst/>
                  </a:rPr>
                  <a:t>→</a:t>
                </a:r>
                <a:endParaRPr lang="en-US" b="1">
                  <a:solidFill>
                    <a:srgbClr val="00ACDB"/>
                  </a:solidFill>
                  <a:latin typeface="Helvetica" charset="0"/>
                  <a:ea typeface="Helvetica" charset="0"/>
                  <a:cs typeface="Helvetica" charset="0"/>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560512"/>
        <c:crosses val="autoZero"/>
        <c:crossBetween val="midCat"/>
        <c:majorUnit val="1"/>
        <c:minorUnit val="1"/>
      </c:valAx>
      <c:valAx>
        <c:axId val="-207560512"/>
        <c:scaling>
          <c:orientation val="minMax"/>
          <c:max val="5.5"/>
          <c:min val="0.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rgbClr val="00ACDB"/>
                    </a:solidFill>
                    <a:latin typeface="Helvetica" charset="0"/>
                    <a:ea typeface="Helvetica" charset="0"/>
                    <a:cs typeface="Helvetica" charset="0"/>
                  </a:rPr>
                  <a:t>LIKELIHOOD </a:t>
                </a:r>
                <a:r>
                  <a:rPr lang="is-IS" sz="1000" b="1" i="0" u="none" strike="noStrike" baseline="0">
                    <a:solidFill>
                      <a:srgbClr val="00ACDB"/>
                    </a:solidFill>
                    <a:effectLst/>
                  </a:rPr>
                  <a:t>→</a:t>
                </a:r>
                <a:endParaRPr lang="en-US" b="1">
                  <a:solidFill>
                    <a:srgbClr val="00ACDB"/>
                  </a:solidFill>
                  <a:latin typeface="Helvetica" charset="0"/>
                  <a:ea typeface="Helvetica" charset="0"/>
                  <a:cs typeface="Helvetica" charset="0"/>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389328"/>
        <c:crosses val="autoZero"/>
        <c:crossBetween val="midCat"/>
        <c:majorUnit val="1"/>
        <c:minorUnit val="1"/>
      </c:valAx>
      <c:spPr>
        <a:gradFill>
          <a:gsLst>
            <a:gs pos="18000">
              <a:srgbClr val="00B050">
                <a:lumMod val="96000"/>
              </a:srgbClr>
            </a:gs>
            <a:gs pos="40000">
              <a:srgbClr val="92D050">
                <a:lumMod val="96000"/>
              </a:srgbClr>
            </a:gs>
            <a:gs pos="59000">
              <a:srgbClr val="FFC000">
                <a:lumMod val="92000"/>
              </a:srgbClr>
            </a:gs>
            <a:gs pos="55000">
              <a:srgbClr val="FFC000">
                <a:lumMod val="95000"/>
              </a:srgbClr>
            </a:gs>
            <a:gs pos="72000">
              <a:srgbClr val="FF0000">
                <a:lumMod val="98000"/>
              </a:srgbClr>
            </a:gs>
            <a:gs pos="81000">
              <a:srgbClr val="C00000"/>
            </a:gs>
          </a:gsLst>
          <a:lin ang="18900000" scaled="0"/>
        </a:gradFill>
        <a:ln>
          <a:solidFill>
            <a:srgbClr val="E4E4E4"/>
          </a:solid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xdr:colOff>
      <xdr:row>0</xdr:row>
      <xdr:rowOff>57150</xdr:rowOff>
    </xdr:from>
    <xdr:to>
      <xdr:col>7</xdr:col>
      <xdr:colOff>781539</xdr:colOff>
      <xdr:row>32</xdr:row>
      <xdr:rowOff>107462</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338666</xdr:colOff>
      <xdr:row>0</xdr:row>
      <xdr:rowOff>57150</xdr:rowOff>
    </xdr:from>
    <xdr:to>
      <xdr:col>16</xdr:col>
      <xdr:colOff>293077</xdr:colOff>
      <xdr:row>32</xdr:row>
      <xdr:rowOff>107462</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1244600</xdr:colOff>
      <xdr:row>1</xdr:row>
      <xdr:rowOff>25400</xdr:rowOff>
    </xdr:from>
    <xdr:to>
      <xdr:col>1</xdr:col>
      <xdr:colOff>3708400</xdr:colOff>
      <xdr:row>13</xdr:row>
      <xdr:rowOff>3382</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2070100" y="228600"/>
          <a:ext cx="2463800" cy="241638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hyperlink" Target="https://creativecommons.org/licenses/by-nc-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mailto:info@openbriefing.org" TargetMode="External"/><Relationship Id="rId1" Type="http://schemas.openxmlformats.org/officeDocument/2006/relationships/hyperlink" Target="http://www.openbrie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58B96"/>
    <pageSetUpPr fitToPage="1"/>
  </sheetPr>
  <dimension ref="A1:I20"/>
  <sheetViews>
    <sheetView showGridLines="0" showRuler="0" zoomScale="130" zoomScaleNormal="130" workbookViewId="0">
      <selection activeCell="X101" sqref="X101"/>
    </sheetView>
  </sheetViews>
  <sheetFormatPr defaultColWidth="15.796875" defaultRowHeight="13.8"/>
  <cols>
    <col min="1" max="1" width="5.5" style="3" customWidth="1"/>
    <col min="2" max="16384" width="15.796875" style="3"/>
  </cols>
  <sheetData>
    <row r="1" spans="1:9">
      <c r="A1" s="4"/>
      <c r="C1" s="5"/>
      <c r="D1" s="5"/>
      <c r="E1" s="5"/>
      <c r="F1" s="5"/>
      <c r="G1" s="5"/>
      <c r="H1" s="5"/>
      <c r="I1" s="5"/>
    </row>
    <row r="2" spans="1:9">
      <c r="A2" s="21">
        <f>ROW(A1)</f>
        <v>1</v>
      </c>
      <c r="B2" s="5" t="s">
        <v>107</v>
      </c>
      <c r="C2" s="5"/>
      <c r="D2" s="5"/>
      <c r="E2" s="5"/>
      <c r="F2" s="5"/>
      <c r="G2" s="5"/>
      <c r="H2" s="5"/>
      <c r="I2" s="5"/>
    </row>
    <row r="3" spans="1:9">
      <c r="A3" s="21">
        <f t="shared" ref="A3:A13" si="0">ROW(A2)</f>
        <v>2</v>
      </c>
      <c r="B3" s="5" t="s">
        <v>128</v>
      </c>
      <c r="C3" s="5"/>
      <c r="D3" s="5"/>
      <c r="E3" s="5"/>
      <c r="F3" s="5"/>
      <c r="G3" s="5"/>
      <c r="H3" s="5"/>
      <c r="I3" s="5"/>
    </row>
    <row r="4" spans="1:9">
      <c r="A4" s="21">
        <f t="shared" si="0"/>
        <v>3</v>
      </c>
      <c r="B4" s="5" t="s">
        <v>129</v>
      </c>
      <c r="C4" s="5"/>
      <c r="D4" s="5"/>
      <c r="E4" s="5"/>
      <c r="F4" s="5"/>
      <c r="G4" s="5"/>
      <c r="H4" s="5"/>
      <c r="I4" s="5"/>
    </row>
    <row r="5" spans="1:9">
      <c r="A5" s="21">
        <f t="shared" si="0"/>
        <v>4</v>
      </c>
      <c r="B5" s="5" t="s">
        <v>96</v>
      </c>
      <c r="C5" s="5"/>
      <c r="D5" s="5"/>
      <c r="E5" s="5"/>
      <c r="F5" s="5"/>
      <c r="G5" s="5"/>
      <c r="H5" s="5"/>
      <c r="I5" s="5"/>
    </row>
    <row r="6" spans="1:9">
      <c r="A6" s="21">
        <f t="shared" si="0"/>
        <v>5</v>
      </c>
      <c r="B6" s="5" t="s">
        <v>134</v>
      </c>
      <c r="C6" s="5"/>
      <c r="D6" s="5"/>
      <c r="E6" s="5"/>
      <c r="F6" s="5"/>
      <c r="G6" s="5"/>
      <c r="H6" s="5"/>
      <c r="I6" s="5"/>
    </row>
    <row r="7" spans="1:9">
      <c r="A7" s="21">
        <f t="shared" si="0"/>
        <v>6</v>
      </c>
      <c r="B7" s="5" t="s">
        <v>97</v>
      </c>
      <c r="C7" s="5"/>
      <c r="D7" s="5"/>
      <c r="E7" s="5"/>
      <c r="F7" s="5"/>
      <c r="G7" s="5"/>
      <c r="H7" s="5"/>
    </row>
    <row r="8" spans="1:9">
      <c r="A8" s="21">
        <f t="shared" si="0"/>
        <v>7</v>
      </c>
      <c r="B8" s="5" t="s">
        <v>70</v>
      </c>
    </row>
    <row r="9" spans="1:9">
      <c r="A9" s="21">
        <f t="shared" si="0"/>
        <v>8</v>
      </c>
      <c r="B9" s="5" t="s">
        <v>98</v>
      </c>
    </row>
    <row r="10" spans="1:9">
      <c r="A10" s="21">
        <f t="shared" si="0"/>
        <v>9</v>
      </c>
      <c r="B10" s="5" t="s">
        <v>69</v>
      </c>
    </row>
    <row r="11" spans="1:9">
      <c r="A11" s="21">
        <f t="shared" si="0"/>
        <v>10</v>
      </c>
      <c r="B11" s="5" t="s">
        <v>101</v>
      </c>
    </row>
    <row r="12" spans="1:9">
      <c r="A12" s="21">
        <f t="shared" si="0"/>
        <v>11</v>
      </c>
      <c r="B12" s="5" t="s">
        <v>99</v>
      </c>
    </row>
    <row r="13" spans="1:9">
      <c r="A13" s="21">
        <f t="shared" si="0"/>
        <v>12</v>
      </c>
      <c r="B13" s="5" t="s">
        <v>100</v>
      </c>
    </row>
    <row r="14" spans="1:9">
      <c r="A14" s="4"/>
      <c r="B14" s="5"/>
    </row>
    <row r="15" spans="1:9">
      <c r="A15" s="4" t="s">
        <v>105</v>
      </c>
      <c r="B15" s="5" t="s">
        <v>132</v>
      </c>
    </row>
    <row r="16" spans="1:9">
      <c r="A16" s="4"/>
      <c r="B16" s="5" t="s">
        <v>106</v>
      </c>
    </row>
    <row r="17" spans="1:9">
      <c r="A17" s="4"/>
      <c r="B17" s="5" t="s">
        <v>133</v>
      </c>
    </row>
    <row r="18" spans="1:9">
      <c r="A18" s="4"/>
      <c r="B18" s="5" t="s">
        <v>108</v>
      </c>
    </row>
    <row r="19" spans="1:9">
      <c r="A19" s="4"/>
      <c r="C19" s="5"/>
      <c r="D19" s="5"/>
      <c r="E19" s="5"/>
      <c r="F19" s="5"/>
      <c r="G19" s="5"/>
      <c r="H19" s="5"/>
      <c r="I19" s="5"/>
    </row>
    <row r="20" spans="1:9">
      <c r="B20" s="13" t="s">
        <v>88</v>
      </c>
      <c r="E20" s="7"/>
      <c r="F20" s="7"/>
    </row>
  </sheetData>
  <phoneticPr fontId="4" type="noConversion"/>
  <pageMargins left="0.70000000000000007" right="0.70000000000000007" top="0.75000000000000011" bottom="0.75000000000000011" header="0.30000000000000004" footer="0.30000000000000004"/>
  <pageSetup paperSize="9" scale="68"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5881F"/>
    <pageSetUpPr autoPageBreaks="0"/>
  </sheetPr>
  <dimension ref="B2:K26"/>
  <sheetViews>
    <sheetView showGridLines="0" showRowColHeaders="0" tabSelected="1" showRuler="0" topLeftCell="A10" zoomScale="120" zoomScaleNormal="120" workbookViewId="0">
      <selection activeCell="I12" sqref="I12"/>
    </sheetView>
  </sheetViews>
  <sheetFormatPr defaultColWidth="10.796875" defaultRowHeight="13.2"/>
  <cols>
    <col min="1" max="1" width="2.5" style="94" customWidth="1"/>
    <col min="2" max="2" width="13.296875" style="94" customWidth="1"/>
    <col min="3" max="3" width="14" style="94" customWidth="1"/>
    <col min="4" max="6" width="10.796875" style="94"/>
    <col min="7" max="7" width="8.69921875" style="94" customWidth="1"/>
    <col min="8" max="8" width="11.5" style="94" customWidth="1"/>
    <col min="9" max="9" width="15.5" style="98" customWidth="1"/>
    <col min="10" max="10" width="2.796875" style="101" customWidth="1"/>
    <col min="11" max="11" width="10.796875" style="96"/>
    <col min="12" max="16384" width="10.796875" style="94"/>
  </cols>
  <sheetData>
    <row r="2" spans="2:11" s="88" customFormat="1">
      <c r="B2" s="88" t="s">
        <v>112</v>
      </c>
      <c r="I2" s="89"/>
      <c r="J2" s="90"/>
      <c r="K2" s="91"/>
    </row>
    <row r="3" spans="2:11" s="92" customFormat="1">
      <c r="I3" s="93"/>
      <c r="J3" s="90"/>
      <c r="K3" s="91"/>
    </row>
    <row r="4" spans="2:11">
      <c r="B4" s="94" t="s">
        <v>125</v>
      </c>
      <c r="I4" s="95" t="s">
        <v>109</v>
      </c>
      <c r="J4" s="96">
        <f>IF(I4="Yes",3,"")</f>
        <v>3</v>
      </c>
    </row>
    <row r="5" spans="2:11" ht="13.05" customHeight="1">
      <c r="B5" s="94" t="s">
        <v>126</v>
      </c>
      <c r="I5" s="95" t="s">
        <v>109</v>
      </c>
      <c r="J5" s="96">
        <f>IF(I5="Yes",2,"")</f>
        <v>2</v>
      </c>
    </row>
    <row r="6" spans="2:11">
      <c r="B6" s="94" t="s">
        <v>127</v>
      </c>
      <c r="I6" s="95" t="s">
        <v>109</v>
      </c>
      <c r="J6" s="96">
        <f>IF(I6="Yes",1,"")</f>
        <v>1</v>
      </c>
    </row>
    <row r="7" spans="2:11">
      <c r="I7" s="97"/>
      <c r="J7" s="96"/>
    </row>
    <row r="8" spans="2:11">
      <c r="B8" s="92"/>
      <c r="G8" s="164" t="s">
        <v>123</v>
      </c>
      <c r="H8" s="165"/>
      <c r="I8" s="95" t="str">
        <f>IF(J8=3,DEFINITIONS!K7,IF(J8=2,DEFINITIONS!K6,IF(J8=1,DEFINITIONS!K5,"Calculated")))</f>
        <v>Calculated</v>
      </c>
      <c r="J8" s="96">
        <f>SUM(J4:J6)</f>
        <v>6</v>
      </c>
    </row>
    <row r="9" spans="2:11">
      <c r="B9" s="92"/>
      <c r="G9" s="98"/>
      <c r="H9" s="97"/>
      <c r="I9" s="97"/>
      <c r="J9" s="96"/>
    </row>
    <row r="11" spans="2:11" s="99" customFormat="1">
      <c r="B11" s="88" t="s">
        <v>113</v>
      </c>
      <c r="I11" s="100"/>
      <c r="J11" s="101"/>
      <c r="K11" s="96"/>
    </row>
    <row r="12" spans="2:11">
      <c r="B12" s="92"/>
    </row>
    <row r="13" spans="2:11">
      <c r="B13" s="102" t="s">
        <v>114</v>
      </c>
      <c r="I13" s="95" t="s">
        <v>67</v>
      </c>
      <c r="J13" s="96" t="str">
        <f>IF(I13="Yes",1,"")</f>
        <v/>
      </c>
    </row>
    <row r="14" spans="2:11">
      <c r="B14" s="102" t="s">
        <v>115</v>
      </c>
      <c r="I14" s="95" t="s">
        <v>67</v>
      </c>
      <c r="J14" s="96" t="str">
        <f t="shared" ref="J14:J21" si="0">IF(I14="Yes",1,"")</f>
        <v/>
      </c>
    </row>
    <row r="15" spans="2:11">
      <c r="B15" s="102" t="s">
        <v>116</v>
      </c>
      <c r="I15" s="95" t="s">
        <v>67</v>
      </c>
      <c r="J15" s="96" t="str">
        <f t="shared" si="0"/>
        <v/>
      </c>
    </row>
    <row r="16" spans="2:11">
      <c r="B16" s="102" t="s">
        <v>117</v>
      </c>
      <c r="I16" s="95" t="s">
        <v>67</v>
      </c>
      <c r="J16" s="96" t="str">
        <f t="shared" si="0"/>
        <v/>
      </c>
    </row>
    <row r="17" spans="2:11">
      <c r="B17" s="102" t="s">
        <v>118</v>
      </c>
      <c r="I17" s="95" t="s">
        <v>67</v>
      </c>
      <c r="J17" s="96" t="str">
        <f t="shared" si="0"/>
        <v/>
      </c>
    </row>
    <row r="18" spans="2:11">
      <c r="B18" s="102" t="s">
        <v>119</v>
      </c>
      <c r="I18" s="95" t="s">
        <v>67</v>
      </c>
      <c r="J18" s="96" t="str">
        <f t="shared" si="0"/>
        <v/>
      </c>
    </row>
    <row r="19" spans="2:11">
      <c r="B19" s="102" t="s">
        <v>120</v>
      </c>
      <c r="I19" s="95" t="s">
        <v>67</v>
      </c>
      <c r="J19" s="96" t="str">
        <f t="shared" si="0"/>
        <v/>
      </c>
    </row>
    <row r="20" spans="2:11">
      <c r="B20" s="102" t="s">
        <v>121</v>
      </c>
      <c r="I20" s="95" t="s">
        <v>67</v>
      </c>
      <c r="J20" s="96" t="str">
        <f t="shared" si="0"/>
        <v/>
      </c>
    </row>
    <row r="21" spans="2:11">
      <c r="B21" s="102" t="s">
        <v>122</v>
      </c>
      <c r="I21" s="95" t="s">
        <v>67</v>
      </c>
      <c r="J21" s="96" t="str">
        <f t="shared" si="0"/>
        <v/>
      </c>
    </row>
    <row r="22" spans="2:11">
      <c r="B22" s="102"/>
      <c r="I22" s="97"/>
      <c r="J22" s="96"/>
    </row>
    <row r="23" spans="2:11">
      <c r="G23" s="94" t="s">
        <v>111</v>
      </c>
      <c r="H23" s="92"/>
      <c r="I23" s="95" t="str">
        <f>IF(J23=0,"Calculated", IF(J23&lt;4,DEFINITIONS!M3,IF(J23&lt;7,DEFINITIONS!N3,IF(J23&lt;10,DEFINITIONS!O3,"Calculated"))))</f>
        <v>Calculated</v>
      </c>
      <c r="J23" s="96">
        <f>SUM(J13:J21)</f>
        <v>0</v>
      </c>
      <c r="K23" s="96">
        <f>IF(J23&lt;4,1,IF(J23&lt;7,2,IF(J23&lt;10,3)))</f>
        <v>1</v>
      </c>
    </row>
    <row r="24" spans="2:11">
      <c r="H24" s="92"/>
      <c r="I24" s="97"/>
      <c r="J24" s="96"/>
    </row>
    <row r="25" spans="2:11" ht="13.8" thickBot="1"/>
    <row r="26" spans="2:11" ht="13.8" thickBot="1">
      <c r="G26" s="166" t="s">
        <v>124</v>
      </c>
      <c r="H26" s="167"/>
      <c r="I26" s="103" t="str">
        <f>IF(I23="Calculated","Calculated",IF(J8*K23=9,DEFINITIONS!O7,IF(J8*K23=6,DEFINITIONS!O6,IF(J8*K23=4,DEFINITIONS!N6,IF(J8*K23=3,DEFINITIONS!O5,IF(J8*K23=2,DEFINITIONS!N5,IF(J8*K23=1,DEFINITIONS!M5,"Calculated")))))))</f>
        <v>Calculated</v>
      </c>
    </row>
  </sheetData>
  <sheetProtection insertRows="0" insertHyperlinks="0" deleteRows="0"/>
  <mergeCells count="2">
    <mergeCell ref="G8:H8"/>
    <mergeCell ref="G26:H26"/>
  </mergeCells>
  <phoneticPr fontId="4" type="noConversion"/>
  <conditionalFormatting sqref="I4">
    <cfRule type="containsText" dxfId="59" priority="8" operator="containsText" text="Select">
      <formula>NOT(ISERROR(SEARCH("Select",I4)))</formula>
    </cfRule>
  </conditionalFormatting>
  <conditionalFormatting sqref="I5:I7">
    <cfRule type="containsText" dxfId="58" priority="7" operator="containsText" text="Select">
      <formula>NOT(ISERROR(SEARCH("Select",I5)))</formula>
    </cfRule>
  </conditionalFormatting>
  <conditionalFormatting sqref="I13">
    <cfRule type="containsText" dxfId="57" priority="6" operator="containsText" text="Select">
      <formula>NOT(ISERROR(SEARCH("Select",I13)))</formula>
    </cfRule>
  </conditionalFormatting>
  <conditionalFormatting sqref="I14:I22">
    <cfRule type="containsText" dxfId="56" priority="5" operator="containsText" text="Select">
      <formula>NOT(ISERROR(SEARCH("Select",I14)))</formula>
    </cfRule>
  </conditionalFormatting>
  <conditionalFormatting sqref="I8:I9">
    <cfRule type="containsText" dxfId="55" priority="4" operator="containsText" text="Calculated">
      <formula>NOT(ISERROR(SEARCH("Calculated",I8)))</formula>
    </cfRule>
  </conditionalFormatting>
  <conditionalFormatting sqref="I23:I24">
    <cfRule type="containsText" dxfId="54" priority="2" operator="containsText" text="Calculated">
      <formula>NOT(ISERROR(SEARCH("Calculated",I23)))</formula>
    </cfRule>
  </conditionalFormatting>
  <conditionalFormatting sqref="I26">
    <cfRule type="containsText" dxfId="53" priority="1" operator="containsText" text="Calculated">
      <formula>NOT(ISERROR(SEARCH("Calculated",I26)))</formula>
    </cfRule>
  </conditionalFormatting>
  <dataValidations count="1">
    <dataValidation allowBlank="1" showInputMessage="1" showErrorMessage="1" promptTitle="Risk threshold" prompt="The risk rating must fall below this level to be considered acceptable." sqref="I26" xr:uid="{00000000-0002-0000-0100-000000000000}"/>
  </dataValidations>
  <printOptions horizontalCentered="1" verticalCentered="1"/>
  <pageMargins left="0.70000000000000007" right="0.70000000000000007" top="0.75000000000000011" bottom="0.75000000000000011" header="0.59" footer="0.30000000000000004"/>
  <pageSetup paperSize="9" orientation="landscape" horizontalDpi="0" verticalDpi="0"/>
  <headerFooter>
    <oddHeader>&amp;C&amp;"Helvetica Bold,Bold"&amp;16&amp;K139BD2RISK THRESHOLD</oddHeader>
  </headerFooter>
  <ignoredErrors>
    <ignoredError sqref="J5"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1000000}">
          <x14:formula1>
            <xm:f>DEFINITIONS!$H$16:$H$18</xm:f>
          </x14:formula1>
          <xm:sqref>I4:I7 I13:I22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5881F"/>
    <pageSetUpPr autoPageBreaks="0" fitToPage="1"/>
  </sheetPr>
  <dimension ref="A1:N64"/>
  <sheetViews>
    <sheetView showGridLines="0" showRuler="0" zoomScale="130" zoomScaleNormal="130" workbookViewId="0">
      <pane ySplit="11" topLeftCell="A12" activePane="bottomLeft" state="frozen"/>
      <selection activeCell="C2" sqref="C2"/>
      <selection pane="bottomLeft" activeCell="C2" sqref="C2"/>
    </sheetView>
  </sheetViews>
  <sheetFormatPr defaultColWidth="18.796875" defaultRowHeight="13.2"/>
  <cols>
    <col min="1" max="1" width="6.69921875" style="23" customWidth="1"/>
    <col min="2" max="3" width="55.796875" style="23" customWidth="1"/>
    <col min="4" max="8" width="20.796875" style="23" customWidth="1"/>
    <col min="9" max="9" width="55.796875" style="23" customWidth="1"/>
    <col min="10" max="12" width="20.796875" style="23" customWidth="1"/>
    <col min="13" max="13" width="22.796875" style="24" customWidth="1"/>
    <col min="14" max="14" width="55.796875" style="24" customWidth="1"/>
    <col min="15" max="15" width="18.796875" style="23"/>
    <col min="16" max="16" width="18.796875" style="23" customWidth="1"/>
    <col min="17" max="16384" width="18.796875" style="23"/>
  </cols>
  <sheetData>
    <row r="1" spans="1:14" ht="13.8" thickBot="1"/>
    <row r="2" spans="1:14">
      <c r="B2" s="25" t="s">
        <v>84</v>
      </c>
      <c r="C2" s="26"/>
    </row>
    <row r="3" spans="1:14">
      <c r="B3" s="27" t="s">
        <v>85</v>
      </c>
      <c r="C3" s="28"/>
    </row>
    <row r="4" spans="1:14">
      <c r="B4" s="27" t="s">
        <v>87</v>
      </c>
      <c r="C4" s="29"/>
    </row>
    <row r="5" spans="1:14" ht="13.8" thickBot="1">
      <c r="B5" s="30" t="s">
        <v>86</v>
      </c>
      <c r="C5" s="31"/>
    </row>
    <row r="6" spans="1:14" ht="13.8" thickBot="1"/>
    <row r="7" spans="1:14" ht="13.8" thickBot="1">
      <c r="B7" s="32" t="s">
        <v>81</v>
      </c>
      <c r="C7" s="32" t="s">
        <v>82</v>
      </c>
      <c r="D7" s="33" t="s">
        <v>83</v>
      </c>
    </row>
    <row r="8" spans="1:14" ht="13.8" thickBot="1">
      <c r="B8" s="34" t="str">
        <f>'1. RISK THRESHOLD'!I8</f>
        <v>Calculated</v>
      </c>
      <c r="C8" s="34" t="str">
        <f>'1. RISK THRESHOLD'!I23</f>
        <v>Calculated</v>
      </c>
      <c r="D8" s="35" t="str">
        <f>'1. RISK THRESHOLD'!I26</f>
        <v>Calculated</v>
      </c>
    </row>
    <row r="9" spans="1:14" ht="13.8" thickBot="1"/>
    <row r="10" spans="1:14" s="36" customFormat="1">
      <c r="A10" s="168" t="s">
        <v>65</v>
      </c>
      <c r="B10" s="168" t="s">
        <v>71</v>
      </c>
      <c r="C10" s="168" t="s">
        <v>72</v>
      </c>
      <c r="D10" s="170" t="s">
        <v>73</v>
      </c>
      <c r="E10" s="171"/>
      <c r="F10" s="172"/>
      <c r="G10" s="168" t="s">
        <v>80</v>
      </c>
      <c r="H10" s="172" t="s">
        <v>77</v>
      </c>
      <c r="I10" s="170" t="s">
        <v>78</v>
      </c>
      <c r="J10" s="170" t="s">
        <v>79</v>
      </c>
      <c r="K10" s="171"/>
      <c r="L10" s="172"/>
      <c r="M10" s="168" t="s">
        <v>80</v>
      </c>
      <c r="N10" s="168" t="s">
        <v>104</v>
      </c>
    </row>
    <row r="11" spans="1:14" s="36" customFormat="1" ht="13.8" thickBot="1">
      <c r="A11" s="169"/>
      <c r="B11" s="169"/>
      <c r="C11" s="169"/>
      <c r="D11" s="37" t="s">
        <v>74</v>
      </c>
      <c r="E11" s="38" t="s">
        <v>75</v>
      </c>
      <c r="F11" s="39" t="s">
        <v>76</v>
      </c>
      <c r="G11" s="169"/>
      <c r="H11" s="173"/>
      <c r="I11" s="174"/>
      <c r="J11" s="37" t="s">
        <v>74</v>
      </c>
      <c r="K11" s="38" t="s">
        <v>75</v>
      </c>
      <c r="L11" s="39" t="s">
        <v>76</v>
      </c>
      <c r="M11" s="169"/>
      <c r="N11" s="169"/>
    </row>
    <row r="12" spans="1:14">
      <c r="A12" s="40">
        <f>ROW(A1)</f>
        <v>1</v>
      </c>
      <c r="B12" s="41"/>
      <c r="C12" s="42"/>
      <c r="D12" s="43" t="s">
        <v>67</v>
      </c>
      <c r="E12" s="44" t="s">
        <v>67</v>
      </c>
      <c r="F12" s="45" t="str">
        <f>IF(OR(D12=DEFINITIONS!$B$4,E12=DEFINITIONS!$B$14),"Calculated",D12*E12)</f>
        <v>Calculated</v>
      </c>
      <c r="G12" s="46" t="str">
        <f>IF(F12="Calculated",F12,IF(F12&lt;$D$8, "Yes", "No"))</f>
        <v>Calculated</v>
      </c>
      <c r="H12" s="47" t="s">
        <v>67</v>
      </c>
      <c r="I12" s="48" t="str">
        <f>IF(H12=DEFINITIONS!$H$4,"SOPs and contingency plans as per security plan and/or global security policy.","")</f>
        <v/>
      </c>
      <c r="J12" s="49" t="s">
        <v>67</v>
      </c>
      <c r="K12" s="44" t="s">
        <v>67</v>
      </c>
      <c r="L12" s="50" t="str">
        <f>IF(OR(J12=DEFINITIONS!$B$4,K12=DEFINITIONS!$B$14),"Calculated",J12*K12)</f>
        <v>Calculated</v>
      </c>
      <c r="M12" s="51" t="str">
        <f t="shared" ref="M12:M43" si="0">IF(G12="Calculated","Calculated",IF(OR(F12&lt;$D$8,L12&lt;$D$8),"Yes","No"))</f>
        <v>Calculated</v>
      </c>
      <c r="N12" s="52"/>
    </row>
    <row r="13" spans="1:14">
      <c r="A13" s="53">
        <f>ROW(A2)</f>
        <v>2</v>
      </c>
      <c r="B13" s="54"/>
      <c r="C13" s="55"/>
      <c r="D13" s="56" t="s">
        <v>67</v>
      </c>
      <c r="E13" s="57" t="s">
        <v>67</v>
      </c>
      <c r="F13" s="58" t="str">
        <f>IF(OR(D13=DEFINITIONS!$B$4,E13=DEFINITIONS!$B$14),"Calculated",D13*E13)</f>
        <v>Calculated</v>
      </c>
      <c r="G13" s="59" t="str">
        <f t="shared" ref="G13:G43" si="1">IF(F13="Calculated",F13,IF(F13&lt;$D$8, "Yes", "No"))</f>
        <v>Calculated</v>
      </c>
      <c r="H13" s="60" t="s">
        <v>67</v>
      </c>
      <c r="I13" s="61" t="str">
        <f>IF(H13=DEFINITIONS!$H$4,"SOPs and contingency plans as per security plan and/or global security policy.","")</f>
        <v/>
      </c>
      <c r="J13" s="62" t="s">
        <v>67</v>
      </c>
      <c r="K13" s="57" t="s">
        <v>67</v>
      </c>
      <c r="L13" s="63" t="str">
        <f>IF(OR(J13=DEFINITIONS!$B$4,K13=DEFINITIONS!$B$14),"Calculated",J13*K13)</f>
        <v>Calculated</v>
      </c>
      <c r="M13" s="64" t="str">
        <f t="shared" si="0"/>
        <v>Calculated</v>
      </c>
      <c r="N13" s="65"/>
    </row>
    <row r="14" spans="1:14">
      <c r="A14" s="53">
        <f>ROW(A3)</f>
        <v>3</v>
      </c>
      <c r="B14" s="54"/>
      <c r="C14" s="55"/>
      <c r="D14" s="56" t="s">
        <v>67</v>
      </c>
      <c r="E14" s="57" t="s">
        <v>67</v>
      </c>
      <c r="F14" s="58" t="str">
        <f>IF(OR(D14=DEFINITIONS!$B$4,E14=DEFINITIONS!$B$14),"Calculated",D14*E14)</f>
        <v>Calculated</v>
      </c>
      <c r="G14" s="59" t="str">
        <f t="shared" si="1"/>
        <v>Calculated</v>
      </c>
      <c r="H14" s="60" t="s">
        <v>67</v>
      </c>
      <c r="I14" s="61" t="str">
        <f>IF(H14=DEFINITIONS!$H$4,"SOPs and contingency plans as per security plan and/or global security policy.","")</f>
        <v/>
      </c>
      <c r="J14" s="62" t="s">
        <v>67</v>
      </c>
      <c r="K14" s="57" t="s">
        <v>67</v>
      </c>
      <c r="L14" s="63" t="str">
        <f>IF(OR(J14=DEFINITIONS!$B$4,K14=DEFINITIONS!$B$14),"Calculated",J14*K14)</f>
        <v>Calculated</v>
      </c>
      <c r="M14" s="66" t="str">
        <f t="shared" si="0"/>
        <v>Calculated</v>
      </c>
      <c r="N14" s="65"/>
    </row>
    <row r="15" spans="1:14">
      <c r="A15" s="53">
        <f t="shared" ref="A15:A43" si="2">ROW(A4)</f>
        <v>4</v>
      </c>
      <c r="B15" s="54"/>
      <c r="C15" s="55"/>
      <c r="D15" s="56" t="s">
        <v>67</v>
      </c>
      <c r="E15" s="57" t="s">
        <v>67</v>
      </c>
      <c r="F15" s="58" t="str">
        <f>IF(OR(D15=DEFINITIONS!$B$4,E15=DEFINITIONS!$B$14),"Calculated",D15*E15)</f>
        <v>Calculated</v>
      </c>
      <c r="G15" s="59" t="str">
        <f t="shared" si="1"/>
        <v>Calculated</v>
      </c>
      <c r="H15" s="60" t="s">
        <v>67</v>
      </c>
      <c r="I15" s="61" t="str">
        <f>IF(H15=DEFINITIONS!$H$4,"SOPs and contingency plans as per security plan and/or global security policy.","")</f>
        <v/>
      </c>
      <c r="J15" s="62" t="s">
        <v>67</v>
      </c>
      <c r="K15" s="57" t="s">
        <v>67</v>
      </c>
      <c r="L15" s="63" t="str">
        <f>IF(OR(J15=DEFINITIONS!$B$4,K15=DEFINITIONS!$B$14),"Calculated",J15*K15)</f>
        <v>Calculated</v>
      </c>
      <c r="M15" s="66" t="str">
        <f t="shared" si="0"/>
        <v>Calculated</v>
      </c>
      <c r="N15" s="65"/>
    </row>
    <row r="16" spans="1:14">
      <c r="A16" s="53">
        <f t="shared" si="2"/>
        <v>5</v>
      </c>
      <c r="B16" s="54"/>
      <c r="C16" s="55"/>
      <c r="D16" s="56" t="s">
        <v>67</v>
      </c>
      <c r="E16" s="57" t="s">
        <v>67</v>
      </c>
      <c r="F16" s="58" t="str">
        <f>IF(OR(D16=DEFINITIONS!$B$4,E16=DEFINITIONS!$B$14),"Calculated",D16*E16)</f>
        <v>Calculated</v>
      </c>
      <c r="G16" s="59" t="str">
        <f t="shared" si="1"/>
        <v>Calculated</v>
      </c>
      <c r="H16" s="60" t="s">
        <v>67</v>
      </c>
      <c r="I16" s="61" t="str">
        <f>IF(H16=DEFINITIONS!$H$4,"SOPs and contingency plans as per security plan and/or global security policy.","")</f>
        <v/>
      </c>
      <c r="J16" s="62" t="s">
        <v>67</v>
      </c>
      <c r="K16" s="57" t="s">
        <v>67</v>
      </c>
      <c r="L16" s="63" t="str">
        <f>IF(OR(J16=DEFINITIONS!$B$4,K16=DEFINITIONS!$B$14),"Calculated",J16*K16)</f>
        <v>Calculated</v>
      </c>
      <c r="M16" s="66" t="str">
        <f t="shared" si="0"/>
        <v>Calculated</v>
      </c>
      <c r="N16" s="65"/>
    </row>
    <row r="17" spans="1:14">
      <c r="A17" s="53">
        <f t="shared" si="2"/>
        <v>6</v>
      </c>
      <c r="B17" s="54"/>
      <c r="C17" s="55"/>
      <c r="D17" s="56" t="s">
        <v>67</v>
      </c>
      <c r="E17" s="57" t="s">
        <v>67</v>
      </c>
      <c r="F17" s="58" t="str">
        <f>IF(OR(D17=DEFINITIONS!$B$4,E17=DEFINITIONS!$B$14),"Calculated",D17*E17)</f>
        <v>Calculated</v>
      </c>
      <c r="G17" s="59" t="str">
        <f t="shared" si="1"/>
        <v>Calculated</v>
      </c>
      <c r="H17" s="60" t="s">
        <v>67</v>
      </c>
      <c r="I17" s="61" t="str">
        <f>IF(H17=DEFINITIONS!$H$4,"SOPs and contingency plans as per security plan and/or global security policy.","")</f>
        <v/>
      </c>
      <c r="J17" s="62" t="s">
        <v>67</v>
      </c>
      <c r="K17" s="57" t="s">
        <v>67</v>
      </c>
      <c r="L17" s="63" t="str">
        <f>IF(OR(J17=DEFINITIONS!$B$4,K17=DEFINITIONS!$B$14),"Calculated",J17*K17)</f>
        <v>Calculated</v>
      </c>
      <c r="M17" s="66" t="str">
        <f t="shared" si="0"/>
        <v>Calculated</v>
      </c>
      <c r="N17" s="65"/>
    </row>
    <row r="18" spans="1:14">
      <c r="A18" s="53">
        <f t="shared" si="2"/>
        <v>7</v>
      </c>
      <c r="B18" s="54"/>
      <c r="C18" s="55"/>
      <c r="D18" s="56" t="s">
        <v>67</v>
      </c>
      <c r="E18" s="57" t="s">
        <v>67</v>
      </c>
      <c r="F18" s="58" t="str">
        <f>IF(OR(D18=DEFINITIONS!$B$4,E18=DEFINITIONS!$B$14),"Calculated",D18*E18)</f>
        <v>Calculated</v>
      </c>
      <c r="G18" s="59" t="str">
        <f t="shared" si="1"/>
        <v>Calculated</v>
      </c>
      <c r="H18" s="60" t="s">
        <v>67</v>
      </c>
      <c r="I18" s="61" t="str">
        <f>IF(H18=DEFINITIONS!$H$4,"SOPs and contingency plans as per security plan and/or global security policy.","")</f>
        <v/>
      </c>
      <c r="J18" s="62" t="s">
        <v>67</v>
      </c>
      <c r="K18" s="57" t="s">
        <v>67</v>
      </c>
      <c r="L18" s="63" t="str">
        <f>IF(OR(J18=DEFINITIONS!$B$4,K18=DEFINITIONS!$B$14),"Calculated",J18*K18)</f>
        <v>Calculated</v>
      </c>
      <c r="M18" s="66" t="str">
        <f t="shared" si="0"/>
        <v>Calculated</v>
      </c>
      <c r="N18" s="65"/>
    </row>
    <row r="19" spans="1:14">
      <c r="A19" s="53">
        <f t="shared" si="2"/>
        <v>8</v>
      </c>
      <c r="B19" s="54"/>
      <c r="C19" s="55"/>
      <c r="D19" s="56" t="s">
        <v>67</v>
      </c>
      <c r="E19" s="57" t="s">
        <v>67</v>
      </c>
      <c r="F19" s="58" t="str">
        <f>IF(OR(D19=DEFINITIONS!$B$4,E19=DEFINITIONS!$B$14),"Calculated",D19*E19)</f>
        <v>Calculated</v>
      </c>
      <c r="G19" s="59" t="str">
        <f t="shared" si="1"/>
        <v>Calculated</v>
      </c>
      <c r="H19" s="60" t="s">
        <v>67</v>
      </c>
      <c r="I19" s="61" t="str">
        <f>IF(H19=DEFINITIONS!$H$4,"SOPs and contingency plans as per security plan and/or global security policy.","")</f>
        <v/>
      </c>
      <c r="J19" s="62" t="s">
        <v>67</v>
      </c>
      <c r="K19" s="57" t="s">
        <v>67</v>
      </c>
      <c r="L19" s="63" t="str">
        <f>IF(OR(J19=DEFINITIONS!$B$4,K19=DEFINITIONS!$B$14),"Calculated",J19*K19)</f>
        <v>Calculated</v>
      </c>
      <c r="M19" s="66" t="str">
        <f t="shared" si="0"/>
        <v>Calculated</v>
      </c>
      <c r="N19" s="65"/>
    </row>
    <row r="20" spans="1:14">
      <c r="A20" s="53">
        <f t="shared" si="2"/>
        <v>9</v>
      </c>
      <c r="B20" s="54"/>
      <c r="C20" s="55"/>
      <c r="D20" s="56" t="s">
        <v>67</v>
      </c>
      <c r="E20" s="57" t="s">
        <v>67</v>
      </c>
      <c r="F20" s="58" t="str">
        <f>IF(OR(D20=DEFINITIONS!$B$4,E20=DEFINITIONS!$B$14),"Calculated",D20*E20)</f>
        <v>Calculated</v>
      </c>
      <c r="G20" s="59" t="str">
        <f t="shared" si="1"/>
        <v>Calculated</v>
      </c>
      <c r="H20" s="60" t="s">
        <v>67</v>
      </c>
      <c r="I20" s="61" t="str">
        <f>IF(H20=DEFINITIONS!$H$4,"SOPs and contingency plans as per security plan and/or global security policy.","")</f>
        <v/>
      </c>
      <c r="J20" s="62" t="s">
        <v>67</v>
      </c>
      <c r="K20" s="57" t="s">
        <v>67</v>
      </c>
      <c r="L20" s="63" t="str">
        <f>IF(OR(J20=DEFINITIONS!$B$4,K20=DEFINITIONS!$B$14),"Calculated",J20*K20)</f>
        <v>Calculated</v>
      </c>
      <c r="M20" s="66" t="str">
        <f t="shared" si="0"/>
        <v>Calculated</v>
      </c>
      <c r="N20" s="65"/>
    </row>
    <row r="21" spans="1:14">
      <c r="A21" s="53">
        <f t="shared" si="2"/>
        <v>10</v>
      </c>
      <c r="B21" s="54"/>
      <c r="C21" s="55"/>
      <c r="D21" s="56" t="s">
        <v>67</v>
      </c>
      <c r="E21" s="57" t="s">
        <v>67</v>
      </c>
      <c r="F21" s="58" t="str">
        <f>IF(OR(D21=DEFINITIONS!$B$4,E21=DEFINITIONS!$B$14),"Calculated",D21*E21)</f>
        <v>Calculated</v>
      </c>
      <c r="G21" s="59" t="str">
        <f t="shared" si="1"/>
        <v>Calculated</v>
      </c>
      <c r="H21" s="60" t="s">
        <v>67</v>
      </c>
      <c r="I21" s="61" t="str">
        <f>IF(H21=DEFINITIONS!$H$4,"SOPs and contingency plans as per security plan and/or global security policy.","")</f>
        <v/>
      </c>
      <c r="J21" s="62" t="s">
        <v>67</v>
      </c>
      <c r="K21" s="57" t="s">
        <v>67</v>
      </c>
      <c r="L21" s="63" t="str">
        <f>IF(OR(J21=DEFINITIONS!$B$4,K21=DEFINITIONS!$B$14),"Calculated",J21*K21)</f>
        <v>Calculated</v>
      </c>
      <c r="M21" s="66" t="str">
        <f t="shared" si="0"/>
        <v>Calculated</v>
      </c>
      <c r="N21" s="65"/>
    </row>
    <row r="22" spans="1:14">
      <c r="A22" s="53">
        <f t="shared" si="2"/>
        <v>11</v>
      </c>
      <c r="B22" s="54"/>
      <c r="C22" s="55"/>
      <c r="D22" s="56" t="s">
        <v>67</v>
      </c>
      <c r="E22" s="57" t="s">
        <v>67</v>
      </c>
      <c r="F22" s="58" t="str">
        <f>IF(OR(D22=DEFINITIONS!$B$4,E22=DEFINITIONS!$B$14),"Calculated",D22*E22)</f>
        <v>Calculated</v>
      </c>
      <c r="G22" s="59" t="str">
        <f t="shared" si="1"/>
        <v>Calculated</v>
      </c>
      <c r="H22" s="60" t="s">
        <v>67</v>
      </c>
      <c r="I22" s="61" t="str">
        <f>IF(H22=DEFINITIONS!$H$4,"SOPs and contingency plans as per security plan and/or global security policy.","")</f>
        <v/>
      </c>
      <c r="J22" s="62" t="s">
        <v>67</v>
      </c>
      <c r="K22" s="57" t="s">
        <v>67</v>
      </c>
      <c r="L22" s="63" t="str">
        <f>IF(OR(J22=DEFINITIONS!$B$4,K22=DEFINITIONS!$B$14),"Calculated",J22*K22)</f>
        <v>Calculated</v>
      </c>
      <c r="M22" s="66" t="str">
        <f t="shared" si="0"/>
        <v>Calculated</v>
      </c>
      <c r="N22" s="65"/>
    </row>
    <row r="23" spans="1:14">
      <c r="A23" s="53">
        <f t="shared" si="2"/>
        <v>12</v>
      </c>
      <c r="B23" s="54"/>
      <c r="C23" s="55"/>
      <c r="D23" s="56" t="s">
        <v>67</v>
      </c>
      <c r="E23" s="57" t="s">
        <v>67</v>
      </c>
      <c r="F23" s="58" t="str">
        <f>IF(OR(D23=DEFINITIONS!$B$4,E23=DEFINITIONS!$B$14),"Calculated",D23*E23)</f>
        <v>Calculated</v>
      </c>
      <c r="G23" s="59" t="str">
        <f t="shared" si="1"/>
        <v>Calculated</v>
      </c>
      <c r="H23" s="60" t="s">
        <v>67</v>
      </c>
      <c r="I23" s="61" t="str">
        <f>IF(H23=DEFINITIONS!$H$4,"SOPs and contingency plans as per security plan and/or global security policy.","")</f>
        <v/>
      </c>
      <c r="J23" s="62" t="s">
        <v>67</v>
      </c>
      <c r="K23" s="57" t="s">
        <v>67</v>
      </c>
      <c r="L23" s="63" t="str">
        <f>IF(OR(J23=DEFINITIONS!$B$4,K23=DEFINITIONS!$B$14),"Calculated",J23*K23)</f>
        <v>Calculated</v>
      </c>
      <c r="M23" s="66" t="str">
        <f t="shared" si="0"/>
        <v>Calculated</v>
      </c>
      <c r="N23" s="65"/>
    </row>
    <row r="24" spans="1:14">
      <c r="A24" s="53">
        <f t="shared" si="2"/>
        <v>13</v>
      </c>
      <c r="B24" s="54"/>
      <c r="C24" s="55"/>
      <c r="D24" s="56" t="s">
        <v>67</v>
      </c>
      <c r="E24" s="57" t="s">
        <v>67</v>
      </c>
      <c r="F24" s="58" t="str">
        <f>IF(OR(D24=DEFINITIONS!$B$4,E24=DEFINITIONS!$B$14),"Calculated",D24*E24)</f>
        <v>Calculated</v>
      </c>
      <c r="G24" s="59" t="str">
        <f t="shared" si="1"/>
        <v>Calculated</v>
      </c>
      <c r="H24" s="60" t="s">
        <v>67</v>
      </c>
      <c r="I24" s="61" t="str">
        <f>IF(H24=DEFINITIONS!$H$4,"SOPs and contingency plans as per security plan and/or global security policy.","")</f>
        <v/>
      </c>
      <c r="J24" s="62" t="s">
        <v>67</v>
      </c>
      <c r="K24" s="57" t="s">
        <v>67</v>
      </c>
      <c r="L24" s="63" t="str">
        <f>IF(OR(J24=DEFINITIONS!$B$4,K24=DEFINITIONS!$B$14),"Calculated",J24*K24)</f>
        <v>Calculated</v>
      </c>
      <c r="M24" s="66" t="str">
        <f t="shared" si="0"/>
        <v>Calculated</v>
      </c>
      <c r="N24" s="65"/>
    </row>
    <row r="25" spans="1:14">
      <c r="A25" s="53">
        <f t="shared" si="2"/>
        <v>14</v>
      </c>
      <c r="B25" s="54"/>
      <c r="C25" s="55"/>
      <c r="D25" s="56" t="s">
        <v>67</v>
      </c>
      <c r="E25" s="57" t="s">
        <v>67</v>
      </c>
      <c r="F25" s="58" t="str">
        <f>IF(OR(D25=DEFINITIONS!$B$4,E25=DEFINITIONS!$B$14),"Calculated",D25*E25)</f>
        <v>Calculated</v>
      </c>
      <c r="G25" s="59" t="str">
        <f t="shared" si="1"/>
        <v>Calculated</v>
      </c>
      <c r="H25" s="60" t="s">
        <v>67</v>
      </c>
      <c r="I25" s="61" t="str">
        <f>IF(H25=DEFINITIONS!$H$4,"SOPs and contingency plans as per security plan and/or global security policy.","")</f>
        <v/>
      </c>
      <c r="J25" s="62" t="s">
        <v>67</v>
      </c>
      <c r="K25" s="57" t="s">
        <v>67</v>
      </c>
      <c r="L25" s="63" t="str">
        <f>IF(OR(J25=DEFINITIONS!$B$4,K25=DEFINITIONS!$B$14),"Calculated",J25*K25)</f>
        <v>Calculated</v>
      </c>
      <c r="M25" s="66" t="str">
        <f t="shared" si="0"/>
        <v>Calculated</v>
      </c>
      <c r="N25" s="65"/>
    </row>
    <row r="26" spans="1:14">
      <c r="A26" s="53">
        <f t="shared" si="2"/>
        <v>15</v>
      </c>
      <c r="B26" s="54"/>
      <c r="C26" s="55"/>
      <c r="D26" s="56" t="s">
        <v>67</v>
      </c>
      <c r="E26" s="57" t="s">
        <v>67</v>
      </c>
      <c r="F26" s="58" t="str">
        <f>IF(OR(D26=DEFINITIONS!$B$4,E26=DEFINITIONS!$B$14),"Calculated",D26*E26)</f>
        <v>Calculated</v>
      </c>
      <c r="G26" s="59" t="str">
        <f t="shared" si="1"/>
        <v>Calculated</v>
      </c>
      <c r="H26" s="60" t="s">
        <v>67</v>
      </c>
      <c r="I26" s="61" t="str">
        <f>IF(H26=DEFINITIONS!$H$4,"SOPs and contingency plans as per security plan and/or global security policy.","")</f>
        <v/>
      </c>
      <c r="J26" s="62" t="s">
        <v>67</v>
      </c>
      <c r="K26" s="57" t="s">
        <v>67</v>
      </c>
      <c r="L26" s="63" t="str">
        <f>IF(OR(J26=DEFINITIONS!$B$4,K26=DEFINITIONS!$B$14),"Calculated",J26*K26)</f>
        <v>Calculated</v>
      </c>
      <c r="M26" s="66" t="str">
        <f t="shared" si="0"/>
        <v>Calculated</v>
      </c>
      <c r="N26" s="65"/>
    </row>
    <row r="27" spans="1:14">
      <c r="A27" s="53">
        <f t="shared" si="2"/>
        <v>16</v>
      </c>
      <c r="B27" s="54"/>
      <c r="C27" s="55"/>
      <c r="D27" s="56" t="s">
        <v>67</v>
      </c>
      <c r="E27" s="57" t="s">
        <v>67</v>
      </c>
      <c r="F27" s="58" t="str">
        <f>IF(OR(D27=DEFINITIONS!$B$4,E27=DEFINITIONS!$B$14),"Calculated",D27*E27)</f>
        <v>Calculated</v>
      </c>
      <c r="G27" s="59" t="str">
        <f t="shared" si="1"/>
        <v>Calculated</v>
      </c>
      <c r="H27" s="60" t="s">
        <v>67</v>
      </c>
      <c r="I27" s="61" t="str">
        <f>IF(H27=DEFINITIONS!$H$4,"SOPs and contingency plans as per security plan and/or global security policy.","")</f>
        <v/>
      </c>
      <c r="J27" s="62" t="s">
        <v>67</v>
      </c>
      <c r="K27" s="57" t="s">
        <v>67</v>
      </c>
      <c r="L27" s="63" t="str">
        <f>IF(OR(J27=DEFINITIONS!$B$4,K27=DEFINITIONS!$B$14),"Calculated",J27*K27)</f>
        <v>Calculated</v>
      </c>
      <c r="M27" s="66" t="str">
        <f t="shared" si="0"/>
        <v>Calculated</v>
      </c>
      <c r="N27" s="65"/>
    </row>
    <row r="28" spans="1:14">
      <c r="A28" s="53">
        <f t="shared" si="2"/>
        <v>17</v>
      </c>
      <c r="B28" s="54"/>
      <c r="C28" s="55"/>
      <c r="D28" s="56" t="s">
        <v>67</v>
      </c>
      <c r="E28" s="57" t="s">
        <v>67</v>
      </c>
      <c r="F28" s="58" t="str">
        <f>IF(OR(D28=DEFINITIONS!$B$4,E28=DEFINITIONS!$B$14),"Calculated",D28*E28)</f>
        <v>Calculated</v>
      </c>
      <c r="G28" s="59" t="str">
        <f t="shared" si="1"/>
        <v>Calculated</v>
      </c>
      <c r="H28" s="60" t="s">
        <v>67</v>
      </c>
      <c r="I28" s="61" t="str">
        <f>IF(H28=DEFINITIONS!$H$4,"SOPs and contingency plans as per security plan and/or global security policy.","")</f>
        <v/>
      </c>
      <c r="J28" s="62" t="s">
        <v>67</v>
      </c>
      <c r="K28" s="57" t="s">
        <v>67</v>
      </c>
      <c r="L28" s="63" t="str">
        <f>IF(OR(J28=DEFINITIONS!$B$4,K28=DEFINITIONS!$B$14),"Calculated",J28*K28)</f>
        <v>Calculated</v>
      </c>
      <c r="M28" s="66" t="str">
        <f t="shared" si="0"/>
        <v>Calculated</v>
      </c>
      <c r="N28" s="65"/>
    </row>
    <row r="29" spans="1:14">
      <c r="A29" s="53">
        <f t="shared" si="2"/>
        <v>18</v>
      </c>
      <c r="B29" s="54"/>
      <c r="C29" s="55"/>
      <c r="D29" s="56" t="s">
        <v>67</v>
      </c>
      <c r="E29" s="57" t="s">
        <v>67</v>
      </c>
      <c r="F29" s="58" t="str">
        <f>IF(OR(D29=DEFINITIONS!$B$4,E29=DEFINITIONS!$B$14),"Calculated",D29*E29)</f>
        <v>Calculated</v>
      </c>
      <c r="G29" s="59" t="str">
        <f t="shared" si="1"/>
        <v>Calculated</v>
      </c>
      <c r="H29" s="60" t="s">
        <v>67</v>
      </c>
      <c r="I29" s="61" t="str">
        <f>IF(H29=DEFINITIONS!$H$4,"SOPs and contingency plans as per security plan and/or global security policy.","")</f>
        <v/>
      </c>
      <c r="J29" s="62" t="s">
        <v>67</v>
      </c>
      <c r="K29" s="57" t="s">
        <v>67</v>
      </c>
      <c r="L29" s="63" t="str">
        <f>IF(OR(J29=DEFINITIONS!$B$4,K29=DEFINITIONS!$B$14),"Calculated",J29*K29)</f>
        <v>Calculated</v>
      </c>
      <c r="M29" s="66" t="str">
        <f t="shared" si="0"/>
        <v>Calculated</v>
      </c>
      <c r="N29" s="65"/>
    </row>
    <row r="30" spans="1:14">
      <c r="A30" s="53">
        <f t="shared" si="2"/>
        <v>19</v>
      </c>
      <c r="B30" s="54"/>
      <c r="C30" s="55"/>
      <c r="D30" s="56" t="s">
        <v>67</v>
      </c>
      <c r="E30" s="57" t="s">
        <v>67</v>
      </c>
      <c r="F30" s="58" t="str">
        <f>IF(OR(D30=DEFINITIONS!$B$4,E30=DEFINITIONS!$B$14),"Calculated",D30*E30)</f>
        <v>Calculated</v>
      </c>
      <c r="G30" s="59" t="str">
        <f t="shared" si="1"/>
        <v>Calculated</v>
      </c>
      <c r="H30" s="60" t="s">
        <v>67</v>
      </c>
      <c r="I30" s="61" t="str">
        <f>IF(H30=DEFINITIONS!$H$4,"SOPs and contingency plans as per security plan and/or global security policy.","")</f>
        <v/>
      </c>
      <c r="J30" s="62" t="s">
        <v>67</v>
      </c>
      <c r="K30" s="57" t="s">
        <v>67</v>
      </c>
      <c r="L30" s="63" t="str">
        <f>IF(OR(J30=DEFINITIONS!$B$4,K30=DEFINITIONS!$B$14),"Calculated",J30*K30)</f>
        <v>Calculated</v>
      </c>
      <c r="M30" s="66" t="str">
        <f t="shared" si="0"/>
        <v>Calculated</v>
      </c>
      <c r="N30" s="65"/>
    </row>
    <row r="31" spans="1:14">
      <c r="A31" s="53">
        <f t="shared" si="2"/>
        <v>20</v>
      </c>
      <c r="B31" s="54"/>
      <c r="C31" s="55"/>
      <c r="D31" s="56" t="s">
        <v>67</v>
      </c>
      <c r="E31" s="57" t="s">
        <v>67</v>
      </c>
      <c r="F31" s="58" t="str">
        <f>IF(OR(D31=DEFINITIONS!$B$4,E31=DEFINITIONS!$B$14),"Calculated",D31*E31)</f>
        <v>Calculated</v>
      </c>
      <c r="G31" s="59" t="str">
        <f t="shared" si="1"/>
        <v>Calculated</v>
      </c>
      <c r="H31" s="60" t="s">
        <v>67</v>
      </c>
      <c r="I31" s="61" t="str">
        <f>IF(H31=DEFINITIONS!$H$4,"SOPs and contingency plans as per security plan and/or global security policy.","")</f>
        <v/>
      </c>
      <c r="J31" s="62" t="s">
        <v>67</v>
      </c>
      <c r="K31" s="57" t="s">
        <v>67</v>
      </c>
      <c r="L31" s="63" t="str">
        <f>IF(OR(J31=DEFINITIONS!$B$4,K31=DEFINITIONS!$B$14),"Calculated",J31*K31)</f>
        <v>Calculated</v>
      </c>
      <c r="M31" s="66" t="str">
        <f t="shared" si="0"/>
        <v>Calculated</v>
      </c>
      <c r="N31" s="65"/>
    </row>
    <row r="32" spans="1:14">
      <c r="A32" s="53">
        <f t="shared" si="2"/>
        <v>21</v>
      </c>
      <c r="B32" s="54"/>
      <c r="C32" s="55"/>
      <c r="D32" s="56" t="s">
        <v>67</v>
      </c>
      <c r="E32" s="57" t="s">
        <v>67</v>
      </c>
      <c r="F32" s="58" t="str">
        <f>IF(OR(D32=DEFINITIONS!$B$4,E32=DEFINITIONS!$B$14),"Calculated",D32*E32)</f>
        <v>Calculated</v>
      </c>
      <c r="G32" s="59" t="str">
        <f t="shared" si="1"/>
        <v>Calculated</v>
      </c>
      <c r="H32" s="60" t="s">
        <v>67</v>
      </c>
      <c r="I32" s="61" t="str">
        <f>IF(H32=DEFINITIONS!$H$4,"SOPs and contingency plans as per security plan and/or global security policy.","")</f>
        <v/>
      </c>
      <c r="J32" s="62" t="s">
        <v>67</v>
      </c>
      <c r="K32" s="57" t="s">
        <v>67</v>
      </c>
      <c r="L32" s="63" t="str">
        <f>IF(OR(J32=DEFINITIONS!$B$4,K32=DEFINITIONS!$B$14),"Calculated",J32*K32)</f>
        <v>Calculated</v>
      </c>
      <c r="M32" s="66" t="str">
        <f t="shared" si="0"/>
        <v>Calculated</v>
      </c>
      <c r="N32" s="65"/>
    </row>
    <row r="33" spans="1:14">
      <c r="A33" s="53">
        <f t="shared" si="2"/>
        <v>22</v>
      </c>
      <c r="B33" s="54"/>
      <c r="C33" s="55"/>
      <c r="D33" s="56" t="s">
        <v>67</v>
      </c>
      <c r="E33" s="57" t="s">
        <v>67</v>
      </c>
      <c r="F33" s="58" t="str">
        <f>IF(OR(D33=DEFINITIONS!$B$4,E33=DEFINITIONS!$B$14),"Calculated",D33*E33)</f>
        <v>Calculated</v>
      </c>
      <c r="G33" s="59" t="str">
        <f t="shared" si="1"/>
        <v>Calculated</v>
      </c>
      <c r="H33" s="60" t="s">
        <v>67</v>
      </c>
      <c r="I33" s="61" t="str">
        <f>IF(H33=DEFINITIONS!$H$4,"SOPs and contingency plans as per security plan and/or global security policy.","")</f>
        <v/>
      </c>
      <c r="J33" s="62" t="s">
        <v>67</v>
      </c>
      <c r="K33" s="57" t="s">
        <v>67</v>
      </c>
      <c r="L33" s="63" t="str">
        <f>IF(OR(J33=DEFINITIONS!$B$4,K33=DEFINITIONS!$B$14),"Calculated",J33*K33)</f>
        <v>Calculated</v>
      </c>
      <c r="M33" s="66" t="str">
        <f t="shared" si="0"/>
        <v>Calculated</v>
      </c>
      <c r="N33" s="65"/>
    </row>
    <row r="34" spans="1:14">
      <c r="A34" s="53">
        <f t="shared" si="2"/>
        <v>23</v>
      </c>
      <c r="B34" s="54"/>
      <c r="C34" s="55"/>
      <c r="D34" s="56" t="s">
        <v>67</v>
      </c>
      <c r="E34" s="57" t="s">
        <v>67</v>
      </c>
      <c r="F34" s="58" t="str">
        <f>IF(OR(D34=DEFINITIONS!$B$4,E34=DEFINITIONS!$B$14),"Calculated",D34*E34)</f>
        <v>Calculated</v>
      </c>
      <c r="G34" s="59" t="str">
        <f t="shared" si="1"/>
        <v>Calculated</v>
      </c>
      <c r="H34" s="60" t="s">
        <v>67</v>
      </c>
      <c r="I34" s="61" t="str">
        <f>IF(H34=DEFINITIONS!$H$4,"SOPs and contingency plans as per security plan and/or global security policy.","")</f>
        <v/>
      </c>
      <c r="J34" s="62" t="s">
        <v>67</v>
      </c>
      <c r="K34" s="57" t="s">
        <v>67</v>
      </c>
      <c r="L34" s="63" t="str">
        <f>IF(OR(J34=DEFINITIONS!$B$4,K34=DEFINITIONS!$B$14),"Calculated",J34*K34)</f>
        <v>Calculated</v>
      </c>
      <c r="M34" s="66" t="str">
        <f t="shared" si="0"/>
        <v>Calculated</v>
      </c>
      <c r="N34" s="65"/>
    </row>
    <row r="35" spans="1:14">
      <c r="A35" s="53">
        <f t="shared" si="2"/>
        <v>24</v>
      </c>
      <c r="B35" s="54"/>
      <c r="C35" s="55"/>
      <c r="D35" s="56" t="s">
        <v>67</v>
      </c>
      <c r="E35" s="57" t="s">
        <v>67</v>
      </c>
      <c r="F35" s="58" t="str">
        <f>IF(OR(D35=DEFINITIONS!$B$4,E35=DEFINITIONS!$B$14),"Calculated",D35*E35)</f>
        <v>Calculated</v>
      </c>
      <c r="G35" s="59" t="str">
        <f t="shared" si="1"/>
        <v>Calculated</v>
      </c>
      <c r="H35" s="60" t="s">
        <v>67</v>
      </c>
      <c r="I35" s="61" t="str">
        <f>IF(H35=DEFINITIONS!$H$4,"SOPs and contingency plans as per security plan and/or global security policy.","")</f>
        <v/>
      </c>
      <c r="J35" s="62" t="s">
        <v>67</v>
      </c>
      <c r="K35" s="57" t="s">
        <v>67</v>
      </c>
      <c r="L35" s="63" t="str">
        <f>IF(OR(J35=DEFINITIONS!$B$4,K35=DEFINITIONS!$B$14),"Calculated",J35*K35)</f>
        <v>Calculated</v>
      </c>
      <c r="M35" s="66" t="str">
        <f t="shared" si="0"/>
        <v>Calculated</v>
      </c>
      <c r="N35" s="65"/>
    </row>
    <row r="36" spans="1:14">
      <c r="A36" s="53">
        <f t="shared" si="2"/>
        <v>25</v>
      </c>
      <c r="B36" s="54"/>
      <c r="C36" s="55"/>
      <c r="D36" s="56" t="s">
        <v>67</v>
      </c>
      <c r="E36" s="57" t="s">
        <v>67</v>
      </c>
      <c r="F36" s="58" t="str">
        <f>IF(OR(D36=DEFINITIONS!$B$4,E36=DEFINITIONS!$B$14),"Calculated",D36*E36)</f>
        <v>Calculated</v>
      </c>
      <c r="G36" s="59" t="str">
        <f t="shared" si="1"/>
        <v>Calculated</v>
      </c>
      <c r="H36" s="60" t="s">
        <v>67</v>
      </c>
      <c r="I36" s="61" t="str">
        <f>IF(H36=DEFINITIONS!$H$4,"SOPs and contingency plans as per security plan and/or global security policy.","")</f>
        <v/>
      </c>
      <c r="J36" s="62" t="s">
        <v>67</v>
      </c>
      <c r="K36" s="57" t="s">
        <v>67</v>
      </c>
      <c r="L36" s="63" t="str">
        <f>IF(OR(J36=DEFINITIONS!$B$4,K36=DEFINITIONS!$B$14),"Calculated",J36*K36)</f>
        <v>Calculated</v>
      </c>
      <c r="M36" s="66" t="str">
        <f t="shared" si="0"/>
        <v>Calculated</v>
      </c>
      <c r="N36" s="65"/>
    </row>
    <row r="37" spans="1:14">
      <c r="A37" s="53">
        <f t="shared" si="2"/>
        <v>26</v>
      </c>
      <c r="B37" s="54"/>
      <c r="C37" s="55"/>
      <c r="D37" s="56" t="s">
        <v>67</v>
      </c>
      <c r="E37" s="57" t="s">
        <v>67</v>
      </c>
      <c r="F37" s="58" t="str">
        <f>IF(OR(D37=DEFINITIONS!$B$4,E37=DEFINITIONS!$B$14),"Calculated",D37*E37)</f>
        <v>Calculated</v>
      </c>
      <c r="G37" s="59" t="str">
        <f t="shared" si="1"/>
        <v>Calculated</v>
      </c>
      <c r="H37" s="60" t="s">
        <v>67</v>
      </c>
      <c r="I37" s="61" t="str">
        <f>IF(H37=DEFINITIONS!$H$4,"SOPs and contingency plans as per security plan and/or global security policy.","")</f>
        <v/>
      </c>
      <c r="J37" s="62" t="s">
        <v>67</v>
      </c>
      <c r="K37" s="57" t="s">
        <v>67</v>
      </c>
      <c r="L37" s="63" t="str">
        <f>IF(OR(J37=DEFINITIONS!$B$4,K37=DEFINITIONS!$B$14),"Calculated",J37*K37)</f>
        <v>Calculated</v>
      </c>
      <c r="M37" s="66" t="str">
        <f t="shared" si="0"/>
        <v>Calculated</v>
      </c>
      <c r="N37" s="65"/>
    </row>
    <row r="38" spans="1:14">
      <c r="A38" s="53">
        <f t="shared" si="2"/>
        <v>27</v>
      </c>
      <c r="B38" s="54"/>
      <c r="C38" s="55"/>
      <c r="D38" s="56" t="s">
        <v>67</v>
      </c>
      <c r="E38" s="57" t="s">
        <v>67</v>
      </c>
      <c r="F38" s="58" t="str">
        <f>IF(OR(D38=DEFINITIONS!$B$4,E38=DEFINITIONS!$B$14),"Calculated",D38*E38)</f>
        <v>Calculated</v>
      </c>
      <c r="G38" s="59" t="str">
        <f t="shared" si="1"/>
        <v>Calculated</v>
      </c>
      <c r="H38" s="60" t="s">
        <v>67</v>
      </c>
      <c r="I38" s="61" t="str">
        <f>IF(H38=DEFINITIONS!$H$4,"SOPs and contingency plans as per security plan and/or global security policy.","")</f>
        <v/>
      </c>
      <c r="J38" s="62" t="s">
        <v>67</v>
      </c>
      <c r="K38" s="57" t="s">
        <v>67</v>
      </c>
      <c r="L38" s="63" t="str">
        <f>IF(OR(J38=DEFINITIONS!$B$4,K38=DEFINITIONS!$B$14),"Calculated",J38*K38)</f>
        <v>Calculated</v>
      </c>
      <c r="M38" s="66" t="str">
        <f t="shared" si="0"/>
        <v>Calculated</v>
      </c>
      <c r="N38" s="65"/>
    </row>
    <row r="39" spans="1:14">
      <c r="A39" s="53">
        <f t="shared" si="2"/>
        <v>28</v>
      </c>
      <c r="B39" s="54"/>
      <c r="C39" s="55"/>
      <c r="D39" s="56" t="s">
        <v>67</v>
      </c>
      <c r="E39" s="57" t="s">
        <v>67</v>
      </c>
      <c r="F39" s="58" t="str">
        <f>IF(OR(D39=DEFINITIONS!$B$4,E39=DEFINITIONS!$B$14),"Calculated",D39*E39)</f>
        <v>Calculated</v>
      </c>
      <c r="G39" s="59" t="str">
        <f t="shared" si="1"/>
        <v>Calculated</v>
      </c>
      <c r="H39" s="60" t="s">
        <v>67</v>
      </c>
      <c r="I39" s="61" t="str">
        <f>IF(H39=DEFINITIONS!$H$4,"SOPs and contingency plans as per security plan and/or global security policy.","")</f>
        <v/>
      </c>
      <c r="J39" s="62" t="s">
        <v>67</v>
      </c>
      <c r="K39" s="57" t="s">
        <v>67</v>
      </c>
      <c r="L39" s="63" t="str">
        <f>IF(OR(J39=DEFINITIONS!$B$4,K39=DEFINITIONS!$B$14),"Calculated",J39*K39)</f>
        <v>Calculated</v>
      </c>
      <c r="M39" s="66" t="str">
        <f t="shared" si="0"/>
        <v>Calculated</v>
      </c>
      <c r="N39" s="65"/>
    </row>
    <row r="40" spans="1:14">
      <c r="A40" s="53">
        <f t="shared" si="2"/>
        <v>29</v>
      </c>
      <c r="B40" s="54"/>
      <c r="C40" s="55"/>
      <c r="D40" s="56" t="s">
        <v>67</v>
      </c>
      <c r="E40" s="57" t="s">
        <v>67</v>
      </c>
      <c r="F40" s="58" t="str">
        <f>IF(OR(D40=DEFINITIONS!$B$4,E40=DEFINITIONS!$B$14),"Calculated",D40*E40)</f>
        <v>Calculated</v>
      </c>
      <c r="G40" s="59" t="str">
        <f t="shared" si="1"/>
        <v>Calculated</v>
      </c>
      <c r="H40" s="60" t="s">
        <v>67</v>
      </c>
      <c r="I40" s="61" t="str">
        <f>IF(H40=DEFINITIONS!$H$4,"SOPs and contingency plans as per security plan and/or global security policy.","")</f>
        <v/>
      </c>
      <c r="J40" s="62" t="s">
        <v>67</v>
      </c>
      <c r="K40" s="57" t="s">
        <v>67</v>
      </c>
      <c r="L40" s="63" t="str">
        <f>IF(OR(J40=DEFINITIONS!$B$4,K40=DEFINITIONS!$B$14),"Calculated",J40*K40)</f>
        <v>Calculated</v>
      </c>
      <c r="M40" s="66" t="str">
        <f t="shared" si="0"/>
        <v>Calculated</v>
      </c>
      <c r="N40" s="65"/>
    </row>
    <row r="41" spans="1:14">
      <c r="A41" s="53">
        <f t="shared" si="2"/>
        <v>30</v>
      </c>
      <c r="B41" s="54"/>
      <c r="C41" s="55"/>
      <c r="D41" s="56" t="s">
        <v>67</v>
      </c>
      <c r="E41" s="57" t="s">
        <v>67</v>
      </c>
      <c r="F41" s="58" t="str">
        <f>IF(OR(D41=DEFINITIONS!$B$4,E41=DEFINITIONS!$B$14),"Calculated",D41*E41)</f>
        <v>Calculated</v>
      </c>
      <c r="G41" s="59" t="str">
        <f t="shared" si="1"/>
        <v>Calculated</v>
      </c>
      <c r="H41" s="60" t="s">
        <v>67</v>
      </c>
      <c r="I41" s="61" t="str">
        <f>IF(H41=DEFINITIONS!$H$4,"SOPs and contingency plans as per security plan and/or global security policy.","")</f>
        <v/>
      </c>
      <c r="J41" s="62" t="s">
        <v>67</v>
      </c>
      <c r="K41" s="57" t="s">
        <v>67</v>
      </c>
      <c r="L41" s="63" t="str">
        <f>IF(OR(J41=DEFINITIONS!$B$4,K41=DEFINITIONS!$B$14),"Calculated",J41*K41)</f>
        <v>Calculated</v>
      </c>
      <c r="M41" s="66" t="str">
        <f t="shared" si="0"/>
        <v>Calculated</v>
      </c>
      <c r="N41" s="65"/>
    </row>
    <row r="42" spans="1:14">
      <c r="A42" s="53">
        <f t="shared" si="2"/>
        <v>31</v>
      </c>
      <c r="B42" s="54"/>
      <c r="C42" s="55"/>
      <c r="D42" s="56" t="s">
        <v>67</v>
      </c>
      <c r="E42" s="57" t="s">
        <v>67</v>
      </c>
      <c r="F42" s="58" t="str">
        <f>IF(OR(D42=DEFINITIONS!$B$4,E42=DEFINITIONS!$B$14),"Calculated",D42*E42)</f>
        <v>Calculated</v>
      </c>
      <c r="G42" s="59" t="str">
        <f t="shared" si="1"/>
        <v>Calculated</v>
      </c>
      <c r="H42" s="60" t="s">
        <v>67</v>
      </c>
      <c r="I42" s="61" t="str">
        <f>IF(H42=DEFINITIONS!$H$4,"SOPs and contingency plans as per security plan and/or global security policy.","")</f>
        <v/>
      </c>
      <c r="J42" s="62" t="s">
        <v>67</v>
      </c>
      <c r="K42" s="57" t="s">
        <v>67</v>
      </c>
      <c r="L42" s="63" t="str">
        <f>IF(OR(J42=DEFINITIONS!$B$4,K42=DEFINITIONS!$B$14),"Calculated",J42*K42)</f>
        <v>Calculated</v>
      </c>
      <c r="M42" s="66" t="str">
        <f t="shared" si="0"/>
        <v>Calculated</v>
      </c>
      <c r="N42" s="65"/>
    </row>
    <row r="43" spans="1:14">
      <c r="A43" s="53">
        <f t="shared" si="2"/>
        <v>32</v>
      </c>
      <c r="B43" s="54"/>
      <c r="C43" s="55"/>
      <c r="D43" s="56" t="s">
        <v>67</v>
      </c>
      <c r="E43" s="57" t="s">
        <v>67</v>
      </c>
      <c r="F43" s="58" t="str">
        <f>IF(OR(D43=DEFINITIONS!$B$4,E43=DEFINITIONS!$B$14),"Calculated",D43*E43)</f>
        <v>Calculated</v>
      </c>
      <c r="G43" s="59" t="str">
        <f t="shared" si="1"/>
        <v>Calculated</v>
      </c>
      <c r="H43" s="60" t="s">
        <v>67</v>
      </c>
      <c r="I43" s="61" t="str">
        <f>IF(H43=DEFINITIONS!$H$4,"SOPs and contingency plans as per security plan and/or global security policy.","")</f>
        <v/>
      </c>
      <c r="J43" s="62" t="s">
        <v>67</v>
      </c>
      <c r="K43" s="57" t="s">
        <v>67</v>
      </c>
      <c r="L43" s="63" t="str">
        <f>IF(OR(J43=DEFINITIONS!$B$4,K43=DEFINITIONS!$B$14),"Calculated",J43*K43)</f>
        <v>Calculated</v>
      </c>
      <c r="M43" s="66" t="str">
        <f t="shared" si="0"/>
        <v>Calculated</v>
      </c>
      <c r="N43" s="65"/>
    </row>
    <row r="44" spans="1:14">
      <c r="A44" s="53">
        <f t="shared" ref="A44:A61" si="3">ROW(A33)</f>
        <v>33</v>
      </c>
      <c r="B44" s="54"/>
      <c r="C44" s="55"/>
      <c r="D44" s="56" t="s">
        <v>67</v>
      </c>
      <c r="E44" s="57" t="s">
        <v>67</v>
      </c>
      <c r="F44" s="58" t="str">
        <f>IF(OR(D44=DEFINITIONS!$B$4,E44=DEFINITIONS!$B$14),"Calculated",D44*E44)</f>
        <v>Calculated</v>
      </c>
      <c r="G44" s="59" t="str">
        <f t="shared" ref="G44:G61" si="4">IF(F44="Calculated",F44,IF(F44&lt;$D$8, "Yes", "No"))</f>
        <v>Calculated</v>
      </c>
      <c r="H44" s="60" t="s">
        <v>67</v>
      </c>
      <c r="I44" s="61" t="str">
        <f>IF(H44=DEFINITIONS!$H$4,"SOPs and contingency plans as per security plan and/or global security policy.","")</f>
        <v/>
      </c>
      <c r="J44" s="62" t="s">
        <v>67</v>
      </c>
      <c r="K44" s="57" t="s">
        <v>67</v>
      </c>
      <c r="L44" s="63" t="str">
        <f>IF(OR(J44=DEFINITIONS!$B$4,K44=DEFINITIONS!$B$14),"Calculated",J44*K44)</f>
        <v>Calculated</v>
      </c>
      <c r="M44" s="66" t="str">
        <f t="shared" ref="M44:M61" si="5">IF(G44="Calculated","Calculated",IF(OR(F44&lt;$D$8,L44&lt;$D$8),"Yes","No"))</f>
        <v>Calculated</v>
      </c>
      <c r="N44" s="65"/>
    </row>
    <row r="45" spans="1:14">
      <c r="A45" s="53">
        <f t="shared" si="3"/>
        <v>34</v>
      </c>
      <c r="B45" s="54"/>
      <c r="C45" s="55"/>
      <c r="D45" s="56" t="s">
        <v>67</v>
      </c>
      <c r="E45" s="57" t="s">
        <v>67</v>
      </c>
      <c r="F45" s="58" t="str">
        <f>IF(OR(D45=DEFINITIONS!$B$4,E45=DEFINITIONS!$B$14),"Calculated",D45*E45)</f>
        <v>Calculated</v>
      </c>
      <c r="G45" s="59" t="str">
        <f t="shared" si="4"/>
        <v>Calculated</v>
      </c>
      <c r="H45" s="60" t="s">
        <v>67</v>
      </c>
      <c r="I45" s="61" t="str">
        <f>IF(H45=DEFINITIONS!$H$4,"SOPs and contingency plans as per security plan and/or global security policy.","")</f>
        <v/>
      </c>
      <c r="J45" s="62" t="s">
        <v>67</v>
      </c>
      <c r="K45" s="57" t="s">
        <v>67</v>
      </c>
      <c r="L45" s="63" t="str">
        <f>IF(OR(J45=DEFINITIONS!$B$4,K45=DEFINITIONS!$B$14),"Calculated",J45*K45)</f>
        <v>Calculated</v>
      </c>
      <c r="M45" s="66" t="str">
        <f t="shared" si="5"/>
        <v>Calculated</v>
      </c>
      <c r="N45" s="65"/>
    </row>
    <row r="46" spans="1:14">
      <c r="A46" s="53">
        <f t="shared" si="3"/>
        <v>35</v>
      </c>
      <c r="B46" s="54"/>
      <c r="C46" s="55"/>
      <c r="D46" s="56" t="s">
        <v>67</v>
      </c>
      <c r="E46" s="57" t="s">
        <v>67</v>
      </c>
      <c r="F46" s="58" t="str">
        <f>IF(OR(D46=DEFINITIONS!$B$4,E46=DEFINITIONS!$B$14),"Calculated",D46*E46)</f>
        <v>Calculated</v>
      </c>
      <c r="G46" s="59" t="str">
        <f t="shared" si="4"/>
        <v>Calculated</v>
      </c>
      <c r="H46" s="60" t="s">
        <v>67</v>
      </c>
      <c r="I46" s="61" t="str">
        <f>IF(H46=DEFINITIONS!$H$4,"SOPs and contingency plans as per security plan and/or global security policy.","")</f>
        <v/>
      </c>
      <c r="J46" s="62" t="s">
        <v>67</v>
      </c>
      <c r="K46" s="57" t="s">
        <v>67</v>
      </c>
      <c r="L46" s="63" t="str">
        <f>IF(OR(J46=DEFINITIONS!$B$4,K46=DEFINITIONS!$B$14),"Calculated",J46*K46)</f>
        <v>Calculated</v>
      </c>
      <c r="M46" s="66" t="str">
        <f t="shared" si="5"/>
        <v>Calculated</v>
      </c>
      <c r="N46" s="65"/>
    </row>
    <row r="47" spans="1:14">
      <c r="A47" s="53">
        <f t="shared" si="3"/>
        <v>36</v>
      </c>
      <c r="B47" s="54"/>
      <c r="C47" s="55"/>
      <c r="D47" s="56" t="s">
        <v>67</v>
      </c>
      <c r="E47" s="57" t="s">
        <v>67</v>
      </c>
      <c r="F47" s="58" t="str">
        <f>IF(OR(D47=DEFINITIONS!$B$4,E47=DEFINITIONS!$B$14),"Calculated",D47*E47)</f>
        <v>Calculated</v>
      </c>
      <c r="G47" s="59" t="str">
        <f t="shared" si="4"/>
        <v>Calculated</v>
      </c>
      <c r="H47" s="60" t="s">
        <v>67</v>
      </c>
      <c r="I47" s="61" t="str">
        <f>IF(H47=DEFINITIONS!$H$4,"SOPs and contingency plans as per security plan and/or global security policy.","")</f>
        <v/>
      </c>
      <c r="J47" s="62" t="s">
        <v>67</v>
      </c>
      <c r="K47" s="57" t="s">
        <v>67</v>
      </c>
      <c r="L47" s="63" t="str">
        <f>IF(OR(J47=DEFINITIONS!$B$4,K47=DEFINITIONS!$B$14),"Calculated",J47*K47)</f>
        <v>Calculated</v>
      </c>
      <c r="M47" s="66" t="str">
        <f t="shared" si="5"/>
        <v>Calculated</v>
      </c>
      <c r="N47" s="65"/>
    </row>
    <row r="48" spans="1:14">
      <c r="A48" s="53">
        <f t="shared" si="3"/>
        <v>37</v>
      </c>
      <c r="B48" s="54"/>
      <c r="C48" s="55"/>
      <c r="D48" s="56" t="s">
        <v>67</v>
      </c>
      <c r="E48" s="57" t="s">
        <v>67</v>
      </c>
      <c r="F48" s="58" t="str">
        <f>IF(OR(D48=DEFINITIONS!$B$4,E48=DEFINITIONS!$B$14),"Calculated",D48*E48)</f>
        <v>Calculated</v>
      </c>
      <c r="G48" s="59" t="str">
        <f t="shared" si="4"/>
        <v>Calculated</v>
      </c>
      <c r="H48" s="60" t="s">
        <v>67</v>
      </c>
      <c r="I48" s="61" t="str">
        <f>IF(H48=DEFINITIONS!$H$4,"SOPs and contingency plans as per security plan and/or global security policy.","")</f>
        <v/>
      </c>
      <c r="J48" s="62" t="s">
        <v>67</v>
      </c>
      <c r="K48" s="57" t="s">
        <v>67</v>
      </c>
      <c r="L48" s="63" t="str">
        <f>IF(OR(J48=DEFINITIONS!$B$4,K48=DEFINITIONS!$B$14),"Calculated",J48*K48)</f>
        <v>Calculated</v>
      </c>
      <c r="M48" s="66" t="str">
        <f t="shared" si="5"/>
        <v>Calculated</v>
      </c>
      <c r="N48" s="65"/>
    </row>
    <row r="49" spans="1:14">
      <c r="A49" s="53">
        <f t="shared" si="3"/>
        <v>38</v>
      </c>
      <c r="B49" s="54"/>
      <c r="C49" s="55"/>
      <c r="D49" s="56" t="s">
        <v>67</v>
      </c>
      <c r="E49" s="57" t="s">
        <v>67</v>
      </c>
      <c r="F49" s="58" t="str">
        <f>IF(OR(D49=DEFINITIONS!$B$4,E49=DEFINITIONS!$B$14),"Calculated",D49*E49)</f>
        <v>Calculated</v>
      </c>
      <c r="G49" s="59" t="str">
        <f t="shared" si="4"/>
        <v>Calculated</v>
      </c>
      <c r="H49" s="60" t="s">
        <v>67</v>
      </c>
      <c r="I49" s="61" t="str">
        <f>IF(H49=DEFINITIONS!$H$4,"SOPs and contingency plans as per security plan and/or global security policy.","")</f>
        <v/>
      </c>
      <c r="J49" s="62" t="s">
        <v>67</v>
      </c>
      <c r="K49" s="57" t="s">
        <v>67</v>
      </c>
      <c r="L49" s="63" t="str">
        <f>IF(OR(J49=DEFINITIONS!$B$4,K49=DEFINITIONS!$B$14),"Calculated",J49*K49)</f>
        <v>Calculated</v>
      </c>
      <c r="M49" s="66" t="str">
        <f t="shared" si="5"/>
        <v>Calculated</v>
      </c>
      <c r="N49" s="65"/>
    </row>
    <row r="50" spans="1:14">
      <c r="A50" s="53">
        <f t="shared" si="3"/>
        <v>39</v>
      </c>
      <c r="B50" s="54"/>
      <c r="C50" s="55"/>
      <c r="D50" s="56" t="s">
        <v>67</v>
      </c>
      <c r="E50" s="57" t="s">
        <v>67</v>
      </c>
      <c r="F50" s="58" t="str">
        <f>IF(OR(D50=DEFINITIONS!$B$4,E50=DEFINITIONS!$B$14),"Calculated",D50*E50)</f>
        <v>Calculated</v>
      </c>
      <c r="G50" s="59" t="str">
        <f t="shared" si="4"/>
        <v>Calculated</v>
      </c>
      <c r="H50" s="60" t="s">
        <v>67</v>
      </c>
      <c r="I50" s="61" t="str">
        <f>IF(H50=DEFINITIONS!$H$4,"SOPs and contingency plans as per security plan and/or global security policy.","")</f>
        <v/>
      </c>
      <c r="J50" s="62" t="s">
        <v>67</v>
      </c>
      <c r="K50" s="57" t="s">
        <v>67</v>
      </c>
      <c r="L50" s="63" t="str">
        <f>IF(OR(J50=DEFINITIONS!$B$4,K50=DEFINITIONS!$B$14),"Calculated",J50*K50)</f>
        <v>Calculated</v>
      </c>
      <c r="M50" s="66" t="str">
        <f t="shared" si="5"/>
        <v>Calculated</v>
      </c>
      <c r="N50" s="65"/>
    </row>
    <row r="51" spans="1:14">
      <c r="A51" s="53">
        <f t="shared" si="3"/>
        <v>40</v>
      </c>
      <c r="B51" s="54"/>
      <c r="C51" s="55"/>
      <c r="D51" s="56" t="s">
        <v>67</v>
      </c>
      <c r="E51" s="57" t="s">
        <v>67</v>
      </c>
      <c r="F51" s="58" t="str">
        <f>IF(OR(D51=DEFINITIONS!$B$4,E51=DEFINITIONS!$B$14),"Calculated",D51*E51)</f>
        <v>Calculated</v>
      </c>
      <c r="G51" s="59" t="str">
        <f t="shared" si="4"/>
        <v>Calculated</v>
      </c>
      <c r="H51" s="60" t="s">
        <v>67</v>
      </c>
      <c r="I51" s="61" t="str">
        <f>IF(H51=DEFINITIONS!$H$4,"SOPs and contingency plans as per security plan and/or global security policy.","")</f>
        <v/>
      </c>
      <c r="J51" s="62" t="s">
        <v>67</v>
      </c>
      <c r="K51" s="57" t="s">
        <v>67</v>
      </c>
      <c r="L51" s="63" t="str">
        <f>IF(OR(J51=DEFINITIONS!$B$4,K51=DEFINITIONS!$B$14),"Calculated",J51*K51)</f>
        <v>Calculated</v>
      </c>
      <c r="M51" s="66" t="str">
        <f t="shared" si="5"/>
        <v>Calculated</v>
      </c>
      <c r="N51" s="65"/>
    </row>
    <row r="52" spans="1:14">
      <c r="A52" s="53">
        <f t="shared" si="3"/>
        <v>41</v>
      </c>
      <c r="B52" s="54"/>
      <c r="C52" s="55"/>
      <c r="D52" s="56" t="s">
        <v>67</v>
      </c>
      <c r="E52" s="57" t="s">
        <v>67</v>
      </c>
      <c r="F52" s="58" t="str">
        <f>IF(OR(D52=DEFINITIONS!$B$4,E52=DEFINITIONS!$B$14),"Calculated",D52*E52)</f>
        <v>Calculated</v>
      </c>
      <c r="G52" s="59" t="str">
        <f t="shared" si="4"/>
        <v>Calculated</v>
      </c>
      <c r="H52" s="60" t="s">
        <v>67</v>
      </c>
      <c r="I52" s="61" t="str">
        <f>IF(H52=DEFINITIONS!$H$4,"SOPs and contingency plans as per security plan and/or global security policy.","")</f>
        <v/>
      </c>
      <c r="J52" s="62" t="s">
        <v>67</v>
      </c>
      <c r="K52" s="57" t="s">
        <v>67</v>
      </c>
      <c r="L52" s="63" t="str">
        <f>IF(OR(J52=DEFINITIONS!$B$4,K52=DEFINITIONS!$B$14),"Calculated",J52*K52)</f>
        <v>Calculated</v>
      </c>
      <c r="M52" s="66" t="str">
        <f t="shared" si="5"/>
        <v>Calculated</v>
      </c>
      <c r="N52" s="65"/>
    </row>
    <row r="53" spans="1:14">
      <c r="A53" s="53">
        <f t="shared" si="3"/>
        <v>42</v>
      </c>
      <c r="B53" s="54"/>
      <c r="C53" s="55"/>
      <c r="D53" s="56" t="s">
        <v>67</v>
      </c>
      <c r="E53" s="57" t="s">
        <v>67</v>
      </c>
      <c r="F53" s="58" t="str">
        <f>IF(OR(D53=DEFINITIONS!$B$4,E53=DEFINITIONS!$B$14),"Calculated",D53*E53)</f>
        <v>Calculated</v>
      </c>
      <c r="G53" s="59" t="str">
        <f t="shared" si="4"/>
        <v>Calculated</v>
      </c>
      <c r="H53" s="60" t="s">
        <v>67</v>
      </c>
      <c r="I53" s="61" t="str">
        <f>IF(H53=DEFINITIONS!$H$4,"SOPs and contingency plans as per security plan and/or global security policy.","")</f>
        <v/>
      </c>
      <c r="J53" s="62" t="s">
        <v>67</v>
      </c>
      <c r="K53" s="57" t="s">
        <v>67</v>
      </c>
      <c r="L53" s="63" t="str">
        <f>IF(OR(J53=DEFINITIONS!$B$4,K53=DEFINITIONS!$B$14),"Calculated",J53*K53)</f>
        <v>Calculated</v>
      </c>
      <c r="M53" s="66" t="str">
        <f t="shared" si="5"/>
        <v>Calculated</v>
      </c>
      <c r="N53" s="65"/>
    </row>
    <row r="54" spans="1:14">
      <c r="A54" s="53">
        <f t="shared" si="3"/>
        <v>43</v>
      </c>
      <c r="B54" s="54"/>
      <c r="C54" s="55"/>
      <c r="D54" s="56" t="s">
        <v>67</v>
      </c>
      <c r="E54" s="57" t="s">
        <v>67</v>
      </c>
      <c r="F54" s="58" t="str">
        <f>IF(OR(D54=DEFINITIONS!$B$4,E54=DEFINITIONS!$B$14),"Calculated",D54*E54)</f>
        <v>Calculated</v>
      </c>
      <c r="G54" s="59" t="str">
        <f t="shared" si="4"/>
        <v>Calculated</v>
      </c>
      <c r="H54" s="60" t="s">
        <v>67</v>
      </c>
      <c r="I54" s="61" t="str">
        <f>IF(H54=DEFINITIONS!$H$4,"SOPs and contingency plans as per security plan and/or global security policy.","")</f>
        <v/>
      </c>
      <c r="J54" s="62" t="s">
        <v>67</v>
      </c>
      <c r="K54" s="57" t="s">
        <v>67</v>
      </c>
      <c r="L54" s="63" t="str">
        <f>IF(OR(J54=DEFINITIONS!$B$4,K54=DEFINITIONS!$B$14),"Calculated",J54*K54)</f>
        <v>Calculated</v>
      </c>
      <c r="M54" s="66" t="str">
        <f t="shared" si="5"/>
        <v>Calculated</v>
      </c>
      <c r="N54" s="65"/>
    </row>
    <row r="55" spans="1:14">
      <c r="A55" s="53">
        <f t="shared" si="3"/>
        <v>44</v>
      </c>
      <c r="B55" s="54"/>
      <c r="C55" s="55"/>
      <c r="D55" s="56" t="s">
        <v>67</v>
      </c>
      <c r="E55" s="57" t="s">
        <v>67</v>
      </c>
      <c r="F55" s="58" t="str">
        <f>IF(OR(D55=DEFINITIONS!$B$4,E55=DEFINITIONS!$B$14),"Calculated",D55*E55)</f>
        <v>Calculated</v>
      </c>
      <c r="G55" s="59" t="str">
        <f t="shared" si="4"/>
        <v>Calculated</v>
      </c>
      <c r="H55" s="60" t="s">
        <v>67</v>
      </c>
      <c r="I55" s="61" t="str">
        <f>IF(H55=DEFINITIONS!$H$4,"SOPs and contingency plans as per security plan and/or global security policy.","")</f>
        <v/>
      </c>
      <c r="J55" s="62" t="s">
        <v>67</v>
      </c>
      <c r="K55" s="57" t="s">
        <v>67</v>
      </c>
      <c r="L55" s="63" t="str">
        <f>IF(OR(J55=DEFINITIONS!$B$4,K55=DEFINITIONS!$B$14),"Calculated",J55*K55)</f>
        <v>Calculated</v>
      </c>
      <c r="M55" s="66" t="str">
        <f t="shared" si="5"/>
        <v>Calculated</v>
      </c>
      <c r="N55" s="65"/>
    </row>
    <row r="56" spans="1:14">
      <c r="A56" s="53">
        <f t="shared" si="3"/>
        <v>45</v>
      </c>
      <c r="B56" s="54"/>
      <c r="C56" s="55"/>
      <c r="D56" s="56" t="s">
        <v>67</v>
      </c>
      <c r="E56" s="57" t="s">
        <v>67</v>
      </c>
      <c r="F56" s="58" t="str">
        <f>IF(OR(D56=DEFINITIONS!$B$4,E56=DEFINITIONS!$B$14),"Calculated",D56*E56)</f>
        <v>Calculated</v>
      </c>
      <c r="G56" s="59" t="str">
        <f t="shared" si="4"/>
        <v>Calculated</v>
      </c>
      <c r="H56" s="60" t="s">
        <v>67</v>
      </c>
      <c r="I56" s="61" t="str">
        <f>IF(H56=DEFINITIONS!$H$4,"SOPs and contingency plans as per security plan and/or global security policy.","")</f>
        <v/>
      </c>
      <c r="J56" s="62" t="s">
        <v>67</v>
      </c>
      <c r="K56" s="57" t="s">
        <v>67</v>
      </c>
      <c r="L56" s="63" t="str">
        <f>IF(OR(J56=DEFINITIONS!$B$4,K56=DEFINITIONS!$B$14),"Calculated",J56*K56)</f>
        <v>Calculated</v>
      </c>
      <c r="M56" s="66" t="str">
        <f t="shared" si="5"/>
        <v>Calculated</v>
      </c>
      <c r="N56" s="65"/>
    </row>
    <row r="57" spans="1:14">
      <c r="A57" s="53">
        <f t="shared" si="3"/>
        <v>46</v>
      </c>
      <c r="B57" s="54"/>
      <c r="C57" s="55"/>
      <c r="D57" s="56" t="s">
        <v>67</v>
      </c>
      <c r="E57" s="57" t="s">
        <v>67</v>
      </c>
      <c r="F57" s="58" t="str">
        <f>IF(OR(D57=DEFINITIONS!$B$4,E57=DEFINITIONS!$B$14),"Calculated",D57*E57)</f>
        <v>Calculated</v>
      </c>
      <c r="G57" s="59" t="str">
        <f t="shared" si="4"/>
        <v>Calculated</v>
      </c>
      <c r="H57" s="60" t="s">
        <v>67</v>
      </c>
      <c r="I57" s="61" t="str">
        <f>IF(H57=DEFINITIONS!$H$4,"SOPs and contingency plans as per security plan and/or global security policy.","")</f>
        <v/>
      </c>
      <c r="J57" s="62" t="s">
        <v>67</v>
      </c>
      <c r="K57" s="57" t="s">
        <v>67</v>
      </c>
      <c r="L57" s="63" t="str">
        <f>IF(OR(J57=DEFINITIONS!$B$4,K57=DEFINITIONS!$B$14),"Calculated",J57*K57)</f>
        <v>Calculated</v>
      </c>
      <c r="M57" s="66" t="str">
        <f t="shared" si="5"/>
        <v>Calculated</v>
      </c>
      <c r="N57" s="65"/>
    </row>
    <row r="58" spans="1:14">
      <c r="A58" s="53">
        <f t="shared" si="3"/>
        <v>47</v>
      </c>
      <c r="B58" s="54"/>
      <c r="C58" s="55"/>
      <c r="D58" s="56" t="s">
        <v>67</v>
      </c>
      <c r="E58" s="57" t="s">
        <v>67</v>
      </c>
      <c r="F58" s="58" t="str">
        <f>IF(OR(D58=DEFINITIONS!$B$4,E58=DEFINITIONS!$B$14),"Calculated",D58*E58)</f>
        <v>Calculated</v>
      </c>
      <c r="G58" s="59" t="str">
        <f t="shared" si="4"/>
        <v>Calculated</v>
      </c>
      <c r="H58" s="60" t="s">
        <v>67</v>
      </c>
      <c r="I58" s="61" t="str">
        <f>IF(H58=DEFINITIONS!$H$4,"SOPs and contingency plans as per security plan and/or global security policy.","")</f>
        <v/>
      </c>
      <c r="J58" s="62" t="s">
        <v>67</v>
      </c>
      <c r="K58" s="57" t="s">
        <v>67</v>
      </c>
      <c r="L58" s="63" t="str">
        <f>IF(OR(J58=DEFINITIONS!$B$4,K58=DEFINITIONS!$B$14),"Calculated",J58*K58)</f>
        <v>Calculated</v>
      </c>
      <c r="M58" s="66" t="str">
        <f t="shared" si="5"/>
        <v>Calculated</v>
      </c>
      <c r="N58" s="65"/>
    </row>
    <row r="59" spans="1:14">
      <c r="A59" s="53">
        <f t="shared" si="3"/>
        <v>48</v>
      </c>
      <c r="B59" s="54"/>
      <c r="C59" s="55"/>
      <c r="D59" s="56" t="s">
        <v>67</v>
      </c>
      <c r="E59" s="57" t="s">
        <v>67</v>
      </c>
      <c r="F59" s="58" t="str">
        <f>IF(OR(D59=DEFINITIONS!$B$4,E59=DEFINITIONS!$B$14),"Calculated",D59*E59)</f>
        <v>Calculated</v>
      </c>
      <c r="G59" s="59" t="str">
        <f t="shared" si="4"/>
        <v>Calculated</v>
      </c>
      <c r="H59" s="60" t="s">
        <v>67</v>
      </c>
      <c r="I59" s="61" t="str">
        <f>IF(H59=DEFINITIONS!$H$4,"SOPs and contingency plans as per security plan and/or global security policy.","")</f>
        <v/>
      </c>
      <c r="J59" s="62" t="s">
        <v>67</v>
      </c>
      <c r="K59" s="57" t="s">
        <v>67</v>
      </c>
      <c r="L59" s="63" t="str">
        <f>IF(OR(J59=DEFINITIONS!$B$4,K59=DEFINITIONS!$B$14),"Calculated",J59*K59)</f>
        <v>Calculated</v>
      </c>
      <c r="M59" s="66" t="str">
        <f t="shared" si="5"/>
        <v>Calculated</v>
      </c>
      <c r="N59" s="65"/>
    </row>
    <row r="60" spans="1:14">
      <c r="A60" s="53">
        <f t="shared" si="3"/>
        <v>49</v>
      </c>
      <c r="B60" s="67"/>
      <c r="C60" s="55"/>
      <c r="D60" s="56" t="s">
        <v>67</v>
      </c>
      <c r="E60" s="57" t="s">
        <v>67</v>
      </c>
      <c r="F60" s="58" t="str">
        <f>IF(OR(D60=DEFINITIONS!$B$4,E60=DEFINITIONS!$B$14),"Calculated",D60*E60)</f>
        <v>Calculated</v>
      </c>
      <c r="G60" s="59" t="str">
        <f t="shared" si="4"/>
        <v>Calculated</v>
      </c>
      <c r="H60" s="60" t="s">
        <v>67</v>
      </c>
      <c r="I60" s="61" t="str">
        <f>IF(H60=DEFINITIONS!$H$4,"SOPs and contingency plans as per security plan and/or global security policy.","")</f>
        <v/>
      </c>
      <c r="J60" s="62" t="s">
        <v>67</v>
      </c>
      <c r="K60" s="57" t="s">
        <v>67</v>
      </c>
      <c r="L60" s="63" t="str">
        <f>IF(OR(J60=DEFINITIONS!$B$4,K60=DEFINITIONS!$B$14),"Calculated",J60*K60)</f>
        <v>Calculated</v>
      </c>
      <c r="M60" s="66" t="str">
        <f t="shared" si="5"/>
        <v>Calculated</v>
      </c>
      <c r="N60" s="65"/>
    </row>
    <row r="61" spans="1:14">
      <c r="A61" s="53">
        <f t="shared" si="3"/>
        <v>50</v>
      </c>
      <c r="B61" s="67" t="s">
        <v>89</v>
      </c>
      <c r="C61" s="68"/>
      <c r="D61" s="69" t="s">
        <v>67</v>
      </c>
      <c r="E61" s="57" t="s">
        <v>67</v>
      </c>
      <c r="F61" s="70" t="str">
        <f>IF(OR(D61=DEFINITIONS!$B$4,E61=DEFINITIONS!$B$14),"Calculated",D61*E61)</f>
        <v>Calculated</v>
      </c>
      <c r="G61" s="71" t="str">
        <f t="shared" si="4"/>
        <v>Calculated</v>
      </c>
      <c r="H61" s="72" t="s">
        <v>67</v>
      </c>
      <c r="I61" s="73" t="str">
        <f>IF(H61=DEFINITIONS!$H$4,"SOPs and contingency plans as per security plan and/or global security policy.","")</f>
        <v/>
      </c>
      <c r="J61" s="74" t="s">
        <v>67</v>
      </c>
      <c r="K61" s="75" t="s">
        <v>67</v>
      </c>
      <c r="L61" s="76" t="str">
        <f>IF(OR(J61=DEFINITIONS!$B$4,K61=DEFINITIONS!$B$14),"Calculated",J61*K61)</f>
        <v>Calculated</v>
      </c>
      <c r="M61" s="77" t="str">
        <f t="shared" si="5"/>
        <v>Calculated</v>
      </c>
      <c r="N61" s="65"/>
    </row>
    <row r="62" spans="1:14" ht="13.8" thickBot="1">
      <c r="A62" s="78"/>
      <c r="B62" s="79" t="s">
        <v>90</v>
      </c>
      <c r="C62" s="80"/>
      <c r="D62" s="81"/>
      <c r="E62" s="82"/>
      <c r="F62" s="83"/>
      <c r="G62" s="80"/>
      <c r="H62" s="80"/>
      <c r="I62" s="80"/>
      <c r="J62" s="81"/>
      <c r="K62" s="82"/>
      <c r="L62" s="84"/>
      <c r="M62" s="85"/>
      <c r="N62" s="86"/>
    </row>
    <row r="64" spans="1:14">
      <c r="B64" s="87"/>
    </row>
  </sheetData>
  <sheetProtection sheet="1" objects="1" scenarios="1" insertRows="0" insertHyperlinks="0" deleteRows="0"/>
  <mergeCells count="10">
    <mergeCell ref="N10:N11"/>
    <mergeCell ref="M10:M11"/>
    <mergeCell ref="D10:F10"/>
    <mergeCell ref="J10:L10"/>
    <mergeCell ref="A10:A11"/>
    <mergeCell ref="B10:B11"/>
    <mergeCell ref="C10:C11"/>
    <mergeCell ref="H10:H11"/>
    <mergeCell ref="I10:I11"/>
    <mergeCell ref="G10:G11"/>
  </mergeCells>
  <phoneticPr fontId="4" type="noConversion"/>
  <conditionalFormatting sqref="M12">
    <cfRule type="containsText" dxfId="52" priority="80" operator="containsText" text="Calculated">
      <formula>NOT(ISERROR(SEARCH("Calculated",M12)))</formula>
    </cfRule>
    <cfRule type="containsText" dxfId="51" priority="82" operator="containsText" text="No">
      <formula>NOT(ISERROR(SEARCH("No",M12)))</formula>
    </cfRule>
    <cfRule type="containsText" dxfId="50" priority="83" operator="containsText" text="Yes">
      <formula>NOT(ISERROR(SEARCH("Yes",M12)))</formula>
    </cfRule>
  </conditionalFormatting>
  <conditionalFormatting sqref="D8">
    <cfRule type="containsText" dxfId="49" priority="62" operator="containsText" text="Calculated">
      <formula>NOT(ISERROR(SEARCH("Calculated",D8)))</formula>
    </cfRule>
  </conditionalFormatting>
  <conditionalFormatting sqref="D12">
    <cfRule type="containsText" dxfId="48" priority="58" operator="containsText" text="Select">
      <formula>NOT(ISERROR(SEARCH("Select",D12)))</formula>
    </cfRule>
  </conditionalFormatting>
  <conditionalFormatting sqref="E12">
    <cfRule type="containsText" dxfId="47" priority="57" operator="containsText" text="Select">
      <formula>NOT(ISERROR(SEARCH("Select",E12)))</formula>
    </cfRule>
  </conditionalFormatting>
  <conditionalFormatting sqref="J12:J61">
    <cfRule type="containsText" dxfId="46" priority="54" operator="containsText" text="Select">
      <formula>NOT(ISERROR(SEARCH("Select",J12)))</formula>
    </cfRule>
  </conditionalFormatting>
  <conditionalFormatting sqref="K12:K61">
    <cfRule type="containsText" dxfId="45" priority="53" operator="containsText" text="Select">
      <formula>NOT(ISERROR(SEARCH("Select",K12)))</formula>
    </cfRule>
  </conditionalFormatting>
  <conditionalFormatting sqref="L12:L61">
    <cfRule type="expression" dxfId="44" priority="41">
      <formula>L12&lt;4</formula>
    </cfRule>
    <cfRule type="expression" dxfId="43" priority="42">
      <formula>L12&lt;7</formula>
    </cfRule>
    <cfRule type="expression" dxfId="42" priority="43">
      <formula>L12&lt;11</formula>
    </cfRule>
    <cfRule type="expression" dxfId="41" priority="44">
      <formula>L12&lt;17</formula>
    </cfRule>
    <cfRule type="expression" dxfId="40" priority="45">
      <formula>L12&lt;26</formula>
    </cfRule>
    <cfRule type="containsText" dxfId="39" priority="46" operator="containsText" text="Calculated">
      <formula>NOT(ISERROR(SEARCH("Calculated",L12)))</formula>
    </cfRule>
  </conditionalFormatting>
  <conditionalFormatting sqref="H12">
    <cfRule type="containsText" dxfId="38" priority="40" operator="containsText" text="Select">
      <formula>NOT(ISERROR(SEARCH("Select",H12)))</formula>
    </cfRule>
  </conditionalFormatting>
  <conditionalFormatting sqref="B8">
    <cfRule type="containsText" dxfId="37" priority="35" operator="containsText" text="Calculated">
      <formula>NOT(ISERROR(SEARCH("Calculated",B8)))</formula>
    </cfRule>
  </conditionalFormatting>
  <conditionalFormatting sqref="C8">
    <cfRule type="containsText" dxfId="36" priority="34" operator="containsText" text="Calculated">
      <formula>NOT(ISERROR(SEARCH("Calculated",C8)))</formula>
    </cfRule>
  </conditionalFormatting>
  <conditionalFormatting sqref="D13:D61">
    <cfRule type="containsText" dxfId="35" priority="33" operator="containsText" text="Select">
      <formula>NOT(ISERROR(SEARCH("Select",D13)))</formula>
    </cfRule>
  </conditionalFormatting>
  <conditionalFormatting sqref="E13:E61">
    <cfRule type="containsText" dxfId="34" priority="32" operator="containsText" text="Select">
      <formula>NOT(ISERROR(SEARCH("Select",E13)))</formula>
    </cfRule>
  </conditionalFormatting>
  <conditionalFormatting sqref="B12">
    <cfRule type="expression" dxfId="33" priority="30">
      <formula>$M12="No"</formula>
    </cfRule>
  </conditionalFormatting>
  <conditionalFormatting sqref="B13:B61">
    <cfRule type="expression" dxfId="32" priority="29">
      <formula>$M13="No"</formula>
    </cfRule>
  </conditionalFormatting>
  <conditionalFormatting sqref="G12:G61">
    <cfRule type="containsText" dxfId="31" priority="27" operator="containsText" text="Calculated">
      <formula>NOT(ISERROR(SEARCH("Calculated",G12)))</formula>
    </cfRule>
  </conditionalFormatting>
  <conditionalFormatting sqref="H13:H61">
    <cfRule type="containsText" dxfId="30" priority="26" operator="containsText" text="Select">
      <formula>NOT(ISERROR(SEARCH("Select",H13)))</formula>
    </cfRule>
  </conditionalFormatting>
  <conditionalFormatting sqref="M13:M61">
    <cfRule type="containsText" dxfId="29" priority="23" operator="containsText" text="Calculated">
      <formula>NOT(ISERROR(SEARCH("Calculated",M13)))</formula>
    </cfRule>
    <cfRule type="containsText" dxfId="28" priority="24" operator="containsText" text="No">
      <formula>NOT(ISERROR(SEARCH("No",M13)))</formula>
    </cfRule>
    <cfRule type="containsText" dxfId="27" priority="25" operator="containsText" text="Yes">
      <formula>NOT(ISERROR(SEARCH("Yes",M13)))</formula>
    </cfRule>
  </conditionalFormatting>
  <conditionalFormatting sqref="F12">
    <cfRule type="expression" dxfId="26" priority="17">
      <formula>F12&lt;4</formula>
    </cfRule>
    <cfRule type="expression" dxfId="25" priority="18">
      <formula>F12&lt;7</formula>
    </cfRule>
    <cfRule type="expression" dxfId="24" priority="19">
      <formula>F12&lt;11</formula>
    </cfRule>
    <cfRule type="expression" dxfId="23" priority="20">
      <formula>F12&lt;17</formula>
    </cfRule>
    <cfRule type="expression" dxfId="22" priority="21">
      <formula>F12&lt;26</formula>
    </cfRule>
    <cfRule type="containsText" dxfId="21" priority="22" operator="containsText" text="Calculated">
      <formula>NOT(ISERROR(SEARCH("Calculated",F12)))</formula>
    </cfRule>
  </conditionalFormatting>
  <conditionalFormatting sqref="F13:F61">
    <cfRule type="expression" dxfId="20" priority="11">
      <formula>F13&lt;4</formula>
    </cfRule>
    <cfRule type="expression" dxfId="19" priority="12">
      <formula>F13&lt;7</formula>
    </cfRule>
    <cfRule type="expression" dxfId="18" priority="13">
      <formula>F13&lt;11</formula>
    </cfRule>
    <cfRule type="expression" dxfId="17" priority="14">
      <formula>F13&lt;17</formula>
    </cfRule>
    <cfRule type="expression" dxfId="16" priority="15">
      <formula>F13&lt;26</formula>
    </cfRule>
    <cfRule type="containsText" dxfId="15" priority="16" operator="containsText" text="Calculated">
      <formula>NOT(ISERROR(SEARCH("Calculated",F13)))</formula>
    </cfRule>
  </conditionalFormatting>
  <conditionalFormatting sqref="B62">
    <cfRule type="expression" dxfId="14" priority="10">
      <formula>$M62="No"</formula>
    </cfRule>
  </conditionalFormatting>
  <conditionalFormatting sqref="A12">
    <cfRule type="expression" dxfId="13" priority="2">
      <formula>$M12="No"</formula>
    </cfRule>
  </conditionalFormatting>
  <conditionalFormatting sqref="A13:A61">
    <cfRule type="expression" dxfId="12" priority="1">
      <formula>$M13="No"</formula>
    </cfRule>
  </conditionalFormatting>
  <dataValidations count="12">
    <dataValidation allowBlank="1" showInputMessage="1" showErrorMessage="1" promptTitle="Threat" prompt="Describe a specific threat. A threat is something or someone in the operating environmental that can cause harm or injury to staff, assets, programme or reputation. Consider security threats, safety hazzards and health issues." sqref="B12" xr:uid="{00000000-0002-0000-0200-000000000000}"/>
    <dataValidation allowBlank="1" showInputMessage="1" showErrorMessage="1" promptTitle="Vulnerability" prompt="Describe your vulnerabilty (i.e. exposure) to the threat." sqref="C12" xr:uid="{00000000-0002-0000-0200-000001000000}"/>
    <dataValidation allowBlank="1" showInputMessage="1" showErrorMessage="1" promptTitle="Mitigation measures" prompt="Detail the specific measures you can take to reduce the likelihood and/or impact of the threat." sqref="I12" xr:uid="{00000000-0002-0000-0200-000002000000}"/>
    <dataValidation allowBlank="1" showInputMessage="1" showErrorMessage="1" promptTitle="Risk rating" prompt="This is the inherent (unmitigated) risk." sqref="F12" xr:uid="{00000000-0002-0000-0200-000003000000}"/>
    <dataValidation allowBlank="1" showInputMessage="1" showErrorMessage="1" promptTitle="Risk rating" prompt="This is the residual (remaining) risk." sqref="L12" xr:uid="{00000000-0002-0000-0200-000004000000}"/>
    <dataValidation allowBlank="1" showInputMessage="1" showErrorMessage="1" promptTitle="Acceptable risk?" prompt="Is the residual risk acceptable in light of your risk threshold? If yes, you can move on to the next threat; if no, review the risk strategy and mitigation measures for this threat." sqref="M12" xr:uid="{00000000-0002-0000-0200-000005000000}"/>
    <dataValidation allowBlank="1" showInputMessage="1" showErrorMessage="1" promptTitle="Name" prompt="Enter your name (and organisation if from an external provider)." sqref="C2" xr:uid="{00000000-0002-0000-0200-000006000000}"/>
    <dataValidation allowBlank="1" showInputMessage="1" showErrorMessage="1" promptTitle="Date" prompt="Enter the date(s) this assessment was carried out." sqref="C3" xr:uid="{00000000-0002-0000-0200-000007000000}"/>
    <dataValidation allowBlank="1" showInputMessage="1" showErrorMessage="1" promptTitle="Item" prompt="Describe the project, programme, mission, trip, etc. being assessed." sqref="C4" xr:uid="{00000000-0002-0000-0200-000008000000}"/>
    <dataValidation allowBlank="1" showInputMessage="1" showErrorMessage="1" promptTitle="Organisation" prompt="Enter the name of the organisation the assessment is for." sqref="C5" xr:uid="{00000000-0002-0000-0200-000009000000}"/>
    <dataValidation allowBlank="1" showInputMessage="1" showErrorMessage="1" promptTitle="Acceptable risk?" prompt="Is the inherent risk below your risk threshold? If yes, you can accept the risk; if no, you will need to avoid, transfer or manage the risk." sqref="G12" xr:uid="{00000000-0002-0000-0200-00000A000000}"/>
    <dataValidation allowBlank="1" showInputMessage="1" showErrorMessage="1" promptTitle="Notes" prompt="Is there anything that another person using or approving this assssment needs to consider?" sqref="N12" xr:uid="{00000000-0002-0000-0200-00000B000000}"/>
  </dataValidations>
  <printOptions horizontalCentered="1"/>
  <pageMargins left="0.39000000000000007" right="0.39000000000000007" top="0.51" bottom="0.39000000000000007" header="0.39000000000000007" footer="0.30000000000000004"/>
  <pageSetup paperSize="9" scale="31" fitToHeight="0" pageOrder="overThenDown" orientation="landscape" horizontalDpi="0" verticalDpi="0"/>
  <headerFooter>
    <oddHeader>&amp;C&amp;"Helvetica Bold,Bold"&amp;16&amp;K139BD2RISK ASSESSMENT</oddHeader>
  </headerFooter>
  <colBreaks count="1" manualBreakCount="1">
    <brk id="14" max="1048575" man="1"/>
  </colBreaks>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200-00000C000000}">
          <x14:formula1>
            <xm:f>DEFINITIONS!$B$4:$B$9</xm:f>
          </x14:formula1>
          <xm:sqref>D13:D61</xm:sqref>
        </x14:dataValidation>
        <x14:dataValidation type="list" allowBlank="1" showInputMessage="1" showErrorMessage="1" xr:uid="{00000000-0002-0000-0200-00000D000000}">
          <x14:formula1>
            <xm:f>DEFINITIONS!$B$14:$B$19</xm:f>
          </x14:formula1>
          <xm:sqref>E13:E61</xm:sqref>
        </x14:dataValidation>
        <x14:dataValidation type="list" allowBlank="1" showInputMessage="1" showErrorMessage="1" promptTitle="Likelihood" prompt="How likely is it that the threat will affect you?" xr:uid="{00000000-0002-0000-0200-00000E000000}">
          <x14:formula1>
            <xm:f>DEFINITIONS!$B$4:$B$9</xm:f>
          </x14:formula1>
          <xm:sqref>D12</xm:sqref>
        </x14:dataValidation>
        <x14:dataValidation type="list" allowBlank="1" showInputMessage="1" showErrorMessage="1" promptTitle="Impact" prompt="What will be the impact on staff, assets or the programme if the threat materialises?" xr:uid="{00000000-0002-0000-0200-00000F000000}">
          <x14:formula1>
            <xm:f>DEFINITIONS!$B$14:$B$19</xm:f>
          </x14:formula1>
          <xm:sqref>E12</xm:sqref>
        </x14:dataValidation>
        <x14:dataValidation type="list" allowBlank="1" showInputMessage="1" showErrorMessage="1" promptTitle="Risk strategy" prompt="You can accept the risk, avoid it, transfer it to another party or manage the risk through mitigation measures; however, you will not be able to accept a risk above your risk threshold." xr:uid="{00000000-0002-0000-0200-000010000000}">
          <x14:formula1>
            <xm:f>IF(G12="No",DEFINITIONS!$H$10:$H$13,DEFINITIONS!$H$3:$H$7)</xm:f>
          </x14:formula1>
          <xm:sqref>H12</xm:sqref>
        </x14:dataValidation>
        <x14:dataValidation type="list" allowBlank="1" showInputMessage="1" showErrorMessage="1" xr:uid="{00000000-0002-0000-0200-000011000000}">
          <x14:formula1>
            <xm:f>IF(G13="No",DEFINITIONS!$H$10:$H$13,DEFINITIONS!$H$3:$H$7)</xm:f>
          </x14:formula1>
          <xm:sqref>H13:H61</xm:sqref>
        </x14:dataValidation>
        <x14:dataValidation type="list" allowBlank="1" showInputMessage="1" showErrorMessage="1" promptTitle="Likelihood" prompt="How likely is it that the threat will materialise if the mitigation measures are implemented? Note, if your strategy is to accept the risk, then the likelihood rating will remain the same as for the inherent risk." xr:uid="{00000000-0002-0000-0200-000012000000}">
          <x14:formula1>
            <xm:f>IF(H12=DEFINITIONS!$H$4,D12,DEFINITIONS!$B$4:$B$9)</xm:f>
          </x14:formula1>
          <xm:sqref>J12</xm:sqref>
        </x14:dataValidation>
        <x14:dataValidation type="list" allowBlank="1" showInputMessage="1" showErrorMessage="1" xr:uid="{00000000-0002-0000-0200-000013000000}">
          <x14:formula1>
            <xm:f>IF(H13=DEFINITIONS!$H$4,D13,DEFINITIONS!$B$4:$B$9)</xm:f>
          </x14:formula1>
          <xm:sqref>J13:J61</xm:sqref>
        </x14:dataValidation>
        <x14:dataValidation type="list" allowBlank="1" showInputMessage="1" showErrorMessage="1" promptTitle="Impact" prompt="What will be the impact on staff, assets or the programme if the threat materialises and the mitigation measures are in place? Note, if your strategy is to accept the risk, then the impact rating will remain the same as for the inherent risk." xr:uid="{00000000-0002-0000-0200-000014000000}">
          <x14:formula1>
            <xm:f>IF(H12=DEFINITIONS!$H$4,E12,DEFINITIONS!$B$14:$B$19)</xm:f>
          </x14:formula1>
          <xm:sqref>K12</xm:sqref>
        </x14:dataValidation>
        <x14:dataValidation type="list" allowBlank="1" showInputMessage="1" showErrorMessage="1" xr:uid="{00000000-0002-0000-0200-000015000000}">
          <x14:formula1>
            <xm:f>IF(H13=DEFINITIONS!$H$4,E13,DEFINITIONS!$B$14:$B$19)</xm:f>
          </x14:formula1>
          <xm:sqref>K13:K61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5881F"/>
    <pageSetUpPr autoPageBreaks="0" fitToPage="1"/>
  </sheetPr>
  <dimension ref="B1:V202"/>
  <sheetViews>
    <sheetView showGridLines="0" showRowColHeaders="0" showRuler="0" zoomScale="130" zoomScaleNormal="130" workbookViewId="0">
      <selection activeCell="AK110" sqref="AK110"/>
    </sheetView>
  </sheetViews>
  <sheetFormatPr defaultColWidth="11.19921875" defaultRowHeight="15.6"/>
  <cols>
    <col min="19" max="19" width="19.796875" style="17" bestFit="1" customWidth="1"/>
    <col min="20" max="20" width="16" style="17" bestFit="1" customWidth="1"/>
    <col min="21" max="21" width="19.796875" style="18" bestFit="1" customWidth="1"/>
    <col min="22" max="22" width="16" style="18" bestFit="1" customWidth="1"/>
  </cols>
  <sheetData>
    <row r="1" spans="18:22">
      <c r="S1" s="175" t="s">
        <v>94</v>
      </c>
      <c r="T1" s="175"/>
      <c r="U1" s="175" t="s">
        <v>95</v>
      </c>
      <c r="V1" s="175"/>
    </row>
    <row r="2" spans="18:22">
      <c r="S2" s="15" t="s">
        <v>93</v>
      </c>
      <c r="T2" s="16" t="s">
        <v>92</v>
      </c>
      <c r="U2" s="15" t="s">
        <v>93</v>
      </c>
      <c r="V2" s="16" t="s">
        <v>92</v>
      </c>
    </row>
    <row r="3" spans="18:22">
      <c r="S3" s="17" t="e">
        <f ca="1">'2. RISK ASSESSMENT'!D12+(RAND()-0.5)/5</f>
        <v>#VALUE!</v>
      </c>
      <c r="T3" s="14" t="e">
        <f ca="1">'2. RISK ASSESSMENT'!E12+(RAND()-0.5)/5</f>
        <v>#VALUE!</v>
      </c>
      <c r="U3" s="17" t="e">
        <f ca="1">'2. RISK ASSESSMENT'!J12+(RAND()-0.5)/5</f>
        <v>#VALUE!</v>
      </c>
      <c r="V3" s="14" t="e">
        <f ca="1">'2. RISK ASSESSMENT'!K12+(RAND()-0.5)/5</f>
        <v>#VALUE!</v>
      </c>
    </row>
    <row r="4" spans="18:22">
      <c r="S4" s="17" t="e">
        <f ca="1">'2. RISK ASSESSMENT'!D13+(RAND()-0.5)/5</f>
        <v>#VALUE!</v>
      </c>
      <c r="T4" s="14" t="e">
        <f ca="1">'2. RISK ASSESSMENT'!E13+(RAND()-0.5)/5</f>
        <v>#VALUE!</v>
      </c>
      <c r="U4" s="17" t="e">
        <f ca="1">'2. RISK ASSESSMENT'!J13+(RAND()-0.5)/5</f>
        <v>#VALUE!</v>
      </c>
      <c r="V4" s="14" t="e">
        <f ca="1">'2. RISK ASSESSMENT'!K13+(RAND()-0.5)/5</f>
        <v>#VALUE!</v>
      </c>
    </row>
    <row r="5" spans="18:22">
      <c r="S5" s="17" t="e">
        <f ca="1">'2. RISK ASSESSMENT'!D14+(RAND()-0.5)/5</f>
        <v>#VALUE!</v>
      </c>
      <c r="T5" s="14" t="e">
        <f ca="1">'2. RISK ASSESSMENT'!E14+(RAND()-0.5)/5</f>
        <v>#VALUE!</v>
      </c>
      <c r="U5" s="17" t="e">
        <f ca="1">'2. RISK ASSESSMENT'!J14+(RAND()-0.5)/5</f>
        <v>#VALUE!</v>
      </c>
      <c r="V5" s="14" t="e">
        <f ca="1">'2. RISK ASSESSMENT'!K14+(RAND()-0.5)/5</f>
        <v>#VALUE!</v>
      </c>
    </row>
    <row r="6" spans="18:22">
      <c r="S6" s="17" t="e">
        <f ca="1">'2. RISK ASSESSMENT'!D15+(RAND()-0.5)/5</f>
        <v>#VALUE!</v>
      </c>
      <c r="T6" s="14" t="e">
        <f ca="1">'2. RISK ASSESSMENT'!E15+(RAND()-0.5)/5</f>
        <v>#VALUE!</v>
      </c>
      <c r="U6" s="17" t="e">
        <f ca="1">'2. RISK ASSESSMENT'!J15+(RAND()-0.5)/5</f>
        <v>#VALUE!</v>
      </c>
      <c r="V6" s="14" t="e">
        <f ca="1">'2. RISK ASSESSMENT'!K15+(RAND()-0.5)/5</f>
        <v>#VALUE!</v>
      </c>
    </row>
    <row r="7" spans="18:22">
      <c r="S7" s="17" t="e">
        <f ca="1">'2. RISK ASSESSMENT'!D16+(RAND()-0.5)/5</f>
        <v>#VALUE!</v>
      </c>
      <c r="T7" s="14" t="e">
        <f ca="1">'2. RISK ASSESSMENT'!E16+(RAND()-0.5)/5</f>
        <v>#VALUE!</v>
      </c>
      <c r="U7" s="17" t="e">
        <f ca="1">'2. RISK ASSESSMENT'!J16+(RAND()-0.5)/5</f>
        <v>#VALUE!</v>
      </c>
      <c r="V7" s="14" t="e">
        <f ca="1">'2. RISK ASSESSMENT'!K16+(RAND()-0.5)/5</f>
        <v>#VALUE!</v>
      </c>
    </row>
    <row r="8" spans="18:22">
      <c r="S8" s="17" t="e">
        <f ca="1">'2. RISK ASSESSMENT'!D17+(RAND()-0.5)/5</f>
        <v>#VALUE!</v>
      </c>
      <c r="T8" s="14" t="e">
        <f ca="1">'2. RISK ASSESSMENT'!E17+(RAND()-0.5)/5</f>
        <v>#VALUE!</v>
      </c>
      <c r="U8" s="17" t="e">
        <f ca="1">'2. RISK ASSESSMENT'!J17+(RAND()-0.5)/5</f>
        <v>#VALUE!</v>
      </c>
      <c r="V8" s="14" t="e">
        <f ca="1">'2. RISK ASSESSMENT'!K17+(RAND()-0.5)/5</f>
        <v>#VALUE!</v>
      </c>
    </row>
    <row r="9" spans="18:22">
      <c r="R9" s="104"/>
      <c r="S9" s="17" t="e">
        <f ca="1">'2. RISK ASSESSMENT'!D18+(RAND()-0.5)/5</f>
        <v>#VALUE!</v>
      </c>
      <c r="T9" s="14" t="e">
        <f ca="1">'2. RISK ASSESSMENT'!E18+(RAND()-0.5)/5</f>
        <v>#VALUE!</v>
      </c>
      <c r="U9" s="17" t="e">
        <f ca="1">'2. RISK ASSESSMENT'!J18+(RAND()-0.5)/5</f>
        <v>#VALUE!</v>
      </c>
      <c r="V9" s="14" t="e">
        <f ca="1">'2. RISK ASSESSMENT'!K18+(RAND()-0.5)/5</f>
        <v>#VALUE!</v>
      </c>
    </row>
    <row r="10" spans="18:22">
      <c r="S10" s="17" t="e">
        <f ca="1">'2. RISK ASSESSMENT'!D19+(RAND()-0.5)/5</f>
        <v>#VALUE!</v>
      </c>
      <c r="T10" s="14" t="e">
        <f ca="1">'2. RISK ASSESSMENT'!E19+(RAND()-0.5)/5</f>
        <v>#VALUE!</v>
      </c>
      <c r="U10" s="17" t="e">
        <f ca="1">'2. RISK ASSESSMENT'!J19+(RAND()-0.5)/5</f>
        <v>#VALUE!</v>
      </c>
      <c r="V10" s="14" t="e">
        <f ca="1">'2. RISK ASSESSMENT'!K19+(RAND()-0.5)/5</f>
        <v>#VALUE!</v>
      </c>
    </row>
    <row r="11" spans="18:22">
      <c r="S11" s="17" t="e">
        <f ca="1">'2. RISK ASSESSMENT'!D20+(RAND()-0.5)/5</f>
        <v>#VALUE!</v>
      </c>
      <c r="T11" s="14" t="e">
        <f ca="1">'2. RISK ASSESSMENT'!E20+(RAND()-0.5)/5</f>
        <v>#VALUE!</v>
      </c>
      <c r="U11" s="17" t="e">
        <f ca="1">'2. RISK ASSESSMENT'!J20+(RAND()-0.5)/5</f>
        <v>#VALUE!</v>
      </c>
      <c r="V11" s="14" t="e">
        <f ca="1">'2. RISK ASSESSMENT'!K20+(RAND()-0.5)/5</f>
        <v>#VALUE!</v>
      </c>
    </row>
    <row r="12" spans="18:22">
      <c r="S12" s="17" t="e">
        <f ca="1">'2. RISK ASSESSMENT'!D21+(RAND()-0.5)/5</f>
        <v>#VALUE!</v>
      </c>
      <c r="T12" s="14" t="e">
        <f ca="1">'2. RISK ASSESSMENT'!E21+(RAND()-0.5)/5</f>
        <v>#VALUE!</v>
      </c>
      <c r="U12" s="17" t="e">
        <f ca="1">'2. RISK ASSESSMENT'!J21+(RAND()-0.5)/5</f>
        <v>#VALUE!</v>
      </c>
      <c r="V12" s="14" t="e">
        <f ca="1">'2. RISK ASSESSMENT'!K21+(RAND()-0.5)/5</f>
        <v>#VALUE!</v>
      </c>
    </row>
    <row r="13" spans="18:22">
      <c r="S13" s="17" t="e">
        <f ca="1">'2. RISK ASSESSMENT'!D22+(RAND()-0.5)/5</f>
        <v>#VALUE!</v>
      </c>
      <c r="T13" s="14" t="e">
        <f ca="1">'2. RISK ASSESSMENT'!E22+(RAND()-0.5)/5</f>
        <v>#VALUE!</v>
      </c>
      <c r="U13" s="17" t="e">
        <f ca="1">'2. RISK ASSESSMENT'!J22+(RAND()-0.5)/5</f>
        <v>#VALUE!</v>
      </c>
      <c r="V13" s="14" t="e">
        <f ca="1">'2. RISK ASSESSMENT'!K22+(RAND()-0.5)/5</f>
        <v>#VALUE!</v>
      </c>
    </row>
    <row r="14" spans="18:22">
      <c r="S14" s="17" t="e">
        <f ca="1">'2. RISK ASSESSMENT'!D23+(RAND()-0.5)/5</f>
        <v>#VALUE!</v>
      </c>
      <c r="T14" s="14" t="e">
        <f ca="1">'2. RISK ASSESSMENT'!E23+(RAND()-0.5)/5</f>
        <v>#VALUE!</v>
      </c>
      <c r="U14" s="17" t="e">
        <f ca="1">'2. RISK ASSESSMENT'!J23+(RAND()-0.5)/5</f>
        <v>#VALUE!</v>
      </c>
      <c r="V14" s="14" t="e">
        <f ca="1">'2. RISK ASSESSMENT'!K23+(RAND()-0.5)/5</f>
        <v>#VALUE!</v>
      </c>
    </row>
    <row r="15" spans="18:22">
      <c r="S15" s="17" t="e">
        <f ca="1">'2. RISK ASSESSMENT'!D24+(RAND()-0.5)/5</f>
        <v>#VALUE!</v>
      </c>
      <c r="T15" s="14" t="e">
        <f ca="1">'2. RISK ASSESSMENT'!E24+(RAND()-0.5)/5</f>
        <v>#VALUE!</v>
      </c>
      <c r="U15" s="17" t="e">
        <f ca="1">'2. RISK ASSESSMENT'!J24+(RAND()-0.5)/5</f>
        <v>#VALUE!</v>
      </c>
      <c r="V15" s="14" t="e">
        <f ca="1">'2. RISK ASSESSMENT'!K24+(RAND()-0.5)/5</f>
        <v>#VALUE!</v>
      </c>
    </row>
    <row r="16" spans="18:22">
      <c r="S16" s="17" t="e">
        <f ca="1">'2. RISK ASSESSMENT'!D25+(RAND()-0.5)/5</f>
        <v>#VALUE!</v>
      </c>
      <c r="T16" s="14" t="e">
        <f ca="1">'2. RISK ASSESSMENT'!E25+(RAND()-0.5)/5</f>
        <v>#VALUE!</v>
      </c>
      <c r="U16" s="17" t="e">
        <f ca="1">'2. RISK ASSESSMENT'!J25+(RAND()-0.5)/5</f>
        <v>#VALUE!</v>
      </c>
      <c r="V16" s="14" t="e">
        <f ca="1">'2. RISK ASSESSMENT'!K25+(RAND()-0.5)/5</f>
        <v>#VALUE!</v>
      </c>
    </row>
    <row r="17" spans="19:22">
      <c r="S17" s="17" t="e">
        <f ca="1">'2. RISK ASSESSMENT'!D26+(RAND()-0.5)/5</f>
        <v>#VALUE!</v>
      </c>
      <c r="T17" s="14" t="e">
        <f ca="1">'2. RISK ASSESSMENT'!E26+(RAND()-0.5)/5</f>
        <v>#VALUE!</v>
      </c>
      <c r="U17" s="17" t="e">
        <f ca="1">'2. RISK ASSESSMENT'!J26+(RAND()-0.5)/5</f>
        <v>#VALUE!</v>
      </c>
      <c r="V17" s="14" t="e">
        <f ca="1">'2. RISK ASSESSMENT'!K26+(RAND()-0.5)/5</f>
        <v>#VALUE!</v>
      </c>
    </row>
    <row r="18" spans="19:22">
      <c r="S18" s="17" t="e">
        <f ca="1">'2. RISK ASSESSMENT'!D27+(RAND()-0.5)/5</f>
        <v>#VALUE!</v>
      </c>
      <c r="T18" s="14" t="e">
        <f ca="1">'2. RISK ASSESSMENT'!E27+(RAND()-0.5)/5</f>
        <v>#VALUE!</v>
      </c>
      <c r="U18" s="17" t="e">
        <f ca="1">'2. RISK ASSESSMENT'!J27+(RAND()-0.5)/5</f>
        <v>#VALUE!</v>
      </c>
      <c r="V18" s="14" t="e">
        <f ca="1">'2. RISK ASSESSMENT'!K27+(RAND()-0.5)/5</f>
        <v>#VALUE!</v>
      </c>
    </row>
    <row r="19" spans="19:22">
      <c r="S19" s="17" t="e">
        <f ca="1">'2. RISK ASSESSMENT'!D28+(RAND()-0.5)/5</f>
        <v>#VALUE!</v>
      </c>
      <c r="T19" s="14" t="e">
        <f ca="1">'2. RISK ASSESSMENT'!E28+(RAND()-0.5)/5</f>
        <v>#VALUE!</v>
      </c>
      <c r="U19" s="17" t="e">
        <f ca="1">'2. RISK ASSESSMENT'!J28+(RAND()-0.5)/5</f>
        <v>#VALUE!</v>
      </c>
      <c r="V19" s="14" t="e">
        <f ca="1">'2. RISK ASSESSMENT'!K28+(RAND()-0.5)/5</f>
        <v>#VALUE!</v>
      </c>
    </row>
    <row r="20" spans="19:22">
      <c r="S20" s="17" t="e">
        <f ca="1">'2. RISK ASSESSMENT'!D29+(RAND()-0.5)/5</f>
        <v>#VALUE!</v>
      </c>
      <c r="T20" s="14" t="e">
        <f ca="1">'2. RISK ASSESSMENT'!E29+(RAND()-0.5)/5</f>
        <v>#VALUE!</v>
      </c>
      <c r="U20" s="17" t="e">
        <f ca="1">'2. RISK ASSESSMENT'!J29+(RAND()-0.5)/5</f>
        <v>#VALUE!</v>
      </c>
      <c r="V20" s="14" t="e">
        <f ca="1">'2. RISK ASSESSMENT'!K29+(RAND()-0.5)/5</f>
        <v>#VALUE!</v>
      </c>
    </row>
    <row r="21" spans="19:22">
      <c r="S21" s="17" t="e">
        <f ca="1">'2. RISK ASSESSMENT'!D30+(RAND()-0.5)/5</f>
        <v>#VALUE!</v>
      </c>
      <c r="T21" s="14" t="e">
        <f ca="1">'2. RISK ASSESSMENT'!E30+(RAND()-0.5)/5</f>
        <v>#VALUE!</v>
      </c>
      <c r="U21" s="17" t="e">
        <f ca="1">'2. RISK ASSESSMENT'!J30+(RAND()-0.5)/5</f>
        <v>#VALUE!</v>
      </c>
      <c r="V21" s="14" t="e">
        <f ca="1">'2. RISK ASSESSMENT'!K30+(RAND()-0.5)/5</f>
        <v>#VALUE!</v>
      </c>
    </row>
    <row r="22" spans="19:22">
      <c r="S22" s="17" t="e">
        <f ca="1">'2. RISK ASSESSMENT'!D31+(RAND()-0.5)/5</f>
        <v>#VALUE!</v>
      </c>
      <c r="T22" s="14" t="e">
        <f ca="1">'2. RISK ASSESSMENT'!E31+(RAND()-0.5)/5</f>
        <v>#VALUE!</v>
      </c>
      <c r="U22" s="17" t="e">
        <f ca="1">'2. RISK ASSESSMENT'!J31+(RAND()-0.5)/5</f>
        <v>#VALUE!</v>
      </c>
      <c r="V22" s="14" t="e">
        <f ca="1">'2. RISK ASSESSMENT'!K31+(RAND()-0.5)/5</f>
        <v>#VALUE!</v>
      </c>
    </row>
    <row r="23" spans="19:22">
      <c r="S23" s="17" t="e">
        <f ca="1">'2. RISK ASSESSMENT'!D32+(RAND()-0.5)/5</f>
        <v>#VALUE!</v>
      </c>
      <c r="T23" s="14" t="e">
        <f ca="1">'2. RISK ASSESSMENT'!E32+(RAND()-0.5)/5</f>
        <v>#VALUE!</v>
      </c>
      <c r="U23" s="17" t="e">
        <f ca="1">'2. RISK ASSESSMENT'!J32+(RAND()-0.5)/5</f>
        <v>#VALUE!</v>
      </c>
      <c r="V23" s="14" t="e">
        <f ca="1">'2. RISK ASSESSMENT'!K32+(RAND()-0.5)/5</f>
        <v>#VALUE!</v>
      </c>
    </row>
    <row r="24" spans="19:22">
      <c r="S24" s="17" t="e">
        <f ca="1">'2. RISK ASSESSMENT'!D33+(RAND()-0.5)/5</f>
        <v>#VALUE!</v>
      </c>
      <c r="T24" s="14" t="e">
        <f ca="1">'2. RISK ASSESSMENT'!E33+(RAND()-0.5)/5</f>
        <v>#VALUE!</v>
      </c>
      <c r="U24" s="17" t="e">
        <f ca="1">'2. RISK ASSESSMENT'!J33+(RAND()-0.5)/5</f>
        <v>#VALUE!</v>
      </c>
      <c r="V24" s="14" t="e">
        <f ca="1">'2. RISK ASSESSMENT'!K33+(RAND()-0.5)/5</f>
        <v>#VALUE!</v>
      </c>
    </row>
    <row r="25" spans="19:22">
      <c r="S25" s="17" t="e">
        <f ca="1">'2. RISK ASSESSMENT'!D34+(RAND()-0.5)/5</f>
        <v>#VALUE!</v>
      </c>
      <c r="T25" s="14" t="e">
        <f ca="1">'2. RISK ASSESSMENT'!E34+(RAND()-0.5)/5</f>
        <v>#VALUE!</v>
      </c>
      <c r="U25" s="17" t="e">
        <f ca="1">'2. RISK ASSESSMENT'!J34+(RAND()-0.5)/5</f>
        <v>#VALUE!</v>
      </c>
      <c r="V25" s="14" t="e">
        <f ca="1">'2. RISK ASSESSMENT'!K34+(RAND()-0.5)/5</f>
        <v>#VALUE!</v>
      </c>
    </row>
    <row r="26" spans="19:22">
      <c r="S26" s="17" t="e">
        <f ca="1">'2. RISK ASSESSMENT'!D35+(RAND()-0.5)/5</f>
        <v>#VALUE!</v>
      </c>
      <c r="T26" s="14" t="e">
        <f ca="1">'2. RISK ASSESSMENT'!E35+(RAND()-0.5)/5</f>
        <v>#VALUE!</v>
      </c>
      <c r="U26" s="17" t="e">
        <f ca="1">'2. RISK ASSESSMENT'!J35+(RAND()-0.5)/5</f>
        <v>#VALUE!</v>
      </c>
      <c r="V26" s="14" t="e">
        <f ca="1">'2. RISK ASSESSMENT'!K35+(RAND()-0.5)/5</f>
        <v>#VALUE!</v>
      </c>
    </row>
    <row r="27" spans="19:22">
      <c r="S27" s="17" t="e">
        <f ca="1">'2. RISK ASSESSMENT'!D36+(RAND()-0.5)/5</f>
        <v>#VALUE!</v>
      </c>
      <c r="T27" s="14" t="e">
        <f ca="1">'2. RISK ASSESSMENT'!E36+(RAND()-0.5)/5</f>
        <v>#VALUE!</v>
      </c>
      <c r="U27" s="17" t="e">
        <f ca="1">'2. RISK ASSESSMENT'!J36+(RAND()-0.5)/5</f>
        <v>#VALUE!</v>
      </c>
      <c r="V27" s="14" t="e">
        <f ca="1">'2. RISK ASSESSMENT'!K36+(RAND()-0.5)/5</f>
        <v>#VALUE!</v>
      </c>
    </row>
    <row r="28" spans="19:22">
      <c r="S28" s="17" t="e">
        <f ca="1">'2. RISK ASSESSMENT'!D37+(RAND()-0.5)/5</f>
        <v>#VALUE!</v>
      </c>
      <c r="T28" s="14" t="e">
        <f ca="1">'2. RISK ASSESSMENT'!E37+(RAND()-0.5)/5</f>
        <v>#VALUE!</v>
      </c>
      <c r="U28" s="17" t="e">
        <f ca="1">'2. RISK ASSESSMENT'!J37+(RAND()-0.5)/5</f>
        <v>#VALUE!</v>
      </c>
      <c r="V28" s="14" t="e">
        <f ca="1">'2. RISK ASSESSMENT'!K37+(RAND()-0.5)/5</f>
        <v>#VALUE!</v>
      </c>
    </row>
    <row r="29" spans="19:22">
      <c r="S29" s="17" t="e">
        <f ca="1">'2. RISK ASSESSMENT'!D38+(RAND()-0.5)/5</f>
        <v>#VALUE!</v>
      </c>
      <c r="T29" s="14" t="e">
        <f ca="1">'2. RISK ASSESSMENT'!E38+(RAND()-0.5)/5</f>
        <v>#VALUE!</v>
      </c>
      <c r="U29" s="17" t="e">
        <f ca="1">'2. RISK ASSESSMENT'!J38+(RAND()-0.5)/5</f>
        <v>#VALUE!</v>
      </c>
      <c r="V29" s="14" t="e">
        <f ca="1">'2. RISK ASSESSMENT'!K38+(RAND()-0.5)/5</f>
        <v>#VALUE!</v>
      </c>
    </row>
    <row r="30" spans="19:22">
      <c r="S30" s="17" t="e">
        <f ca="1">'2. RISK ASSESSMENT'!D39+(RAND()-0.5)/5</f>
        <v>#VALUE!</v>
      </c>
      <c r="T30" s="14" t="e">
        <f ca="1">'2. RISK ASSESSMENT'!E39+(RAND()-0.5)/5</f>
        <v>#VALUE!</v>
      </c>
      <c r="U30" s="17" t="e">
        <f ca="1">'2. RISK ASSESSMENT'!J39+(RAND()-0.5)/5</f>
        <v>#VALUE!</v>
      </c>
      <c r="V30" s="14" t="e">
        <f ca="1">'2. RISK ASSESSMENT'!K39+(RAND()-0.5)/5</f>
        <v>#VALUE!</v>
      </c>
    </row>
    <row r="31" spans="19:22">
      <c r="S31" s="17" t="e">
        <f ca="1">'2. RISK ASSESSMENT'!D40+(RAND()-0.5)/5</f>
        <v>#VALUE!</v>
      </c>
      <c r="T31" s="14" t="e">
        <f ca="1">'2. RISK ASSESSMENT'!E40+(RAND()-0.5)/5</f>
        <v>#VALUE!</v>
      </c>
      <c r="U31" s="17" t="e">
        <f ca="1">'2. RISK ASSESSMENT'!J40+(RAND()-0.5)/5</f>
        <v>#VALUE!</v>
      </c>
      <c r="V31" s="14" t="e">
        <f ca="1">'2. RISK ASSESSMENT'!K40+(RAND()-0.5)/5</f>
        <v>#VALUE!</v>
      </c>
    </row>
    <row r="32" spans="19:22">
      <c r="S32" s="17" t="e">
        <f ca="1">'2. RISK ASSESSMENT'!D41+(RAND()-0.5)/5</f>
        <v>#VALUE!</v>
      </c>
      <c r="T32" s="14" t="e">
        <f ca="1">'2. RISK ASSESSMENT'!E41+(RAND()-0.5)/5</f>
        <v>#VALUE!</v>
      </c>
      <c r="U32" s="17" t="e">
        <f ca="1">'2. RISK ASSESSMENT'!J41+(RAND()-0.5)/5</f>
        <v>#VALUE!</v>
      </c>
      <c r="V32" s="14" t="e">
        <f ca="1">'2. RISK ASSESSMENT'!K41+(RAND()-0.5)/5</f>
        <v>#VALUE!</v>
      </c>
    </row>
    <row r="33" spans="2:22">
      <c r="S33" s="17" t="e">
        <f ca="1">'2. RISK ASSESSMENT'!D42+(RAND()-0.5)/5</f>
        <v>#VALUE!</v>
      </c>
      <c r="T33" s="14" t="e">
        <f ca="1">'2. RISK ASSESSMENT'!E42+(RAND()-0.5)/5</f>
        <v>#VALUE!</v>
      </c>
      <c r="U33" s="17" t="e">
        <f ca="1">'2. RISK ASSESSMENT'!J42+(RAND()-0.5)/5</f>
        <v>#VALUE!</v>
      </c>
      <c r="V33" s="14" t="e">
        <f ca="1">'2. RISK ASSESSMENT'!K42+(RAND()-0.5)/5</f>
        <v>#VALUE!</v>
      </c>
    </row>
    <row r="34" spans="2:22">
      <c r="S34" s="17" t="e">
        <f ca="1">'2. RISK ASSESSMENT'!D43+(RAND()-0.5)/5</f>
        <v>#VALUE!</v>
      </c>
      <c r="T34" s="14" t="e">
        <f ca="1">'2. RISK ASSESSMENT'!E43+(RAND()-0.5)/5</f>
        <v>#VALUE!</v>
      </c>
      <c r="U34" s="17" t="e">
        <f ca="1">'2. RISK ASSESSMENT'!J43+(RAND()-0.5)/5</f>
        <v>#VALUE!</v>
      </c>
      <c r="V34" s="14" t="e">
        <f ca="1">'2. RISK ASSESSMENT'!K43+(RAND()-0.5)/5</f>
        <v>#VALUE!</v>
      </c>
    </row>
    <row r="35" spans="2:22">
      <c r="B35" s="22" t="s">
        <v>102</v>
      </c>
      <c r="S35" s="17" t="e">
        <f ca="1">'2. RISK ASSESSMENT'!D44+(RAND()-0.5)/5</f>
        <v>#VALUE!</v>
      </c>
      <c r="T35" s="14" t="e">
        <f ca="1">'2. RISK ASSESSMENT'!E44+(RAND()-0.5)/5</f>
        <v>#VALUE!</v>
      </c>
      <c r="U35" s="17" t="e">
        <f ca="1">'2. RISK ASSESSMENT'!J44+(RAND()-0.5)/5</f>
        <v>#VALUE!</v>
      </c>
      <c r="V35" s="14" t="e">
        <f ca="1">'2. RISK ASSESSMENT'!K44+(RAND()-0.5)/5</f>
        <v>#VALUE!</v>
      </c>
    </row>
    <row r="36" spans="2:22">
      <c r="S36" s="17" t="e">
        <f ca="1">'2. RISK ASSESSMENT'!D45+(RAND()-0.5)/5</f>
        <v>#VALUE!</v>
      </c>
      <c r="T36" s="14" t="e">
        <f ca="1">'2. RISK ASSESSMENT'!E45+(RAND()-0.5)/5</f>
        <v>#VALUE!</v>
      </c>
      <c r="U36" s="17" t="e">
        <f ca="1">'2. RISK ASSESSMENT'!J45+(RAND()-0.5)/5</f>
        <v>#VALUE!</v>
      </c>
      <c r="V36" s="14" t="e">
        <f ca="1">'2. RISK ASSESSMENT'!K45+(RAND()-0.5)/5</f>
        <v>#VALUE!</v>
      </c>
    </row>
    <row r="37" spans="2:22">
      <c r="S37" s="17" t="e">
        <f ca="1">'2. RISK ASSESSMENT'!D46+(RAND()-0.5)/5</f>
        <v>#VALUE!</v>
      </c>
      <c r="T37" s="14" t="e">
        <f ca="1">'2. RISK ASSESSMENT'!E46+(RAND()-0.5)/5</f>
        <v>#VALUE!</v>
      </c>
      <c r="U37" s="17" t="e">
        <f ca="1">'2. RISK ASSESSMENT'!J46+(RAND()-0.5)/5</f>
        <v>#VALUE!</v>
      </c>
      <c r="V37" s="14" t="e">
        <f ca="1">'2. RISK ASSESSMENT'!K46+(RAND()-0.5)/5</f>
        <v>#VALUE!</v>
      </c>
    </row>
    <row r="38" spans="2:22">
      <c r="S38" s="17" t="e">
        <f ca="1">'2. RISK ASSESSMENT'!D47+(RAND()-0.5)/5</f>
        <v>#VALUE!</v>
      </c>
      <c r="T38" s="14" t="e">
        <f ca="1">'2. RISK ASSESSMENT'!E47+(RAND()-0.5)/5</f>
        <v>#VALUE!</v>
      </c>
      <c r="U38" s="17" t="e">
        <f ca="1">'2. RISK ASSESSMENT'!J47+(RAND()-0.5)/5</f>
        <v>#VALUE!</v>
      </c>
      <c r="V38" s="14" t="e">
        <f ca="1">'2. RISK ASSESSMENT'!K47+(RAND()-0.5)/5</f>
        <v>#VALUE!</v>
      </c>
    </row>
    <row r="39" spans="2:22">
      <c r="S39" s="17" t="e">
        <f ca="1">'2. RISK ASSESSMENT'!D48+(RAND()-0.5)/5</f>
        <v>#VALUE!</v>
      </c>
      <c r="T39" s="14" t="e">
        <f ca="1">'2. RISK ASSESSMENT'!E48+(RAND()-0.5)/5</f>
        <v>#VALUE!</v>
      </c>
      <c r="U39" s="17" t="e">
        <f ca="1">'2. RISK ASSESSMENT'!J48+(RAND()-0.5)/5</f>
        <v>#VALUE!</v>
      </c>
      <c r="V39" s="14" t="e">
        <f ca="1">'2. RISK ASSESSMENT'!K48+(RAND()-0.5)/5</f>
        <v>#VALUE!</v>
      </c>
    </row>
    <row r="40" spans="2:22">
      <c r="S40" s="17" t="e">
        <f ca="1">'2. RISK ASSESSMENT'!D49+(RAND()-0.5)/5</f>
        <v>#VALUE!</v>
      </c>
      <c r="T40" s="14" t="e">
        <f ca="1">'2. RISK ASSESSMENT'!E49+(RAND()-0.5)/5</f>
        <v>#VALUE!</v>
      </c>
      <c r="U40" s="17" t="e">
        <f ca="1">'2. RISK ASSESSMENT'!J49+(RAND()-0.5)/5</f>
        <v>#VALUE!</v>
      </c>
      <c r="V40" s="14" t="e">
        <f ca="1">'2. RISK ASSESSMENT'!K49+(RAND()-0.5)/5</f>
        <v>#VALUE!</v>
      </c>
    </row>
    <row r="41" spans="2:22">
      <c r="S41" s="17" t="e">
        <f ca="1">'2. RISK ASSESSMENT'!D50+(RAND()-0.5)/5</f>
        <v>#VALUE!</v>
      </c>
      <c r="T41" s="14" t="e">
        <f ca="1">'2. RISK ASSESSMENT'!E50+(RAND()-0.5)/5</f>
        <v>#VALUE!</v>
      </c>
      <c r="U41" s="17" t="e">
        <f ca="1">'2. RISK ASSESSMENT'!J50+(RAND()-0.5)/5</f>
        <v>#VALUE!</v>
      </c>
      <c r="V41" s="14" t="e">
        <f ca="1">'2. RISK ASSESSMENT'!K50+(RAND()-0.5)/5</f>
        <v>#VALUE!</v>
      </c>
    </row>
    <row r="42" spans="2:22">
      <c r="S42" s="17" t="e">
        <f ca="1">'2. RISK ASSESSMENT'!D51+(RAND()-0.5)/5</f>
        <v>#VALUE!</v>
      </c>
      <c r="T42" s="14" t="e">
        <f ca="1">'2. RISK ASSESSMENT'!E51+(RAND()-0.5)/5</f>
        <v>#VALUE!</v>
      </c>
      <c r="U42" s="17" t="e">
        <f ca="1">'2. RISK ASSESSMENT'!J51+(RAND()-0.5)/5</f>
        <v>#VALUE!</v>
      </c>
      <c r="V42" s="14" t="e">
        <f ca="1">'2. RISK ASSESSMENT'!K51+(RAND()-0.5)/5</f>
        <v>#VALUE!</v>
      </c>
    </row>
    <row r="43" spans="2:22">
      <c r="S43" s="17" t="e">
        <f ca="1">'2. RISK ASSESSMENT'!D52+(RAND()-0.5)/5</f>
        <v>#VALUE!</v>
      </c>
      <c r="T43" s="14" t="e">
        <f ca="1">'2. RISK ASSESSMENT'!E52+(RAND()-0.5)/5</f>
        <v>#VALUE!</v>
      </c>
      <c r="U43" s="17" t="e">
        <f ca="1">'2. RISK ASSESSMENT'!J52+(RAND()-0.5)/5</f>
        <v>#VALUE!</v>
      </c>
      <c r="V43" s="14" t="e">
        <f ca="1">'2. RISK ASSESSMENT'!K52+(RAND()-0.5)/5</f>
        <v>#VALUE!</v>
      </c>
    </row>
    <row r="44" spans="2:22">
      <c r="S44" s="17" t="e">
        <f ca="1">'2. RISK ASSESSMENT'!D53+(RAND()-0.5)/5</f>
        <v>#VALUE!</v>
      </c>
      <c r="T44" s="14" t="e">
        <f ca="1">'2. RISK ASSESSMENT'!E53+(RAND()-0.5)/5</f>
        <v>#VALUE!</v>
      </c>
      <c r="U44" s="17" t="e">
        <f ca="1">'2. RISK ASSESSMENT'!J53+(RAND()-0.5)/5</f>
        <v>#VALUE!</v>
      </c>
      <c r="V44" s="14" t="e">
        <f ca="1">'2. RISK ASSESSMENT'!K53+(RAND()-0.5)/5</f>
        <v>#VALUE!</v>
      </c>
    </row>
    <row r="45" spans="2:22">
      <c r="S45" s="17" t="e">
        <f ca="1">'2. RISK ASSESSMENT'!D54+(RAND()-0.5)/5</f>
        <v>#VALUE!</v>
      </c>
      <c r="T45" s="14" t="e">
        <f ca="1">'2. RISK ASSESSMENT'!E54+(RAND()-0.5)/5</f>
        <v>#VALUE!</v>
      </c>
      <c r="U45" s="17" t="e">
        <f ca="1">'2. RISK ASSESSMENT'!J54+(RAND()-0.5)/5</f>
        <v>#VALUE!</v>
      </c>
      <c r="V45" s="14" t="e">
        <f ca="1">'2. RISK ASSESSMENT'!K54+(RAND()-0.5)/5</f>
        <v>#VALUE!</v>
      </c>
    </row>
    <row r="46" spans="2:22">
      <c r="S46" s="17" t="e">
        <f ca="1">'2. RISK ASSESSMENT'!D55+(RAND()-0.5)/5</f>
        <v>#VALUE!</v>
      </c>
      <c r="T46" s="14" t="e">
        <f ca="1">'2. RISK ASSESSMENT'!E55+(RAND()-0.5)/5</f>
        <v>#VALUE!</v>
      </c>
      <c r="U46" s="17" t="e">
        <f ca="1">'2. RISK ASSESSMENT'!J55+(RAND()-0.5)/5</f>
        <v>#VALUE!</v>
      </c>
      <c r="V46" s="14" t="e">
        <f ca="1">'2. RISK ASSESSMENT'!K55+(RAND()-0.5)/5</f>
        <v>#VALUE!</v>
      </c>
    </row>
    <row r="47" spans="2:22">
      <c r="S47" s="17" t="e">
        <f ca="1">'2. RISK ASSESSMENT'!D56+(RAND()-0.5)/5</f>
        <v>#VALUE!</v>
      </c>
      <c r="T47" s="14" t="e">
        <f ca="1">'2. RISK ASSESSMENT'!E56+(RAND()-0.5)/5</f>
        <v>#VALUE!</v>
      </c>
      <c r="U47" s="17" t="e">
        <f ca="1">'2. RISK ASSESSMENT'!J56+(RAND()-0.5)/5</f>
        <v>#VALUE!</v>
      </c>
      <c r="V47" s="14" t="e">
        <f ca="1">'2. RISK ASSESSMENT'!K56+(RAND()-0.5)/5</f>
        <v>#VALUE!</v>
      </c>
    </row>
    <row r="48" spans="2:22">
      <c r="S48" s="17" t="e">
        <f ca="1">'2. RISK ASSESSMENT'!D57+(RAND()-0.5)/5</f>
        <v>#VALUE!</v>
      </c>
      <c r="T48" s="14" t="e">
        <f ca="1">'2. RISK ASSESSMENT'!E57+(RAND()-0.5)/5</f>
        <v>#VALUE!</v>
      </c>
      <c r="U48" s="17" t="e">
        <f ca="1">'2. RISK ASSESSMENT'!J57+(RAND()-0.5)/5</f>
        <v>#VALUE!</v>
      </c>
      <c r="V48" s="14" t="e">
        <f ca="1">'2. RISK ASSESSMENT'!K57+(RAND()-0.5)/5</f>
        <v>#VALUE!</v>
      </c>
    </row>
    <row r="49" spans="19:22">
      <c r="S49" s="17" t="e">
        <f ca="1">'2. RISK ASSESSMENT'!D58+(RAND()-0.5)/5</f>
        <v>#VALUE!</v>
      </c>
      <c r="T49" s="14" t="e">
        <f ca="1">'2. RISK ASSESSMENT'!E58+(RAND()-0.5)/5</f>
        <v>#VALUE!</v>
      </c>
      <c r="U49" s="17" t="e">
        <f ca="1">'2. RISK ASSESSMENT'!J58+(RAND()-0.5)/5</f>
        <v>#VALUE!</v>
      </c>
      <c r="V49" s="14" t="e">
        <f ca="1">'2. RISK ASSESSMENT'!K58+(RAND()-0.5)/5</f>
        <v>#VALUE!</v>
      </c>
    </row>
    <row r="50" spans="19:22">
      <c r="S50" s="17" t="e">
        <f ca="1">'2. RISK ASSESSMENT'!D59+(RAND()-0.5)/5</f>
        <v>#VALUE!</v>
      </c>
      <c r="T50" s="14" t="e">
        <f ca="1">'2. RISK ASSESSMENT'!E59+(RAND()-0.5)/5</f>
        <v>#VALUE!</v>
      </c>
      <c r="U50" s="17" t="e">
        <f ca="1">'2. RISK ASSESSMENT'!J59+(RAND()-0.5)/5</f>
        <v>#VALUE!</v>
      </c>
      <c r="V50" s="14" t="e">
        <f ca="1">'2. RISK ASSESSMENT'!K59+(RAND()-0.5)/5</f>
        <v>#VALUE!</v>
      </c>
    </row>
    <row r="51" spans="19:22">
      <c r="S51" s="17" t="e">
        <f ca="1">'2. RISK ASSESSMENT'!D60+(RAND()-0.5)/5</f>
        <v>#VALUE!</v>
      </c>
      <c r="T51" s="14" t="e">
        <f ca="1">'2. RISK ASSESSMENT'!E60+(RAND()-0.5)/5</f>
        <v>#VALUE!</v>
      </c>
      <c r="U51" s="17" t="e">
        <f ca="1">'2. RISK ASSESSMENT'!J60+(RAND()-0.5)/5</f>
        <v>#VALUE!</v>
      </c>
      <c r="V51" s="14" t="e">
        <f ca="1">'2. RISK ASSESSMENT'!K60+(RAND()-0.5)/5</f>
        <v>#VALUE!</v>
      </c>
    </row>
    <row r="52" spans="19:22">
      <c r="S52" s="17" t="e">
        <f ca="1">'2. RISK ASSESSMENT'!D61+(RAND()-0.5)/5</f>
        <v>#VALUE!</v>
      </c>
      <c r="T52" s="14" t="e">
        <f ca="1">'2. RISK ASSESSMENT'!E61+(RAND()-0.5)/5</f>
        <v>#VALUE!</v>
      </c>
      <c r="U52" s="17" t="e">
        <f ca="1">'2. RISK ASSESSMENT'!J61+(RAND()-0.5)/5</f>
        <v>#VALUE!</v>
      </c>
      <c r="V52" s="14" t="e">
        <f ca="1">'2. RISK ASSESSMENT'!K61+(RAND()-0.5)/5</f>
        <v>#VALUE!</v>
      </c>
    </row>
    <row r="53" spans="19:22">
      <c r="S53" s="17">
        <f ca="1">'2. RISK ASSESSMENT'!D62+(RAND()-0.5)/5</f>
        <v>-4.0827030385517202E-2</v>
      </c>
      <c r="T53" s="14">
        <f ca="1">'2. RISK ASSESSMENT'!E62+(RAND()-0.5)/5</f>
        <v>5.0794823909255826E-2</v>
      </c>
      <c r="U53" s="17">
        <f ca="1">'2. RISK ASSESSMENT'!J62+(RAND()-0.5)/5</f>
        <v>5.5494821421648629E-3</v>
      </c>
      <c r="V53" s="14">
        <f ca="1">'2. RISK ASSESSMENT'!K62+(RAND()-0.5)/5</f>
        <v>4.3078898232003171E-2</v>
      </c>
    </row>
    <row r="54" spans="19:22">
      <c r="S54" s="17">
        <f ca="1">'2. RISK ASSESSMENT'!D63+(RAND()-0.5)/5</f>
        <v>8.3279688486679812E-2</v>
      </c>
      <c r="T54" s="14">
        <f ca="1">'2. RISK ASSESSMENT'!E63+(RAND()-0.5)/5</f>
        <v>3.5140479486146202E-2</v>
      </c>
      <c r="U54" s="17">
        <f ca="1">'2. RISK ASSESSMENT'!J63+(RAND()-0.5)/5</f>
        <v>-3.401157950637481E-2</v>
      </c>
      <c r="V54" s="14">
        <f ca="1">'2. RISK ASSESSMENT'!K63+(RAND()-0.5)/5</f>
        <v>3.0367164243906907E-2</v>
      </c>
    </row>
    <row r="55" spans="19:22">
      <c r="S55" s="17">
        <f ca="1">'2. RISK ASSESSMENT'!D64+(RAND()-0.5)/5</f>
        <v>-2.8124204280541652E-2</v>
      </c>
      <c r="T55" s="14">
        <f ca="1">'2. RISK ASSESSMENT'!E64+(RAND()-0.5)/5</f>
        <v>6.4792099297447628E-2</v>
      </c>
      <c r="U55" s="17">
        <f ca="1">'2. RISK ASSESSMENT'!J64+(RAND()-0.5)/5</f>
        <v>7.7215945385335008E-2</v>
      </c>
      <c r="V55" s="14">
        <f ca="1">'2. RISK ASSESSMENT'!K64+(RAND()-0.5)/5</f>
        <v>6.3600739233698619E-2</v>
      </c>
    </row>
    <row r="56" spans="19:22">
      <c r="S56" s="17">
        <f ca="1">'2. RISK ASSESSMENT'!D65+(RAND()-0.5)/5</f>
        <v>-9.0072635058993017E-2</v>
      </c>
      <c r="T56" s="14">
        <f ca="1">'2. RISK ASSESSMENT'!E65+(RAND()-0.5)/5</f>
        <v>-7.9585028784332865E-2</v>
      </c>
      <c r="U56" s="17">
        <f ca="1">'2. RISK ASSESSMENT'!J65+(RAND()-0.5)/5</f>
        <v>4.8065539086076539E-2</v>
      </c>
      <c r="V56" s="14">
        <f ca="1">'2. RISK ASSESSMENT'!K65+(RAND()-0.5)/5</f>
        <v>-7.5352816867389455E-2</v>
      </c>
    </row>
    <row r="57" spans="19:22">
      <c r="S57" s="17">
        <f ca="1">'2. RISK ASSESSMENT'!D66+(RAND()-0.5)/5</f>
        <v>-7.8532334765070155E-3</v>
      </c>
      <c r="T57" s="14">
        <f ca="1">'2. RISK ASSESSMENT'!E66+(RAND()-0.5)/5</f>
        <v>9.3154786954844318E-2</v>
      </c>
      <c r="U57" s="17">
        <f ca="1">'2. RISK ASSESSMENT'!J66+(RAND()-0.5)/5</f>
        <v>1.1350444527989167E-2</v>
      </c>
      <c r="V57" s="14">
        <f ca="1">'2. RISK ASSESSMENT'!K66+(RAND()-0.5)/5</f>
        <v>4.3354404616694597E-2</v>
      </c>
    </row>
    <row r="58" spans="19:22">
      <c r="S58" s="17">
        <f ca="1">'2. RISK ASSESSMENT'!D67+(RAND()-0.5)/5</f>
        <v>8.0291221478075589E-2</v>
      </c>
      <c r="T58" s="14">
        <f ca="1">'2. RISK ASSESSMENT'!E67+(RAND()-0.5)/5</f>
        <v>-5.5814284592971976E-2</v>
      </c>
      <c r="U58" s="17">
        <f ca="1">'2. RISK ASSESSMENT'!J67+(RAND()-0.5)/5</f>
        <v>-3.0940155345748122E-2</v>
      </c>
      <c r="V58" s="14">
        <f ca="1">'2. RISK ASSESSMENT'!K67+(RAND()-0.5)/5</f>
        <v>-3.889410418734416E-2</v>
      </c>
    </row>
    <row r="59" spans="19:22">
      <c r="S59" s="17">
        <f ca="1">'2. RISK ASSESSMENT'!D68+(RAND()-0.5)/5</f>
        <v>-9.6740736256395898E-2</v>
      </c>
      <c r="T59" s="14">
        <f ca="1">'2. RISK ASSESSMENT'!E68+(RAND()-0.5)/5</f>
        <v>2.7373021138638175E-2</v>
      </c>
      <c r="U59" s="17">
        <f ca="1">'2. RISK ASSESSMENT'!J68+(RAND()-0.5)/5</f>
        <v>-2.8326520801174281E-2</v>
      </c>
      <c r="V59" s="14">
        <f ca="1">'2. RISK ASSESSMENT'!K68+(RAND()-0.5)/5</f>
        <v>-1.7788178688343082E-2</v>
      </c>
    </row>
    <row r="60" spans="19:22">
      <c r="S60" s="17">
        <f ca="1">'2. RISK ASSESSMENT'!D69+(RAND()-0.5)/5</f>
        <v>-5.0617735908243811E-2</v>
      </c>
      <c r="T60" s="14">
        <f ca="1">'2. RISK ASSESSMENT'!E69+(RAND()-0.5)/5</f>
        <v>1.0795295294748097E-2</v>
      </c>
      <c r="U60" s="17">
        <f ca="1">'2. RISK ASSESSMENT'!J69+(RAND()-0.5)/5</f>
        <v>-8.5540610403225165E-2</v>
      </c>
      <c r="V60" s="14">
        <f ca="1">'2. RISK ASSESSMENT'!K69+(RAND()-0.5)/5</f>
        <v>2.9921024835932952E-2</v>
      </c>
    </row>
    <row r="61" spans="19:22">
      <c r="S61" s="17">
        <f ca="1">'2. RISK ASSESSMENT'!D70+(RAND()-0.5)/5</f>
        <v>-9.494916777212592E-2</v>
      </c>
      <c r="T61" s="14">
        <f ca="1">'2. RISK ASSESSMENT'!E70+(RAND()-0.5)/5</f>
        <v>4.7530577361027837E-2</v>
      </c>
      <c r="U61" s="17">
        <f ca="1">'2. RISK ASSESSMENT'!J70+(RAND()-0.5)/5</f>
        <v>6.391561941495638E-3</v>
      </c>
      <c r="V61" s="14">
        <f ca="1">'2. RISK ASSESSMENT'!K70+(RAND()-0.5)/5</f>
        <v>-5.8364993646201159E-2</v>
      </c>
    </row>
    <row r="62" spans="19:22">
      <c r="S62" s="17">
        <f ca="1">'2. RISK ASSESSMENT'!D71+(RAND()-0.5)/5</f>
        <v>4.2209888375161861E-2</v>
      </c>
      <c r="T62" s="14">
        <f ca="1">'2. RISK ASSESSMENT'!E71+(RAND()-0.5)/5</f>
        <v>6.0713230783210156E-2</v>
      </c>
      <c r="U62" s="17">
        <f ca="1">'2. RISK ASSESSMENT'!J71+(RAND()-0.5)/5</f>
        <v>-9.9824568798875912E-2</v>
      </c>
      <c r="V62" s="14">
        <f ca="1">'2. RISK ASSESSMENT'!K71+(RAND()-0.5)/5</f>
        <v>4.9812172690068456E-2</v>
      </c>
    </row>
    <row r="63" spans="19:22">
      <c r="S63" s="17">
        <f ca="1">'2. RISK ASSESSMENT'!D72+(RAND()-0.5)/5</f>
        <v>5.234309050499715E-2</v>
      </c>
      <c r="T63" s="14">
        <f ca="1">'2. RISK ASSESSMENT'!E72+(RAND()-0.5)/5</f>
        <v>-9.7386861177958334E-2</v>
      </c>
      <c r="U63" s="17">
        <f ca="1">'2. RISK ASSESSMENT'!J72+(RAND()-0.5)/5</f>
        <v>-5.0048188321619433E-2</v>
      </c>
      <c r="V63" s="14">
        <f ca="1">'2. RISK ASSESSMENT'!K72+(RAND()-0.5)/5</f>
        <v>9.8158685028938833E-2</v>
      </c>
    </row>
    <row r="64" spans="19:22">
      <c r="S64" s="17">
        <f ca="1">'2. RISK ASSESSMENT'!D73+(RAND()-0.5)/5</f>
        <v>9.9664334745005016E-3</v>
      </c>
      <c r="T64" s="14">
        <f ca="1">'2. RISK ASSESSMENT'!E73+(RAND()-0.5)/5</f>
        <v>7.7069070857485711E-2</v>
      </c>
      <c r="U64" s="17">
        <f ca="1">'2. RISK ASSESSMENT'!J73+(RAND()-0.5)/5</f>
        <v>-4.0242312974205642E-2</v>
      </c>
      <c r="V64" s="14">
        <f ca="1">'2. RISK ASSESSMENT'!K73+(RAND()-0.5)/5</f>
        <v>3.8997937656191526E-3</v>
      </c>
    </row>
    <row r="65" spans="19:22">
      <c r="S65" s="17">
        <f ca="1">'2. RISK ASSESSMENT'!D74+(RAND()-0.5)/5</f>
        <v>-7.9111385938005818E-2</v>
      </c>
      <c r="T65" s="14">
        <f ca="1">'2. RISK ASSESSMENT'!E74+(RAND()-0.5)/5</f>
        <v>8.0087587623709114E-2</v>
      </c>
      <c r="U65" s="17">
        <f ca="1">'2. RISK ASSESSMENT'!J74+(RAND()-0.5)/5</f>
        <v>-5.180374562899346E-2</v>
      </c>
      <c r="V65" s="14">
        <f ca="1">'2. RISK ASSESSMENT'!K74+(RAND()-0.5)/5</f>
        <v>3.8426030192639724E-2</v>
      </c>
    </row>
    <row r="66" spans="19:22">
      <c r="S66" s="17">
        <f ca="1">'2. RISK ASSESSMENT'!D75+(RAND()-0.5)/5</f>
        <v>-1.8946959059881862E-3</v>
      </c>
      <c r="T66" s="14">
        <f ca="1">'2. RISK ASSESSMENT'!E75+(RAND()-0.5)/5</f>
        <v>3.585111081867496E-2</v>
      </c>
      <c r="U66" s="17">
        <f ca="1">'2. RISK ASSESSMENT'!J75+(RAND()-0.5)/5</f>
        <v>-1.7509098557504665E-2</v>
      </c>
      <c r="V66" s="14">
        <f ca="1">'2. RISK ASSESSMENT'!K75+(RAND()-0.5)/5</f>
        <v>4.9261466799106257E-2</v>
      </c>
    </row>
    <row r="67" spans="19:22">
      <c r="S67" s="17">
        <f ca="1">'2. RISK ASSESSMENT'!D76+(RAND()-0.5)/5</f>
        <v>5.6536780325143109E-2</v>
      </c>
      <c r="T67" s="14">
        <f ca="1">'2. RISK ASSESSMENT'!E76+(RAND()-0.5)/5</f>
        <v>6.8779400376979272E-3</v>
      </c>
      <c r="U67" s="17">
        <f ca="1">'2. RISK ASSESSMENT'!J76+(RAND()-0.5)/5</f>
        <v>4.7384289845041151E-2</v>
      </c>
      <c r="V67" s="14">
        <f ca="1">'2. RISK ASSESSMENT'!K76+(RAND()-0.5)/5</f>
        <v>6.5487160966325939E-2</v>
      </c>
    </row>
    <row r="68" spans="19:22">
      <c r="S68" s="17">
        <f ca="1">'2. RISK ASSESSMENT'!D77+(RAND()-0.5)/5</f>
        <v>8.7560439845540655E-2</v>
      </c>
      <c r="T68" s="14">
        <f ca="1">'2. RISK ASSESSMENT'!E77+(RAND()-0.5)/5</f>
        <v>-1.228407899966133E-2</v>
      </c>
      <c r="U68" s="17">
        <f ca="1">'2. RISK ASSESSMENT'!J77+(RAND()-0.5)/5</f>
        <v>6.0459218288789526E-3</v>
      </c>
      <c r="V68" s="14">
        <f ca="1">'2. RISK ASSESSMENT'!K77+(RAND()-0.5)/5</f>
        <v>-5.0490967932006622E-2</v>
      </c>
    </row>
    <row r="69" spans="19:22">
      <c r="S69" s="17">
        <f ca="1">'2. RISK ASSESSMENT'!D78+(RAND()-0.5)/5</f>
        <v>6.7972040516231843E-3</v>
      </c>
      <c r="T69" s="14">
        <f ca="1">'2. RISK ASSESSMENT'!E78+(RAND()-0.5)/5</f>
        <v>-1.25116514473109E-2</v>
      </c>
      <c r="U69" s="17">
        <f ca="1">'2. RISK ASSESSMENT'!J78+(RAND()-0.5)/5</f>
        <v>2.7745803913393076E-2</v>
      </c>
      <c r="V69" s="14">
        <f ca="1">'2. RISK ASSESSMENT'!K78+(RAND()-0.5)/5</f>
        <v>2.1415059197387641E-2</v>
      </c>
    </row>
    <row r="70" spans="19:22">
      <c r="S70" s="17">
        <f ca="1">'2. RISK ASSESSMENT'!D79+(RAND()-0.5)/5</f>
        <v>-7.3459805681442683E-2</v>
      </c>
      <c r="T70" s="14">
        <f ca="1">'2. RISK ASSESSMENT'!E79+(RAND()-0.5)/5</f>
        <v>-3.7140857513038063E-2</v>
      </c>
      <c r="U70" s="17">
        <f ca="1">'2. RISK ASSESSMENT'!J79+(RAND()-0.5)/5</f>
        <v>-2.3740379816835765E-2</v>
      </c>
      <c r="V70" s="14">
        <f ca="1">'2. RISK ASSESSMENT'!K79+(RAND()-0.5)/5</f>
        <v>-7.4293505876461996E-2</v>
      </c>
    </row>
    <row r="71" spans="19:22">
      <c r="S71" s="17">
        <f ca="1">'2. RISK ASSESSMENT'!D80+(RAND()-0.5)/5</f>
        <v>-2.6432598298216113E-2</v>
      </c>
      <c r="T71" s="14">
        <f ca="1">'2. RISK ASSESSMENT'!E80+(RAND()-0.5)/5</f>
        <v>-2.4301347413394757E-2</v>
      </c>
      <c r="U71" s="17">
        <f ca="1">'2. RISK ASSESSMENT'!J80+(RAND()-0.5)/5</f>
        <v>-2.8355827642956122E-2</v>
      </c>
      <c r="V71" s="14">
        <f ca="1">'2. RISK ASSESSMENT'!K80+(RAND()-0.5)/5</f>
        <v>5.5242735484086758E-2</v>
      </c>
    </row>
    <row r="72" spans="19:22">
      <c r="S72" s="17">
        <f ca="1">'2. RISK ASSESSMENT'!D81+(RAND()-0.5)/5</f>
        <v>7.0342068690349119E-2</v>
      </c>
      <c r="T72" s="14">
        <f ca="1">'2. RISK ASSESSMENT'!E81+(RAND()-0.5)/5</f>
        <v>-8.864413865935436E-2</v>
      </c>
      <c r="U72" s="17">
        <f ca="1">'2. RISK ASSESSMENT'!J81+(RAND()-0.5)/5</f>
        <v>2.467572546544252E-2</v>
      </c>
      <c r="V72" s="14">
        <f ca="1">'2. RISK ASSESSMENT'!K81+(RAND()-0.5)/5</f>
        <v>-3.4049235752767748E-3</v>
      </c>
    </row>
    <row r="73" spans="19:22">
      <c r="S73" s="17">
        <f ca="1">'2. RISK ASSESSMENT'!D82+(RAND()-0.5)/5</f>
        <v>-2.1439517568482325E-2</v>
      </c>
      <c r="T73" s="14">
        <f ca="1">'2. RISK ASSESSMENT'!E82+(RAND()-0.5)/5</f>
        <v>4.4769805819224497E-2</v>
      </c>
      <c r="U73" s="17">
        <f ca="1">'2. RISK ASSESSMENT'!J82+(RAND()-0.5)/5</f>
        <v>2.8716002568813771E-2</v>
      </c>
      <c r="V73" s="14">
        <f ca="1">'2. RISK ASSESSMENT'!K82+(RAND()-0.5)/5</f>
        <v>-5.7972742214391061E-2</v>
      </c>
    </row>
    <row r="74" spans="19:22">
      <c r="S74" s="17">
        <f ca="1">'2. RISK ASSESSMENT'!D83+(RAND()-0.5)/5</f>
        <v>8.6436137343269159E-2</v>
      </c>
      <c r="T74" s="14">
        <f ca="1">'2. RISK ASSESSMENT'!E83+(RAND()-0.5)/5</f>
        <v>-5.3858802477121048E-2</v>
      </c>
      <c r="U74" s="17">
        <f ca="1">'2. RISK ASSESSMENT'!J83+(RAND()-0.5)/5</f>
        <v>7.1761283903826661E-2</v>
      </c>
      <c r="V74" s="14">
        <f ca="1">'2. RISK ASSESSMENT'!K83+(RAND()-0.5)/5</f>
        <v>-2.449072647839674E-2</v>
      </c>
    </row>
    <row r="75" spans="19:22">
      <c r="S75" s="17">
        <f ca="1">'2. RISK ASSESSMENT'!D84+(RAND()-0.5)/5</f>
        <v>2.3734221397724232E-2</v>
      </c>
      <c r="T75" s="14">
        <f ca="1">'2. RISK ASSESSMENT'!E84+(RAND()-0.5)/5</f>
        <v>8.9589673754054175E-2</v>
      </c>
      <c r="U75" s="17">
        <f ca="1">'2. RISK ASSESSMENT'!J84+(RAND()-0.5)/5</f>
        <v>-2.7666328883754688E-2</v>
      </c>
      <c r="V75" s="14">
        <f ca="1">'2. RISK ASSESSMENT'!K84+(RAND()-0.5)/5</f>
        <v>1.1514543637945063E-2</v>
      </c>
    </row>
    <row r="76" spans="19:22">
      <c r="S76" s="17">
        <f ca="1">'2. RISK ASSESSMENT'!D85+(RAND()-0.5)/5</f>
        <v>-4.2136856753063515E-2</v>
      </c>
      <c r="T76" s="14">
        <f ca="1">'2. RISK ASSESSMENT'!E85+(RAND()-0.5)/5</f>
        <v>1.8237967759470265E-2</v>
      </c>
      <c r="U76" s="17">
        <f ca="1">'2. RISK ASSESSMENT'!J85+(RAND()-0.5)/5</f>
        <v>-7.8761798423110374E-2</v>
      </c>
      <c r="V76" s="14">
        <f ca="1">'2. RISK ASSESSMENT'!K85+(RAND()-0.5)/5</f>
        <v>9.6378267470352604E-3</v>
      </c>
    </row>
    <row r="77" spans="19:22">
      <c r="S77" s="17">
        <f ca="1">'2. RISK ASSESSMENT'!D86+(RAND()-0.5)/5</f>
        <v>-3.2117861558612737E-2</v>
      </c>
      <c r="T77" s="14">
        <f ca="1">'2. RISK ASSESSMENT'!E86+(RAND()-0.5)/5</f>
        <v>-3.3631474206414477E-2</v>
      </c>
      <c r="U77" s="17">
        <f ca="1">'2. RISK ASSESSMENT'!J86+(RAND()-0.5)/5</f>
        <v>7.8011079777540515E-2</v>
      </c>
      <c r="V77" s="14">
        <f ca="1">'2. RISK ASSESSMENT'!K86+(RAND()-0.5)/5</f>
        <v>-3.3804023377937489E-2</v>
      </c>
    </row>
    <row r="78" spans="19:22">
      <c r="S78" s="17">
        <f ca="1">'2. RISK ASSESSMENT'!D87+(RAND()-0.5)/5</f>
        <v>-5.5761625937080964E-2</v>
      </c>
      <c r="T78" s="14">
        <f ca="1">'2. RISK ASSESSMENT'!E87+(RAND()-0.5)/5</f>
        <v>-4.1749201033800955E-2</v>
      </c>
      <c r="U78" s="17">
        <f ca="1">'2. RISK ASSESSMENT'!J87+(RAND()-0.5)/5</f>
        <v>4.5450364008758015E-2</v>
      </c>
      <c r="V78" s="14">
        <f ca="1">'2. RISK ASSESSMENT'!K87+(RAND()-0.5)/5</f>
        <v>4.1753509800901624E-2</v>
      </c>
    </row>
    <row r="79" spans="19:22">
      <c r="S79" s="17">
        <f ca="1">'2. RISK ASSESSMENT'!D88+(RAND()-0.5)/5</f>
        <v>-6.1968936975837982E-2</v>
      </c>
      <c r="T79" s="14">
        <f ca="1">'2. RISK ASSESSMENT'!E88+(RAND()-0.5)/5</f>
        <v>5.420649922871483E-2</v>
      </c>
      <c r="U79" s="17">
        <f ca="1">'2. RISK ASSESSMENT'!J88+(RAND()-0.5)/5</f>
        <v>-3.6575963244974231E-2</v>
      </c>
      <c r="V79" s="14">
        <f ca="1">'2. RISK ASSESSMENT'!K88+(RAND()-0.5)/5</f>
        <v>1.3500996196953663E-2</v>
      </c>
    </row>
    <row r="80" spans="19:22">
      <c r="S80" s="17">
        <f ca="1">'2. RISK ASSESSMENT'!D89+(RAND()-0.5)/5</f>
        <v>-4.4489670998762242E-2</v>
      </c>
      <c r="T80" s="14">
        <f ca="1">'2. RISK ASSESSMENT'!E89+(RAND()-0.5)/5</f>
        <v>-1.475868937924547E-2</v>
      </c>
      <c r="U80" s="17">
        <f ca="1">'2. RISK ASSESSMENT'!J89+(RAND()-0.5)/5</f>
        <v>8.9270846591043892E-3</v>
      </c>
      <c r="V80" s="14">
        <f ca="1">'2. RISK ASSESSMENT'!K89+(RAND()-0.5)/5</f>
        <v>-6.0372061185779383E-2</v>
      </c>
    </row>
    <row r="81" spans="19:22">
      <c r="S81" s="17">
        <f ca="1">'2. RISK ASSESSMENT'!D90+(RAND()-0.5)/5</f>
        <v>-1.5630064917514685E-2</v>
      </c>
      <c r="T81" s="14">
        <f ca="1">'2. RISK ASSESSMENT'!E90+(RAND()-0.5)/5</f>
        <v>9.8372568980144862E-2</v>
      </c>
      <c r="U81" s="17">
        <f ca="1">'2. RISK ASSESSMENT'!J90+(RAND()-0.5)/5</f>
        <v>-3.8013036607029191E-2</v>
      </c>
      <c r="V81" s="14">
        <f ca="1">'2. RISK ASSESSMENT'!K90+(RAND()-0.5)/5</f>
        <v>-5.0039793581965905E-2</v>
      </c>
    </row>
    <row r="82" spans="19:22">
      <c r="S82" s="17">
        <f ca="1">'2. RISK ASSESSMENT'!D91+(RAND()-0.5)/5</f>
        <v>3.529061435527505E-2</v>
      </c>
      <c r="T82" s="14">
        <f ca="1">'2. RISK ASSESSMENT'!E91+(RAND()-0.5)/5</f>
        <v>8.2404579945684578E-2</v>
      </c>
      <c r="U82" s="17">
        <f ca="1">'2. RISK ASSESSMENT'!J91+(RAND()-0.5)/5</f>
        <v>-9.3881312897787558E-3</v>
      </c>
      <c r="V82" s="14">
        <f ca="1">'2. RISK ASSESSMENT'!K91+(RAND()-0.5)/5</f>
        <v>3.2212067547892518E-3</v>
      </c>
    </row>
    <row r="83" spans="19:22">
      <c r="S83" s="17">
        <f ca="1">'2. RISK ASSESSMENT'!D92+(RAND()-0.5)/5</f>
        <v>-2.2831394731710964E-2</v>
      </c>
      <c r="T83" s="14">
        <f ca="1">'2. RISK ASSESSMENT'!E92+(RAND()-0.5)/5</f>
        <v>-5.9819028150745156E-2</v>
      </c>
      <c r="U83" s="17">
        <f ca="1">'2. RISK ASSESSMENT'!J92+(RAND()-0.5)/5</f>
        <v>5.7921562423341524E-2</v>
      </c>
      <c r="V83" s="14">
        <f ca="1">'2. RISK ASSESSMENT'!K92+(RAND()-0.5)/5</f>
        <v>4.828343819507204E-2</v>
      </c>
    </row>
    <row r="84" spans="19:22">
      <c r="S84" s="17">
        <f ca="1">'2. RISK ASSESSMENT'!D93+(RAND()-0.5)/5</f>
        <v>-5.9288648533397013E-2</v>
      </c>
      <c r="T84" s="14">
        <f ca="1">'2. RISK ASSESSMENT'!E93+(RAND()-0.5)/5</f>
        <v>-3.83762446406807E-2</v>
      </c>
      <c r="U84" s="17">
        <f ca="1">'2. RISK ASSESSMENT'!J93+(RAND()-0.5)/5</f>
        <v>6.4242614272898985E-2</v>
      </c>
      <c r="V84" s="14">
        <f ca="1">'2. RISK ASSESSMENT'!K93+(RAND()-0.5)/5</f>
        <v>9.1394109552192376E-2</v>
      </c>
    </row>
    <row r="85" spans="19:22">
      <c r="S85" s="17">
        <f ca="1">'2. RISK ASSESSMENT'!D94+(RAND()-0.5)/5</f>
        <v>-2.4002740504081889E-2</v>
      </c>
      <c r="T85" s="14">
        <f ca="1">'2. RISK ASSESSMENT'!E94+(RAND()-0.5)/5</f>
        <v>3.4811340349097095E-2</v>
      </c>
      <c r="U85" s="17">
        <f ca="1">'2. RISK ASSESSMENT'!J94+(RAND()-0.5)/5</f>
        <v>-8.4912963870638153E-2</v>
      </c>
      <c r="V85" s="14">
        <f ca="1">'2. RISK ASSESSMENT'!K94+(RAND()-0.5)/5</f>
        <v>6.2436896670846662E-2</v>
      </c>
    </row>
    <row r="86" spans="19:22">
      <c r="S86" s="17">
        <f ca="1">'2. RISK ASSESSMENT'!D95+(RAND()-0.5)/5</f>
        <v>8.8506273870902069E-2</v>
      </c>
      <c r="T86" s="14">
        <f ca="1">'2. RISK ASSESSMENT'!E95+(RAND()-0.5)/5</f>
        <v>-1.1078549589979248E-2</v>
      </c>
      <c r="U86" s="17">
        <f ca="1">'2. RISK ASSESSMENT'!J95+(RAND()-0.5)/5</f>
        <v>2.665474864199513E-2</v>
      </c>
      <c r="V86" s="14">
        <f ca="1">'2. RISK ASSESSMENT'!K95+(RAND()-0.5)/5</f>
        <v>-4.1634100468550782E-2</v>
      </c>
    </row>
    <row r="87" spans="19:22">
      <c r="S87" s="17">
        <f ca="1">'2. RISK ASSESSMENT'!D96+(RAND()-0.5)/5</f>
        <v>8.3357983158158705E-2</v>
      </c>
      <c r="T87" s="14">
        <f ca="1">'2. RISK ASSESSMENT'!E96+(RAND()-0.5)/5</f>
        <v>3.6411864151966067E-2</v>
      </c>
      <c r="U87" s="17">
        <f ca="1">'2. RISK ASSESSMENT'!J96+(RAND()-0.5)/5</f>
        <v>-7.5099853050175344E-2</v>
      </c>
      <c r="V87" s="14">
        <f ca="1">'2. RISK ASSESSMENT'!K96+(RAND()-0.5)/5</f>
        <v>-2.0332871363453629E-3</v>
      </c>
    </row>
    <row r="88" spans="19:22">
      <c r="S88" s="17">
        <f ca="1">'2. RISK ASSESSMENT'!D97+(RAND()-0.5)/5</f>
        <v>-8.0870700351139163E-2</v>
      </c>
      <c r="T88" s="14">
        <f ca="1">'2. RISK ASSESSMENT'!E97+(RAND()-0.5)/5</f>
        <v>-2.2005831013322007E-2</v>
      </c>
      <c r="U88" s="17">
        <f ca="1">'2. RISK ASSESSMENT'!J97+(RAND()-0.5)/5</f>
        <v>-6.8882510454028351E-2</v>
      </c>
      <c r="V88" s="14">
        <f ca="1">'2. RISK ASSESSMENT'!K97+(RAND()-0.5)/5</f>
        <v>6.1501230035997591E-2</v>
      </c>
    </row>
    <row r="89" spans="19:22">
      <c r="S89" s="17">
        <f ca="1">'2. RISK ASSESSMENT'!D98+(RAND()-0.5)/5</f>
        <v>5.4844290677960796E-2</v>
      </c>
      <c r="T89" s="14">
        <f ca="1">'2. RISK ASSESSMENT'!E98+(RAND()-0.5)/5</f>
        <v>-8.5608537214750327E-2</v>
      </c>
      <c r="U89" s="17">
        <f ca="1">'2. RISK ASSESSMENT'!J98+(RAND()-0.5)/5</f>
        <v>-7.9045470752268601E-2</v>
      </c>
      <c r="V89" s="14">
        <f ca="1">'2. RISK ASSESSMENT'!K98+(RAND()-0.5)/5</f>
        <v>-4.1256889890067108E-2</v>
      </c>
    </row>
    <row r="90" spans="19:22">
      <c r="S90" s="17">
        <f ca="1">'2. RISK ASSESSMENT'!D99+(RAND()-0.5)/5</f>
        <v>-1.6840352093939324E-2</v>
      </c>
      <c r="T90" s="14">
        <f ca="1">'2. RISK ASSESSMENT'!E99+(RAND()-0.5)/5</f>
        <v>-4.9692957936551152E-2</v>
      </c>
      <c r="U90" s="17">
        <f ca="1">'2. RISK ASSESSMENT'!J99+(RAND()-0.5)/5</f>
        <v>-1.4117269066741045E-2</v>
      </c>
      <c r="V90" s="14">
        <f ca="1">'2. RISK ASSESSMENT'!K99+(RAND()-0.5)/5</f>
        <v>2.6366596778275263E-2</v>
      </c>
    </row>
    <row r="91" spans="19:22">
      <c r="S91" s="17">
        <f ca="1">'2. RISK ASSESSMENT'!D100+(RAND()-0.5)/5</f>
        <v>2.2045661968441044E-2</v>
      </c>
      <c r="T91" s="14">
        <f ca="1">'2. RISK ASSESSMENT'!E100+(RAND()-0.5)/5</f>
        <v>-8.5182094449375009E-2</v>
      </c>
      <c r="U91" s="17">
        <f ca="1">'2. RISK ASSESSMENT'!J100+(RAND()-0.5)/5</f>
        <v>-2.2080284894467894E-2</v>
      </c>
      <c r="V91" s="14">
        <f ca="1">'2. RISK ASSESSMENT'!K100+(RAND()-0.5)/5</f>
        <v>-3.2157305591921606E-2</v>
      </c>
    </row>
    <row r="92" spans="19:22">
      <c r="S92" s="17">
        <f ca="1">'2. RISK ASSESSMENT'!D101+(RAND()-0.5)/5</f>
        <v>1.4058868407979186E-2</v>
      </c>
      <c r="T92" s="14">
        <f ca="1">'2. RISK ASSESSMENT'!E101+(RAND()-0.5)/5</f>
        <v>-9.7674245048475258E-2</v>
      </c>
      <c r="U92" s="17">
        <f ca="1">'2. RISK ASSESSMENT'!J101+(RAND()-0.5)/5</f>
        <v>2.1792158616110436E-2</v>
      </c>
      <c r="V92" s="14">
        <f ca="1">'2. RISK ASSESSMENT'!K101+(RAND()-0.5)/5</f>
        <v>2.7662443240497138E-2</v>
      </c>
    </row>
    <row r="93" spans="19:22">
      <c r="S93" s="17">
        <f ca="1">'2. RISK ASSESSMENT'!D102+(RAND()-0.5)/5</f>
        <v>6.8630681468128535E-2</v>
      </c>
      <c r="T93" s="14">
        <f ca="1">'2. RISK ASSESSMENT'!E102+(RAND()-0.5)/5</f>
        <v>9.9446366720589846E-2</v>
      </c>
      <c r="U93" s="17">
        <f ca="1">'2. RISK ASSESSMENT'!J102+(RAND()-0.5)/5</f>
        <v>-1.1921990617975498E-2</v>
      </c>
      <c r="V93" s="14">
        <f ca="1">'2. RISK ASSESSMENT'!K102+(RAND()-0.5)/5</f>
        <v>9.7622208671183611E-2</v>
      </c>
    </row>
    <row r="94" spans="19:22">
      <c r="S94" s="17">
        <f ca="1">'2. RISK ASSESSMENT'!D103+(RAND()-0.5)/5</f>
        <v>-8.3657259979316723E-2</v>
      </c>
      <c r="T94" s="14">
        <f ca="1">'2. RISK ASSESSMENT'!E103+(RAND()-0.5)/5</f>
        <v>9.2443602003601688E-2</v>
      </c>
      <c r="U94" s="17">
        <f ca="1">'2. RISK ASSESSMENT'!J103+(RAND()-0.5)/5</f>
        <v>6.1919254683482763E-2</v>
      </c>
      <c r="V94" s="14">
        <f ca="1">'2. RISK ASSESSMENT'!K103+(RAND()-0.5)/5</f>
        <v>-4.1839314617334609E-2</v>
      </c>
    </row>
    <row r="95" spans="19:22">
      <c r="S95" s="17">
        <f ca="1">'2. RISK ASSESSMENT'!D104+(RAND()-0.5)/5</f>
        <v>-6.1702488806398968E-2</v>
      </c>
      <c r="T95" s="14">
        <f ca="1">'2. RISK ASSESSMENT'!E104+(RAND()-0.5)/5</f>
        <v>2.2393852241877711E-2</v>
      </c>
      <c r="U95" s="17">
        <f ca="1">'2. RISK ASSESSMENT'!J104+(RAND()-0.5)/5</f>
        <v>6.4117486512954194E-2</v>
      </c>
      <c r="V95" s="14">
        <f ca="1">'2. RISK ASSESSMENT'!K104+(RAND()-0.5)/5</f>
        <v>2.7230860907598298E-2</v>
      </c>
    </row>
    <row r="96" spans="19:22">
      <c r="S96" s="17">
        <f ca="1">'2. RISK ASSESSMENT'!D105+(RAND()-0.5)/5</f>
        <v>6.3664497415460833E-2</v>
      </c>
      <c r="T96" s="14">
        <f ca="1">'2. RISK ASSESSMENT'!E105+(RAND()-0.5)/5</f>
        <v>6.5306787295489846E-2</v>
      </c>
      <c r="U96" s="17">
        <f ca="1">'2. RISK ASSESSMENT'!J105+(RAND()-0.5)/5</f>
        <v>-7.0070573029336284E-3</v>
      </c>
      <c r="V96" s="14">
        <f ca="1">'2. RISK ASSESSMENT'!K105+(RAND()-0.5)/5</f>
        <v>8.4774252445519088E-2</v>
      </c>
    </row>
    <row r="97" spans="19:22">
      <c r="S97" s="17">
        <f ca="1">'2. RISK ASSESSMENT'!D106+(RAND()-0.5)/5</f>
        <v>-2.2183581860393063E-2</v>
      </c>
      <c r="T97" s="14">
        <f ca="1">'2. RISK ASSESSMENT'!E106+(RAND()-0.5)/5</f>
        <v>7.1761046730142747E-2</v>
      </c>
      <c r="U97" s="17">
        <f ca="1">'2. RISK ASSESSMENT'!J106+(RAND()-0.5)/5</f>
        <v>5.6314539661907428E-2</v>
      </c>
      <c r="V97" s="14">
        <f ca="1">'2. RISK ASSESSMENT'!K106+(RAND()-0.5)/5</f>
        <v>9.3357166411572101E-2</v>
      </c>
    </row>
    <row r="98" spans="19:22">
      <c r="S98" s="17">
        <f ca="1">'2. RISK ASSESSMENT'!D107+(RAND()-0.5)/5</f>
        <v>-1.9875083133289052E-2</v>
      </c>
      <c r="T98" s="14">
        <f ca="1">'2. RISK ASSESSMENT'!E107+(RAND()-0.5)/5</f>
        <v>-6.6386576359080407E-2</v>
      </c>
      <c r="U98" s="17">
        <f ca="1">'2. RISK ASSESSMENT'!J107+(RAND()-0.5)/5</f>
        <v>5.9264057525658222E-3</v>
      </c>
      <c r="V98" s="14">
        <f ca="1">'2. RISK ASSESSMENT'!K107+(RAND()-0.5)/5</f>
        <v>-3.3626421032485919E-3</v>
      </c>
    </row>
    <row r="99" spans="19:22">
      <c r="S99" s="17">
        <f ca="1">'2. RISK ASSESSMENT'!D108+(RAND()-0.5)/5</f>
        <v>6.9758427841086018E-2</v>
      </c>
      <c r="T99" s="14">
        <f ca="1">'2. RISK ASSESSMENT'!E108+(RAND()-0.5)/5</f>
        <v>-1.2152467870024086E-2</v>
      </c>
      <c r="U99" s="17">
        <f ca="1">'2. RISK ASSESSMENT'!J108+(RAND()-0.5)/5</f>
        <v>-6.928365847494336E-2</v>
      </c>
      <c r="V99" s="14">
        <f ca="1">'2. RISK ASSESSMENT'!K108+(RAND()-0.5)/5</f>
        <v>1.0800231516801762E-2</v>
      </c>
    </row>
    <row r="100" spans="19:22">
      <c r="S100" s="17">
        <f ca="1">'2. RISK ASSESSMENT'!D109+(RAND()-0.5)/5</f>
        <v>-9.9198302710543224E-2</v>
      </c>
      <c r="T100" s="14">
        <f ca="1">'2. RISK ASSESSMENT'!E109+(RAND()-0.5)/5</f>
        <v>-9.7221189983175707E-2</v>
      </c>
      <c r="U100" s="17">
        <f ca="1">'2. RISK ASSESSMENT'!J109+(RAND()-0.5)/5</f>
        <v>-9.0937158161767756E-2</v>
      </c>
      <c r="V100" s="14">
        <f ca="1">'2. RISK ASSESSMENT'!K109+(RAND()-0.5)/5</f>
        <v>-3.1573210600069769E-2</v>
      </c>
    </row>
    <row r="101" spans="19:22">
      <c r="S101" s="17">
        <f ca="1">'2. RISK ASSESSMENT'!D110+(RAND()-0.5)/5</f>
        <v>9.4013184972772251E-2</v>
      </c>
      <c r="T101" s="14">
        <f ca="1">'2. RISK ASSESSMENT'!E110+(RAND()-0.5)/5</f>
        <v>4.4546307005351803E-2</v>
      </c>
      <c r="U101" s="17">
        <f ca="1">'2. RISK ASSESSMENT'!J110+(RAND()-0.5)/5</f>
        <v>5.3803808779304262E-2</v>
      </c>
      <c r="V101" s="14">
        <f ca="1">'2. RISK ASSESSMENT'!K110+(RAND()-0.5)/5</f>
        <v>-2.2033201108621614E-2</v>
      </c>
    </row>
    <row r="102" spans="19:22">
      <c r="S102" s="17">
        <f ca="1">'2. RISK ASSESSMENT'!D111+(RAND()-0.5)/5</f>
        <v>4.425984985867619E-2</v>
      </c>
      <c r="T102" s="14">
        <f ca="1">'2. RISK ASSESSMENT'!E111+(RAND()-0.5)/5</f>
        <v>-2.9293523595347249E-2</v>
      </c>
      <c r="U102" s="17">
        <f ca="1">'2. RISK ASSESSMENT'!J111+(RAND()-0.5)/5</f>
        <v>2.1394324174067458E-2</v>
      </c>
      <c r="V102" s="14">
        <f ca="1">'2. RISK ASSESSMENT'!K111+(RAND()-0.5)/5</f>
        <v>2.0259475581445252E-2</v>
      </c>
    </row>
    <row r="103" spans="19:22">
      <c r="S103" s="17">
        <f ca="1">'2. RISK ASSESSMENT'!D112+(RAND()-0.5)/5</f>
        <v>-7.2923947768199965E-2</v>
      </c>
      <c r="T103" s="14">
        <f ca="1">'2. RISK ASSESSMENT'!E112+(RAND()-0.5)/5</f>
        <v>-3.9042348271701034E-2</v>
      </c>
      <c r="U103" s="17">
        <f ca="1">'2. RISK ASSESSMENT'!J112+(RAND()-0.5)/5</f>
        <v>-1.2570079440168368E-2</v>
      </c>
      <c r="V103" s="14">
        <f ca="1">'2. RISK ASSESSMENT'!K112+(RAND()-0.5)/5</f>
        <v>-1.2664691361843139E-2</v>
      </c>
    </row>
    <row r="104" spans="19:22">
      <c r="S104" s="17">
        <f ca="1">'2. RISK ASSESSMENT'!D113+(RAND()-0.5)/5</f>
        <v>-6.7186711584402883E-2</v>
      </c>
      <c r="T104" s="14">
        <f ca="1">'2. RISK ASSESSMENT'!E113+(RAND()-0.5)/5</f>
        <v>3.9058641984196597E-2</v>
      </c>
      <c r="U104" s="17">
        <f ca="1">'2. RISK ASSESSMENT'!J113+(RAND()-0.5)/5</f>
        <v>-5.2947661667935627E-3</v>
      </c>
      <c r="V104" s="14">
        <f ca="1">'2. RISK ASSESSMENT'!K113+(RAND()-0.5)/5</f>
        <v>-1.9069478294823992E-2</v>
      </c>
    </row>
    <row r="105" spans="19:22">
      <c r="S105" s="17">
        <f ca="1">'2. RISK ASSESSMENT'!D114+(RAND()-0.5)/5</f>
        <v>-7.5205864887231397E-2</v>
      </c>
      <c r="T105" s="14">
        <f ca="1">'2. RISK ASSESSMENT'!E114+(RAND()-0.5)/5</f>
        <v>6.5325459483283499E-2</v>
      </c>
      <c r="U105" s="17">
        <f ca="1">'2. RISK ASSESSMENT'!J114+(RAND()-0.5)/5</f>
        <v>-1.0012517400034837E-2</v>
      </c>
      <c r="V105" s="14">
        <f ca="1">'2. RISK ASSESSMENT'!K114+(RAND()-0.5)/5</f>
        <v>7.3753183495080463E-2</v>
      </c>
    </row>
    <row r="106" spans="19:22">
      <c r="S106" s="17">
        <f ca="1">'2. RISK ASSESSMENT'!D115+(RAND()-0.5)/5</f>
        <v>1.422873682111867E-2</v>
      </c>
      <c r="T106" s="14">
        <f ca="1">'2. RISK ASSESSMENT'!E115+(RAND()-0.5)/5</f>
        <v>9.2801080924508075E-2</v>
      </c>
      <c r="U106" s="17">
        <f ca="1">'2. RISK ASSESSMENT'!J115+(RAND()-0.5)/5</f>
        <v>3.2373660238039823E-2</v>
      </c>
      <c r="V106" s="14">
        <f ca="1">'2. RISK ASSESSMENT'!K115+(RAND()-0.5)/5</f>
        <v>-6.696715860441356E-2</v>
      </c>
    </row>
    <row r="107" spans="19:22">
      <c r="S107" s="17">
        <f ca="1">'2. RISK ASSESSMENT'!D116+(RAND()-0.5)/5</f>
        <v>4.4140142057450468E-2</v>
      </c>
      <c r="T107" s="14">
        <f ca="1">'2. RISK ASSESSMENT'!E116+(RAND()-0.5)/5</f>
        <v>-9.1697775774487983E-2</v>
      </c>
      <c r="U107" s="17">
        <f ca="1">'2. RISK ASSESSMENT'!J116+(RAND()-0.5)/5</f>
        <v>1.989341205109474E-3</v>
      </c>
      <c r="V107" s="14">
        <f ca="1">'2. RISK ASSESSMENT'!K116+(RAND()-0.5)/5</f>
        <v>-9.0553867441152264E-2</v>
      </c>
    </row>
    <row r="108" spans="19:22">
      <c r="S108" s="17">
        <f ca="1">'2. RISK ASSESSMENT'!D117+(RAND()-0.5)/5</f>
        <v>1.4757920351954312E-2</v>
      </c>
      <c r="T108" s="14">
        <f ca="1">'2. RISK ASSESSMENT'!E117+(RAND()-0.5)/5</f>
        <v>-3.9585422192671693E-2</v>
      </c>
      <c r="U108" s="17">
        <f ca="1">'2. RISK ASSESSMENT'!J117+(RAND()-0.5)/5</f>
        <v>6.1824173591037423E-3</v>
      </c>
      <c r="V108" s="14">
        <f ca="1">'2. RISK ASSESSMENT'!K117+(RAND()-0.5)/5</f>
        <v>2.6286247051432187E-2</v>
      </c>
    </row>
    <row r="109" spans="19:22">
      <c r="S109" s="17">
        <f ca="1">'2. RISK ASSESSMENT'!D118+(RAND()-0.5)/5</f>
        <v>1.7417332206607194E-2</v>
      </c>
      <c r="T109" s="14">
        <f ca="1">'2. RISK ASSESSMENT'!E118+(RAND()-0.5)/5</f>
        <v>2.5840019272837588E-2</v>
      </c>
      <c r="U109" s="17">
        <f ca="1">'2. RISK ASSESSMENT'!J118+(RAND()-0.5)/5</f>
        <v>3.1913451329624157E-2</v>
      </c>
      <c r="V109" s="14">
        <f ca="1">'2. RISK ASSESSMENT'!K118+(RAND()-0.5)/5</f>
        <v>9.3203157021403721E-2</v>
      </c>
    </row>
    <row r="110" spans="19:22">
      <c r="S110" s="17">
        <f ca="1">'2. RISK ASSESSMENT'!D119+(RAND()-0.5)/5</f>
        <v>5.0868629980379484E-2</v>
      </c>
      <c r="T110" s="14">
        <f ca="1">'2. RISK ASSESSMENT'!E119+(RAND()-0.5)/5</f>
        <v>3.0054795394852295E-2</v>
      </c>
      <c r="U110" s="17">
        <f ca="1">'2. RISK ASSESSMENT'!J119+(RAND()-0.5)/5</f>
        <v>-6.6462283240687925E-2</v>
      </c>
      <c r="V110" s="14">
        <f ca="1">'2. RISK ASSESSMENT'!K119+(RAND()-0.5)/5</f>
        <v>-2.1073409325336189E-4</v>
      </c>
    </row>
    <row r="111" spans="19:22">
      <c r="S111" s="17">
        <f ca="1">'2. RISK ASSESSMENT'!D120+(RAND()-0.5)/5</f>
        <v>-4.4182052976795429E-2</v>
      </c>
      <c r="T111" s="14">
        <f ca="1">'2. RISK ASSESSMENT'!E120+(RAND()-0.5)/5</f>
        <v>-6.9265785375046351E-2</v>
      </c>
      <c r="U111" s="17">
        <f ca="1">'2. RISK ASSESSMENT'!J120+(RAND()-0.5)/5</f>
        <v>3.5927131706050996E-2</v>
      </c>
      <c r="V111" s="14">
        <f ca="1">'2. RISK ASSESSMENT'!K120+(RAND()-0.5)/5</f>
        <v>7.9330403905003566E-3</v>
      </c>
    </row>
    <row r="112" spans="19:22">
      <c r="S112" s="17">
        <f ca="1">'2. RISK ASSESSMENT'!D121+(RAND()-0.5)/5</f>
        <v>-4.8446028977810564E-2</v>
      </c>
      <c r="T112" s="14">
        <f ca="1">'2. RISK ASSESSMENT'!E121+(RAND()-0.5)/5</f>
        <v>9.4971800531753997E-2</v>
      </c>
      <c r="U112" s="17">
        <f ca="1">'2. RISK ASSESSMENT'!J121+(RAND()-0.5)/5</f>
        <v>6.7508371621960619E-2</v>
      </c>
      <c r="V112" s="14">
        <f ca="1">'2. RISK ASSESSMENT'!K121+(RAND()-0.5)/5</f>
        <v>-7.0933500177689318E-2</v>
      </c>
    </row>
    <row r="113" spans="19:22">
      <c r="S113" s="17">
        <f ca="1">'2. RISK ASSESSMENT'!D122+(RAND()-0.5)/5</f>
        <v>-3.1091461467537874E-2</v>
      </c>
      <c r="T113" s="14">
        <f ca="1">'2. RISK ASSESSMENT'!E122+(RAND()-0.5)/5</f>
        <v>7.0195913064939108E-2</v>
      </c>
      <c r="U113" s="17">
        <f ca="1">'2. RISK ASSESSMENT'!J122+(RAND()-0.5)/5</f>
        <v>-1.8963862930927177E-2</v>
      </c>
      <c r="V113" s="14">
        <f ca="1">'2. RISK ASSESSMENT'!K122+(RAND()-0.5)/5</f>
        <v>-6.6223834911301432E-2</v>
      </c>
    </row>
    <row r="114" spans="19:22">
      <c r="S114" s="17">
        <f ca="1">'2. RISK ASSESSMENT'!D123+(RAND()-0.5)/5</f>
        <v>9.5410133657275131E-2</v>
      </c>
      <c r="T114" s="14">
        <f ca="1">'2. RISK ASSESSMENT'!E123+(RAND()-0.5)/5</f>
        <v>-3.4988906496455495E-2</v>
      </c>
      <c r="U114" s="17">
        <f ca="1">'2. RISK ASSESSMENT'!J123+(RAND()-0.5)/5</f>
        <v>-9.0679926195964364E-2</v>
      </c>
      <c r="V114" s="14">
        <f ca="1">'2. RISK ASSESSMENT'!K123+(RAND()-0.5)/5</f>
        <v>-7.6801092123502904E-2</v>
      </c>
    </row>
    <row r="115" spans="19:22">
      <c r="S115" s="17">
        <f ca="1">'2. RISK ASSESSMENT'!D124+(RAND()-0.5)/5</f>
        <v>-8.8204585843686317E-2</v>
      </c>
      <c r="T115" s="14">
        <f ca="1">'2. RISK ASSESSMENT'!E124+(RAND()-0.5)/5</f>
        <v>3.6046334437709326E-3</v>
      </c>
      <c r="U115" s="17">
        <f ca="1">'2. RISK ASSESSMENT'!J124+(RAND()-0.5)/5</f>
        <v>5.5898893515146722E-2</v>
      </c>
      <c r="V115" s="14">
        <f ca="1">'2. RISK ASSESSMENT'!K124+(RAND()-0.5)/5</f>
        <v>6.7739756684633209E-2</v>
      </c>
    </row>
    <row r="116" spans="19:22">
      <c r="S116" s="17">
        <f ca="1">'2. RISK ASSESSMENT'!D125+(RAND()-0.5)/5</f>
        <v>2.9780761545200374E-2</v>
      </c>
      <c r="T116" s="14">
        <f ca="1">'2. RISK ASSESSMENT'!E125+(RAND()-0.5)/5</f>
        <v>4.8578182323300759E-2</v>
      </c>
      <c r="U116" s="17">
        <f ca="1">'2. RISK ASSESSMENT'!J125+(RAND()-0.5)/5</f>
        <v>3.6332545683099425E-2</v>
      </c>
      <c r="V116" s="14">
        <f ca="1">'2. RISK ASSESSMENT'!K125+(RAND()-0.5)/5</f>
        <v>3.8139767156472604E-2</v>
      </c>
    </row>
    <row r="117" spans="19:22">
      <c r="S117" s="17">
        <f ca="1">'2. RISK ASSESSMENT'!D126+(RAND()-0.5)/5</f>
        <v>-5.8299395705811864E-2</v>
      </c>
      <c r="T117" s="14">
        <f ca="1">'2. RISK ASSESSMENT'!E126+(RAND()-0.5)/5</f>
        <v>2.1813333657825805E-2</v>
      </c>
      <c r="U117" s="17">
        <f ca="1">'2. RISK ASSESSMENT'!J126+(RAND()-0.5)/5</f>
        <v>9.9817916419577629E-2</v>
      </c>
      <c r="V117" s="14">
        <f ca="1">'2. RISK ASSESSMENT'!K126+(RAND()-0.5)/5</f>
        <v>6.5162936968177682E-2</v>
      </c>
    </row>
    <row r="118" spans="19:22">
      <c r="S118" s="17">
        <f ca="1">'2. RISK ASSESSMENT'!D127+(RAND()-0.5)/5</f>
        <v>1.4698256459287041E-2</v>
      </c>
      <c r="T118" s="14">
        <f ca="1">'2. RISK ASSESSMENT'!E127+(RAND()-0.5)/5</f>
        <v>7.9534525981200074E-2</v>
      </c>
      <c r="U118" s="17">
        <f ca="1">'2. RISK ASSESSMENT'!J127+(RAND()-0.5)/5</f>
        <v>3.2775116157639395E-2</v>
      </c>
      <c r="V118" s="14">
        <f ca="1">'2. RISK ASSESSMENT'!K127+(RAND()-0.5)/5</f>
        <v>-7.5500512926800047E-3</v>
      </c>
    </row>
    <row r="119" spans="19:22">
      <c r="S119" s="17">
        <f ca="1">'2. RISK ASSESSMENT'!D128+(RAND()-0.5)/5</f>
        <v>-6.5654429160561786E-2</v>
      </c>
      <c r="T119" s="14">
        <f ca="1">'2. RISK ASSESSMENT'!E128+(RAND()-0.5)/5</f>
        <v>-6.0596187641657639E-2</v>
      </c>
      <c r="U119" s="17">
        <f ca="1">'2. RISK ASSESSMENT'!J128+(RAND()-0.5)/5</f>
        <v>-7.5644005065875652E-2</v>
      </c>
      <c r="V119" s="14">
        <f ca="1">'2. RISK ASSESSMENT'!K128+(RAND()-0.5)/5</f>
        <v>-5.4644218672154451E-2</v>
      </c>
    </row>
    <row r="120" spans="19:22">
      <c r="S120" s="17">
        <f ca="1">'2. RISK ASSESSMENT'!D129+(RAND()-0.5)/5</f>
        <v>-4.7123904202980828E-2</v>
      </c>
      <c r="T120" s="14">
        <f ca="1">'2. RISK ASSESSMENT'!E129+(RAND()-0.5)/5</f>
        <v>-4.9590073826610778E-2</v>
      </c>
      <c r="U120" s="17">
        <f ca="1">'2. RISK ASSESSMENT'!J129+(RAND()-0.5)/5</f>
        <v>-3.5683164821701641E-2</v>
      </c>
      <c r="V120" s="14">
        <f ca="1">'2. RISK ASSESSMENT'!K129+(RAND()-0.5)/5</f>
        <v>-9.8941041990306663E-2</v>
      </c>
    </row>
    <row r="121" spans="19:22">
      <c r="S121" s="17">
        <f ca="1">'2. RISK ASSESSMENT'!D130+(RAND()-0.5)/5</f>
        <v>-2.903949158388457E-2</v>
      </c>
      <c r="T121" s="14">
        <f ca="1">'2. RISK ASSESSMENT'!E130+(RAND()-0.5)/5</f>
        <v>-3.934522810231187E-2</v>
      </c>
      <c r="U121" s="17">
        <f ca="1">'2. RISK ASSESSMENT'!J130+(RAND()-0.5)/5</f>
        <v>3.4371011279672278E-2</v>
      </c>
      <c r="V121" s="14">
        <f ca="1">'2. RISK ASSESSMENT'!K130+(RAND()-0.5)/5</f>
        <v>-3.0445083906000515E-2</v>
      </c>
    </row>
    <row r="122" spans="19:22">
      <c r="S122" s="17">
        <f ca="1">'2. RISK ASSESSMENT'!D131+(RAND()-0.5)/5</f>
        <v>5.2657575304957072E-2</v>
      </c>
      <c r="T122" s="14">
        <f ca="1">'2. RISK ASSESSMENT'!E131+(RAND()-0.5)/5</f>
        <v>-1.0263334171443095E-2</v>
      </c>
      <c r="U122" s="17">
        <f ca="1">'2. RISK ASSESSMENT'!J131+(RAND()-0.5)/5</f>
        <v>-2.3702619089890287E-2</v>
      </c>
      <c r="V122" s="14">
        <f ca="1">'2. RISK ASSESSMENT'!K131+(RAND()-0.5)/5</f>
        <v>6.1794023646049467E-2</v>
      </c>
    </row>
    <row r="123" spans="19:22">
      <c r="S123" s="17">
        <f ca="1">'2. RISK ASSESSMENT'!D132+(RAND()-0.5)/5</f>
        <v>-1.1309577354989386E-3</v>
      </c>
      <c r="T123" s="14">
        <f ca="1">'2. RISK ASSESSMENT'!E132+(RAND()-0.5)/5</f>
        <v>2.3647872013626569E-2</v>
      </c>
      <c r="U123" s="17">
        <f ca="1">'2. RISK ASSESSMENT'!J132+(RAND()-0.5)/5</f>
        <v>6.7507987672907735E-2</v>
      </c>
      <c r="V123" s="14">
        <f ca="1">'2. RISK ASSESSMENT'!K132+(RAND()-0.5)/5</f>
        <v>7.4711822743329992E-2</v>
      </c>
    </row>
    <row r="124" spans="19:22">
      <c r="S124" s="17">
        <f ca="1">'2. RISK ASSESSMENT'!D133+(RAND()-0.5)/5</f>
        <v>6.5769833918170775E-2</v>
      </c>
      <c r="T124" s="14">
        <f ca="1">'2. RISK ASSESSMENT'!E133+(RAND()-0.5)/5</f>
        <v>-2.0727442248515769E-2</v>
      </c>
      <c r="U124" s="17">
        <f ca="1">'2. RISK ASSESSMENT'!J133+(RAND()-0.5)/5</f>
        <v>-5.5977817752398316E-2</v>
      </c>
      <c r="V124" s="14">
        <f ca="1">'2. RISK ASSESSMENT'!K133+(RAND()-0.5)/5</f>
        <v>-6.9340086474058232E-2</v>
      </c>
    </row>
    <row r="125" spans="19:22">
      <c r="S125" s="17">
        <f ca="1">'2. RISK ASSESSMENT'!D134+(RAND()-0.5)/5</f>
        <v>1.2100953016776318E-2</v>
      </c>
      <c r="T125" s="14">
        <f ca="1">'2. RISK ASSESSMENT'!E134+(RAND()-0.5)/5</f>
        <v>2.4730371899582028E-2</v>
      </c>
      <c r="U125" s="17">
        <f ca="1">'2. RISK ASSESSMENT'!J134+(RAND()-0.5)/5</f>
        <v>-8.7095166133603838E-2</v>
      </c>
      <c r="V125" s="14">
        <f ca="1">'2. RISK ASSESSMENT'!K134+(RAND()-0.5)/5</f>
        <v>4.8111437941628664E-2</v>
      </c>
    </row>
    <row r="126" spans="19:22">
      <c r="S126" s="17">
        <f ca="1">'2. RISK ASSESSMENT'!D135+(RAND()-0.5)/5</f>
        <v>-8.8562392088366165E-2</v>
      </c>
      <c r="T126" s="14">
        <f ca="1">'2. RISK ASSESSMENT'!E135+(RAND()-0.5)/5</f>
        <v>9.364681188109121E-2</v>
      </c>
      <c r="U126" s="17">
        <f ca="1">'2. RISK ASSESSMENT'!J135+(RAND()-0.5)/5</f>
        <v>1.7548915056988412E-2</v>
      </c>
      <c r="V126" s="14">
        <f ca="1">'2. RISK ASSESSMENT'!K135+(RAND()-0.5)/5</f>
        <v>9.1704739358558357E-2</v>
      </c>
    </row>
    <row r="127" spans="19:22">
      <c r="S127" s="17">
        <f ca="1">'2. RISK ASSESSMENT'!D136+(RAND()-0.5)/5</f>
        <v>-2.7287398643258465E-2</v>
      </c>
      <c r="T127" s="14">
        <f ca="1">'2. RISK ASSESSMENT'!E136+(RAND()-0.5)/5</f>
        <v>8.3838584845493516E-2</v>
      </c>
      <c r="U127" s="17">
        <f ca="1">'2. RISK ASSESSMENT'!J136+(RAND()-0.5)/5</f>
        <v>9.1178420693081491E-2</v>
      </c>
      <c r="V127" s="14">
        <f ca="1">'2. RISK ASSESSMENT'!K136+(RAND()-0.5)/5</f>
        <v>-4.5936227218990197E-2</v>
      </c>
    </row>
    <row r="128" spans="19:22">
      <c r="S128" s="17">
        <f ca="1">'2. RISK ASSESSMENT'!D137+(RAND()-0.5)/5</f>
        <v>5.1117167164732268E-2</v>
      </c>
      <c r="T128" s="14">
        <f ca="1">'2. RISK ASSESSMENT'!E137+(RAND()-0.5)/5</f>
        <v>2.1034865587287777E-2</v>
      </c>
      <c r="U128" s="17">
        <f ca="1">'2. RISK ASSESSMENT'!J137+(RAND()-0.5)/5</f>
        <v>2.9533114082415456E-2</v>
      </c>
      <c r="V128" s="14">
        <f ca="1">'2. RISK ASSESSMENT'!K137+(RAND()-0.5)/5</f>
        <v>-2.010262774702325E-2</v>
      </c>
    </row>
    <row r="129" spans="19:22">
      <c r="S129" s="17">
        <f ca="1">'2. RISK ASSESSMENT'!D138+(RAND()-0.5)/5</f>
        <v>-6.9965012165126073E-2</v>
      </c>
      <c r="T129" s="14">
        <f ca="1">'2. RISK ASSESSMENT'!E138+(RAND()-0.5)/5</f>
        <v>8.8244598539190672E-2</v>
      </c>
      <c r="U129" s="17">
        <f ca="1">'2. RISK ASSESSMENT'!J138+(RAND()-0.5)/5</f>
        <v>3.854884927806583E-2</v>
      </c>
      <c r="V129" s="14">
        <f ca="1">'2. RISK ASSESSMENT'!K138+(RAND()-0.5)/5</f>
        <v>-5.7983605931626922E-2</v>
      </c>
    </row>
    <row r="130" spans="19:22">
      <c r="S130" s="17">
        <f ca="1">'2. RISK ASSESSMENT'!D139+(RAND()-0.5)/5</f>
        <v>1.3680775110989219E-2</v>
      </c>
      <c r="T130" s="14">
        <f ca="1">'2. RISK ASSESSMENT'!E139+(RAND()-0.5)/5</f>
        <v>8.5088644869044064E-2</v>
      </c>
      <c r="U130" s="17">
        <f ca="1">'2. RISK ASSESSMENT'!J139+(RAND()-0.5)/5</f>
        <v>7.903325122589995E-2</v>
      </c>
      <c r="V130" s="14">
        <f ca="1">'2. RISK ASSESSMENT'!K139+(RAND()-0.5)/5</f>
        <v>-6.7597353391782147E-2</v>
      </c>
    </row>
    <row r="131" spans="19:22">
      <c r="S131" s="17">
        <f ca="1">'2. RISK ASSESSMENT'!D140+(RAND()-0.5)/5</f>
        <v>-3.3342919944214143E-2</v>
      </c>
      <c r="T131" s="14">
        <f ca="1">'2. RISK ASSESSMENT'!E140+(RAND()-0.5)/5</f>
        <v>6.1643328665338525E-2</v>
      </c>
      <c r="U131" s="17">
        <f ca="1">'2. RISK ASSESSMENT'!J140+(RAND()-0.5)/5</f>
        <v>-5.1969248704754591E-2</v>
      </c>
      <c r="V131" s="14">
        <f ca="1">'2. RISK ASSESSMENT'!K140+(RAND()-0.5)/5</f>
        <v>-5.4803978661654942E-2</v>
      </c>
    </row>
    <row r="132" spans="19:22">
      <c r="S132" s="17">
        <f ca="1">'2. RISK ASSESSMENT'!D141+(RAND()-0.5)/5</f>
        <v>1.4822357457572832E-2</v>
      </c>
      <c r="T132" s="14">
        <f ca="1">'2. RISK ASSESSMENT'!E141+(RAND()-0.5)/5</f>
        <v>-7.09168993792475E-2</v>
      </c>
      <c r="U132" s="17">
        <f ca="1">'2. RISK ASSESSMENT'!J141+(RAND()-0.5)/5</f>
        <v>-2.6247112919131711E-2</v>
      </c>
      <c r="V132" s="14">
        <f ca="1">'2. RISK ASSESSMENT'!K141+(RAND()-0.5)/5</f>
        <v>7.2903323471457379E-2</v>
      </c>
    </row>
    <row r="133" spans="19:22">
      <c r="S133" s="17">
        <f ca="1">'2. RISK ASSESSMENT'!D142+(RAND()-0.5)/5</f>
        <v>-3.4635166298637034E-2</v>
      </c>
      <c r="T133" s="14">
        <f ca="1">'2. RISK ASSESSMENT'!E142+(RAND()-0.5)/5</f>
        <v>2.9895643491854872E-2</v>
      </c>
      <c r="U133" s="17">
        <f ca="1">'2. RISK ASSESSMENT'!J142+(RAND()-0.5)/5</f>
        <v>-6.5071412536500575E-2</v>
      </c>
      <c r="V133" s="14">
        <f ca="1">'2. RISK ASSESSMENT'!K142+(RAND()-0.5)/5</f>
        <v>2.5559460367674848E-2</v>
      </c>
    </row>
    <row r="134" spans="19:22">
      <c r="S134" s="17">
        <f ca="1">'2. RISK ASSESSMENT'!D143+(RAND()-0.5)/5</f>
        <v>-2.0092763861379415E-2</v>
      </c>
      <c r="T134" s="14">
        <f ca="1">'2. RISK ASSESSMENT'!E143+(RAND()-0.5)/5</f>
        <v>-6.7901188911350441E-2</v>
      </c>
      <c r="U134" s="17">
        <f ca="1">'2. RISK ASSESSMENT'!J143+(RAND()-0.5)/5</f>
        <v>3.8239391154401267E-2</v>
      </c>
      <c r="V134" s="14">
        <f ca="1">'2. RISK ASSESSMENT'!K143+(RAND()-0.5)/5</f>
        <v>-3.3815598978041338E-2</v>
      </c>
    </row>
    <row r="135" spans="19:22">
      <c r="S135" s="17">
        <f ca="1">'2. RISK ASSESSMENT'!D144+(RAND()-0.5)/5</f>
        <v>-9.2243392553751913E-2</v>
      </c>
      <c r="T135" s="14">
        <f ca="1">'2. RISK ASSESSMENT'!E144+(RAND()-0.5)/5</f>
        <v>7.899759763448097E-2</v>
      </c>
      <c r="U135" s="17">
        <f ca="1">'2. RISK ASSESSMENT'!J144+(RAND()-0.5)/5</f>
        <v>-4.9351243660136032E-2</v>
      </c>
      <c r="V135" s="14">
        <f ca="1">'2. RISK ASSESSMENT'!K144+(RAND()-0.5)/5</f>
        <v>2.1686376226269566E-2</v>
      </c>
    </row>
    <row r="136" spans="19:22">
      <c r="S136" s="17">
        <f ca="1">'2. RISK ASSESSMENT'!D145+(RAND()-0.5)/5</f>
        <v>-1.5934238114225008E-2</v>
      </c>
      <c r="T136" s="14">
        <f ca="1">'2. RISK ASSESSMENT'!E145+(RAND()-0.5)/5</f>
        <v>9.2090543546874779E-2</v>
      </c>
      <c r="U136" s="17">
        <f ca="1">'2. RISK ASSESSMENT'!J145+(RAND()-0.5)/5</f>
        <v>-4.6899605350383199E-2</v>
      </c>
      <c r="V136" s="14">
        <f ca="1">'2. RISK ASSESSMENT'!K145+(RAND()-0.5)/5</f>
        <v>2.9347832746256185E-3</v>
      </c>
    </row>
    <row r="137" spans="19:22">
      <c r="S137" s="17">
        <f ca="1">'2. RISK ASSESSMENT'!D146+(RAND()-0.5)/5</f>
        <v>-2.9738247827739817E-2</v>
      </c>
      <c r="T137" s="14">
        <f ca="1">'2. RISK ASSESSMENT'!E146+(RAND()-0.5)/5</f>
        <v>2.3854501082082091E-2</v>
      </c>
      <c r="U137" s="17">
        <f ca="1">'2. RISK ASSESSMENT'!J146+(RAND()-0.5)/5</f>
        <v>-7.8370740763857569E-2</v>
      </c>
      <c r="V137" s="14">
        <f ca="1">'2. RISK ASSESSMENT'!K146+(RAND()-0.5)/5</f>
        <v>-6.8539239580802949E-2</v>
      </c>
    </row>
    <row r="138" spans="19:22">
      <c r="S138" s="17">
        <f ca="1">'2. RISK ASSESSMENT'!D147+(RAND()-0.5)/5</f>
        <v>-3.34470694756017E-2</v>
      </c>
      <c r="T138" s="14">
        <f ca="1">'2. RISK ASSESSMENT'!E147+(RAND()-0.5)/5</f>
        <v>5.4013861408477748E-2</v>
      </c>
      <c r="U138" s="17">
        <f ca="1">'2. RISK ASSESSMENT'!J147+(RAND()-0.5)/5</f>
        <v>9.1937738170890973E-2</v>
      </c>
      <c r="V138" s="14">
        <f ca="1">'2. RISK ASSESSMENT'!K147+(RAND()-0.5)/5</f>
        <v>-7.2305255807292704E-2</v>
      </c>
    </row>
    <row r="139" spans="19:22">
      <c r="S139" s="17">
        <f ca="1">'2. RISK ASSESSMENT'!D148+(RAND()-0.5)/5</f>
        <v>-9.1663519776429732E-3</v>
      </c>
      <c r="T139" s="14">
        <f ca="1">'2. RISK ASSESSMENT'!E148+(RAND()-0.5)/5</f>
        <v>8.5929348848323706E-2</v>
      </c>
      <c r="U139" s="17">
        <f ca="1">'2. RISK ASSESSMENT'!J148+(RAND()-0.5)/5</f>
        <v>8.3836328680464381E-2</v>
      </c>
      <c r="V139" s="14">
        <f ca="1">'2. RISK ASSESSMENT'!K148+(RAND()-0.5)/5</f>
        <v>7.6426625672995074E-2</v>
      </c>
    </row>
    <row r="140" spans="19:22">
      <c r="S140" s="17">
        <f ca="1">'2. RISK ASSESSMENT'!D149+(RAND()-0.5)/5</f>
        <v>-1.5676325106043443E-2</v>
      </c>
      <c r="T140" s="14">
        <f ca="1">'2. RISK ASSESSMENT'!E149+(RAND()-0.5)/5</f>
        <v>8.1912571625990076E-3</v>
      </c>
      <c r="U140" s="17">
        <f ca="1">'2. RISK ASSESSMENT'!J149+(RAND()-0.5)/5</f>
        <v>7.945219930720801E-2</v>
      </c>
      <c r="V140" s="14">
        <f ca="1">'2. RISK ASSESSMENT'!K149+(RAND()-0.5)/5</f>
        <v>-4.9995722498408467E-2</v>
      </c>
    </row>
    <row r="141" spans="19:22">
      <c r="S141" s="17">
        <f ca="1">'2. RISK ASSESSMENT'!D150+(RAND()-0.5)/5</f>
        <v>4.7571324469391166E-3</v>
      </c>
      <c r="T141" s="14">
        <f ca="1">'2. RISK ASSESSMENT'!E150+(RAND()-0.5)/5</f>
        <v>1.8125643875602161E-2</v>
      </c>
      <c r="U141" s="17">
        <f ca="1">'2. RISK ASSESSMENT'!J150+(RAND()-0.5)/5</f>
        <v>-7.0168284315087592E-2</v>
      </c>
      <c r="V141" s="14">
        <f ca="1">'2. RISK ASSESSMENT'!K150+(RAND()-0.5)/5</f>
        <v>8.839240651967388E-2</v>
      </c>
    </row>
    <row r="142" spans="19:22">
      <c r="S142" s="17">
        <f ca="1">'2. RISK ASSESSMENT'!D151+(RAND()-0.5)/5</f>
        <v>-1.2852114477068511E-2</v>
      </c>
      <c r="T142" s="14">
        <f ca="1">'2. RISK ASSESSMENT'!E151+(RAND()-0.5)/5</f>
        <v>5.9193975250864873E-2</v>
      </c>
      <c r="U142" s="17">
        <f ca="1">'2. RISK ASSESSMENT'!J151+(RAND()-0.5)/5</f>
        <v>-5.327342149633818E-3</v>
      </c>
      <c r="V142" s="14">
        <f ca="1">'2. RISK ASSESSMENT'!K151+(RAND()-0.5)/5</f>
        <v>-2.091414727863805E-3</v>
      </c>
    </row>
    <row r="143" spans="19:22">
      <c r="S143" s="17">
        <f ca="1">'2. RISK ASSESSMENT'!D152+(RAND()-0.5)/5</f>
        <v>-8.0608841669042725E-2</v>
      </c>
      <c r="T143" s="14">
        <f ca="1">'2. RISK ASSESSMENT'!E152+(RAND()-0.5)/5</f>
        <v>-1.5115383408078364E-2</v>
      </c>
      <c r="U143" s="17">
        <f ca="1">'2. RISK ASSESSMENT'!J152+(RAND()-0.5)/5</f>
        <v>-9.0150346308488366E-2</v>
      </c>
      <c r="V143" s="14">
        <f ca="1">'2. RISK ASSESSMENT'!K152+(RAND()-0.5)/5</f>
        <v>8.8635520246880484E-2</v>
      </c>
    </row>
    <row r="144" spans="19:22">
      <c r="S144" s="17">
        <f ca="1">'2. RISK ASSESSMENT'!D153+(RAND()-0.5)/5</f>
        <v>-5.0596285246303573E-2</v>
      </c>
      <c r="T144" s="14">
        <f ca="1">'2. RISK ASSESSMENT'!E153+(RAND()-0.5)/5</f>
        <v>-7.3218995214733892E-2</v>
      </c>
      <c r="U144" s="17">
        <f ca="1">'2. RISK ASSESSMENT'!J153+(RAND()-0.5)/5</f>
        <v>7.488045547257316E-2</v>
      </c>
      <c r="V144" s="14">
        <f ca="1">'2. RISK ASSESSMENT'!K153+(RAND()-0.5)/5</f>
        <v>-6.2828856408053177E-2</v>
      </c>
    </row>
    <row r="145" spans="19:22">
      <c r="S145" s="17">
        <f ca="1">'2. RISK ASSESSMENT'!D154+(RAND()-0.5)/5</f>
        <v>6.9919993336786848E-2</v>
      </c>
      <c r="T145" s="14">
        <f ca="1">'2. RISK ASSESSMENT'!E154+(RAND()-0.5)/5</f>
        <v>5.1749028649243092E-2</v>
      </c>
      <c r="U145" s="17">
        <f ca="1">'2. RISK ASSESSMENT'!J154+(RAND()-0.5)/5</f>
        <v>-5.8807298564353364E-2</v>
      </c>
      <c r="V145" s="14">
        <f ca="1">'2. RISK ASSESSMENT'!K154+(RAND()-0.5)/5</f>
        <v>-6.299084240270951E-2</v>
      </c>
    </row>
    <row r="146" spans="19:22">
      <c r="S146" s="17">
        <f ca="1">'2. RISK ASSESSMENT'!D155+(RAND()-0.5)/5</f>
        <v>6.01586671031046E-2</v>
      </c>
      <c r="T146" s="14">
        <f ca="1">'2. RISK ASSESSMENT'!E155+(RAND()-0.5)/5</f>
        <v>-8.384160096287685E-2</v>
      </c>
      <c r="U146" s="17">
        <f ca="1">'2. RISK ASSESSMENT'!J155+(RAND()-0.5)/5</f>
        <v>-3.0127069817574535E-2</v>
      </c>
      <c r="V146" s="14">
        <f ca="1">'2. RISK ASSESSMENT'!K155+(RAND()-0.5)/5</f>
        <v>-9.1190732883151673E-2</v>
      </c>
    </row>
    <row r="147" spans="19:22">
      <c r="S147" s="17">
        <f ca="1">'2. RISK ASSESSMENT'!D156+(RAND()-0.5)/5</f>
        <v>-2.2715567599826892E-2</v>
      </c>
      <c r="T147" s="14">
        <f ca="1">'2. RISK ASSESSMENT'!E156+(RAND()-0.5)/5</f>
        <v>5.3098072253314463E-2</v>
      </c>
      <c r="U147" s="17">
        <f ca="1">'2. RISK ASSESSMENT'!J156+(RAND()-0.5)/5</f>
        <v>-8.0657114960973858E-2</v>
      </c>
      <c r="V147" s="14">
        <f ca="1">'2. RISK ASSESSMENT'!K156+(RAND()-0.5)/5</f>
        <v>1.1455897278547034E-2</v>
      </c>
    </row>
    <row r="148" spans="19:22">
      <c r="S148" s="17">
        <f ca="1">'2. RISK ASSESSMENT'!D157+(RAND()-0.5)/5</f>
        <v>4.3212027537520514E-2</v>
      </c>
      <c r="T148" s="14">
        <f ca="1">'2. RISK ASSESSMENT'!E157+(RAND()-0.5)/5</f>
        <v>1.8979680236308603E-2</v>
      </c>
      <c r="U148" s="17">
        <f ca="1">'2. RISK ASSESSMENT'!J157+(RAND()-0.5)/5</f>
        <v>5.0285743325148569E-2</v>
      </c>
      <c r="V148" s="14">
        <f ca="1">'2. RISK ASSESSMENT'!K157+(RAND()-0.5)/5</f>
        <v>4.7811351232727041E-2</v>
      </c>
    </row>
    <row r="149" spans="19:22">
      <c r="S149" s="17">
        <f ca="1">'2. RISK ASSESSMENT'!D158+(RAND()-0.5)/5</f>
        <v>-5.3840621311595546E-2</v>
      </c>
      <c r="T149" s="14">
        <f ca="1">'2. RISK ASSESSMENT'!E158+(RAND()-0.5)/5</f>
        <v>6.8186170945478145E-2</v>
      </c>
      <c r="U149" s="17">
        <f ca="1">'2. RISK ASSESSMENT'!J158+(RAND()-0.5)/5</f>
        <v>-9.3302468861580959E-2</v>
      </c>
      <c r="V149" s="14">
        <f ca="1">'2. RISK ASSESSMENT'!K158+(RAND()-0.5)/5</f>
        <v>-2.5796942195848806E-2</v>
      </c>
    </row>
    <row r="150" spans="19:22">
      <c r="S150" s="17">
        <f ca="1">'2. RISK ASSESSMENT'!D159+(RAND()-0.5)/5</f>
        <v>-5.1665803833615589E-2</v>
      </c>
      <c r="T150" s="14">
        <f ca="1">'2. RISK ASSESSMENT'!E159+(RAND()-0.5)/5</f>
        <v>-5.1627686432034706E-2</v>
      </c>
      <c r="U150" s="17">
        <f ca="1">'2. RISK ASSESSMENT'!J159+(RAND()-0.5)/5</f>
        <v>-5.3863744287499495E-2</v>
      </c>
      <c r="V150" s="14">
        <f ca="1">'2. RISK ASSESSMENT'!K159+(RAND()-0.5)/5</f>
        <v>-7.1865644054713337E-2</v>
      </c>
    </row>
    <row r="151" spans="19:22">
      <c r="S151" s="17">
        <f ca="1">'2. RISK ASSESSMENT'!D160+(RAND()-0.5)/5</f>
        <v>5.4950660107397534E-2</v>
      </c>
      <c r="T151" s="14">
        <f ca="1">'2. RISK ASSESSMENT'!E160+(RAND()-0.5)/5</f>
        <v>4.5835228876449995E-2</v>
      </c>
      <c r="U151" s="17">
        <f ca="1">'2. RISK ASSESSMENT'!J160+(RAND()-0.5)/5</f>
        <v>4.0465237676682399E-2</v>
      </c>
      <c r="V151" s="14">
        <f ca="1">'2. RISK ASSESSMENT'!K160+(RAND()-0.5)/5</f>
        <v>4.3003825702771038E-2</v>
      </c>
    </row>
    <row r="152" spans="19:22">
      <c r="S152" s="17">
        <f ca="1">'2. RISK ASSESSMENT'!D161+(RAND()-0.5)/5</f>
        <v>-5.1266607663328131E-3</v>
      </c>
      <c r="T152" s="14">
        <f ca="1">'2. RISK ASSESSMENT'!E161+(RAND()-0.5)/5</f>
        <v>7.18804989365633E-2</v>
      </c>
      <c r="U152" s="17">
        <f ca="1">'2. RISK ASSESSMENT'!J161+(RAND()-0.5)/5</f>
        <v>2.5229571531718585E-2</v>
      </c>
      <c r="V152" s="14">
        <f ca="1">'2. RISK ASSESSMENT'!K161+(RAND()-0.5)/5</f>
        <v>-9.6657648349271291E-2</v>
      </c>
    </row>
    <row r="153" spans="19:22">
      <c r="S153" s="17">
        <f ca="1">'2. RISK ASSESSMENT'!D162+(RAND()-0.5)/5</f>
        <v>-3.8531852029329315E-2</v>
      </c>
      <c r="T153" s="14">
        <f ca="1">'2. RISK ASSESSMENT'!E162+(RAND()-0.5)/5</f>
        <v>9.6361523305607648E-3</v>
      </c>
      <c r="U153" s="17">
        <f ca="1">'2. RISK ASSESSMENT'!J162+(RAND()-0.5)/5</f>
        <v>-2.8767455006762387E-2</v>
      </c>
      <c r="V153" s="14">
        <f ca="1">'2. RISK ASSESSMENT'!K162+(RAND()-0.5)/5</f>
        <v>-4.818935527745398E-2</v>
      </c>
    </row>
    <row r="154" spans="19:22">
      <c r="S154" s="17">
        <f ca="1">'2. RISK ASSESSMENT'!D163+(RAND()-0.5)/5</f>
        <v>6.4375417746553157E-2</v>
      </c>
      <c r="T154" s="14">
        <f ca="1">'2. RISK ASSESSMENT'!E163+(RAND()-0.5)/5</f>
        <v>1.5900616503071508E-3</v>
      </c>
      <c r="U154" s="17">
        <f ca="1">'2. RISK ASSESSMENT'!J163+(RAND()-0.5)/5</f>
        <v>-6.9298129133587544E-2</v>
      </c>
      <c r="V154" s="14">
        <f ca="1">'2. RISK ASSESSMENT'!K163+(RAND()-0.5)/5</f>
        <v>5.7081528368315815E-2</v>
      </c>
    </row>
    <row r="155" spans="19:22">
      <c r="S155" s="17">
        <f ca="1">'2. RISK ASSESSMENT'!D164+(RAND()-0.5)/5</f>
        <v>-5.6513841257674006E-3</v>
      </c>
      <c r="T155" s="14">
        <f ca="1">'2. RISK ASSESSMENT'!E164+(RAND()-0.5)/5</f>
        <v>1.5279100721490168E-2</v>
      </c>
      <c r="U155" s="17">
        <f ca="1">'2. RISK ASSESSMENT'!J164+(RAND()-0.5)/5</f>
        <v>5.8869196358113565E-2</v>
      </c>
      <c r="V155" s="14">
        <f ca="1">'2. RISK ASSESSMENT'!K164+(RAND()-0.5)/5</f>
        <v>-6.8291011130475528E-3</v>
      </c>
    </row>
    <row r="156" spans="19:22">
      <c r="S156" s="17">
        <f ca="1">'2. RISK ASSESSMENT'!D165+(RAND()-0.5)/5</f>
        <v>-1.2956483675323871E-2</v>
      </c>
      <c r="T156" s="14">
        <f ca="1">'2. RISK ASSESSMENT'!E165+(RAND()-0.5)/5</f>
        <v>5.2501425112421042E-2</v>
      </c>
      <c r="U156" s="17">
        <f ca="1">'2. RISK ASSESSMENT'!J165+(RAND()-0.5)/5</f>
        <v>7.8595645127267938E-2</v>
      </c>
      <c r="V156" s="14">
        <f ca="1">'2. RISK ASSESSMENT'!K165+(RAND()-0.5)/5</f>
        <v>-3.8878132713572523E-2</v>
      </c>
    </row>
    <row r="157" spans="19:22">
      <c r="S157" s="17">
        <f ca="1">'2. RISK ASSESSMENT'!D166+(RAND()-0.5)/5</f>
        <v>-5.4512235933683081E-2</v>
      </c>
      <c r="T157" s="14">
        <f ca="1">'2. RISK ASSESSMENT'!E166+(RAND()-0.5)/5</f>
        <v>-5.5648674098328722E-2</v>
      </c>
      <c r="U157" s="17">
        <f ca="1">'2. RISK ASSESSMENT'!J166+(RAND()-0.5)/5</f>
        <v>2.0929291159009544E-2</v>
      </c>
      <c r="V157" s="14">
        <f ca="1">'2. RISK ASSESSMENT'!K166+(RAND()-0.5)/5</f>
        <v>2.3464061958205606E-2</v>
      </c>
    </row>
    <row r="158" spans="19:22">
      <c r="S158" s="17">
        <f ca="1">'2. RISK ASSESSMENT'!D167+(RAND()-0.5)/5</f>
        <v>-2.7685048796108891E-3</v>
      </c>
      <c r="T158" s="14">
        <f ca="1">'2. RISK ASSESSMENT'!E167+(RAND()-0.5)/5</f>
        <v>-1.6612872986369619E-2</v>
      </c>
      <c r="U158" s="17">
        <f ca="1">'2. RISK ASSESSMENT'!J167+(RAND()-0.5)/5</f>
        <v>5.0790180388661007E-3</v>
      </c>
      <c r="V158" s="14">
        <f ca="1">'2. RISK ASSESSMENT'!K167+(RAND()-0.5)/5</f>
        <v>8.2292963771095365E-2</v>
      </c>
    </row>
    <row r="159" spans="19:22">
      <c r="S159" s="17">
        <f ca="1">'2. RISK ASSESSMENT'!D168+(RAND()-0.5)/5</f>
        <v>4.3503915958835113E-2</v>
      </c>
      <c r="T159" s="14">
        <f ca="1">'2. RISK ASSESSMENT'!E168+(RAND()-0.5)/5</f>
        <v>9.6242528910217812E-2</v>
      </c>
      <c r="U159" s="17">
        <f ca="1">'2. RISK ASSESSMENT'!J168+(RAND()-0.5)/5</f>
        <v>-3.1156518734972983E-2</v>
      </c>
      <c r="V159" s="14">
        <f ca="1">'2. RISK ASSESSMENT'!K168+(RAND()-0.5)/5</f>
        <v>4.030530358052007E-2</v>
      </c>
    </row>
    <row r="160" spans="19:22">
      <c r="S160" s="17">
        <f ca="1">'2. RISK ASSESSMENT'!D169+(RAND()-0.5)/5</f>
        <v>5.0630494663120792E-2</v>
      </c>
      <c r="T160" s="14">
        <f ca="1">'2. RISK ASSESSMENT'!E169+(RAND()-0.5)/5</f>
        <v>-1.1036573947634975E-2</v>
      </c>
      <c r="U160" s="17">
        <f ca="1">'2. RISK ASSESSMENT'!J169+(RAND()-0.5)/5</f>
        <v>-5.4003476244977568E-2</v>
      </c>
      <c r="V160" s="14">
        <f ca="1">'2. RISK ASSESSMENT'!K169+(RAND()-0.5)/5</f>
        <v>-6.1038426814033373E-3</v>
      </c>
    </row>
    <row r="161" spans="19:22">
      <c r="S161" s="17">
        <f ca="1">'2. RISK ASSESSMENT'!D170+(RAND()-0.5)/5</f>
        <v>8.6768491278258697E-2</v>
      </c>
      <c r="T161" s="14">
        <f ca="1">'2. RISK ASSESSMENT'!E170+(RAND()-0.5)/5</f>
        <v>-7.8068914994984778E-2</v>
      </c>
      <c r="U161" s="17">
        <f ca="1">'2. RISK ASSESSMENT'!J170+(RAND()-0.5)/5</f>
        <v>-7.6459614318704142E-2</v>
      </c>
      <c r="V161" s="14">
        <f ca="1">'2. RISK ASSESSMENT'!K170+(RAND()-0.5)/5</f>
        <v>1.9383688317306989E-2</v>
      </c>
    </row>
    <row r="162" spans="19:22">
      <c r="S162" s="17">
        <f ca="1">'2. RISK ASSESSMENT'!D171+(RAND()-0.5)/5</f>
        <v>1.6219080571247945E-2</v>
      </c>
      <c r="T162" s="14">
        <f ca="1">'2. RISK ASSESSMENT'!E171+(RAND()-0.5)/5</f>
        <v>-9.901082504775123E-2</v>
      </c>
      <c r="U162" s="17">
        <f ca="1">'2. RISK ASSESSMENT'!J171+(RAND()-0.5)/5</f>
        <v>2.9884600501433246E-2</v>
      </c>
      <c r="V162" s="14">
        <f ca="1">'2. RISK ASSESSMENT'!K171+(RAND()-0.5)/5</f>
        <v>2.2134327802508836E-2</v>
      </c>
    </row>
    <row r="163" spans="19:22">
      <c r="S163" s="17">
        <f ca="1">'2. RISK ASSESSMENT'!D172+(RAND()-0.5)/5</f>
        <v>9.9098314855473421E-2</v>
      </c>
      <c r="T163" s="14">
        <f ca="1">'2. RISK ASSESSMENT'!E172+(RAND()-0.5)/5</f>
        <v>7.2582610821942437E-2</v>
      </c>
      <c r="U163" s="17">
        <f ca="1">'2. RISK ASSESSMENT'!J172+(RAND()-0.5)/5</f>
        <v>3.710554273332578E-2</v>
      </c>
      <c r="V163" s="14">
        <f ca="1">'2. RISK ASSESSMENT'!K172+(RAND()-0.5)/5</f>
        <v>4.2031064429405317E-2</v>
      </c>
    </row>
    <row r="164" spans="19:22">
      <c r="S164" s="17">
        <f ca="1">'2. RISK ASSESSMENT'!D173+(RAND()-0.5)/5</f>
        <v>-7.4898540761903609E-2</v>
      </c>
      <c r="T164" s="14">
        <f ca="1">'2. RISK ASSESSMENT'!E173+(RAND()-0.5)/5</f>
        <v>-2.4126022165991155E-2</v>
      </c>
      <c r="U164" s="17">
        <f ca="1">'2. RISK ASSESSMENT'!J173+(RAND()-0.5)/5</f>
        <v>2.4809177518426439E-2</v>
      </c>
      <c r="V164" s="14">
        <f ca="1">'2. RISK ASSESSMENT'!K173+(RAND()-0.5)/5</f>
        <v>-8.962856713850105E-2</v>
      </c>
    </row>
    <row r="165" spans="19:22">
      <c r="S165" s="17">
        <f ca="1">'2. RISK ASSESSMENT'!D174+(RAND()-0.5)/5</f>
        <v>3.7118196325264363E-2</v>
      </c>
      <c r="T165" s="14">
        <f ca="1">'2. RISK ASSESSMENT'!E174+(RAND()-0.5)/5</f>
        <v>5.1416381294883797E-3</v>
      </c>
      <c r="U165" s="17">
        <f ca="1">'2. RISK ASSESSMENT'!J174+(RAND()-0.5)/5</f>
        <v>2.1402165097774796E-2</v>
      </c>
      <c r="V165" s="14">
        <f ca="1">'2. RISK ASSESSMENT'!K174+(RAND()-0.5)/5</f>
        <v>4.6086947915515972E-2</v>
      </c>
    </row>
    <row r="166" spans="19:22">
      <c r="S166" s="17">
        <f ca="1">'2. RISK ASSESSMENT'!D175+(RAND()-0.5)/5</f>
        <v>-1.0823362755330735E-2</v>
      </c>
      <c r="T166" s="14">
        <f ca="1">'2. RISK ASSESSMENT'!E175+(RAND()-0.5)/5</f>
        <v>8.4077125360727228E-2</v>
      </c>
      <c r="U166" s="17">
        <f ca="1">'2. RISK ASSESSMENT'!J175+(RAND()-0.5)/5</f>
        <v>-4.3029900431321176E-2</v>
      </c>
      <c r="V166" s="14">
        <f ca="1">'2. RISK ASSESSMENT'!K175+(RAND()-0.5)/5</f>
        <v>-3.2870440460741189E-2</v>
      </c>
    </row>
    <row r="167" spans="19:22">
      <c r="S167" s="17">
        <f ca="1">'2. RISK ASSESSMENT'!D176+(RAND()-0.5)/5</f>
        <v>9.722886087540103E-2</v>
      </c>
      <c r="T167" s="14">
        <f ca="1">'2. RISK ASSESSMENT'!E176+(RAND()-0.5)/5</f>
        <v>-2.1931979293599801E-2</v>
      </c>
      <c r="U167" s="17">
        <f ca="1">'2. RISK ASSESSMENT'!J176+(RAND()-0.5)/5</f>
        <v>9.5796884492217911E-3</v>
      </c>
      <c r="V167" s="14">
        <f ca="1">'2. RISK ASSESSMENT'!K176+(RAND()-0.5)/5</f>
        <v>7.7979341238826688E-2</v>
      </c>
    </row>
    <row r="168" spans="19:22">
      <c r="S168" s="17">
        <f ca="1">'2. RISK ASSESSMENT'!D177+(RAND()-0.5)/5</f>
        <v>-2.6004520768183161E-3</v>
      </c>
      <c r="T168" s="14">
        <f ca="1">'2. RISK ASSESSMENT'!E177+(RAND()-0.5)/5</f>
        <v>-5.3968408829377167E-2</v>
      </c>
      <c r="U168" s="17">
        <f ca="1">'2. RISK ASSESSMENT'!J177+(RAND()-0.5)/5</f>
        <v>2.8299526956544429E-2</v>
      </c>
      <c r="V168" s="14">
        <f ca="1">'2. RISK ASSESSMENT'!K177+(RAND()-0.5)/5</f>
        <v>2.0683889386191878E-2</v>
      </c>
    </row>
    <row r="169" spans="19:22">
      <c r="S169" s="17">
        <f ca="1">'2. RISK ASSESSMENT'!D178+(RAND()-0.5)/5</f>
        <v>9.9570113238866664E-2</v>
      </c>
      <c r="T169" s="14">
        <f ca="1">'2. RISK ASSESSMENT'!E178+(RAND()-0.5)/5</f>
        <v>7.5500141224867437E-2</v>
      </c>
      <c r="U169" s="17">
        <f ca="1">'2. RISK ASSESSMENT'!J178+(RAND()-0.5)/5</f>
        <v>-3.5415954105292261E-2</v>
      </c>
      <c r="V169" s="14">
        <f ca="1">'2. RISK ASSESSMENT'!K178+(RAND()-0.5)/5</f>
        <v>1.841875980729759E-2</v>
      </c>
    </row>
    <row r="170" spans="19:22">
      <c r="S170" s="17">
        <f ca="1">'2. RISK ASSESSMENT'!D179+(RAND()-0.5)/5</f>
        <v>-6.8365151282251763E-2</v>
      </c>
      <c r="T170" s="14">
        <f ca="1">'2. RISK ASSESSMENT'!E179+(RAND()-0.5)/5</f>
        <v>7.1780595941718178E-2</v>
      </c>
      <c r="U170" s="17">
        <f ca="1">'2. RISK ASSESSMENT'!J179+(RAND()-0.5)/5</f>
        <v>-8.6237596119227169E-2</v>
      </c>
      <c r="V170" s="14">
        <f ca="1">'2. RISK ASSESSMENT'!K179+(RAND()-0.5)/5</f>
        <v>8.1708177051886127E-2</v>
      </c>
    </row>
    <row r="171" spans="19:22">
      <c r="S171" s="17">
        <f ca="1">'2. RISK ASSESSMENT'!D180+(RAND()-0.5)/5</f>
        <v>-4.7482863033120994E-3</v>
      </c>
      <c r="T171" s="14">
        <f ca="1">'2. RISK ASSESSMENT'!E180+(RAND()-0.5)/5</f>
        <v>-9.476579620642811E-2</v>
      </c>
      <c r="U171" s="17">
        <f ca="1">'2. RISK ASSESSMENT'!J180+(RAND()-0.5)/5</f>
        <v>-1.262349758587844E-2</v>
      </c>
      <c r="V171" s="14">
        <f ca="1">'2. RISK ASSESSMENT'!K180+(RAND()-0.5)/5</f>
        <v>7.3672463398957305E-2</v>
      </c>
    </row>
    <row r="172" spans="19:22">
      <c r="S172" s="17">
        <f ca="1">'2. RISK ASSESSMENT'!D181+(RAND()-0.5)/5</f>
        <v>-5.1093138647460921E-2</v>
      </c>
      <c r="T172" s="14">
        <f ca="1">'2. RISK ASSESSMENT'!E181+(RAND()-0.5)/5</f>
        <v>-6.3212385407176844E-2</v>
      </c>
      <c r="U172" s="17">
        <f ca="1">'2. RISK ASSESSMENT'!J181+(RAND()-0.5)/5</f>
        <v>-8.1471064458121328E-2</v>
      </c>
      <c r="V172" s="14">
        <f ca="1">'2. RISK ASSESSMENT'!K181+(RAND()-0.5)/5</f>
        <v>-9.3996915580885146E-2</v>
      </c>
    </row>
    <row r="173" spans="19:22">
      <c r="S173" s="17">
        <f ca="1">'2. RISK ASSESSMENT'!D182+(RAND()-0.5)/5</f>
        <v>-6.9975527192839393E-2</v>
      </c>
      <c r="T173" s="14">
        <f ca="1">'2. RISK ASSESSMENT'!E182+(RAND()-0.5)/5</f>
        <v>-4.2536232529658283E-2</v>
      </c>
      <c r="U173" s="17">
        <f ca="1">'2. RISK ASSESSMENT'!J182+(RAND()-0.5)/5</f>
        <v>-3.0969730244811689E-2</v>
      </c>
      <c r="V173" s="14">
        <f ca="1">'2. RISK ASSESSMENT'!K182+(RAND()-0.5)/5</f>
        <v>-7.7750319597022791E-2</v>
      </c>
    </row>
    <row r="174" spans="19:22">
      <c r="S174" s="17">
        <f ca="1">'2. RISK ASSESSMENT'!D183+(RAND()-0.5)/5</f>
        <v>-3.0053176236507051E-2</v>
      </c>
      <c r="T174" s="14">
        <f ca="1">'2. RISK ASSESSMENT'!E183+(RAND()-0.5)/5</f>
        <v>3.769617530358471E-3</v>
      </c>
      <c r="U174" s="17">
        <f ca="1">'2. RISK ASSESSMENT'!J183+(RAND()-0.5)/5</f>
        <v>-6.0746000819461396E-2</v>
      </c>
      <c r="V174" s="14">
        <f ca="1">'2. RISK ASSESSMENT'!K183+(RAND()-0.5)/5</f>
        <v>5.1737745720861539E-2</v>
      </c>
    </row>
    <row r="175" spans="19:22">
      <c r="S175" s="17">
        <f ca="1">'2. RISK ASSESSMENT'!D184+(RAND()-0.5)/5</f>
        <v>-3.1102804832049368E-2</v>
      </c>
      <c r="T175" s="14">
        <f ca="1">'2. RISK ASSESSMENT'!E184+(RAND()-0.5)/5</f>
        <v>4.8976461045432809E-2</v>
      </c>
      <c r="U175" s="17">
        <f ca="1">'2. RISK ASSESSMENT'!J184+(RAND()-0.5)/5</f>
        <v>-7.5889000541495749E-2</v>
      </c>
      <c r="V175" s="14">
        <f ca="1">'2. RISK ASSESSMENT'!K184+(RAND()-0.5)/5</f>
        <v>-9.2862955240444148E-2</v>
      </c>
    </row>
    <row r="176" spans="19:22">
      <c r="S176" s="17">
        <f ca="1">'2. RISK ASSESSMENT'!D185+(RAND()-0.5)/5</f>
        <v>-9.2181372912214884E-2</v>
      </c>
      <c r="T176" s="14">
        <f ca="1">'2. RISK ASSESSMENT'!E185+(RAND()-0.5)/5</f>
        <v>-1.5608441140910334E-2</v>
      </c>
      <c r="U176" s="17">
        <f ca="1">'2. RISK ASSESSMENT'!J185+(RAND()-0.5)/5</f>
        <v>-4.8623481344206354E-2</v>
      </c>
      <c r="V176" s="14">
        <f ca="1">'2. RISK ASSESSMENT'!K185+(RAND()-0.5)/5</f>
        <v>6.7172824415319618E-2</v>
      </c>
    </row>
    <row r="177" spans="19:22">
      <c r="S177" s="17">
        <f ca="1">'2. RISK ASSESSMENT'!D186+(RAND()-0.5)/5</f>
        <v>1.1980150112834442E-2</v>
      </c>
      <c r="T177" s="14">
        <f ca="1">'2. RISK ASSESSMENT'!E186+(RAND()-0.5)/5</f>
        <v>-4.4408124304276299E-2</v>
      </c>
      <c r="U177" s="17">
        <f ca="1">'2. RISK ASSESSMENT'!J186+(RAND()-0.5)/5</f>
        <v>-4.323292507432186E-2</v>
      </c>
      <c r="V177" s="14">
        <f ca="1">'2. RISK ASSESSMENT'!K186+(RAND()-0.5)/5</f>
        <v>-9.3311998802795976E-2</v>
      </c>
    </row>
    <row r="178" spans="19:22">
      <c r="S178" s="17">
        <f ca="1">'2. RISK ASSESSMENT'!D187+(RAND()-0.5)/5</f>
        <v>4.9352005725638824E-2</v>
      </c>
      <c r="T178" s="14">
        <f ca="1">'2. RISK ASSESSMENT'!E187+(RAND()-0.5)/5</f>
        <v>9.503374117863847E-2</v>
      </c>
      <c r="U178" s="17">
        <f ca="1">'2. RISK ASSESSMENT'!J187+(RAND()-0.5)/5</f>
        <v>-2.5607956181693359E-2</v>
      </c>
      <c r="V178" s="14">
        <f ca="1">'2. RISK ASSESSMENT'!K187+(RAND()-0.5)/5</f>
        <v>5.7981713000451386E-2</v>
      </c>
    </row>
    <row r="179" spans="19:22">
      <c r="S179" s="17">
        <f ca="1">'2. RISK ASSESSMENT'!D188+(RAND()-0.5)/5</f>
        <v>6.5570134865058582E-2</v>
      </c>
      <c r="T179" s="14">
        <f ca="1">'2. RISK ASSESSMENT'!E188+(RAND()-0.5)/5</f>
        <v>7.9324306000333092E-2</v>
      </c>
      <c r="U179" s="17">
        <f ca="1">'2. RISK ASSESSMENT'!J188+(RAND()-0.5)/5</f>
        <v>-6.074292039678262E-2</v>
      </c>
      <c r="V179" s="14">
        <f ca="1">'2. RISK ASSESSMENT'!K188+(RAND()-0.5)/5</f>
        <v>-1.2526888781306811E-2</v>
      </c>
    </row>
    <row r="180" spans="19:22">
      <c r="S180" s="17">
        <f ca="1">'2. RISK ASSESSMENT'!D189+(RAND()-0.5)/5</f>
        <v>-1.5373512847118676E-2</v>
      </c>
      <c r="T180" s="14">
        <f ca="1">'2. RISK ASSESSMENT'!E189+(RAND()-0.5)/5</f>
        <v>9.0280570274893848E-2</v>
      </c>
      <c r="U180" s="17">
        <f ca="1">'2. RISK ASSESSMENT'!J189+(RAND()-0.5)/5</f>
        <v>-2.4467951571771417E-2</v>
      </c>
      <c r="V180" s="14">
        <f ca="1">'2. RISK ASSESSMENT'!K189+(RAND()-0.5)/5</f>
        <v>3.6512874780042946E-3</v>
      </c>
    </row>
    <row r="181" spans="19:22">
      <c r="S181" s="17">
        <f ca="1">'2. RISK ASSESSMENT'!D190+(RAND()-0.5)/5</f>
        <v>7.129478230729909E-2</v>
      </c>
      <c r="T181" s="14">
        <f ca="1">'2. RISK ASSESSMENT'!E190+(RAND()-0.5)/5</f>
        <v>7.519392356023416E-2</v>
      </c>
      <c r="U181" s="17">
        <f ca="1">'2. RISK ASSESSMENT'!J190+(RAND()-0.5)/5</f>
        <v>-6.799816326105021E-2</v>
      </c>
      <c r="V181" s="14">
        <f ca="1">'2. RISK ASSESSMENT'!K190+(RAND()-0.5)/5</f>
        <v>-9.790697589571859E-2</v>
      </c>
    </row>
    <row r="182" spans="19:22">
      <c r="S182" s="17">
        <f ca="1">'2. RISK ASSESSMENT'!D191+(RAND()-0.5)/5</f>
        <v>-6.7152048188398553E-2</v>
      </c>
      <c r="T182" s="14">
        <f ca="1">'2. RISK ASSESSMENT'!E191+(RAND()-0.5)/5</f>
        <v>-9.5995180442306594E-2</v>
      </c>
      <c r="U182" s="17">
        <f ca="1">'2. RISK ASSESSMENT'!J191+(RAND()-0.5)/5</f>
        <v>5.0471365483060526E-2</v>
      </c>
      <c r="V182" s="14">
        <f ca="1">'2. RISK ASSESSMENT'!K191+(RAND()-0.5)/5</f>
        <v>6.2705552531816117E-2</v>
      </c>
    </row>
    <row r="183" spans="19:22">
      <c r="S183" s="17">
        <f ca="1">'2. RISK ASSESSMENT'!D192+(RAND()-0.5)/5</f>
        <v>6.6035573467623523E-2</v>
      </c>
      <c r="T183" s="14">
        <f ca="1">'2. RISK ASSESSMENT'!E192+(RAND()-0.5)/5</f>
        <v>9.3108389271489983E-2</v>
      </c>
      <c r="U183" s="17">
        <f ca="1">'2. RISK ASSESSMENT'!J192+(RAND()-0.5)/5</f>
        <v>-1.8585387930630803E-2</v>
      </c>
      <c r="V183" s="14">
        <f ca="1">'2. RISK ASSESSMENT'!K192+(RAND()-0.5)/5</f>
        <v>9.0395380877941231E-2</v>
      </c>
    </row>
    <row r="184" spans="19:22">
      <c r="S184" s="17">
        <f ca="1">'2. RISK ASSESSMENT'!D193+(RAND()-0.5)/5</f>
        <v>5.3491592654911171E-2</v>
      </c>
      <c r="T184" s="14">
        <f ca="1">'2. RISK ASSESSMENT'!E193+(RAND()-0.5)/5</f>
        <v>1.3710272658006862E-2</v>
      </c>
      <c r="U184" s="17">
        <f ca="1">'2. RISK ASSESSMENT'!J193+(RAND()-0.5)/5</f>
        <v>3.7774519285891241E-2</v>
      </c>
      <c r="V184" s="14">
        <f ca="1">'2. RISK ASSESSMENT'!K193+(RAND()-0.5)/5</f>
        <v>-2.8181723043499841E-2</v>
      </c>
    </row>
    <row r="185" spans="19:22">
      <c r="S185" s="17">
        <f ca="1">'2. RISK ASSESSMENT'!D194+(RAND()-0.5)/5</f>
        <v>-7.7104827456618619E-2</v>
      </c>
      <c r="T185" s="14">
        <f ca="1">'2. RISK ASSESSMENT'!E194+(RAND()-0.5)/5</f>
        <v>-2.0119735750414149E-3</v>
      </c>
      <c r="U185" s="17">
        <f ca="1">'2. RISK ASSESSMENT'!J194+(RAND()-0.5)/5</f>
        <v>-4.1716901219379807E-2</v>
      </c>
      <c r="V185" s="14">
        <f ca="1">'2. RISK ASSESSMENT'!K194+(RAND()-0.5)/5</f>
        <v>6.0524353929307666E-4</v>
      </c>
    </row>
    <row r="186" spans="19:22">
      <c r="S186" s="17">
        <f ca="1">'2. RISK ASSESSMENT'!D195+(RAND()-0.5)/5</f>
        <v>6.0029821154416262E-2</v>
      </c>
      <c r="T186" s="14">
        <f ca="1">'2. RISK ASSESSMENT'!E195+(RAND()-0.5)/5</f>
        <v>2.1404744646922214E-2</v>
      </c>
      <c r="U186" s="17">
        <f ca="1">'2. RISK ASSESSMENT'!J195+(RAND()-0.5)/5</f>
        <v>-2.0190208749788628E-2</v>
      </c>
      <c r="V186" s="14">
        <f ca="1">'2. RISK ASSESSMENT'!K195+(RAND()-0.5)/5</f>
        <v>-4.1353034903526396E-2</v>
      </c>
    </row>
    <row r="187" spans="19:22">
      <c r="S187" s="17">
        <f ca="1">'2. RISK ASSESSMENT'!D196+(RAND()-0.5)/5</f>
        <v>7.3235608735702479E-2</v>
      </c>
      <c r="T187" s="14">
        <f ca="1">'2. RISK ASSESSMENT'!E196+(RAND()-0.5)/5</f>
        <v>7.9137978213213112E-2</v>
      </c>
      <c r="U187" s="17">
        <f ca="1">'2. RISK ASSESSMENT'!J196+(RAND()-0.5)/5</f>
        <v>-4.8915995273782785E-2</v>
      </c>
      <c r="V187" s="14">
        <f ca="1">'2. RISK ASSESSMENT'!K196+(RAND()-0.5)/5</f>
        <v>-6.424540548439435E-2</v>
      </c>
    </row>
    <row r="188" spans="19:22">
      <c r="S188" s="17">
        <f ca="1">'2. RISK ASSESSMENT'!D197+(RAND()-0.5)/5</f>
        <v>4.5329153813183694E-3</v>
      </c>
      <c r="T188" s="14">
        <f ca="1">'2. RISK ASSESSMENT'!E197+(RAND()-0.5)/5</f>
        <v>-1.7072593517842828E-2</v>
      </c>
      <c r="U188" s="17">
        <f ca="1">'2. RISK ASSESSMENT'!J197+(RAND()-0.5)/5</f>
        <v>3.304483677419856E-2</v>
      </c>
      <c r="V188" s="14">
        <f ca="1">'2. RISK ASSESSMENT'!K197+(RAND()-0.5)/5</f>
        <v>-1.9189708431847929E-2</v>
      </c>
    </row>
    <row r="189" spans="19:22">
      <c r="S189" s="17">
        <f ca="1">'2. RISK ASSESSMENT'!D198+(RAND()-0.5)/5</f>
        <v>2.1119452141935578E-2</v>
      </c>
      <c r="T189" s="14">
        <f ca="1">'2. RISK ASSESSMENT'!E198+(RAND()-0.5)/5</f>
        <v>6.0832475123244432E-2</v>
      </c>
      <c r="U189" s="17">
        <f ca="1">'2. RISK ASSESSMENT'!J198+(RAND()-0.5)/5</f>
        <v>-3.5209219367577413E-2</v>
      </c>
      <c r="V189" s="14">
        <f ca="1">'2. RISK ASSESSMENT'!K198+(RAND()-0.5)/5</f>
        <v>6.2977562203808596E-2</v>
      </c>
    </row>
    <row r="190" spans="19:22">
      <c r="S190" s="17">
        <f ca="1">'2. RISK ASSESSMENT'!D199+(RAND()-0.5)/5</f>
        <v>-9.5056198381829521E-2</v>
      </c>
      <c r="T190" s="14">
        <f ca="1">'2. RISK ASSESSMENT'!E199+(RAND()-0.5)/5</f>
        <v>-5.3231866160021067E-3</v>
      </c>
      <c r="U190" s="17">
        <f ca="1">'2. RISK ASSESSMENT'!J199+(RAND()-0.5)/5</f>
        <v>8.4534594785133074E-2</v>
      </c>
      <c r="V190" s="14">
        <f ca="1">'2. RISK ASSESSMENT'!K199+(RAND()-0.5)/5</f>
        <v>1.6801223441972369E-2</v>
      </c>
    </row>
    <row r="191" spans="19:22">
      <c r="S191" s="17">
        <f ca="1">'2. RISK ASSESSMENT'!D200+(RAND()-0.5)/5</f>
        <v>6.6463333737981408E-3</v>
      </c>
      <c r="T191" s="14">
        <f ca="1">'2. RISK ASSESSMENT'!E200+(RAND()-0.5)/5</f>
        <v>-8.0416984589147658E-2</v>
      </c>
      <c r="U191" s="17">
        <f ca="1">'2. RISK ASSESSMENT'!J200+(RAND()-0.5)/5</f>
        <v>-9.8232321940000797E-2</v>
      </c>
      <c r="V191" s="14">
        <f ca="1">'2. RISK ASSESSMENT'!K200+(RAND()-0.5)/5</f>
        <v>-3.4799443864794923E-2</v>
      </c>
    </row>
    <row r="192" spans="19:22">
      <c r="S192" s="17">
        <f ca="1">'2. RISK ASSESSMENT'!D201+(RAND()-0.5)/5</f>
        <v>9.7803655697764211E-2</v>
      </c>
      <c r="T192" s="14">
        <f ca="1">'2. RISK ASSESSMENT'!E201+(RAND()-0.5)/5</f>
        <v>-1.7315368987197301E-2</v>
      </c>
      <c r="U192" s="17">
        <f ca="1">'2. RISK ASSESSMENT'!J201+(RAND()-0.5)/5</f>
        <v>-3.5374036163042424E-2</v>
      </c>
      <c r="V192" s="14">
        <f ca="1">'2. RISK ASSESSMENT'!K201+(RAND()-0.5)/5</f>
        <v>3.1345625961267443E-3</v>
      </c>
    </row>
    <row r="193" spans="19:22">
      <c r="S193" s="17">
        <f ca="1">'2. RISK ASSESSMENT'!D202+(RAND()-0.5)/5</f>
        <v>9.4471025606632938E-2</v>
      </c>
      <c r="T193" s="14">
        <f ca="1">'2. RISK ASSESSMENT'!E202+(RAND()-0.5)/5</f>
        <v>-3.7505054967719206E-2</v>
      </c>
      <c r="U193" s="17">
        <f ca="1">'2. RISK ASSESSMENT'!J202+(RAND()-0.5)/5</f>
        <v>7.5463991179613804E-2</v>
      </c>
      <c r="V193" s="14">
        <f ca="1">'2. RISK ASSESSMENT'!K202+(RAND()-0.5)/5</f>
        <v>7.3728276233133536E-2</v>
      </c>
    </row>
    <row r="194" spans="19:22">
      <c r="S194" s="17">
        <f ca="1">'2. RISK ASSESSMENT'!D203+(RAND()-0.5)/5</f>
        <v>-2.3553891005392937E-2</v>
      </c>
      <c r="T194" s="14">
        <f ca="1">'2. RISK ASSESSMENT'!E203+(RAND()-0.5)/5</f>
        <v>4.7789275668582799E-2</v>
      </c>
      <c r="U194" s="17">
        <f ca="1">'2. RISK ASSESSMENT'!J203+(RAND()-0.5)/5</f>
        <v>7.0108772363224768E-3</v>
      </c>
      <c r="V194" s="14">
        <f ca="1">'2. RISK ASSESSMENT'!K203+(RAND()-0.5)/5</f>
        <v>9.1333221913993803E-2</v>
      </c>
    </row>
    <row r="195" spans="19:22">
      <c r="S195" s="17">
        <f ca="1">'2. RISK ASSESSMENT'!D204+(RAND()-0.5)/5</f>
        <v>5.7693021730278793E-2</v>
      </c>
      <c r="T195" s="14">
        <f ca="1">'2. RISK ASSESSMENT'!E204+(RAND()-0.5)/5</f>
        <v>7.519364317326678E-2</v>
      </c>
      <c r="U195" s="17">
        <f ca="1">'2. RISK ASSESSMENT'!J204+(RAND()-0.5)/5</f>
        <v>3.5415817267080249E-2</v>
      </c>
      <c r="V195" s="14">
        <f ca="1">'2. RISK ASSESSMENT'!K204+(RAND()-0.5)/5</f>
        <v>2.5020185838332654E-2</v>
      </c>
    </row>
    <row r="196" spans="19:22">
      <c r="S196" s="17">
        <f ca="1">'2. RISK ASSESSMENT'!D205+(RAND()-0.5)/5</f>
        <v>4.819798125368633E-2</v>
      </c>
      <c r="T196" s="14">
        <f ca="1">'2. RISK ASSESSMENT'!E205+(RAND()-0.5)/5</f>
        <v>4.2795447090047546E-2</v>
      </c>
      <c r="U196" s="17">
        <f ca="1">'2. RISK ASSESSMENT'!J205+(RAND()-0.5)/5</f>
        <v>5.5180955236956229E-2</v>
      </c>
      <c r="V196" s="14">
        <f ca="1">'2. RISK ASSESSMENT'!K205+(RAND()-0.5)/5</f>
        <v>-8.4139386412239066E-3</v>
      </c>
    </row>
    <row r="197" spans="19:22">
      <c r="S197" s="17">
        <f ca="1">'2. RISK ASSESSMENT'!D206+(RAND()-0.5)/5</f>
        <v>-2.6693251305100696E-2</v>
      </c>
      <c r="T197" s="14">
        <f ca="1">'2. RISK ASSESSMENT'!E206+(RAND()-0.5)/5</f>
        <v>-5.5012678719078244E-2</v>
      </c>
      <c r="U197" s="17">
        <f ca="1">'2. RISK ASSESSMENT'!J206+(RAND()-0.5)/5</f>
        <v>2.1116296580326922E-2</v>
      </c>
      <c r="V197" s="14">
        <f ca="1">'2. RISK ASSESSMENT'!K206+(RAND()-0.5)/5</f>
        <v>-4.2699523332307308E-3</v>
      </c>
    </row>
    <row r="198" spans="19:22">
      <c r="S198" s="17">
        <f ca="1">'2. RISK ASSESSMENT'!D207+(RAND()-0.5)/5</f>
        <v>7.2061792352143356E-2</v>
      </c>
      <c r="T198" s="14">
        <f ca="1">'2. RISK ASSESSMENT'!E207+(RAND()-0.5)/5</f>
        <v>-1.5023359446441065E-3</v>
      </c>
      <c r="U198" s="17">
        <f ca="1">'2. RISK ASSESSMENT'!J207+(RAND()-0.5)/5</f>
        <v>1.6690470446376615E-3</v>
      </c>
      <c r="V198" s="14">
        <f ca="1">'2. RISK ASSESSMENT'!K207+(RAND()-0.5)/5</f>
        <v>-4.0575185295983807E-2</v>
      </c>
    </row>
    <row r="199" spans="19:22">
      <c r="S199" s="17">
        <f ca="1">'2. RISK ASSESSMENT'!D208+(RAND()-0.5)/5</f>
        <v>-4.3900732591142001E-2</v>
      </c>
      <c r="T199" s="14">
        <f ca="1">'2. RISK ASSESSMENT'!E208+(RAND()-0.5)/5</f>
        <v>4.1784564625536723E-2</v>
      </c>
      <c r="U199" s="17">
        <f ca="1">'2. RISK ASSESSMENT'!J208+(RAND()-0.5)/5</f>
        <v>8.127876671786767E-2</v>
      </c>
      <c r="V199" s="14">
        <f ca="1">'2. RISK ASSESSMENT'!K208+(RAND()-0.5)/5</f>
        <v>5.6438689639464613E-2</v>
      </c>
    </row>
    <row r="200" spans="19:22">
      <c r="S200" s="17">
        <f ca="1">'2. RISK ASSESSMENT'!D209+(RAND()-0.5)/5</f>
        <v>-1.9152886510973598E-2</v>
      </c>
      <c r="T200" s="14">
        <f ca="1">'2. RISK ASSESSMENT'!E209+(RAND()-0.5)/5</f>
        <v>-5.4650880683556839E-3</v>
      </c>
      <c r="U200" s="17">
        <f ca="1">'2. RISK ASSESSMENT'!J209+(RAND()-0.5)/5</f>
        <v>-8.2604736966627734E-2</v>
      </c>
      <c r="V200" s="14">
        <f ca="1">'2. RISK ASSESSMENT'!K209+(RAND()-0.5)/5</f>
        <v>-7.4795487731422389E-2</v>
      </c>
    </row>
    <row r="201" spans="19:22">
      <c r="S201" s="17">
        <f ca="1">'2. RISK ASSESSMENT'!D210+(RAND()-0.5)/5</f>
        <v>-4.6831716939524613E-2</v>
      </c>
      <c r="T201" s="14">
        <f ca="1">'2. RISK ASSESSMENT'!E210+(RAND()-0.5)/5</f>
        <v>8.2545666506162352E-2</v>
      </c>
      <c r="U201" s="17">
        <f ca="1">'2. RISK ASSESSMENT'!J210+(RAND()-0.5)/5</f>
        <v>7.9041347150634891E-2</v>
      </c>
      <c r="V201" s="14">
        <f ca="1">'2. RISK ASSESSMENT'!K210+(RAND()-0.5)/5</f>
        <v>-9.0880972234006527E-2</v>
      </c>
    </row>
    <row r="202" spans="19:22">
      <c r="S202" s="17">
        <f ca="1">'2. RISK ASSESSMENT'!D211+(RAND()-0.5)/5</f>
        <v>4.9446539394925423E-2</v>
      </c>
      <c r="T202" s="14">
        <f ca="1">'2. RISK ASSESSMENT'!E211+(RAND()-0.5)/5</f>
        <v>7.961633929985748E-2</v>
      </c>
      <c r="U202" s="17">
        <f ca="1">'2. RISK ASSESSMENT'!J211+(RAND()-0.5)/5</f>
        <v>-9.5948938337371392E-2</v>
      </c>
      <c r="V202" s="14">
        <f ca="1">'2. RISK ASSESSMENT'!K211+(RAND()-0.5)/5</f>
        <v>-1.6441936794752608E-2</v>
      </c>
    </row>
  </sheetData>
  <sheetProtection sheet="1" objects="1" scenarios="1"/>
  <mergeCells count="2">
    <mergeCell ref="S1:T1"/>
    <mergeCell ref="U1:V1"/>
  </mergeCells>
  <phoneticPr fontId="4" type="noConversion"/>
  <conditionalFormatting sqref="T3">
    <cfRule type="containsText" dxfId="11" priority="5" operator="containsText" text="Select">
      <formula>NOT(ISERROR(SEARCH("Select",T3)))</formula>
    </cfRule>
  </conditionalFormatting>
  <conditionalFormatting sqref="T4:T202">
    <cfRule type="containsText" dxfId="10" priority="3" operator="containsText" text="Select">
      <formula>NOT(ISERROR(SEARCH("Select",T4)))</formula>
    </cfRule>
  </conditionalFormatting>
  <conditionalFormatting sqref="V4:V202">
    <cfRule type="containsText" dxfId="9" priority="1" operator="containsText" text="Select">
      <formula>NOT(ISERROR(SEARCH("Select",V4)))</formula>
    </cfRule>
  </conditionalFormatting>
  <conditionalFormatting sqref="V3">
    <cfRule type="containsText" dxfId="8" priority="2" operator="containsText" text="Select">
      <formula>NOT(ISERROR(SEARCH("Select",V3)))</formula>
    </cfRule>
  </conditionalFormatting>
  <printOptions horizontalCentered="1" verticalCentered="1"/>
  <pageMargins left="0.70000000000000007" right="0.5" top="0.67" bottom="0.75000000000000011" header="0.59" footer="0.30000000000000004"/>
  <pageSetup paperSize="9" scale="68" orientation="landscape" horizontalDpi="0" verticalDpi="0"/>
  <headerFooter>
    <oddHeader>&amp;C&amp;"Helvetica Bold,Bold"&amp;16&amp;K1788C7RISK MATRIX</oddHead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58B96"/>
    <pageSetUpPr fitToPage="1"/>
  </sheetPr>
  <dimension ref="B1:P28"/>
  <sheetViews>
    <sheetView showGridLines="0" showRowColHeaders="0" showRuler="0" zoomScale="130" zoomScaleNormal="130" workbookViewId="0">
      <selection activeCell="U74" sqref="U74"/>
    </sheetView>
  </sheetViews>
  <sheetFormatPr defaultColWidth="26.19921875" defaultRowHeight="13.8"/>
  <cols>
    <col min="1" max="1" width="2.19921875" style="105" customWidth="1"/>
    <col min="2" max="2" width="23.19921875" style="105" customWidth="1"/>
    <col min="3" max="3" width="23" style="105" customWidth="1"/>
    <col min="4" max="6" width="26.19921875" style="105"/>
    <col min="7" max="7" width="5.5" style="105" customWidth="1"/>
    <col min="8" max="8" width="19.19921875" style="105" customWidth="1"/>
    <col min="9" max="9" width="5.296875" style="105" customWidth="1"/>
    <col min="10" max="10" width="12.796875" style="105" customWidth="1"/>
    <col min="11" max="11" width="20" style="105" customWidth="1"/>
    <col min="12" max="15" width="15.796875" style="105" customWidth="1"/>
    <col min="16" max="16" width="4.19921875" style="105" customWidth="1"/>
    <col min="17" max="16384" width="26.19921875" style="105"/>
  </cols>
  <sheetData>
    <row r="1" spans="2:15" ht="14.4" thickBot="1"/>
    <row r="2" spans="2:15" ht="14.4" thickBot="1">
      <c r="B2" s="176" t="s">
        <v>74</v>
      </c>
      <c r="C2" s="177"/>
      <c r="D2" s="177"/>
      <c r="E2" s="177"/>
      <c r="F2" s="178"/>
      <c r="H2" s="106" t="s">
        <v>77</v>
      </c>
      <c r="J2" s="182" t="s">
        <v>83</v>
      </c>
      <c r="K2" s="183"/>
      <c r="L2" s="186" t="s">
        <v>64</v>
      </c>
      <c r="M2" s="189"/>
      <c r="N2" s="189"/>
      <c r="O2" s="190"/>
    </row>
    <row r="3" spans="2:15" ht="14.4" thickBot="1">
      <c r="B3" s="107" t="s">
        <v>18</v>
      </c>
      <c r="C3" s="108" t="s">
        <v>19</v>
      </c>
      <c r="D3" s="108" t="s">
        <v>20</v>
      </c>
      <c r="E3" s="108" t="s">
        <v>21</v>
      </c>
      <c r="F3" s="109" t="s">
        <v>22</v>
      </c>
      <c r="H3" s="110" t="s">
        <v>67</v>
      </c>
      <c r="J3" s="184"/>
      <c r="K3" s="185"/>
      <c r="L3" s="111" t="s">
        <v>67</v>
      </c>
      <c r="M3" s="112" t="s">
        <v>62</v>
      </c>
      <c r="N3" s="112" t="s">
        <v>8</v>
      </c>
      <c r="O3" s="113" t="s">
        <v>63</v>
      </c>
    </row>
    <row r="4" spans="2:15">
      <c r="B4" s="114" t="s">
        <v>67</v>
      </c>
      <c r="C4" s="115" t="s">
        <v>66</v>
      </c>
      <c r="D4" s="116" t="s">
        <v>66</v>
      </c>
      <c r="E4" s="116" t="s">
        <v>66</v>
      </c>
      <c r="F4" s="117" t="s">
        <v>66</v>
      </c>
      <c r="H4" s="118" t="s">
        <v>0</v>
      </c>
      <c r="J4" s="186" t="s">
        <v>59</v>
      </c>
      <c r="K4" s="110" t="s">
        <v>68</v>
      </c>
      <c r="L4" s="119" t="s">
        <v>66</v>
      </c>
      <c r="M4" s="120" t="s">
        <v>66</v>
      </c>
      <c r="N4" s="120" t="s">
        <v>66</v>
      </c>
      <c r="O4" s="121" t="s">
        <v>66</v>
      </c>
    </row>
    <row r="5" spans="2:15">
      <c r="B5" s="122">
        <v>1</v>
      </c>
      <c r="C5" s="123" t="s">
        <v>23</v>
      </c>
      <c r="D5" s="124" t="s">
        <v>24</v>
      </c>
      <c r="E5" s="124" t="s">
        <v>25</v>
      </c>
      <c r="F5" s="125" t="s">
        <v>26</v>
      </c>
      <c r="H5" s="118" t="s">
        <v>1</v>
      </c>
      <c r="J5" s="187"/>
      <c r="K5" s="126" t="s">
        <v>61</v>
      </c>
      <c r="L5" s="127" t="s">
        <v>66</v>
      </c>
      <c r="M5" s="128">
        <v>5</v>
      </c>
      <c r="N5" s="128">
        <v>8</v>
      </c>
      <c r="O5" s="129">
        <v>8</v>
      </c>
    </row>
    <row r="6" spans="2:15">
      <c r="B6" s="130">
        <v>2</v>
      </c>
      <c r="C6" s="131" t="s">
        <v>4</v>
      </c>
      <c r="D6" s="124" t="s">
        <v>27</v>
      </c>
      <c r="E6" s="124" t="s">
        <v>28</v>
      </c>
      <c r="F6" s="125" t="s">
        <v>29</v>
      </c>
      <c r="H6" s="118" t="s">
        <v>2</v>
      </c>
      <c r="J6" s="187"/>
      <c r="K6" s="126" t="s">
        <v>60</v>
      </c>
      <c r="L6" s="127" t="s">
        <v>66</v>
      </c>
      <c r="M6" s="128">
        <v>8</v>
      </c>
      <c r="N6" s="128">
        <v>9</v>
      </c>
      <c r="O6" s="129">
        <v>12</v>
      </c>
    </row>
    <row r="7" spans="2:15" ht="14.4" thickBot="1">
      <c r="B7" s="132">
        <v>3</v>
      </c>
      <c r="C7" s="133" t="s">
        <v>30</v>
      </c>
      <c r="D7" s="124" t="s">
        <v>31</v>
      </c>
      <c r="E7" s="124" t="s">
        <v>32</v>
      </c>
      <c r="F7" s="125" t="s">
        <v>40</v>
      </c>
      <c r="H7" s="134" t="s">
        <v>3</v>
      </c>
      <c r="J7" s="188"/>
      <c r="K7" s="135" t="s">
        <v>10</v>
      </c>
      <c r="L7" s="136" t="s">
        <v>66</v>
      </c>
      <c r="M7" s="137">
        <v>8</v>
      </c>
      <c r="N7" s="137">
        <v>12</v>
      </c>
      <c r="O7" s="138">
        <v>15</v>
      </c>
    </row>
    <row r="8" spans="2:15" ht="14.4" thickBot="1">
      <c r="B8" s="139">
        <v>4</v>
      </c>
      <c r="C8" s="140" t="s">
        <v>5</v>
      </c>
      <c r="D8" s="124" t="s">
        <v>33</v>
      </c>
      <c r="E8" s="124" t="s">
        <v>34</v>
      </c>
      <c r="F8" s="125" t="s">
        <v>35</v>
      </c>
      <c r="H8" s="97"/>
    </row>
    <row r="9" spans="2:15" ht="14.4" thickBot="1">
      <c r="B9" s="141">
        <v>5</v>
      </c>
      <c r="C9" s="142" t="s">
        <v>36</v>
      </c>
      <c r="D9" s="143" t="s">
        <v>37</v>
      </c>
      <c r="E9" s="143" t="s">
        <v>38</v>
      </c>
      <c r="F9" s="144" t="s">
        <v>39</v>
      </c>
      <c r="H9" s="106" t="s">
        <v>77</v>
      </c>
    </row>
    <row r="10" spans="2:15">
      <c r="B10" s="145"/>
      <c r="C10" s="146"/>
      <c r="D10" s="147"/>
      <c r="E10" s="147"/>
      <c r="F10" s="147"/>
      <c r="H10" s="110" t="s">
        <v>67</v>
      </c>
    </row>
    <row r="11" spans="2:15" ht="14.4" thickBot="1">
      <c r="H11" s="118" t="s">
        <v>1</v>
      </c>
    </row>
    <row r="12" spans="2:15" ht="14.4" thickBot="1">
      <c r="B12" s="179" t="s">
        <v>75</v>
      </c>
      <c r="C12" s="180"/>
      <c r="D12" s="180"/>
      <c r="E12" s="180"/>
      <c r="F12" s="181"/>
      <c r="H12" s="118" t="s">
        <v>2</v>
      </c>
    </row>
    <row r="13" spans="2:15" ht="14.4" thickBot="1">
      <c r="B13" s="148" t="s">
        <v>18</v>
      </c>
      <c r="C13" s="149" t="s">
        <v>19</v>
      </c>
      <c r="D13" s="149" t="s">
        <v>41</v>
      </c>
      <c r="E13" s="149" t="s">
        <v>42</v>
      </c>
      <c r="F13" s="150" t="s">
        <v>43</v>
      </c>
      <c r="H13" s="134" t="s">
        <v>3</v>
      </c>
    </row>
    <row r="14" spans="2:15" ht="14.4" thickBot="1">
      <c r="B14" s="114" t="s">
        <v>67</v>
      </c>
      <c r="C14" s="116" t="s">
        <v>66</v>
      </c>
      <c r="D14" s="116" t="s">
        <v>66</v>
      </c>
      <c r="E14" s="116" t="s">
        <v>66</v>
      </c>
      <c r="F14" s="151" t="s">
        <v>66</v>
      </c>
      <c r="H14" s="97"/>
    </row>
    <row r="15" spans="2:15" ht="14.4" thickBot="1">
      <c r="B15" s="152">
        <v>1</v>
      </c>
      <c r="C15" s="153" t="s">
        <v>6</v>
      </c>
      <c r="D15" s="154" t="s">
        <v>44</v>
      </c>
      <c r="E15" s="154" t="s">
        <v>45</v>
      </c>
      <c r="F15" s="155" t="s">
        <v>46</v>
      </c>
      <c r="H15" s="156" t="s">
        <v>83</v>
      </c>
    </row>
    <row r="16" spans="2:15">
      <c r="B16" s="130">
        <v>2</v>
      </c>
      <c r="C16" s="131" t="s">
        <v>7</v>
      </c>
      <c r="D16" s="124" t="s">
        <v>47</v>
      </c>
      <c r="E16" s="124" t="s">
        <v>48</v>
      </c>
      <c r="F16" s="125" t="s">
        <v>49</v>
      </c>
      <c r="H16" s="157" t="s">
        <v>67</v>
      </c>
    </row>
    <row r="17" spans="2:16">
      <c r="B17" s="132">
        <v>3</v>
      </c>
      <c r="C17" s="133" t="s">
        <v>8</v>
      </c>
      <c r="D17" s="124" t="s">
        <v>50</v>
      </c>
      <c r="E17" s="124" t="s">
        <v>51</v>
      </c>
      <c r="F17" s="125" t="s">
        <v>52</v>
      </c>
      <c r="H17" s="158" t="s">
        <v>109</v>
      </c>
    </row>
    <row r="18" spans="2:16" ht="14.4" thickBot="1">
      <c r="B18" s="139">
        <v>4</v>
      </c>
      <c r="C18" s="140" t="s">
        <v>9</v>
      </c>
      <c r="D18" s="124" t="s">
        <v>53</v>
      </c>
      <c r="E18" s="124" t="s">
        <v>54</v>
      </c>
      <c r="F18" s="125" t="s">
        <v>55</v>
      </c>
      <c r="G18" s="159"/>
      <c r="H18" s="160" t="s">
        <v>110</v>
      </c>
    </row>
    <row r="19" spans="2:16" ht="14.4" thickBot="1">
      <c r="B19" s="141">
        <v>5</v>
      </c>
      <c r="C19" s="142" t="s">
        <v>10</v>
      </c>
      <c r="D19" s="143" t="s">
        <v>56</v>
      </c>
      <c r="E19" s="143" t="s">
        <v>57</v>
      </c>
      <c r="F19" s="144" t="s">
        <v>58</v>
      </c>
    </row>
    <row r="22" spans="2:16">
      <c r="B22" s="161" t="s">
        <v>102</v>
      </c>
    </row>
    <row r="23" spans="2:16">
      <c r="B23" s="161" t="s">
        <v>91</v>
      </c>
    </row>
    <row r="27" spans="2:16">
      <c r="J27" s="162"/>
      <c r="O27" s="163"/>
      <c r="P27" s="163"/>
    </row>
    <row r="28" spans="2:16">
      <c r="K28" s="162"/>
      <c r="L28" s="163"/>
      <c r="M28" s="163"/>
      <c r="N28" s="163"/>
    </row>
  </sheetData>
  <sheetProtection sheet="1" objects="1" scenarios="1"/>
  <mergeCells count="5">
    <mergeCell ref="B2:F2"/>
    <mergeCell ref="B12:F12"/>
    <mergeCell ref="J2:K3"/>
    <mergeCell ref="J4:J7"/>
    <mergeCell ref="L2:O2"/>
  </mergeCells>
  <phoneticPr fontId="4" type="noConversion"/>
  <conditionalFormatting sqref="M5:O7">
    <cfRule type="expression" dxfId="7" priority="3">
      <formula>M5&lt;5</formula>
    </cfRule>
    <cfRule type="expression" dxfId="6" priority="4">
      <formula>M5&lt;9</formula>
    </cfRule>
    <cfRule type="expression" dxfId="5" priority="5">
      <formula>M5&lt;13</formula>
    </cfRule>
    <cfRule type="expression" dxfId="4" priority="6">
      <formula>M5&lt;21</formula>
    </cfRule>
    <cfRule type="expression" dxfId="3" priority="7">
      <formula>M5&lt;26</formula>
    </cfRule>
    <cfRule type="containsText" dxfId="2" priority="8" operator="containsText" text="Calculated">
      <formula>NOT(ISERROR(SEARCH("Calculated",M5)))</formula>
    </cfRule>
  </conditionalFormatting>
  <conditionalFormatting sqref="J4:J6">
    <cfRule type="expression" dxfId="1" priority="1">
      <formula>$H$16</formula>
    </cfRule>
    <cfRule type="expression" dxfId="0" priority="2">
      <formula>$H$16</formula>
    </cfRule>
  </conditionalFormatting>
  <dataValidations count="9">
    <dataValidation allowBlank="1" showInputMessage="1" showErrorMessage="1" promptTitle="Risk strategy" prompt="Only these options are available if the inherent risk is not acceptable." sqref="H9" xr:uid="{00000000-0002-0000-0400-000000000000}"/>
    <dataValidation allowBlank="1" showInputMessage="1" showErrorMessage="1" promptTitle="Risk strategy" prompt="All options are available if the inherent risk is acceptable." sqref="H2" xr:uid="{00000000-0002-0000-0400-000001000000}"/>
    <dataValidation allowBlank="1" showInputMessage="1" showErrorMessage="1" promptTitle="Risk threshold" prompt="You can adapt the risk threshold boundaries to reflect your organisation's policies by adjusting the coloured numbers in this table." sqref="J2:K3" xr:uid="{00000000-0002-0000-0400-000002000000}"/>
    <dataValidation allowBlank="1" showInputMessage="1" showErrorMessage="1" promptTitle="Likelihood" prompt="How likely is the threat to materialise?" sqref="B2:F2" xr:uid="{00000000-0002-0000-0400-000003000000}"/>
    <dataValidation allowBlank="1" showInputMessage="1" showErrorMessage="1" promptTitle="Impact" prompt="What will be the impact on staff, assets or the programme if the threat materialises?" sqref="B12:F12" xr:uid="{00000000-0002-0000-0400-000004000000}"/>
    <dataValidation type="list" allowBlank="1" showInputMessage="1" showErrorMessage="1" sqref="M7 O5" xr:uid="{00000000-0002-0000-0400-000005000000}">
      <formula1>"1,2,3,4,5,6,7,8,9,10"</formula1>
    </dataValidation>
    <dataValidation type="list" allowBlank="1" showInputMessage="1" showErrorMessage="1" sqref="N6:O7" xr:uid="{00000000-0002-0000-0400-000006000000}">
      <formula1>"1,2,3,4,5,6,8,9,10,12,15,16,20"</formula1>
    </dataValidation>
    <dataValidation type="list" allowBlank="1" showInputMessage="1" showErrorMessage="1" sqref="M6 M5 N5" xr:uid="{00000000-0002-0000-0400-000007000000}">
      <formula1>"1,2,3,4,5,6,8"</formula1>
    </dataValidation>
    <dataValidation allowBlank="1" showInputMessage="1" showErrorMessage="1" promptTitle="Risk threshold" prompt="This table provides the answer options for the risk threshold tab." sqref="H15" xr:uid="{00000000-0002-0000-0400-000008000000}"/>
  </dataValidations>
  <printOptions horizontalCentered="1"/>
  <pageMargins left="0.5" right="0.5" top="0.75000000000000011" bottom="0.55000000000000004" header="0.30000000000000004" footer="0.30000000000000004"/>
  <pageSetup paperSize="9" scale="49" orientation="landscape"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58B96"/>
    <pageSetUpPr fitToPage="1"/>
  </sheetPr>
  <dimension ref="B2:E12"/>
  <sheetViews>
    <sheetView showGridLines="0" showRowColHeaders="0" showRuler="0" zoomScale="130" zoomScaleNormal="130" workbookViewId="0">
      <selection activeCell="K74" sqref="K74"/>
    </sheetView>
  </sheetViews>
  <sheetFormatPr defaultColWidth="10.796875" defaultRowHeight="13.2"/>
  <cols>
    <col min="1" max="1" width="2.796875" style="5" customWidth="1"/>
    <col min="2" max="2" width="54" style="5" bestFit="1" customWidth="1"/>
    <col min="3" max="3" width="25.19921875" style="5" customWidth="1"/>
    <col min="4" max="4" width="28.5" style="5" customWidth="1"/>
    <col min="5" max="5" width="189.296875" style="5" bestFit="1" customWidth="1"/>
    <col min="6" max="16384" width="10.796875" style="5"/>
  </cols>
  <sheetData>
    <row r="2" spans="2:5">
      <c r="B2" s="5" t="s">
        <v>131</v>
      </c>
    </row>
    <row r="3" spans="2:5" s="6" customFormat="1">
      <c r="B3" s="6" t="s">
        <v>11</v>
      </c>
    </row>
    <row r="4" spans="2:5">
      <c r="B4" s="12" t="s">
        <v>12</v>
      </c>
    </row>
    <row r="5" spans="2:5">
      <c r="B5" s="5" t="s">
        <v>135</v>
      </c>
    </row>
    <row r="6" spans="2:5">
      <c r="C6" s="9"/>
      <c r="D6" s="10"/>
      <c r="E6" s="9"/>
    </row>
    <row r="7" spans="2:5">
      <c r="B7" s="13" t="s">
        <v>103</v>
      </c>
      <c r="C7" s="9"/>
      <c r="D7" s="10"/>
      <c r="E7" s="9"/>
    </row>
    <row r="8" spans="2:5">
      <c r="C8" s="9"/>
      <c r="D8" s="9"/>
      <c r="E8" s="9"/>
    </row>
    <row r="9" spans="2:5">
      <c r="C9" s="9"/>
      <c r="D9" s="10"/>
      <c r="E9" s="9"/>
    </row>
    <row r="10" spans="2:5">
      <c r="C10" s="9"/>
      <c r="D10" s="10"/>
      <c r="E10" s="9"/>
    </row>
    <row r="11" spans="2:5">
      <c r="C11" s="9"/>
      <c r="D11" s="10"/>
      <c r="E11" s="9"/>
    </row>
    <row r="12" spans="2:5">
      <c r="C12" s="9"/>
      <c r="D12" s="10"/>
      <c r="E12" s="9"/>
    </row>
  </sheetData>
  <phoneticPr fontId="4" type="noConversion"/>
  <hyperlinks>
    <hyperlink ref="B4" r:id="rId1" xr:uid="{00000000-0004-0000-0500-000000000000}"/>
  </hyperlinks>
  <pageMargins left="0.70000000000000007" right="0.70000000000000007" top="0.75000000000000011" bottom="0.75000000000000011" header="0.30000000000000004" footer="0.30000000000000004"/>
  <pageSetup paperSize="9" orientation="landscape"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58B96"/>
    <pageSetUpPr fitToPage="1"/>
  </sheetPr>
  <dimension ref="B15:B24"/>
  <sheetViews>
    <sheetView showGridLines="0" showRowColHeaders="0" showRuler="0" zoomScale="130" zoomScaleNormal="130" workbookViewId="0">
      <selection activeCell="O51" sqref="O51"/>
    </sheetView>
  </sheetViews>
  <sheetFormatPr defaultColWidth="10.796875" defaultRowHeight="15"/>
  <cols>
    <col min="1" max="1" width="10.796875" style="1"/>
    <col min="2" max="2" width="73.69921875" style="1" customWidth="1"/>
    <col min="3" max="16384" width="10.796875" style="1"/>
  </cols>
  <sheetData>
    <row r="15" spans="2:2" ht="39.6">
      <c r="B15" s="19" t="s">
        <v>14</v>
      </c>
    </row>
    <row r="16" spans="2:2">
      <c r="B16" s="8"/>
    </row>
    <row r="17" spans="2:2" ht="39.6">
      <c r="B17" s="19" t="s">
        <v>130</v>
      </c>
    </row>
    <row r="18" spans="2:2">
      <c r="B18" s="8"/>
    </row>
    <row r="19" spans="2:2" ht="26.4">
      <c r="B19" s="19" t="s">
        <v>15</v>
      </c>
    </row>
    <row r="20" spans="2:2">
      <c r="B20" s="8"/>
    </row>
    <row r="21" spans="2:2">
      <c r="B21" s="11" t="s">
        <v>13</v>
      </c>
    </row>
    <row r="22" spans="2:2">
      <c r="B22" s="11" t="s">
        <v>16</v>
      </c>
    </row>
    <row r="23" spans="2:2">
      <c r="B23" s="20" t="s">
        <v>17</v>
      </c>
    </row>
    <row r="24" spans="2:2">
      <c r="B24" s="2"/>
    </row>
  </sheetData>
  <phoneticPr fontId="4" type="noConversion"/>
  <hyperlinks>
    <hyperlink ref="B21" r:id="rId1" xr:uid="{00000000-0004-0000-0600-000000000000}"/>
    <hyperlink ref="B22" r:id="rId2" xr:uid="{00000000-0004-0000-0600-000001000000}"/>
  </hyperlinks>
  <printOptions horizontalCentered="1"/>
  <pageMargins left="0.5" right="0.5" top="0.74685039370078743" bottom="0.75000000000000011" header="0.30000000000000004" footer="0.30000000000000004"/>
  <pageSetup paperSize="9" orientation="landscape" horizontalDpi="0" verticalDpi="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INSTRUCTIONS</vt:lpstr>
      <vt:lpstr>1. RISK THRESHOLD</vt:lpstr>
      <vt:lpstr>2. RISK ASSESSMENT</vt:lpstr>
      <vt:lpstr>3. RISK MATRIX</vt:lpstr>
      <vt:lpstr>DEFINITIONS</vt:lpstr>
      <vt:lpstr>COPYRIGHT ©</vt:lpstr>
      <vt:lpstr>ABOUT OPEN BRIEFING</vt:lpstr>
      <vt:lpstr>'1. RISK THRESHOLD'!Print_Area</vt:lpstr>
      <vt:lpstr>'2. RISK ASSESSMENT'!Print_Area</vt:lpstr>
      <vt:lpstr>'3. RISK MATRIX'!Print_Area</vt:lpstr>
      <vt:lpstr>'ABOUT OPEN BRIEFING'!Print_Area</vt:lpstr>
      <vt:lpstr>DEFINITIONS!Print_Area</vt:lpstr>
      <vt:lpstr>INSTRUCTIONS!Print_Area</vt:lpstr>
      <vt:lpstr>'2. RISK ASSESSMENT'!Print_Titles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Abbott</dc:creator>
  <cp:lastModifiedBy>Tauseef</cp:lastModifiedBy>
  <cp:lastPrinted>2017-10-11T07:35:18Z</cp:lastPrinted>
  <dcterms:created xsi:type="dcterms:W3CDTF">2017-09-07T13:50:29Z</dcterms:created>
  <dcterms:modified xsi:type="dcterms:W3CDTF">2021-10-07T07:12:36Z</dcterms:modified>
</cp:coreProperties>
</file>