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QA\"/>
    </mc:Choice>
  </mc:AlternateContent>
  <xr:revisionPtr revIDLastSave="0" documentId="13_ncr:1_{5256C498-CF5B-4577-A843-8FA55518868F}" xr6:coauthVersionLast="47" xr6:coauthVersionMax="47" xr10:uidLastSave="{00000000-0000-0000-0000-000000000000}"/>
  <bookViews>
    <workbookView xWindow="20370" yWindow="-120" windowWidth="29040" windowHeight="15720" activeTab="1" xr2:uid="{C18F1D24-2B51-47D5-ADD3-847EF68750D1}"/>
  </bookViews>
  <sheets>
    <sheet name="Employee" sheetId="2" r:id="rId1"/>
    <sheet name="Quarterly Evaluation" sheetId="3" r:id="rId2"/>
    <sheet name="Consolidated" sheetId="5" r:id="rId3"/>
    <sheet name="November 2024" sheetId="6" r:id="rId4"/>
    <sheet name="October 24" sheetId="4" r:id="rId5"/>
    <sheet name="September 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0" i="5" l="1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N36" i="5"/>
  <c r="N18" i="5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T36" i="6"/>
  <c r="S36" i="6"/>
  <c r="R36" i="6"/>
  <c r="L36" i="6"/>
  <c r="J36" i="6"/>
  <c r="I36" i="6"/>
  <c r="H36" i="6"/>
  <c r="G36" i="6"/>
  <c r="F36" i="6"/>
  <c r="E36" i="6"/>
  <c r="D36" i="6"/>
  <c r="U33" i="6"/>
  <c r="U36" i="6" s="1"/>
  <c r="M36" i="6"/>
  <c r="P9" i="6"/>
  <c r="O24" i="5"/>
  <c r="O23" i="5"/>
  <c r="O22" i="5"/>
  <c r="N36" i="6" l="1"/>
  <c r="P36" i="6"/>
  <c r="N13" i="4"/>
  <c r="N12" i="4"/>
  <c r="N11" i="4"/>
  <c r="V28" i="5" l="1"/>
  <c r="P17" i="4"/>
  <c r="P14" i="4"/>
  <c r="P13" i="4"/>
  <c r="P12" i="4"/>
  <c r="P11" i="4"/>
  <c r="P12" i="1"/>
  <c r="U41" i="5"/>
  <c r="T41" i="5"/>
  <c r="S41" i="5"/>
  <c r="O41" i="5"/>
  <c r="M41" i="5"/>
  <c r="K41" i="5"/>
  <c r="J41" i="5"/>
  <c r="I41" i="5"/>
  <c r="G41" i="5"/>
  <c r="F41" i="5"/>
  <c r="E41" i="5"/>
  <c r="D41" i="5"/>
  <c r="M13" i="4"/>
  <c r="M11" i="4"/>
  <c r="M12" i="4"/>
  <c r="T22" i="4"/>
  <c r="S22" i="4"/>
  <c r="R22" i="4"/>
  <c r="N22" i="4"/>
  <c r="L22" i="4"/>
  <c r="J22" i="4"/>
  <c r="I22" i="4"/>
  <c r="H22" i="4"/>
  <c r="G22" i="4"/>
  <c r="F22" i="4"/>
  <c r="E22" i="4"/>
  <c r="D22" i="4"/>
  <c r="U19" i="4"/>
  <c r="U22" i="4" s="1"/>
  <c r="P19" i="4"/>
  <c r="P18" i="4"/>
  <c r="P16" i="4"/>
  <c r="P9" i="4"/>
  <c r="U15" i="1"/>
  <c r="U19" i="1" s="1"/>
  <c r="P17" i="1"/>
  <c r="P15" i="1"/>
  <c r="P14" i="1"/>
  <c r="P11" i="1"/>
  <c r="P9" i="1"/>
  <c r="G19" i="1"/>
  <c r="T19" i="1"/>
  <c r="S19" i="1"/>
  <c r="R19" i="1"/>
  <c r="M19" i="1"/>
  <c r="L19" i="1"/>
  <c r="J19" i="1"/>
  <c r="I19" i="1"/>
  <c r="H19" i="1"/>
  <c r="F19" i="1"/>
  <c r="E19" i="1"/>
  <c r="D19" i="1"/>
  <c r="C10" i="2"/>
  <c r="P19" i="1" l="1"/>
  <c r="N41" i="5"/>
  <c r="V41" i="5"/>
  <c r="Q41" i="5"/>
  <c r="M22" i="4"/>
  <c r="P22" i="4"/>
  <c r="N19" i="1"/>
</calcChain>
</file>

<file path=xl/sharedStrings.xml><?xml version="1.0" encoding="utf-8"?>
<sst xmlns="http://schemas.openxmlformats.org/spreadsheetml/2006/main" count="249" uniqueCount="127">
  <si>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</si>
  <si>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</si>
  <si>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</si>
  <si>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</si>
  <si>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</si>
  <si>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</si>
  <si>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</si>
  <si>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</si>
  <si>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</si>
  <si>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</si>
  <si>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</si>
  <si>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</si>
  <si>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</si>
  <si>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</si>
  <si>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</si>
  <si>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</si>
  <si>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</si>
  <si>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</si>
  <si>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</si>
  <si>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</si>
  <si>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</si>
  <si>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</si>
  <si>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</si>
  <si>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</si>
  <si>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</si>
  <si>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</si>
  <si>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</si>
  <si>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</si>
  <si>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</si>
  <si>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</si>
  <si>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</si>
  <si>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</si>
  <si>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</si>
  <si>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</si>
  <si>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</si>
  <si>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</si>
  <si>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</si>
  <si>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</si>
  <si>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</si>
  <si>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</si>
  <si>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</si>
  <si>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</si>
  <si>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</si>
  <si>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</si>
  <si>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</si>
  <si>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</si>
  <si>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</si>
  <si>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</si>
  <si>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</si>
  <si>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</si>
  <si>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</si>
  <si>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</si>
  <si>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</si>
  <si>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</si>
  <si>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</si>
  <si>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</si>
  <si>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</si>
  <si>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</si>
  <si>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</si>
  <si>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</si>
  <si>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</si>
  <si>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</si>
  <si>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</si>
  <si>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</si>
  <si>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</si>
  <si>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</si>
  <si>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</si>
  <si>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</si>
  <si>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</si>
  <si>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</si>
  <si>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</si>
  <si>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</si>
  <si>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</si>
  <si>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</si>
  <si>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</si>
  <si>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</si>
  <si>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</si>
  <si>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Ayesha Qurban</t>
  </si>
  <si>
    <t>QA Lead</t>
  </si>
  <si>
    <t>005</t>
  </si>
  <si>
    <t>03/01/2022</t>
  </si>
  <si>
    <t>2024-25</t>
  </si>
  <si>
    <t>AP WORKFLOW</t>
  </si>
  <si>
    <t>Analysis of the new project/assignment/task</t>
  </si>
  <si>
    <t>APWORKS 2024.2 - PHASE 3</t>
  </si>
  <si>
    <t>Ability to automatically attach additional documents to Invoice</t>
  </si>
  <si>
    <t>Meetings, mails, communication, TFS, Interviews</t>
  </si>
  <si>
    <t>Regular testing and QA new project/assignment/task</t>
  </si>
  <si>
    <t>NEXELUS 2024.2</t>
  </si>
  <si>
    <t>Test Case</t>
  </si>
  <si>
    <t>Time</t>
  </si>
  <si>
    <t>Quarterly Evaluation (%)</t>
  </si>
  <si>
    <t>Performance Evaluation</t>
  </si>
  <si>
    <t>Jul-Sep</t>
  </si>
  <si>
    <t>Oct-Dec</t>
  </si>
  <si>
    <t>Jan-Mar</t>
  </si>
  <si>
    <t>Period: October 2024</t>
  </si>
  <si>
    <t xml:space="preserve">APWORKS 2024.2 - PHASE 3        </t>
  </si>
  <si>
    <t>Internal Meetings</t>
  </si>
  <si>
    <t xml:space="preserve">AP WORKFLOW                     </t>
  </si>
  <si>
    <t>Add Media Type/Service type/Roles</t>
  </si>
  <si>
    <t>Ability to assign Employees to Roles by Media type and by Client</t>
  </si>
  <si>
    <t>Checkbox to filter discrepant lines</t>
  </si>
  <si>
    <t xml:space="preserve">APWORKS PHASE2                  </t>
  </si>
  <si>
    <t xml:space="preserve">NEXELUS 2024.2                  </t>
  </si>
  <si>
    <t>Period: September 2024 - June 2025</t>
  </si>
  <si>
    <t xml:space="preserve">Project / </t>
  </si>
  <si>
    <t>Release</t>
  </si>
  <si>
    <t>Document review/understanding Requirement Specifications</t>
  </si>
  <si>
    <t xml:space="preserve">APWORKS - SUPPORT               </t>
  </si>
  <si>
    <t>Tasks by US Team - Demo</t>
  </si>
  <si>
    <t>Tasks by US Team - JustGlobal</t>
  </si>
  <si>
    <t>Tasks by US Team - The Shipyard</t>
  </si>
  <si>
    <t>Forward Inv to user OR select user when invoice is Pending Apr</t>
  </si>
  <si>
    <t>Switch Company on Invoice</t>
  </si>
  <si>
    <t>Route invoice from one company - company identification</t>
  </si>
  <si>
    <t>Apply discount based on Payment terms settings</t>
  </si>
  <si>
    <t>Remove Site column from vendor lookup</t>
  </si>
  <si>
    <t>Invoice Editing: Make the tax editable</t>
  </si>
  <si>
    <t>Vendor Map: Vendor Popup: Remove identifier currency filter</t>
  </si>
  <si>
    <t>Google Drive - Split Process and show documents in queue</t>
  </si>
  <si>
    <t xml:space="preserve">APWORKS 2024.2 - PHASE 4        </t>
  </si>
  <si>
    <t>Approval routing</t>
  </si>
  <si>
    <t>Approve upto last level and auto post.</t>
  </si>
  <si>
    <t>Tasks by US Team - TheShipyard</t>
  </si>
  <si>
    <t>Analysis of production issues reported by support team</t>
  </si>
  <si>
    <t>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</si>
</sst>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"/>
    <numFmt numFmtId="165" formatCode="#,###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0" fillId="3" borderId="1" xfId="1" applyFont="1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4-4598-AB51-9A463D98E2BC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4-4598-AB51-9A463D98E2BC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4-4598-AB51-9A463D98E2BC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4-4598-AB51-9A463D98E2BC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4-4598-AB51-9A463D98E2BC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4-4598-AB51-9A463D98E2BC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4-4598-AB51-9A463D98E2BC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4-4598-AB51-9A463D98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C49EA-2154-44DB-98E4-1C68220CC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C17" sqref="C1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2" t="s">
        <v>52</v>
      </c>
      <c r="C2" s="42"/>
    </row>
    <row r="4" spans="2:14" x14ac:dyDescent="0.25">
      <c r="B4" s="41" t="s">
        <v>4</v>
      </c>
      <c r="C4" s="41"/>
      <c r="D4" s="41"/>
      <c r="E4" s="41"/>
      <c r="F4" s="21"/>
      <c r="G4" s="21"/>
    </row>
    <row r="5" spans="2:14" x14ac:dyDescent="0.25">
      <c r="B5" s="3" t="s">
        <v>1</v>
      </c>
      <c r="C5" s="39" t="s">
        <v>79</v>
      </c>
      <c r="D5" s="39"/>
      <c r="E5" s="39"/>
      <c r="F5" s="4"/>
      <c r="G5" s="4"/>
    </row>
    <row r="6" spans="2:14" x14ac:dyDescent="0.25">
      <c r="B6" s="3" t="s">
        <v>0</v>
      </c>
      <c r="C6" s="39" t="s">
        <v>77</v>
      </c>
      <c r="D6" s="39"/>
      <c r="E6" s="39"/>
      <c r="F6" s="4"/>
      <c r="G6" s="4"/>
    </row>
    <row r="7" spans="2:14" x14ac:dyDescent="0.25">
      <c r="B7" s="3" t="s">
        <v>2</v>
      </c>
      <c r="C7" s="39" t="s">
        <v>78</v>
      </c>
      <c r="D7" s="39"/>
      <c r="E7" s="39"/>
      <c r="F7" s="4"/>
      <c r="G7" s="4"/>
    </row>
    <row r="8" spans="2:14" x14ac:dyDescent="0.25">
      <c r="B8" s="3" t="s">
        <v>3</v>
      </c>
      <c r="C8" s="39" t="s">
        <v>24</v>
      </c>
      <c r="D8" s="39"/>
      <c r="E8" s="39"/>
      <c r="F8" s="4"/>
      <c r="G8" s="4"/>
    </row>
    <row r="9" spans="2:14" x14ac:dyDescent="0.25">
      <c r="B9" s="3" t="s">
        <v>5</v>
      </c>
      <c r="C9" s="39" t="s">
        <v>80</v>
      </c>
      <c r="D9" s="39"/>
      <c r="E9" s="39"/>
      <c r="F9" s="4"/>
      <c r="G9" s="4"/>
    </row>
    <row r="10" spans="2:14" x14ac:dyDescent="0.25">
      <c r="B10" s="3" t="s">
        <v>54</v>
      </c>
      <c r="C10" s="40">
        <f ca="1">(_xlfn.DAYS(TODAY(),C9)/365)</f>
        <v>2.7863013698630139</v>
      </c>
      <c r="D10" s="40"/>
      <c r="E10" s="40"/>
      <c r="F10" s="17"/>
      <c r="G10" s="17"/>
    </row>
    <row r="11" spans="2:14" x14ac:dyDescent="0.25">
      <c r="B11" s="3" t="s">
        <v>6</v>
      </c>
      <c r="C11" s="39" t="s">
        <v>81</v>
      </c>
      <c r="D11" s="39"/>
      <c r="E11" s="39"/>
      <c r="F11" s="4"/>
      <c r="G11" s="4"/>
    </row>
    <row r="12" spans="2:14" ht="9" customHeight="1" x14ac:dyDescent="0.25"/>
    <row r="13" spans="2:14" x14ac:dyDescent="0.25">
      <c r="B13" s="19" t="s">
        <v>17</v>
      </c>
      <c r="C13" s="16" t="s">
        <v>56</v>
      </c>
      <c r="D13" s="20" t="s">
        <v>57</v>
      </c>
      <c r="E13" s="16" t="s">
        <v>58</v>
      </c>
      <c r="F13" s="20" t="s">
        <v>59</v>
      </c>
      <c r="G13" s="16" t="s">
        <v>60</v>
      </c>
      <c r="H13" s="20" t="s">
        <v>61</v>
      </c>
      <c r="I13" s="16" t="s">
        <v>62</v>
      </c>
      <c r="J13" s="20" t="s">
        <v>63</v>
      </c>
      <c r="K13" s="16" t="s">
        <v>64</v>
      </c>
      <c r="L13" s="20" t="s">
        <v>65</v>
      </c>
      <c r="M13" s="16" t="s">
        <v>66</v>
      </c>
      <c r="N13" s="20" t="s">
        <v>67</v>
      </c>
    </row>
    <row r="14" spans="2:14" x14ac:dyDescent="0.25">
      <c r="B14" s="18" t="s">
        <v>21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8" t="s">
        <v>26</v>
      </c>
      <c r="C15" s="2">
        <v>19</v>
      </c>
      <c r="D15" s="2">
        <v>22</v>
      </c>
      <c r="E15" s="2">
        <v>17</v>
      </c>
      <c r="F15" s="2">
        <v>19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18" t="s">
        <v>18</v>
      </c>
      <c r="C16" s="2">
        <v>2</v>
      </c>
      <c r="D16" s="2">
        <v>0</v>
      </c>
      <c r="E16" s="2">
        <v>2</v>
      </c>
      <c r="F16" s="2">
        <v>4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18" t="s">
        <v>19</v>
      </c>
      <c r="C17" s="2">
        <v>17</v>
      </c>
      <c r="D17" s="2">
        <v>19</v>
      </c>
      <c r="E17" s="2">
        <v>16</v>
      </c>
      <c r="F17" s="2">
        <v>0</v>
      </c>
      <c r="G17" s="2">
        <v>0</v>
      </c>
      <c r="H17" s="1"/>
      <c r="I17" s="1"/>
      <c r="J17" s="1"/>
      <c r="K17" s="1"/>
      <c r="L17" s="1"/>
      <c r="M17" s="1"/>
      <c r="N17" s="1"/>
    </row>
    <row r="18" spans="2:14" x14ac:dyDescent="0.25">
      <c r="B18" s="18" t="s">
        <v>23</v>
      </c>
      <c r="C18" s="2">
        <v>2</v>
      </c>
      <c r="D18" s="2">
        <v>3</v>
      </c>
      <c r="E18" s="2">
        <v>1</v>
      </c>
      <c r="F18" s="2">
        <v>4</v>
      </c>
      <c r="G18" s="2">
        <v>1</v>
      </c>
      <c r="H18" s="1"/>
      <c r="I18" s="1"/>
      <c r="J18" s="1"/>
      <c r="K18" s="1"/>
      <c r="L18" s="1"/>
      <c r="M18" s="1"/>
      <c r="N18" s="1"/>
    </row>
    <row r="19" spans="2:14" x14ac:dyDescent="0.25">
      <c r="B19" s="18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8" t="s">
        <v>22</v>
      </c>
      <c r="C20" s="2">
        <v>2</v>
      </c>
      <c r="D20" s="2">
        <v>3</v>
      </c>
      <c r="E20" s="2">
        <v>0</v>
      </c>
      <c r="F20" s="2">
        <v>3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8" t="s">
        <v>27</v>
      </c>
      <c r="C21" s="2">
        <v>0</v>
      </c>
      <c r="D21" s="2">
        <v>0</v>
      </c>
      <c r="E21" s="2">
        <v>1</v>
      </c>
      <c r="F21" s="2">
        <v>0</v>
      </c>
      <c r="G21" s="2">
        <v>1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5E4E-FD08-4DBC-ACD4-5233127E6602}">
  <dimension ref="B2:L31"/>
  <sheetViews>
    <sheetView tabSelected="1" workbookViewId="0">
      <selection activeCell="B30" sqref="B30"/>
    </sheetView>
  </sheetViews>
  <sheetFormatPr defaultRowHeight="15" x14ac:dyDescent="0.25"/>
  <cols>
    <col min="2" max="2" width="47.42578125" customWidth="1"/>
    <col min="3" max="6" width="20.7109375" style="5" customWidth="1"/>
  </cols>
  <sheetData>
    <row r="2" spans="2:12" ht="18.75" x14ac:dyDescent="0.3">
      <c r="B2" s="43" t="s">
        <v>92</v>
      </c>
      <c r="C2" s="43"/>
      <c r="D2" s="43"/>
      <c r="E2" s="43"/>
      <c r="F2" s="43"/>
    </row>
    <row r="3" spans="2:12" ht="18.75" x14ac:dyDescent="0.3">
      <c r="B3" s="27"/>
      <c r="C3" s="28"/>
      <c r="D3" s="28"/>
      <c r="E3" s="28"/>
      <c r="F3" s="28"/>
      <c r="G3" s="27"/>
      <c r="H3" s="27"/>
      <c r="I3" s="27"/>
      <c r="J3" s="27"/>
      <c r="K3" s="27"/>
      <c r="L3" s="27"/>
    </row>
    <row r="4" spans="2:12" x14ac:dyDescent="0.25">
      <c r="B4" s="29"/>
      <c r="C4" s="47" t="s">
        <v>91</v>
      </c>
      <c r="D4" s="48"/>
      <c r="E4" s="48"/>
      <c r="F4" s="48"/>
    </row>
    <row r="5" spans="2:12" x14ac:dyDescent="0.25">
      <c r="B5" s="30" t="s">
        <v>28</v>
      </c>
      <c r="C5" s="15" t="s">
        <v>93</v>
      </c>
      <c r="D5" s="15" t="s">
        <v>94</v>
      </c>
      <c r="E5" s="15" t="s">
        <v>95</v>
      </c>
      <c r="F5" s="15" t="s">
        <v>95</v>
      </c>
    </row>
    <row r="6" spans="2:12" x14ac:dyDescent="0.25">
      <c r="B6" s="49" t="s">
        <v>16</v>
      </c>
      <c r="C6" s="45"/>
      <c r="D6" s="45"/>
      <c r="E6" s="45"/>
      <c r="F6" s="46"/>
    </row>
    <row r="7" spans="2:12" x14ac:dyDescent="0.25">
      <c r="B7" s="14" t="s">
        <v>29</v>
      </c>
      <c r="C7" s="23">
        <v>0.8</v>
      </c>
      <c r="D7" s="23">
        <v>0.8</v>
      </c>
      <c r="E7" s="23"/>
      <c r="F7" s="23"/>
    </row>
    <row r="8" spans="2:12" x14ac:dyDescent="0.25">
      <c r="B8" s="14" t="s">
        <v>30</v>
      </c>
      <c r="C8" s="23">
        <v>0.8</v>
      </c>
      <c r="D8" s="23">
        <v>0.8</v>
      </c>
      <c r="E8" s="23"/>
      <c r="F8" s="23"/>
    </row>
    <row r="9" spans="2:12" x14ac:dyDescent="0.25">
      <c r="B9" s="14" t="s">
        <v>31</v>
      </c>
      <c r="C9" s="23">
        <v>0.8</v>
      </c>
      <c r="D9" s="23">
        <v>0.8</v>
      </c>
      <c r="E9" s="23"/>
      <c r="F9" s="23"/>
    </row>
    <row r="10" spans="2:12" x14ac:dyDescent="0.25">
      <c r="B10" s="14" t="s">
        <v>32</v>
      </c>
      <c r="C10" s="23">
        <v>0.8</v>
      </c>
      <c r="D10" s="23">
        <v>0.8</v>
      </c>
      <c r="E10" s="23"/>
      <c r="F10" s="23"/>
    </row>
    <row r="11" spans="2:12" x14ac:dyDescent="0.25">
      <c r="B11" s="14" t="s">
        <v>33</v>
      </c>
      <c r="C11" s="23">
        <v>0.8</v>
      </c>
      <c r="D11" s="23">
        <v>0.8</v>
      </c>
      <c r="E11" s="23"/>
      <c r="F11" s="23"/>
    </row>
    <row r="12" spans="2:12" x14ac:dyDescent="0.25">
      <c r="B12" s="14" t="s">
        <v>34</v>
      </c>
      <c r="C12" s="23">
        <v>0.8</v>
      </c>
      <c r="D12" s="23">
        <v>0.8</v>
      </c>
      <c r="E12" s="23"/>
      <c r="F12" s="23"/>
    </row>
    <row r="13" spans="2:12" x14ac:dyDescent="0.25">
      <c r="B13" s="14" t="s">
        <v>47</v>
      </c>
      <c r="C13" s="23">
        <v>0.8</v>
      </c>
      <c r="D13" s="23">
        <v>0.8</v>
      </c>
      <c r="E13" s="23"/>
      <c r="F13" s="23"/>
    </row>
    <row r="14" spans="2:12" x14ac:dyDescent="0.25">
      <c r="B14" s="14" t="s">
        <v>48</v>
      </c>
      <c r="C14" s="23">
        <v>0.8</v>
      </c>
      <c r="D14" s="23">
        <v>0.8</v>
      </c>
      <c r="E14" s="23"/>
      <c r="F14" s="23"/>
    </row>
    <row r="15" spans="2:12" x14ac:dyDescent="0.25">
      <c r="B15" s="44" t="s">
        <v>46</v>
      </c>
      <c r="C15" s="45"/>
      <c r="D15" s="45"/>
      <c r="E15" s="45"/>
      <c r="F15" s="46"/>
    </row>
    <row r="16" spans="2:12" x14ac:dyDescent="0.25">
      <c r="B16" s="18" t="s">
        <v>51</v>
      </c>
      <c r="C16" s="23">
        <v>0.8</v>
      </c>
      <c r="D16" s="23">
        <v>0.8</v>
      </c>
      <c r="E16" s="23"/>
      <c r="F16" s="23"/>
    </row>
    <row r="17" spans="2:6" x14ac:dyDescent="0.25">
      <c r="B17" s="18" t="s">
        <v>35</v>
      </c>
      <c r="C17" s="23">
        <v>0.6</v>
      </c>
      <c r="D17" s="23">
        <v>0.6</v>
      </c>
      <c r="E17" s="23"/>
      <c r="F17" s="23"/>
    </row>
    <row r="18" spans="2:6" x14ac:dyDescent="0.25">
      <c r="B18" s="18" t="s">
        <v>36</v>
      </c>
      <c r="C18" s="23">
        <v>0.7</v>
      </c>
      <c r="D18" s="23">
        <v>0.7</v>
      </c>
      <c r="E18" s="23"/>
      <c r="F18" s="23"/>
    </row>
    <row r="19" spans="2:6" x14ac:dyDescent="0.25">
      <c r="B19" s="18" t="s">
        <v>37</v>
      </c>
      <c r="C19" s="23">
        <v>0.8</v>
      </c>
      <c r="D19" s="23">
        <v>0.8</v>
      </c>
      <c r="E19" s="23"/>
      <c r="F19" s="23"/>
    </row>
    <row r="20" spans="2:6" x14ac:dyDescent="0.25">
      <c r="B20" s="18" t="s">
        <v>38</v>
      </c>
      <c r="C20" s="23">
        <v>0.8</v>
      </c>
      <c r="D20" s="23">
        <v>0.8</v>
      </c>
      <c r="E20" s="23"/>
      <c r="F20" s="23"/>
    </row>
    <row r="21" spans="2:6" x14ac:dyDescent="0.25">
      <c r="B21" s="18" t="s">
        <v>46</v>
      </c>
      <c r="C21" s="23">
        <v>0.8</v>
      </c>
      <c r="D21" s="23">
        <v>0.8</v>
      </c>
      <c r="E21" s="23"/>
      <c r="F21" s="23"/>
    </row>
    <row r="22" spans="2:6" x14ac:dyDescent="0.25">
      <c r="B22" s="18" t="s">
        <v>45</v>
      </c>
      <c r="C22" s="23">
        <v>0.7</v>
      </c>
      <c r="D22" s="23">
        <v>0.7</v>
      </c>
      <c r="E22" s="23"/>
      <c r="F22" s="23"/>
    </row>
    <row r="23" spans="2:6" x14ac:dyDescent="0.25">
      <c r="B23" s="44" t="s">
        <v>39</v>
      </c>
      <c r="C23" s="45"/>
      <c r="D23" s="45"/>
      <c r="E23" s="45"/>
      <c r="F23" s="46"/>
    </row>
    <row r="24" spans="2:6" x14ac:dyDescent="0.25">
      <c r="B24" s="26" t="s">
        <v>40</v>
      </c>
      <c r="C24" s="23">
        <v>0.7</v>
      </c>
      <c r="D24" s="23">
        <v>0.7</v>
      </c>
      <c r="E24" s="23"/>
      <c r="F24" s="23"/>
    </row>
    <row r="25" spans="2:6" x14ac:dyDescent="0.25">
      <c r="B25" s="26" t="s">
        <v>53</v>
      </c>
      <c r="C25" s="23">
        <v>0.7</v>
      </c>
      <c r="D25" s="23">
        <v>0.7</v>
      </c>
      <c r="E25" s="23"/>
      <c r="F25" s="23"/>
    </row>
    <row r="26" spans="2:6" x14ac:dyDescent="0.25">
      <c r="B26" s="26" t="s">
        <v>41</v>
      </c>
      <c r="C26" s="23">
        <v>0.7</v>
      </c>
      <c r="D26" s="23">
        <v>0.7</v>
      </c>
      <c r="E26" s="23"/>
      <c r="F26" s="23"/>
    </row>
    <row r="27" spans="2:6" x14ac:dyDescent="0.25">
      <c r="B27" s="26" t="s">
        <v>42</v>
      </c>
      <c r="C27" s="23">
        <v>0.7</v>
      </c>
      <c r="D27" s="23">
        <v>0.7</v>
      </c>
      <c r="E27" s="23"/>
      <c r="F27" s="23"/>
    </row>
    <row r="28" spans="2:6" x14ac:dyDescent="0.25">
      <c r="B28" s="26" t="s">
        <v>43</v>
      </c>
      <c r="C28" s="23">
        <v>0.7</v>
      </c>
      <c r="D28" s="23">
        <v>0.7</v>
      </c>
      <c r="E28" s="23"/>
      <c r="F28" s="23"/>
    </row>
    <row r="29" spans="2:6" x14ac:dyDescent="0.25">
      <c r="B29" s="26" t="s">
        <v>44</v>
      </c>
      <c r="C29" s="23">
        <v>0.8</v>
      </c>
      <c r="D29" s="23">
        <v>0.8</v>
      </c>
      <c r="E29" s="23"/>
      <c r="F29" s="23"/>
    </row>
    <row r="30" spans="2:6" x14ac:dyDescent="0.25">
      <c r="B30" s="26" t="s">
        <v>49</v>
      </c>
      <c r="C30" s="23">
        <v>0.8</v>
      </c>
      <c r="D30" s="23">
        <v>0.8</v>
      </c>
      <c r="E30" s="23"/>
      <c r="F30" s="23"/>
    </row>
    <row r="31" spans="2:6" x14ac:dyDescent="0.25">
      <c r="B31" s="26" t="s">
        <v>50</v>
      </c>
      <c r="C31" s="23">
        <v>0.8</v>
      </c>
      <c r="D31" s="23">
        <v>0.8</v>
      </c>
      <c r="E31" s="23"/>
      <c r="F31" s="23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{7B51EA11-170A-4E0E-BC0B-69B4CB41E39E}</x14:id>
        </ext>
      </extLst>
    </cfRule>
  </conditionalFormatting>
  <conditionalFormatting sqref="C16:C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{9E1286F5-262E-4BC6-ADE4-F4FBF2829A7F}</x14:id>
        </ext>
      </extLst>
    </cfRule>
  </conditionalFormatting>
  <conditionalFormatting sqref="C24:C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{B0D4E5C5-3473-4634-AD33-DD54EE214CD2}</x14:id>
        </ext>
      </extLst>
    </cfRule>
  </conditionalFormatting>
  <conditionalFormatting sqref="E7:E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{1DDDC86A-244C-4AB5-B139-7657251EC385}</x14:id>
        </ext>
      </extLst>
    </cfRule>
  </conditionalFormatting>
  <conditionalFormatting sqref="E16:E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{932DE8EF-7065-4FE3-BC61-96D6A1A5D971}</x14:id>
        </ext>
      </extLst>
    </cfRule>
  </conditionalFormatting>
  <conditionalFormatting sqref="E24:E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{8414D5D8-7E8C-4085-A03D-7582A525B2E2}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{D53CCC64-DC07-42F4-BC5A-F565ACD9EA4A}</x14:id>
        </ext>
      </extLst>
    </cfRule>
  </conditionalFormatting>
  <conditionalFormatting sqref="F16:F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{212069F3-D765-48D4-92F2-02CE9910FB5B}</x14:id>
        </ext>
      </extLst>
    </cfRule>
  </conditionalFormatting>
  <conditionalFormatting sqref="F24:F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{9A9019BC-53BC-4CBF-8FDF-25B15EC46881}</x14:id>
        </ext>
      </extLst>
    </cfRule>
  </conditionalFormatting>
  <conditionalFormatting sqref="D7:D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{50687082-FB6B-4718-8A7B-76762D2C25DE}</x14:id>
        </ext>
      </extLst>
    </cfRule>
  </conditionalFormatting>
  <conditionalFormatting sqref="D16:D22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{AC46A4D8-3820-4117-8FED-1B2D200D0699}</x14:id>
        </ext>
      </extLst>
    </cfRule>
  </conditionalFormatting>
  <conditionalFormatting sqref="D24:D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{9F20362E-76B2-4401-824A-D69DA6E2B256}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51EA11-170A-4E0E-BC0B-69B4CB41E39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9E1286F5-262E-4BC6-ADE4-F4FBF2829A7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B0D4E5C5-3473-4634-AD33-DD54EE214CD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1DDDC86A-244C-4AB5-B139-7657251E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32DE8EF-7065-4FE3-BC61-96D6A1A5D97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414D5D8-7E8C-4085-A03D-7582A525B2E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D53CCC64-DC07-42F4-BC5A-F565ACD9EA4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212069F3-D765-48D4-92F2-02CE9910FB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A9019BC-53BC-4CBF-8FDF-25B15EC46881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  <x14:conditionalFormatting xmlns:xm="http://schemas.microsoft.com/office/excel/2006/main">
          <x14:cfRule type="dataBar" id="{50687082-FB6B-4718-8A7B-76762D2C25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AC46A4D8-3820-4117-8FED-1B2D200D069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F20362E-76B2-4401-824A-D69DA6E2B25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0E4D-112A-4009-A074-0A7A7F2136ED}">
  <dimension ref="B2:V42"/>
  <sheetViews>
    <sheetView workbookViewId="0">
      <selection activeCell="C29" sqref="C29"/>
    </sheetView>
  </sheetViews>
  <sheetFormatPr defaultRowHeight="15" x14ac:dyDescent="0.25"/>
  <cols>
    <col min="2" max="2" width="10.42578125" customWidth="1"/>
    <col min="3" max="3" width="57.71093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11" style="5" customWidth="1"/>
    <col min="16" max="16" width="1.7109375" style="5" customWidth="1"/>
    <col min="17" max="17" width="8.28515625" style="5" customWidth="1"/>
    <col min="18" max="18" width="1.7109375" style="5" customWidth="1"/>
    <col min="19" max="21" width="9.140625" style="5"/>
    <col min="22" max="22" width="9.7109375" style="5" bestFit="1" customWidth="1"/>
  </cols>
  <sheetData>
    <row r="2" spans="2:22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2:22" ht="15.75" x14ac:dyDescent="0.25">
      <c r="B3" s="51" t="s">
        <v>77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2:22" x14ac:dyDescent="0.25">
      <c r="B4" s="53" t="s">
        <v>105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6" spans="2:22" x14ac:dyDescent="0.25">
      <c r="B6" s="7" t="s">
        <v>8</v>
      </c>
      <c r="C6" s="8" t="s">
        <v>7</v>
      </c>
      <c r="D6" s="54" t="s">
        <v>70</v>
      </c>
      <c r="E6" s="54"/>
      <c r="F6" s="54"/>
      <c r="G6" s="54"/>
      <c r="H6" s="54"/>
      <c r="I6" s="54"/>
      <c r="J6" s="55" t="s">
        <v>72</v>
      </c>
      <c r="K6" s="55" t="s">
        <v>74</v>
      </c>
      <c r="M6" s="57" t="s">
        <v>75</v>
      </c>
      <c r="N6" s="58"/>
      <c r="O6" s="59"/>
      <c r="Q6" s="9" t="s">
        <v>9</v>
      </c>
      <c r="S6" s="57" t="s">
        <v>14</v>
      </c>
      <c r="T6" s="58"/>
      <c r="U6" s="58"/>
      <c r="V6" s="59"/>
    </row>
    <row r="7" spans="2:22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126</v>
      </c>
      <c r="I7" s="22" t="s">
        <v>89</v>
      </c>
      <c r="J7" s="56"/>
      <c r="K7" s="56"/>
      <c r="M7" s="9" t="s">
        <v>13</v>
      </c>
      <c r="N7" s="9" t="s">
        <v>11</v>
      </c>
      <c r="O7" s="9" t="s">
        <v>15</v>
      </c>
      <c r="Q7" s="9" t="s">
        <v>90</v>
      </c>
      <c r="S7" s="9" t="s">
        <v>24</v>
      </c>
      <c r="T7" s="9" t="s">
        <v>25</v>
      </c>
      <c r="U7" s="9" t="s">
        <v>10</v>
      </c>
      <c r="V7" s="9" t="s">
        <v>9</v>
      </c>
    </row>
    <row r="8" spans="2:22" x14ac:dyDescent="0.25">
      <c r="B8" s="1" t="s">
        <v>99</v>
      </c>
      <c r="D8" s="2"/>
      <c r="E8" s="2"/>
      <c r="F8" s="2"/>
      <c r="G8" s="2"/>
      <c r="H8" s="2"/>
      <c r="I8" s="2"/>
      <c r="J8" s="2"/>
      <c r="K8" s="2"/>
      <c r="M8" s="2"/>
      <c r="N8" s="2"/>
      <c r="O8" s="34"/>
      <c r="Q8" s="6"/>
      <c r="S8" s="2"/>
      <c r="T8" s="2"/>
      <c r="U8" s="2"/>
      <c r="V8" s="6"/>
    </row>
    <row r="9" spans="2:22" x14ac:dyDescent="0.25">
      <c r="B9" s="24"/>
      <c r="C9" s="1" t="s">
        <v>83</v>
      </c>
      <c r="D9" s="2"/>
      <c r="E9" s="2"/>
      <c r="F9" s="2"/>
      <c r="G9" s="2"/>
      <c r="H9" s="2"/>
      <c r="I9" s="2"/>
      <c r="J9" s="2">
        <v>5</v>
      </c>
      <c r="K9" s="2"/>
      <c r="M9" s="2"/>
      <c r="N9" s="2"/>
      <c r="O9" s="34"/>
      <c r="Q9" s="6">
        <f>D9+E9+F9+G9+H9+I9+J9+K9+N9</f>
        <v>5</v>
      </c>
      <c r="S9" s="2"/>
      <c r="T9" s="2"/>
      <c r="U9" s="2"/>
      <c r="V9" s="6"/>
    </row>
    <row r="10" spans="2:22" x14ac:dyDescent="0.25">
      <c r="B10" s="24"/>
      <c r="C10" s="1" t="s">
        <v>98</v>
      </c>
      <c r="D10" s="2"/>
      <c r="E10" s="2">
        <v>7</v>
      </c>
      <c r="F10" s="2"/>
      <c r="G10" s="2"/>
      <c r="H10" s="2"/>
      <c r="I10" s="2"/>
      <c r="J10" s="2"/>
      <c r="K10" s="2"/>
      <c r="M10" s="2"/>
      <c r="N10" s="2"/>
      <c r="O10" s="34"/>
      <c r="Q10" s="34">
        <f t="shared" ref="Q10:Q40" si="0">D10+E10+F10+G10+H10+I10+J10+K10+N10</f>
        <v>7</v>
      </c>
      <c r="S10" s="2"/>
      <c r="T10" s="2"/>
      <c r="U10" s="2"/>
      <c r="V10" s="6"/>
    </row>
    <row r="11" spans="2:22" x14ac:dyDescent="0.25">
      <c r="B11" s="24"/>
      <c r="C11" s="1" t="s">
        <v>87</v>
      </c>
      <c r="D11" s="2"/>
      <c r="E11" s="2"/>
      <c r="F11" s="2"/>
      <c r="G11" s="2"/>
      <c r="H11" s="2"/>
      <c r="I11" s="2"/>
      <c r="J11" s="2"/>
      <c r="K11" s="2"/>
      <c r="M11" s="2"/>
      <c r="N11" s="2">
        <v>5</v>
      </c>
      <c r="O11" s="34"/>
      <c r="Q11" s="34">
        <f t="shared" si="0"/>
        <v>5</v>
      </c>
      <c r="S11" s="2"/>
      <c r="T11" s="2"/>
      <c r="U11" s="2"/>
      <c r="V11" s="6"/>
    </row>
    <row r="12" spans="2:22" x14ac:dyDescent="0.25">
      <c r="B12" s="24"/>
      <c r="C12" s="1" t="s">
        <v>108</v>
      </c>
      <c r="D12" s="2"/>
      <c r="E12" s="2"/>
      <c r="F12" s="2"/>
      <c r="G12" s="2"/>
      <c r="H12" s="2">
        <v>3</v>
      </c>
      <c r="I12" s="2"/>
      <c r="J12" s="2"/>
      <c r="K12" s="2"/>
      <c r="M12" s="2"/>
      <c r="N12" s="2"/>
      <c r="O12" s="34"/>
      <c r="Q12" s="34">
        <f t="shared" si="0"/>
        <v>3</v>
      </c>
      <c r="S12" s="2"/>
      <c r="T12" s="2"/>
      <c r="U12" s="2"/>
      <c r="V12" s="6"/>
    </row>
    <row r="13" spans="2:22" x14ac:dyDescent="0.25">
      <c r="B13" s="1" t="s">
        <v>109</v>
      </c>
      <c r="C13" s="1"/>
      <c r="D13" s="2"/>
      <c r="E13" s="2"/>
      <c r="F13" s="2"/>
      <c r="G13" s="2"/>
      <c r="H13" s="2"/>
      <c r="I13" s="2"/>
      <c r="J13" s="2"/>
      <c r="K13" s="2"/>
      <c r="M13" s="2"/>
      <c r="N13" s="2"/>
      <c r="O13" s="34"/>
      <c r="Q13" s="34">
        <f t="shared" si="0"/>
        <v>0</v>
      </c>
      <c r="S13" s="2"/>
      <c r="T13" s="2"/>
      <c r="U13" s="2"/>
      <c r="V13" s="6"/>
    </row>
    <row r="14" spans="2:22" x14ac:dyDescent="0.25">
      <c r="B14" s="24"/>
      <c r="C14" s="1" t="s">
        <v>110</v>
      </c>
      <c r="D14" s="2"/>
      <c r="E14" s="2"/>
      <c r="F14" s="2"/>
      <c r="G14" s="2">
        <v>12</v>
      </c>
      <c r="H14" s="2"/>
      <c r="I14" s="2"/>
      <c r="J14" s="2"/>
      <c r="K14" s="2"/>
      <c r="M14" s="2"/>
      <c r="N14" s="2"/>
      <c r="O14" s="34"/>
      <c r="Q14" s="34">
        <f t="shared" si="0"/>
        <v>12</v>
      </c>
      <c r="S14" s="2"/>
      <c r="T14" s="2"/>
      <c r="U14" s="2"/>
      <c r="V14" s="6"/>
    </row>
    <row r="15" spans="2:22" x14ac:dyDescent="0.25">
      <c r="B15" s="24"/>
      <c r="C15" s="1" t="s">
        <v>111</v>
      </c>
      <c r="D15" s="2"/>
      <c r="E15" s="2"/>
      <c r="F15" s="2"/>
      <c r="G15" s="2">
        <v>25</v>
      </c>
      <c r="H15" s="2"/>
      <c r="I15" s="2"/>
      <c r="J15" s="2"/>
      <c r="K15" s="2"/>
      <c r="M15" s="2"/>
      <c r="N15" s="2"/>
      <c r="O15" s="34"/>
      <c r="Q15" s="34">
        <f t="shared" si="0"/>
        <v>25</v>
      </c>
      <c r="S15" s="2"/>
      <c r="T15" s="2"/>
      <c r="U15" s="2"/>
      <c r="V15" s="6"/>
    </row>
    <row r="16" spans="2:22" x14ac:dyDescent="0.25">
      <c r="B16" s="24"/>
      <c r="C16" s="1" t="s">
        <v>124</v>
      </c>
      <c r="D16" s="2"/>
      <c r="E16" s="2"/>
      <c r="F16" s="2"/>
      <c r="G16" s="2">
        <v>19</v>
      </c>
      <c r="H16" s="2"/>
      <c r="I16" s="2"/>
      <c r="J16" s="2"/>
      <c r="K16" s="2"/>
      <c r="M16" s="2"/>
      <c r="N16" s="2"/>
      <c r="O16" s="34"/>
      <c r="Q16" s="34">
        <f t="shared" si="0"/>
        <v>19</v>
      </c>
      <c r="S16" s="2"/>
      <c r="T16" s="2"/>
      <c r="U16" s="2"/>
      <c r="V16" s="6"/>
    </row>
    <row r="17" spans="2:22" x14ac:dyDescent="0.25">
      <c r="B17" s="1" t="s">
        <v>97</v>
      </c>
      <c r="C17" s="1"/>
      <c r="D17" s="2"/>
      <c r="E17" s="2"/>
      <c r="F17" s="2"/>
      <c r="G17" s="2"/>
      <c r="H17" s="2"/>
      <c r="I17" s="2"/>
      <c r="J17" s="2"/>
      <c r="K17" s="2"/>
      <c r="M17" s="2"/>
      <c r="N17" s="2"/>
      <c r="O17" s="34"/>
      <c r="Q17" s="34">
        <f t="shared" si="0"/>
        <v>0</v>
      </c>
      <c r="S17" s="2"/>
      <c r="T17" s="2"/>
      <c r="U17" s="2"/>
      <c r="V17" s="6"/>
    </row>
    <row r="18" spans="2:22" x14ac:dyDescent="0.25">
      <c r="B18" s="24"/>
      <c r="C18" s="1" t="s">
        <v>85</v>
      </c>
      <c r="D18" s="2"/>
      <c r="E18" s="2">
        <v>2</v>
      </c>
      <c r="F18" s="2"/>
      <c r="G18" s="2"/>
      <c r="H18" s="2"/>
      <c r="I18" s="2">
        <v>44</v>
      </c>
      <c r="J18" s="2"/>
      <c r="K18" s="2"/>
      <c r="M18" s="2">
        <v>20</v>
      </c>
      <c r="N18" s="2">
        <f>20+35</f>
        <v>55</v>
      </c>
      <c r="O18" s="34"/>
      <c r="Q18" s="34">
        <f t="shared" si="0"/>
        <v>101</v>
      </c>
      <c r="S18" s="2"/>
      <c r="T18" s="2"/>
      <c r="U18" s="2"/>
      <c r="V18" s="6"/>
    </row>
    <row r="19" spans="2:22" x14ac:dyDescent="0.25">
      <c r="B19" s="24"/>
      <c r="C19" s="1" t="s">
        <v>100</v>
      </c>
      <c r="D19" s="2"/>
      <c r="E19" s="2">
        <v>4</v>
      </c>
      <c r="F19" s="2"/>
      <c r="G19" s="2"/>
      <c r="H19" s="2"/>
      <c r="I19" s="2"/>
      <c r="J19" s="2"/>
      <c r="K19" s="2"/>
      <c r="M19" s="2"/>
      <c r="N19" s="2">
        <v>26</v>
      </c>
      <c r="O19" s="34"/>
      <c r="Q19" s="34">
        <f t="shared" si="0"/>
        <v>30</v>
      </c>
      <c r="S19" s="2"/>
      <c r="T19" s="2"/>
      <c r="U19" s="2"/>
      <c r="V19" s="6"/>
    </row>
    <row r="20" spans="2:22" x14ac:dyDescent="0.25">
      <c r="B20" s="24"/>
      <c r="C20" s="1" t="s">
        <v>101</v>
      </c>
      <c r="D20" s="2"/>
      <c r="E20" s="2"/>
      <c r="F20" s="2"/>
      <c r="G20" s="2"/>
      <c r="H20" s="2"/>
      <c r="I20" s="2">
        <v>16</v>
      </c>
      <c r="J20" s="2"/>
      <c r="K20" s="2"/>
      <c r="M20" s="2">
        <v>8</v>
      </c>
      <c r="N20" s="2">
        <v>25</v>
      </c>
      <c r="O20" s="34"/>
      <c r="Q20" s="34">
        <f t="shared" si="0"/>
        <v>41</v>
      </c>
      <c r="S20" s="2"/>
      <c r="T20" s="2"/>
      <c r="U20" s="2"/>
      <c r="V20" s="6"/>
    </row>
    <row r="21" spans="2:22" x14ac:dyDescent="0.25">
      <c r="B21" s="24"/>
      <c r="C21" s="1" t="s">
        <v>102</v>
      </c>
      <c r="D21" s="2"/>
      <c r="E21" s="2"/>
      <c r="F21" s="2"/>
      <c r="G21" s="2"/>
      <c r="H21" s="2"/>
      <c r="I21" s="2"/>
      <c r="J21" s="2"/>
      <c r="K21" s="2"/>
      <c r="M21" s="2"/>
      <c r="N21" s="2">
        <v>2</v>
      </c>
      <c r="O21" s="34"/>
      <c r="Q21" s="34">
        <f t="shared" si="0"/>
        <v>2</v>
      </c>
      <c r="S21" s="2"/>
      <c r="T21" s="2"/>
      <c r="U21" s="2"/>
      <c r="V21" s="6"/>
    </row>
    <row r="22" spans="2:22" x14ac:dyDescent="0.25">
      <c r="B22" s="24"/>
      <c r="C22" s="1" t="s">
        <v>113</v>
      </c>
      <c r="D22" s="2"/>
      <c r="E22" s="2"/>
      <c r="F22" s="2"/>
      <c r="G22" s="2"/>
      <c r="H22" s="2"/>
      <c r="I22" s="2"/>
      <c r="J22" s="2"/>
      <c r="K22" s="2"/>
      <c r="M22" s="2"/>
      <c r="N22" s="33">
        <v>1</v>
      </c>
      <c r="O22" s="38">
        <f t="shared" ref="O22:O24" si="1">IF(M22=0,0,(N22-M22)/M22)</f>
        <v>0</v>
      </c>
      <c r="Q22" s="34">
        <f t="shared" si="0"/>
        <v>1</v>
      </c>
      <c r="S22" s="2"/>
      <c r="T22" s="2"/>
      <c r="U22" s="2"/>
      <c r="V22" s="6"/>
    </row>
    <row r="23" spans="2:22" x14ac:dyDescent="0.25">
      <c r="B23" s="24"/>
      <c r="C23" s="1" t="s">
        <v>114</v>
      </c>
      <c r="D23" s="2"/>
      <c r="E23" s="2"/>
      <c r="F23" s="2"/>
      <c r="G23" s="2"/>
      <c r="H23" s="2"/>
      <c r="I23" s="2"/>
      <c r="J23" s="2"/>
      <c r="K23" s="2"/>
      <c r="M23" s="2"/>
      <c r="N23" s="33">
        <v>3</v>
      </c>
      <c r="O23" s="38">
        <f t="shared" si="1"/>
        <v>0</v>
      </c>
      <c r="Q23" s="34">
        <f t="shared" si="0"/>
        <v>3</v>
      </c>
      <c r="S23" s="2"/>
      <c r="T23" s="2"/>
      <c r="U23" s="2"/>
      <c r="V23" s="6"/>
    </row>
    <row r="24" spans="2:22" x14ac:dyDescent="0.25">
      <c r="B24" s="24"/>
      <c r="C24" s="1" t="s">
        <v>115</v>
      </c>
      <c r="D24" s="2"/>
      <c r="E24" s="2"/>
      <c r="F24" s="2"/>
      <c r="G24" s="2"/>
      <c r="H24" s="2"/>
      <c r="I24" s="2"/>
      <c r="J24" s="2"/>
      <c r="K24" s="2"/>
      <c r="M24" s="2"/>
      <c r="N24" s="33">
        <v>2.5</v>
      </c>
      <c r="O24" s="38">
        <f t="shared" si="1"/>
        <v>0</v>
      </c>
      <c r="Q24" s="34">
        <f t="shared" si="0"/>
        <v>2.5</v>
      </c>
      <c r="S24" s="2"/>
      <c r="T24" s="2"/>
      <c r="U24" s="2"/>
      <c r="V24" s="6"/>
    </row>
    <row r="25" spans="2:22" x14ac:dyDescent="0.25">
      <c r="B25" s="1"/>
      <c r="C25" s="1" t="s">
        <v>116</v>
      </c>
      <c r="D25" s="2"/>
      <c r="E25" s="2"/>
      <c r="F25" s="2"/>
      <c r="G25" s="2"/>
      <c r="H25" s="2"/>
      <c r="I25" s="2"/>
      <c r="J25" s="2"/>
      <c r="K25" s="2"/>
      <c r="M25" s="2"/>
      <c r="N25" s="2">
        <v>12.5</v>
      </c>
      <c r="O25" s="34"/>
      <c r="Q25" s="34">
        <f t="shared" si="0"/>
        <v>12.5</v>
      </c>
      <c r="S25" s="2"/>
      <c r="T25" s="2"/>
      <c r="U25" s="2"/>
      <c r="V25" s="6"/>
    </row>
    <row r="26" spans="2:22" x14ac:dyDescent="0.25">
      <c r="B26" s="24"/>
      <c r="C26" s="1" t="s">
        <v>117</v>
      </c>
      <c r="D26" s="2"/>
      <c r="E26" s="2"/>
      <c r="F26" s="2"/>
      <c r="G26" s="2"/>
      <c r="H26" s="2"/>
      <c r="I26" s="2"/>
      <c r="J26" s="2"/>
      <c r="K26" s="2"/>
      <c r="M26" s="2"/>
      <c r="N26" s="2">
        <v>1</v>
      </c>
      <c r="O26" s="34"/>
      <c r="Q26" s="34">
        <f t="shared" si="0"/>
        <v>1</v>
      </c>
      <c r="S26" s="2"/>
      <c r="T26" s="2"/>
      <c r="U26" s="2"/>
      <c r="V26" s="6"/>
    </row>
    <row r="27" spans="2:22" x14ac:dyDescent="0.25">
      <c r="B27" s="25"/>
      <c r="C27" s="1" t="s">
        <v>118</v>
      </c>
      <c r="D27" s="2"/>
      <c r="E27" s="2">
        <v>1</v>
      </c>
      <c r="F27" s="2"/>
      <c r="G27" s="2"/>
      <c r="H27" s="2"/>
      <c r="I27" s="2"/>
      <c r="J27" s="2"/>
      <c r="K27" s="2"/>
      <c r="M27" s="2"/>
      <c r="N27" s="2">
        <v>9</v>
      </c>
      <c r="O27" s="34"/>
      <c r="Q27" s="34">
        <f t="shared" si="0"/>
        <v>10</v>
      </c>
      <c r="S27" s="2"/>
      <c r="T27" s="2"/>
      <c r="U27" s="2"/>
      <c r="V27" s="6"/>
    </row>
    <row r="28" spans="2:22" x14ac:dyDescent="0.25">
      <c r="B28" s="25"/>
      <c r="C28" s="1" t="s">
        <v>119</v>
      </c>
      <c r="D28" s="2"/>
      <c r="E28" s="2"/>
      <c r="F28" s="2"/>
      <c r="G28" s="2"/>
      <c r="H28" s="2"/>
      <c r="I28" s="2"/>
      <c r="J28" s="2"/>
      <c r="K28" s="2"/>
      <c r="M28" s="2"/>
      <c r="N28" s="2">
        <v>2</v>
      </c>
      <c r="O28" s="34"/>
      <c r="Q28" s="34">
        <f t="shared" si="0"/>
        <v>2</v>
      </c>
      <c r="S28" s="2"/>
      <c r="T28" s="2"/>
      <c r="U28" s="2"/>
      <c r="V28" s="6">
        <f>SUM(S28:U28)</f>
        <v>0</v>
      </c>
    </row>
    <row r="29" spans="2:22" x14ac:dyDescent="0.25">
      <c r="B29" s="24"/>
      <c r="C29" s="1" t="s">
        <v>120</v>
      </c>
      <c r="D29" s="2"/>
      <c r="E29" s="2"/>
      <c r="F29" s="2"/>
      <c r="G29" s="2"/>
      <c r="H29" s="2"/>
      <c r="I29" s="2"/>
      <c r="J29" s="2"/>
      <c r="K29" s="2"/>
      <c r="M29" s="2">
        <v>8</v>
      </c>
      <c r="N29" s="2">
        <v>4</v>
      </c>
      <c r="O29" s="34"/>
      <c r="Q29" s="34">
        <f t="shared" si="0"/>
        <v>4</v>
      </c>
      <c r="S29" s="2"/>
      <c r="T29" s="2"/>
      <c r="U29" s="2"/>
      <c r="V29" s="6"/>
    </row>
    <row r="30" spans="2:22" x14ac:dyDescent="0.25">
      <c r="B30" s="1" t="s">
        <v>121</v>
      </c>
      <c r="C30" s="1"/>
      <c r="D30" s="2"/>
      <c r="E30" s="2"/>
      <c r="F30" s="2"/>
      <c r="G30" s="2"/>
      <c r="H30" s="2"/>
      <c r="I30" s="2"/>
      <c r="J30" s="2"/>
      <c r="K30" s="2"/>
      <c r="M30" s="2"/>
      <c r="N30" s="2"/>
      <c r="O30" s="34"/>
      <c r="Q30" s="34">
        <f t="shared" si="0"/>
        <v>0</v>
      </c>
      <c r="S30" s="2"/>
      <c r="T30" s="2"/>
      <c r="U30" s="2"/>
      <c r="V30" s="6"/>
    </row>
    <row r="31" spans="2:22" x14ac:dyDescent="0.25">
      <c r="B31" s="24"/>
      <c r="C31" s="1" t="s">
        <v>70</v>
      </c>
      <c r="D31" s="2"/>
      <c r="E31" s="2">
        <v>5</v>
      </c>
      <c r="F31" s="2"/>
      <c r="G31" s="2"/>
      <c r="H31" s="2"/>
      <c r="I31" s="2"/>
      <c r="J31" s="2"/>
      <c r="K31" s="2"/>
      <c r="M31" s="2"/>
      <c r="N31" s="2"/>
      <c r="O31" s="34"/>
      <c r="Q31" s="34">
        <f t="shared" si="0"/>
        <v>5</v>
      </c>
      <c r="S31" s="2"/>
      <c r="T31" s="2"/>
      <c r="U31" s="2"/>
      <c r="V31" s="6"/>
    </row>
    <row r="32" spans="2:22" x14ac:dyDescent="0.25">
      <c r="B32" s="24"/>
      <c r="C32" s="1" t="s">
        <v>122</v>
      </c>
      <c r="D32" s="2"/>
      <c r="E32" s="2"/>
      <c r="F32" s="2"/>
      <c r="G32" s="2"/>
      <c r="H32" s="2"/>
      <c r="I32" s="2"/>
      <c r="J32" s="2"/>
      <c r="K32" s="2"/>
      <c r="M32" s="2"/>
      <c r="N32" s="2">
        <v>3</v>
      </c>
      <c r="O32" s="34"/>
      <c r="Q32" s="34">
        <f t="shared" si="0"/>
        <v>3</v>
      </c>
      <c r="S32" s="2"/>
      <c r="T32" s="2"/>
      <c r="U32" s="2"/>
      <c r="V32" s="6"/>
    </row>
    <row r="33" spans="2:22" x14ac:dyDescent="0.25">
      <c r="B33" s="24"/>
      <c r="C33" s="1" t="s">
        <v>123</v>
      </c>
      <c r="D33" s="2"/>
      <c r="E33" s="2"/>
      <c r="F33" s="2"/>
      <c r="G33" s="2"/>
      <c r="H33" s="2"/>
      <c r="I33" s="2"/>
      <c r="J33" s="2"/>
      <c r="K33" s="2"/>
      <c r="M33" s="2"/>
      <c r="N33" s="2">
        <v>3</v>
      </c>
      <c r="O33" s="34"/>
      <c r="Q33" s="34">
        <f t="shared" si="0"/>
        <v>3</v>
      </c>
      <c r="S33" s="2"/>
      <c r="T33" s="2"/>
      <c r="U33" s="2"/>
      <c r="V33" s="6"/>
    </row>
    <row r="34" spans="2:22" x14ac:dyDescent="0.25">
      <c r="B34" s="1" t="s">
        <v>103</v>
      </c>
      <c r="C34" s="1"/>
      <c r="D34" s="2"/>
      <c r="E34" s="2"/>
      <c r="F34" s="2"/>
      <c r="G34" s="2"/>
      <c r="H34" s="2"/>
      <c r="I34" s="2"/>
      <c r="J34" s="2"/>
      <c r="K34" s="2"/>
      <c r="M34" s="2"/>
      <c r="N34" s="2"/>
      <c r="O34" s="34"/>
      <c r="Q34" s="34">
        <f t="shared" si="0"/>
        <v>0</v>
      </c>
      <c r="S34" s="2"/>
      <c r="T34" s="2"/>
      <c r="U34" s="2"/>
      <c r="V34" s="6"/>
    </row>
    <row r="35" spans="2:22" x14ac:dyDescent="0.25">
      <c r="B35" s="24"/>
      <c r="C35" s="1" t="s">
        <v>86</v>
      </c>
      <c r="D35" s="2"/>
      <c r="E35" s="2">
        <v>17</v>
      </c>
      <c r="F35" s="2"/>
      <c r="G35" s="2"/>
      <c r="H35" s="2">
        <v>1</v>
      </c>
      <c r="I35" s="2"/>
      <c r="J35" s="2"/>
      <c r="K35" s="2"/>
      <c r="M35" s="2"/>
      <c r="N35" s="2"/>
      <c r="O35" s="34"/>
      <c r="Q35" s="34">
        <f t="shared" si="0"/>
        <v>18</v>
      </c>
      <c r="S35" s="2"/>
      <c r="T35" s="2"/>
      <c r="U35" s="2"/>
      <c r="V35" s="6"/>
    </row>
    <row r="36" spans="2:22" x14ac:dyDescent="0.25">
      <c r="B36" s="24"/>
      <c r="C36" s="1" t="s">
        <v>87</v>
      </c>
      <c r="D36" s="2"/>
      <c r="E36" s="2"/>
      <c r="F36" s="2"/>
      <c r="G36" s="2"/>
      <c r="H36" s="2"/>
      <c r="I36" s="2"/>
      <c r="J36" s="2"/>
      <c r="K36" s="2"/>
      <c r="M36" s="2"/>
      <c r="N36" s="2">
        <f>21+99</f>
        <v>120</v>
      </c>
      <c r="O36" s="34"/>
      <c r="Q36" s="34">
        <f t="shared" si="0"/>
        <v>120</v>
      </c>
      <c r="S36" s="2"/>
      <c r="T36" s="2"/>
      <c r="U36" s="2"/>
      <c r="V36" s="6"/>
    </row>
    <row r="37" spans="2:22" x14ac:dyDescent="0.25">
      <c r="B37" s="1" t="s">
        <v>104</v>
      </c>
      <c r="C37" s="1"/>
      <c r="D37" s="2"/>
      <c r="E37" s="2"/>
      <c r="F37" s="2"/>
      <c r="G37" s="2"/>
      <c r="H37" s="2"/>
      <c r="I37" s="2"/>
      <c r="J37" s="2"/>
      <c r="K37" s="2"/>
      <c r="M37" s="2"/>
      <c r="N37" s="2"/>
      <c r="O37" s="34"/>
      <c r="Q37" s="34">
        <f t="shared" si="0"/>
        <v>0</v>
      </c>
      <c r="S37" s="2"/>
      <c r="T37" s="2"/>
      <c r="U37" s="2"/>
      <c r="V37" s="6"/>
    </row>
    <row r="38" spans="2:22" x14ac:dyDescent="0.25">
      <c r="B38" s="24"/>
      <c r="C38" s="1" t="s">
        <v>83</v>
      </c>
      <c r="D38" s="2"/>
      <c r="E38" s="2"/>
      <c r="F38" s="2"/>
      <c r="G38" s="2"/>
      <c r="H38" s="2"/>
      <c r="I38" s="2"/>
      <c r="J38" s="2">
        <v>28</v>
      </c>
      <c r="K38" s="2"/>
      <c r="M38" s="2"/>
      <c r="N38" s="2"/>
      <c r="O38" s="34"/>
      <c r="Q38" s="34">
        <f t="shared" si="0"/>
        <v>28</v>
      </c>
      <c r="S38" s="2"/>
      <c r="T38" s="2"/>
      <c r="U38" s="2"/>
      <c r="V38" s="6"/>
    </row>
    <row r="39" spans="2:22" x14ac:dyDescent="0.25">
      <c r="B39" s="24"/>
      <c r="C39" s="1" t="s">
        <v>125</v>
      </c>
      <c r="D39" s="2"/>
      <c r="E39" s="2"/>
      <c r="F39" s="2"/>
      <c r="G39" s="2"/>
      <c r="H39" s="2">
        <v>6</v>
      </c>
      <c r="I39" s="2"/>
      <c r="J39" s="2"/>
      <c r="K39" s="2"/>
      <c r="M39" s="2"/>
      <c r="N39" s="2"/>
      <c r="O39" s="34"/>
      <c r="Q39" s="34">
        <f t="shared" si="0"/>
        <v>6</v>
      </c>
      <c r="S39" s="2"/>
      <c r="T39" s="2"/>
      <c r="U39" s="2"/>
      <c r="V39" s="6"/>
    </row>
    <row r="40" spans="2:22" x14ac:dyDescent="0.25">
      <c r="B40" s="24"/>
      <c r="C40" s="24"/>
      <c r="D40" s="2"/>
      <c r="E40" s="2"/>
      <c r="F40" s="2"/>
      <c r="G40" s="2"/>
      <c r="H40" s="2"/>
      <c r="I40" s="2"/>
      <c r="J40" s="2"/>
      <c r="K40" s="2"/>
      <c r="M40" s="2"/>
      <c r="N40" s="2"/>
      <c r="O40" s="34"/>
      <c r="Q40" s="34">
        <f t="shared" si="0"/>
        <v>0</v>
      </c>
      <c r="S40" s="2"/>
      <c r="T40" s="2"/>
      <c r="U40" s="2"/>
      <c r="V40" s="6"/>
    </row>
    <row r="41" spans="2:22" ht="15.75" thickBot="1" x14ac:dyDescent="0.3">
      <c r="B41" s="12" t="s">
        <v>16</v>
      </c>
      <c r="C41" s="12"/>
      <c r="D41" s="13">
        <f>SUM(D8:D40)</f>
        <v>0</v>
      </c>
      <c r="E41" s="13">
        <f>SUM(E8:E40)</f>
        <v>36</v>
      </c>
      <c r="F41" s="13">
        <f>SUM(F8:F40)</f>
        <v>0</v>
      </c>
      <c r="G41" s="13">
        <f>SUM(G8:G40)</f>
        <v>56</v>
      </c>
      <c r="H41" s="13"/>
      <c r="I41" s="13">
        <f>SUM(I8:I40)</f>
        <v>60</v>
      </c>
      <c r="J41" s="13">
        <f>SUM(J8:J40)</f>
        <v>33</v>
      </c>
      <c r="K41" s="13">
        <f>SUM(K8:K40)</f>
        <v>0</v>
      </c>
      <c r="L41" s="13"/>
      <c r="M41" s="13">
        <f>SUM(M8:M40)</f>
        <v>36</v>
      </c>
      <c r="N41" s="13">
        <f>SUM(N8:N40)</f>
        <v>274</v>
      </c>
      <c r="O41" s="13">
        <f>SUM(O8:O40)</f>
        <v>0</v>
      </c>
      <c r="P41" s="13"/>
      <c r="Q41" s="13">
        <f>SUM(Q8:Q40)</f>
        <v>469</v>
      </c>
      <c r="R41" s="13"/>
      <c r="S41" s="13">
        <f>SUM(S8:S40)</f>
        <v>0</v>
      </c>
      <c r="T41" s="13">
        <f>SUM(T8:T40)</f>
        <v>0</v>
      </c>
      <c r="U41" s="13">
        <f>SUM(U8:U40)</f>
        <v>0</v>
      </c>
      <c r="V41" s="13">
        <f>SUM(V8:V40)</f>
        <v>0</v>
      </c>
    </row>
    <row r="42" spans="2:22" ht="15.75" thickTop="1" x14ac:dyDescent="0.25"/>
  </sheetData>
  <mergeCells count="8">
    <mergeCell ref="B2:V2"/>
    <mergeCell ref="B3:V3"/>
    <mergeCell ref="B4:V4"/>
    <mergeCell ref="D6:I6"/>
    <mergeCell ref="J6:J7"/>
    <mergeCell ref="K6:K7"/>
    <mergeCell ref="M6:O6"/>
    <mergeCell ref="S6:V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9950-CD7B-4C25-842E-8A7873F38B6B}">
  <dimension ref="B2:U37"/>
  <sheetViews>
    <sheetView workbookViewId="0">
      <selection activeCell="G11" sqref="G11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2:21" ht="15.75" x14ac:dyDescent="0.25">
      <c r="B3" s="51" t="s">
        <v>77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2:21" x14ac:dyDescent="0.25">
      <c r="B4" s="53" t="s">
        <v>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6" spans="2:21" x14ac:dyDescent="0.25">
      <c r="B6" s="7" t="s">
        <v>106</v>
      </c>
      <c r="C6" s="8" t="s">
        <v>7</v>
      </c>
      <c r="D6" s="54" t="s">
        <v>70</v>
      </c>
      <c r="E6" s="54"/>
      <c r="F6" s="54"/>
      <c r="G6" s="54"/>
      <c r="H6" s="54"/>
      <c r="I6" s="55" t="s">
        <v>72</v>
      </c>
      <c r="J6" s="55" t="s">
        <v>74</v>
      </c>
      <c r="L6" s="57" t="s">
        <v>75</v>
      </c>
      <c r="M6" s="58"/>
      <c r="N6" s="59"/>
      <c r="P6" s="9" t="s">
        <v>9</v>
      </c>
      <c r="R6" s="57" t="s">
        <v>14</v>
      </c>
      <c r="S6" s="58"/>
      <c r="T6" s="58"/>
      <c r="U6" s="59"/>
    </row>
    <row r="7" spans="2:21" x14ac:dyDescent="0.25">
      <c r="B7" s="10" t="s">
        <v>107</v>
      </c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6"/>
      <c r="J7" s="56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99</v>
      </c>
      <c r="C8" s="1"/>
      <c r="D8" s="2"/>
      <c r="E8" s="2"/>
      <c r="F8" s="2"/>
      <c r="G8" s="2"/>
      <c r="H8" s="2"/>
      <c r="I8" s="2"/>
      <c r="J8" s="2"/>
      <c r="L8" s="2"/>
      <c r="M8" s="2"/>
      <c r="N8" s="34">
        <f>IF(L8=0,0,L8-M8)</f>
        <v>0</v>
      </c>
      <c r="P8" s="36"/>
      <c r="R8" s="2"/>
      <c r="S8" s="2"/>
      <c r="T8" s="2"/>
      <c r="U8" s="6"/>
    </row>
    <row r="9" spans="2:21" x14ac:dyDescent="0.25">
      <c r="B9" s="24"/>
      <c r="C9" s="1" t="s">
        <v>98</v>
      </c>
      <c r="D9" s="2"/>
      <c r="E9" s="2">
        <v>6</v>
      </c>
      <c r="F9" s="2"/>
      <c r="G9" s="2"/>
      <c r="H9" s="2"/>
      <c r="I9" s="2"/>
      <c r="J9" s="2"/>
      <c r="L9" s="2"/>
      <c r="M9" s="2"/>
      <c r="N9" s="34">
        <f t="shared" ref="N9:N35" si="0">IF(L9=0,0,L9-M9)</f>
        <v>0</v>
      </c>
      <c r="P9" s="36">
        <f>D9+E9+F9+G9+H9+I9+J9+M9</f>
        <v>6</v>
      </c>
      <c r="R9" s="2"/>
      <c r="S9" s="2"/>
      <c r="T9" s="2"/>
      <c r="U9" s="6"/>
    </row>
    <row r="10" spans="2:21" x14ac:dyDescent="0.25">
      <c r="B10" s="1"/>
      <c r="C10" s="1" t="s">
        <v>87</v>
      </c>
      <c r="D10" s="2"/>
      <c r="E10" s="2"/>
      <c r="F10" s="2"/>
      <c r="G10" s="2"/>
      <c r="H10" s="2"/>
      <c r="I10" s="2"/>
      <c r="J10" s="2"/>
      <c r="L10" s="2"/>
      <c r="M10" s="2">
        <v>5</v>
      </c>
      <c r="N10" s="34">
        <f t="shared" si="0"/>
        <v>0</v>
      </c>
      <c r="P10" s="36">
        <f t="shared" ref="P10:P35" si="1">D10+E10+F10+G10+H10+I10+J10+M10</f>
        <v>5</v>
      </c>
      <c r="R10" s="2"/>
      <c r="S10" s="2"/>
      <c r="T10" s="2"/>
      <c r="U10" s="6"/>
    </row>
    <row r="11" spans="2:21" x14ac:dyDescent="0.25">
      <c r="B11" s="1"/>
      <c r="C11" s="1" t="s">
        <v>108</v>
      </c>
      <c r="D11" s="2"/>
      <c r="E11" s="2"/>
      <c r="F11" s="2"/>
      <c r="G11" s="2"/>
      <c r="H11" s="2"/>
      <c r="I11" s="2">
        <v>3</v>
      </c>
      <c r="J11" s="2"/>
      <c r="L11" s="2"/>
      <c r="M11" s="2"/>
      <c r="N11" s="34">
        <f t="shared" si="0"/>
        <v>0</v>
      </c>
      <c r="P11" s="36">
        <f t="shared" si="1"/>
        <v>3</v>
      </c>
      <c r="R11" s="2"/>
      <c r="S11" s="2"/>
      <c r="T11" s="2"/>
      <c r="U11" s="6"/>
    </row>
    <row r="12" spans="2:21" x14ac:dyDescent="0.25">
      <c r="B12" s="1" t="s">
        <v>109</v>
      </c>
      <c r="C12" s="1"/>
      <c r="D12" s="2"/>
      <c r="E12" s="2"/>
      <c r="F12" s="2"/>
      <c r="G12" s="2"/>
      <c r="H12" s="2"/>
      <c r="I12" s="2"/>
      <c r="J12" s="2"/>
      <c r="L12" s="2"/>
      <c r="M12" s="2"/>
      <c r="N12" s="34">
        <f t="shared" si="0"/>
        <v>0</v>
      </c>
      <c r="P12" s="36">
        <f t="shared" si="1"/>
        <v>0</v>
      </c>
      <c r="R12" s="2"/>
      <c r="S12" s="2"/>
      <c r="T12" s="2"/>
      <c r="U12" s="6"/>
    </row>
    <row r="13" spans="2:21" x14ac:dyDescent="0.25">
      <c r="B13" s="1"/>
      <c r="C13" s="1" t="s">
        <v>110</v>
      </c>
      <c r="D13" s="2"/>
      <c r="E13" s="2"/>
      <c r="F13" s="2"/>
      <c r="G13" s="2">
        <v>12</v>
      </c>
      <c r="H13" s="2"/>
      <c r="I13" s="2"/>
      <c r="J13" s="2"/>
      <c r="L13" s="2"/>
      <c r="M13" s="2"/>
      <c r="N13" s="34">
        <f t="shared" si="0"/>
        <v>0</v>
      </c>
      <c r="P13" s="36">
        <f t="shared" si="1"/>
        <v>12</v>
      </c>
      <c r="R13" s="2"/>
      <c r="S13" s="2"/>
      <c r="T13" s="2"/>
      <c r="U13" s="6"/>
    </row>
    <row r="14" spans="2:21" x14ac:dyDescent="0.25">
      <c r="B14" s="1"/>
      <c r="C14" s="1" t="s">
        <v>111</v>
      </c>
      <c r="D14" s="2"/>
      <c r="E14" s="2"/>
      <c r="F14" s="2"/>
      <c r="G14" s="2">
        <v>25</v>
      </c>
      <c r="H14" s="2"/>
      <c r="I14" s="2"/>
      <c r="J14" s="2"/>
      <c r="L14" s="2"/>
      <c r="M14" s="2"/>
      <c r="N14" s="34">
        <f t="shared" si="0"/>
        <v>0</v>
      </c>
      <c r="P14" s="36">
        <f t="shared" si="1"/>
        <v>25</v>
      </c>
      <c r="R14" s="2"/>
      <c r="S14" s="2"/>
      <c r="T14" s="2"/>
      <c r="U14" s="6"/>
    </row>
    <row r="15" spans="2:21" x14ac:dyDescent="0.25">
      <c r="B15" s="1"/>
      <c r="C15" s="1" t="s">
        <v>112</v>
      </c>
      <c r="D15" s="2"/>
      <c r="E15" s="2"/>
      <c r="F15" s="2"/>
      <c r="G15" s="2">
        <v>19</v>
      </c>
      <c r="H15" s="2"/>
      <c r="I15" s="2"/>
      <c r="J15" s="2"/>
      <c r="L15" s="2"/>
      <c r="M15" s="2"/>
      <c r="N15" s="34">
        <f t="shared" si="0"/>
        <v>0</v>
      </c>
      <c r="P15" s="36">
        <f t="shared" si="1"/>
        <v>19</v>
      </c>
      <c r="R15" s="2"/>
      <c r="S15" s="2"/>
      <c r="T15" s="2"/>
      <c r="U15" s="6"/>
    </row>
    <row r="16" spans="2:21" x14ac:dyDescent="0.25">
      <c r="B16" s="1" t="s">
        <v>97</v>
      </c>
      <c r="C16" s="1"/>
      <c r="D16" s="2"/>
      <c r="E16" s="2"/>
      <c r="F16" s="2"/>
      <c r="G16" s="2"/>
      <c r="H16" s="2"/>
      <c r="I16" s="2"/>
      <c r="J16" s="2"/>
      <c r="L16" s="2"/>
      <c r="M16" s="2"/>
      <c r="N16" s="34">
        <f t="shared" si="0"/>
        <v>0</v>
      </c>
      <c r="P16" s="36">
        <f t="shared" si="1"/>
        <v>0</v>
      </c>
      <c r="R16" s="2"/>
      <c r="S16" s="2"/>
      <c r="T16" s="2"/>
      <c r="U16" s="6"/>
    </row>
    <row r="17" spans="2:21" x14ac:dyDescent="0.25">
      <c r="B17" s="1"/>
      <c r="C17" s="1" t="s">
        <v>85</v>
      </c>
      <c r="D17" s="2"/>
      <c r="E17" s="2"/>
      <c r="F17" s="2"/>
      <c r="G17" s="2"/>
      <c r="H17" s="2"/>
      <c r="I17" s="2"/>
      <c r="J17" s="2"/>
      <c r="L17" s="2"/>
      <c r="M17" s="2">
        <v>10</v>
      </c>
      <c r="N17" s="34">
        <f t="shared" si="0"/>
        <v>0</v>
      </c>
      <c r="P17" s="36">
        <f t="shared" si="1"/>
        <v>10</v>
      </c>
      <c r="R17" s="2"/>
      <c r="S17" s="2"/>
      <c r="T17" s="2"/>
      <c r="U17" s="6"/>
    </row>
    <row r="18" spans="2:21" x14ac:dyDescent="0.25">
      <c r="B18" s="1"/>
      <c r="C18" s="1" t="s">
        <v>100</v>
      </c>
      <c r="D18" s="2"/>
      <c r="E18" s="2"/>
      <c r="F18" s="2"/>
      <c r="G18" s="2"/>
      <c r="H18" s="2"/>
      <c r="I18" s="2"/>
      <c r="J18" s="2"/>
      <c r="L18" s="2"/>
      <c r="M18" s="2">
        <v>2</v>
      </c>
      <c r="N18" s="34">
        <f t="shared" si="0"/>
        <v>0</v>
      </c>
      <c r="P18" s="36">
        <f t="shared" si="1"/>
        <v>2</v>
      </c>
      <c r="R18" s="2"/>
      <c r="S18" s="2"/>
      <c r="T18" s="2"/>
      <c r="U18" s="6"/>
    </row>
    <row r="19" spans="2:21" x14ac:dyDescent="0.25">
      <c r="B19" s="1"/>
      <c r="C19" s="1" t="s">
        <v>113</v>
      </c>
      <c r="D19" s="2"/>
      <c r="E19" s="2"/>
      <c r="F19" s="2"/>
      <c r="G19" s="2"/>
      <c r="H19" s="2"/>
      <c r="I19" s="2"/>
      <c r="J19" s="2"/>
      <c r="L19" s="2"/>
      <c r="M19" s="2">
        <v>1</v>
      </c>
      <c r="N19" s="34">
        <f t="shared" si="0"/>
        <v>0</v>
      </c>
      <c r="P19" s="36">
        <f t="shared" si="1"/>
        <v>1</v>
      </c>
      <c r="R19" s="2"/>
      <c r="S19" s="2"/>
      <c r="T19" s="2"/>
      <c r="U19" s="6"/>
    </row>
    <row r="20" spans="2:21" x14ac:dyDescent="0.25">
      <c r="B20" s="1"/>
      <c r="C20" s="1" t="s">
        <v>114</v>
      </c>
      <c r="D20" s="2"/>
      <c r="E20" s="2"/>
      <c r="F20" s="2"/>
      <c r="G20" s="2"/>
      <c r="H20" s="2"/>
      <c r="I20" s="2"/>
      <c r="J20" s="2"/>
      <c r="L20" s="2"/>
      <c r="M20" s="2">
        <v>3</v>
      </c>
      <c r="N20" s="34">
        <f t="shared" si="0"/>
        <v>0</v>
      </c>
      <c r="P20" s="36">
        <f t="shared" si="1"/>
        <v>3</v>
      </c>
      <c r="R20" s="2"/>
      <c r="S20" s="2"/>
      <c r="T20" s="2"/>
      <c r="U20" s="6"/>
    </row>
    <row r="21" spans="2:21" x14ac:dyDescent="0.25">
      <c r="B21" s="24"/>
      <c r="C21" s="1" t="s">
        <v>115</v>
      </c>
      <c r="D21" s="2"/>
      <c r="E21" s="2"/>
      <c r="F21" s="2"/>
      <c r="G21" s="2"/>
      <c r="H21" s="2"/>
      <c r="I21" s="2"/>
      <c r="J21" s="2"/>
      <c r="L21" s="2"/>
      <c r="M21" s="33">
        <v>2.5</v>
      </c>
      <c r="N21" s="34">
        <f t="shared" si="0"/>
        <v>0</v>
      </c>
      <c r="P21" s="36">
        <f t="shared" si="1"/>
        <v>2.5</v>
      </c>
      <c r="R21" s="2"/>
      <c r="S21" s="2"/>
      <c r="T21" s="2"/>
      <c r="U21" s="6"/>
    </row>
    <row r="22" spans="2:21" x14ac:dyDescent="0.25">
      <c r="B22" s="24"/>
      <c r="C22" s="1" t="s">
        <v>116</v>
      </c>
      <c r="D22" s="2"/>
      <c r="E22" s="2"/>
      <c r="F22" s="2"/>
      <c r="G22" s="2"/>
      <c r="H22" s="2"/>
      <c r="I22" s="2"/>
      <c r="J22" s="2"/>
      <c r="L22" s="2"/>
      <c r="M22" s="33">
        <v>12.5</v>
      </c>
      <c r="N22" s="34">
        <f t="shared" si="0"/>
        <v>0</v>
      </c>
      <c r="P22" s="36">
        <f t="shared" si="1"/>
        <v>12.5</v>
      </c>
      <c r="R22" s="2"/>
      <c r="S22" s="2"/>
      <c r="T22" s="2"/>
      <c r="U22" s="6"/>
    </row>
    <row r="23" spans="2:21" x14ac:dyDescent="0.25">
      <c r="B23" s="24"/>
      <c r="C23" s="1" t="s">
        <v>117</v>
      </c>
      <c r="D23" s="2"/>
      <c r="E23" s="2"/>
      <c r="F23" s="2"/>
      <c r="G23" s="2"/>
      <c r="H23" s="2"/>
      <c r="I23" s="2"/>
      <c r="J23" s="2"/>
      <c r="L23" s="2"/>
      <c r="M23" s="33">
        <v>1</v>
      </c>
      <c r="N23" s="34">
        <f t="shared" si="0"/>
        <v>0</v>
      </c>
      <c r="P23" s="36">
        <f t="shared" si="1"/>
        <v>1</v>
      </c>
      <c r="R23" s="2"/>
      <c r="S23" s="2"/>
      <c r="T23" s="2"/>
      <c r="U23" s="6"/>
    </row>
    <row r="24" spans="2:21" x14ac:dyDescent="0.25">
      <c r="B24" s="1"/>
      <c r="C24" s="1" t="s">
        <v>118</v>
      </c>
      <c r="D24" s="2"/>
      <c r="E24" s="2">
        <v>1</v>
      </c>
      <c r="F24" s="2"/>
      <c r="G24" s="2"/>
      <c r="H24" s="2"/>
      <c r="I24" s="2"/>
      <c r="J24" s="2"/>
      <c r="L24" s="2"/>
      <c r="M24" s="2">
        <v>9</v>
      </c>
      <c r="N24" s="34">
        <f t="shared" si="0"/>
        <v>0</v>
      </c>
      <c r="P24" s="36">
        <f t="shared" si="1"/>
        <v>10</v>
      </c>
      <c r="R24" s="2"/>
      <c r="S24" s="2"/>
      <c r="T24" s="2"/>
      <c r="U24" s="6"/>
    </row>
    <row r="25" spans="2:21" x14ac:dyDescent="0.25">
      <c r="B25" s="1"/>
      <c r="C25" s="1" t="s">
        <v>119</v>
      </c>
      <c r="D25" s="2"/>
      <c r="E25" s="2"/>
      <c r="F25" s="2"/>
      <c r="G25" s="2"/>
      <c r="H25" s="2"/>
      <c r="I25" s="2"/>
      <c r="J25" s="2"/>
      <c r="L25" s="2"/>
      <c r="M25" s="2">
        <v>2</v>
      </c>
      <c r="N25" s="34">
        <f t="shared" si="0"/>
        <v>0</v>
      </c>
      <c r="P25" s="36">
        <f t="shared" si="1"/>
        <v>2</v>
      </c>
      <c r="R25" s="2"/>
      <c r="S25" s="2"/>
      <c r="T25" s="2"/>
      <c r="U25" s="6"/>
    </row>
    <row r="26" spans="2:21" x14ac:dyDescent="0.25">
      <c r="B26" s="1"/>
      <c r="C26" s="1" t="s">
        <v>120</v>
      </c>
      <c r="D26" s="2"/>
      <c r="E26" s="2"/>
      <c r="F26" s="2"/>
      <c r="G26" s="2"/>
      <c r="H26" s="2"/>
      <c r="I26" s="2"/>
      <c r="J26" s="2"/>
      <c r="L26" s="2"/>
      <c r="M26" s="2">
        <v>4</v>
      </c>
      <c r="N26" s="34">
        <f t="shared" si="0"/>
        <v>0</v>
      </c>
      <c r="P26" s="36">
        <f t="shared" si="1"/>
        <v>4</v>
      </c>
      <c r="R26" s="2"/>
      <c r="S26" s="2"/>
      <c r="T26" s="2"/>
      <c r="U26" s="6"/>
    </row>
    <row r="27" spans="2:21" x14ac:dyDescent="0.25">
      <c r="B27" s="1" t="s">
        <v>121</v>
      </c>
      <c r="C27" s="1"/>
      <c r="D27" s="2"/>
      <c r="E27" s="2"/>
      <c r="F27" s="2"/>
      <c r="G27" s="2"/>
      <c r="H27" s="2"/>
      <c r="I27" s="2"/>
      <c r="J27" s="2"/>
      <c r="L27" s="2"/>
      <c r="M27" s="2"/>
      <c r="N27" s="34">
        <f t="shared" si="0"/>
        <v>0</v>
      </c>
      <c r="P27" s="36">
        <f t="shared" si="1"/>
        <v>0</v>
      </c>
      <c r="R27" s="2"/>
      <c r="S27" s="2"/>
      <c r="T27" s="2"/>
      <c r="U27" s="6"/>
    </row>
    <row r="28" spans="2:21" x14ac:dyDescent="0.25">
      <c r="B28" s="1"/>
      <c r="C28" s="1" t="s">
        <v>70</v>
      </c>
      <c r="D28" s="2"/>
      <c r="E28" s="2">
        <v>5</v>
      </c>
      <c r="F28" s="2"/>
      <c r="G28" s="2"/>
      <c r="H28" s="2"/>
      <c r="I28" s="2"/>
      <c r="J28" s="2"/>
      <c r="L28" s="2"/>
      <c r="M28" s="2"/>
      <c r="N28" s="34">
        <f t="shared" si="0"/>
        <v>0</v>
      </c>
      <c r="P28" s="36">
        <f t="shared" si="1"/>
        <v>5</v>
      </c>
      <c r="R28" s="2"/>
      <c r="S28" s="2"/>
      <c r="T28" s="2"/>
      <c r="U28" s="6"/>
    </row>
    <row r="29" spans="2:21" x14ac:dyDescent="0.25">
      <c r="B29" s="1"/>
      <c r="C29" s="1" t="s">
        <v>122</v>
      </c>
      <c r="D29" s="2"/>
      <c r="E29" s="2"/>
      <c r="F29" s="2"/>
      <c r="G29" s="2"/>
      <c r="H29" s="2"/>
      <c r="I29" s="2">
        <v>5</v>
      </c>
      <c r="J29" s="2"/>
      <c r="L29" s="2"/>
      <c r="M29" s="2">
        <v>3</v>
      </c>
      <c r="N29" s="34">
        <f t="shared" si="0"/>
        <v>0</v>
      </c>
      <c r="P29" s="36">
        <f t="shared" si="1"/>
        <v>8</v>
      </c>
      <c r="R29" s="2"/>
      <c r="S29" s="2"/>
      <c r="T29" s="2"/>
      <c r="U29" s="6"/>
    </row>
    <row r="30" spans="2:21" x14ac:dyDescent="0.25">
      <c r="B30" s="1"/>
      <c r="C30" s="1" t="s">
        <v>123</v>
      </c>
      <c r="D30" s="2"/>
      <c r="E30" s="2"/>
      <c r="F30" s="2"/>
      <c r="G30" s="2"/>
      <c r="H30" s="2"/>
      <c r="I30" s="2"/>
      <c r="J30" s="2"/>
      <c r="L30" s="2"/>
      <c r="M30" s="2">
        <v>3</v>
      </c>
      <c r="N30" s="34">
        <f t="shared" si="0"/>
        <v>0</v>
      </c>
      <c r="P30" s="36">
        <f t="shared" si="1"/>
        <v>3</v>
      </c>
      <c r="R30" s="2"/>
      <c r="S30" s="2"/>
      <c r="T30" s="2"/>
      <c r="U30" s="6"/>
    </row>
    <row r="31" spans="2:21" x14ac:dyDescent="0.25">
      <c r="B31" s="24"/>
      <c r="C31" s="1" t="s">
        <v>87</v>
      </c>
      <c r="D31" s="2"/>
      <c r="E31" s="2"/>
      <c r="F31" s="2"/>
      <c r="G31" s="2"/>
      <c r="H31" s="2"/>
      <c r="I31" s="2"/>
      <c r="J31" s="2"/>
      <c r="L31" s="2"/>
      <c r="M31" s="2">
        <v>33</v>
      </c>
      <c r="N31" s="34">
        <f t="shared" si="0"/>
        <v>0</v>
      </c>
      <c r="P31" s="36">
        <f t="shared" si="1"/>
        <v>33</v>
      </c>
      <c r="R31" s="2"/>
      <c r="S31" s="2"/>
      <c r="T31" s="2"/>
      <c r="U31" s="6"/>
    </row>
    <row r="32" spans="2:21" x14ac:dyDescent="0.25">
      <c r="B32" s="1"/>
      <c r="C32" s="1"/>
      <c r="D32" s="2"/>
      <c r="E32" s="2"/>
      <c r="F32" s="2"/>
      <c r="G32" s="2"/>
      <c r="H32" s="2"/>
      <c r="I32" s="2"/>
      <c r="J32" s="2"/>
      <c r="L32" s="2"/>
      <c r="M32" s="2"/>
      <c r="N32" s="34">
        <f t="shared" si="0"/>
        <v>0</v>
      </c>
      <c r="P32" s="36">
        <f t="shared" si="1"/>
        <v>0</v>
      </c>
      <c r="R32" s="2"/>
      <c r="S32" s="2"/>
      <c r="T32" s="2"/>
      <c r="U32" s="6"/>
    </row>
    <row r="33" spans="2:21" x14ac:dyDescent="0.25">
      <c r="B33" s="25"/>
      <c r="C33" s="1"/>
      <c r="D33" s="2"/>
      <c r="E33" s="2"/>
      <c r="F33" s="2"/>
      <c r="G33" s="2"/>
      <c r="H33" s="2"/>
      <c r="I33" s="2"/>
      <c r="J33" s="2"/>
      <c r="L33" s="2"/>
      <c r="M33" s="2"/>
      <c r="N33" s="34">
        <f t="shared" si="0"/>
        <v>0</v>
      </c>
      <c r="P33" s="36">
        <f t="shared" si="1"/>
        <v>0</v>
      </c>
      <c r="R33" s="2"/>
      <c r="S33" s="2"/>
      <c r="T33" s="2"/>
      <c r="U33" s="6">
        <f>SUM(R33:T33)</f>
        <v>0</v>
      </c>
    </row>
    <row r="34" spans="2:21" x14ac:dyDescent="0.25">
      <c r="B34" s="24"/>
      <c r="C34" s="1"/>
      <c r="D34" s="2"/>
      <c r="E34" s="2"/>
      <c r="F34" s="2"/>
      <c r="G34" s="2"/>
      <c r="H34" s="2"/>
      <c r="I34" s="2"/>
      <c r="J34" s="2"/>
      <c r="L34" s="2"/>
      <c r="M34" s="2"/>
      <c r="N34" s="34">
        <f t="shared" si="0"/>
        <v>0</v>
      </c>
      <c r="P34" s="36">
        <f t="shared" si="1"/>
        <v>0</v>
      </c>
      <c r="R34" s="2"/>
      <c r="S34" s="2"/>
      <c r="T34" s="2"/>
      <c r="U34" s="6"/>
    </row>
    <row r="35" spans="2:21" x14ac:dyDescent="0.25">
      <c r="B35" s="24"/>
      <c r="C35" s="24"/>
      <c r="D35" s="2"/>
      <c r="E35" s="2"/>
      <c r="F35" s="2"/>
      <c r="G35" s="2"/>
      <c r="H35" s="2"/>
      <c r="I35" s="2"/>
      <c r="J35" s="2"/>
      <c r="L35" s="2"/>
      <c r="M35" s="2"/>
      <c r="N35" s="34">
        <f t="shared" si="0"/>
        <v>0</v>
      </c>
      <c r="P35" s="36">
        <f t="shared" si="1"/>
        <v>0</v>
      </c>
      <c r="R35" s="2"/>
      <c r="S35" s="2"/>
      <c r="T35" s="2"/>
      <c r="U35" s="6"/>
    </row>
    <row r="36" spans="2:21" ht="15.75" thickBot="1" x14ac:dyDescent="0.3">
      <c r="B36" s="12" t="s">
        <v>16</v>
      </c>
      <c r="C36" s="12"/>
      <c r="D36" s="13">
        <f t="shared" ref="D36:J36" si="2">SUM(D8:D35)</f>
        <v>0</v>
      </c>
      <c r="E36" s="13">
        <f t="shared" si="2"/>
        <v>12</v>
      </c>
      <c r="F36" s="13">
        <f t="shared" si="2"/>
        <v>0</v>
      </c>
      <c r="G36" s="13">
        <f t="shared" si="2"/>
        <v>56</v>
      </c>
      <c r="H36" s="13">
        <f t="shared" si="2"/>
        <v>0</v>
      </c>
      <c r="I36" s="13">
        <f t="shared" si="2"/>
        <v>8</v>
      </c>
      <c r="J36" s="13">
        <f t="shared" si="2"/>
        <v>0</v>
      </c>
      <c r="K36" s="13"/>
      <c r="L36" s="13">
        <f>SUM(L8:L35)</f>
        <v>0</v>
      </c>
      <c r="M36" s="13">
        <f>SUM(M8:M35)</f>
        <v>91</v>
      </c>
      <c r="N36" s="35">
        <f>SUM(N8:N35)</f>
        <v>0</v>
      </c>
      <c r="O36" s="13"/>
      <c r="P36" s="37">
        <f>SUM(P8:P35)</f>
        <v>167</v>
      </c>
      <c r="Q36" s="13"/>
      <c r="R36" s="13">
        <f>SUM(R8:R35)</f>
        <v>0</v>
      </c>
      <c r="S36" s="13">
        <f>SUM(S8:S35)</f>
        <v>0</v>
      </c>
      <c r="T36" s="13">
        <f>SUM(T8:T35)</f>
        <v>0</v>
      </c>
      <c r="U36" s="13">
        <f>SUM(U8:U35)</f>
        <v>0</v>
      </c>
    </row>
    <row r="37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F081-873E-4266-A08B-BAA9BFDB0CB3}">
  <dimension ref="B2:U23"/>
  <sheetViews>
    <sheetView topLeftCell="B1" workbookViewId="0">
      <selection activeCell="B1" sqref="A1:XFD1048576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2:21" ht="15.75" x14ac:dyDescent="0.25">
      <c r="B3" s="51" t="s">
        <v>77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2:21" x14ac:dyDescent="0.25">
      <c r="B4" s="53" t="s">
        <v>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6" spans="2:21" x14ac:dyDescent="0.25">
      <c r="B6" s="7" t="s">
        <v>8</v>
      </c>
      <c r="C6" s="8" t="s">
        <v>7</v>
      </c>
      <c r="D6" s="54" t="s">
        <v>70</v>
      </c>
      <c r="E6" s="54"/>
      <c r="F6" s="54"/>
      <c r="G6" s="54"/>
      <c r="H6" s="54"/>
      <c r="I6" s="55" t="s">
        <v>72</v>
      </c>
      <c r="J6" s="55" t="s">
        <v>74</v>
      </c>
      <c r="L6" s="57" t="s">
        <v>75</v>
      </c>
      <c r="M6" s="58"/>
      <c r="N6" s="59"/>
      <c r="P6" s="9" t="s">
        <v>9</v>
      </c>
      <c r="R6" s="57" t="s">
        <v>14</v>
      </c>
      <c r="S6" s="58"/>
      <c r="T6" s="58"/>
      <c r="U6" s="59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6"/>
      <c r="J7" s="56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99</v>
      </c>
      <c r="C8" s="1"/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1" t="s">
        <v>98</v>
      </c>
      <c r="D9" s="2"/>
      <c r="E9" s="2">
        <v>1</v>
      </c>
      <c r="F9" s="2"/>
      <c r="G9" s="2"/>
      <c r="H9" s="2"/>
      <c r="I9" s="2"/>
      <c r="J9" s="2"/>
      <c r="L9" s="2"/>
      <c r="M9" s="2"/>
      <c r="N9" s="6"/>
      <c r="P9" s="6">
        <f>D9+E9+F9+G9+H9+I9+J9+M9</f>
        <v>1</v>
      </c>
      <c r="R9" s="2"/>
      <c r="S9" s="2"/>
      <c r="T9" s="2"/>
      <c r="U9" s="6"/>
    </row>
    <row r="10" spans="2:21" x14ac:dyDescent="0.25">
      <c r="B10" s="1" t="s">
        <v>97</v>
      </c>
      <c r="C10" s="1"/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4"/>
      <c r="C11" s="1" t="s">
        <v>85</v>
      </c>
      <c r="D11" s="2"/>
      <c r="E11" s="2">
        <v>2</v>
      </c>
      <c r="F11" s="2"/>
      <c r="G11" s="2"/>
      <c r="H11" s="2">
        <v>28</v>
      </c>
      <c r="I11" s="2"/>
      <c r="J11" s="2"/>
      <c r="L11" s="2"/>
      <c r="M11" s="33">
        <f>16+29</f>
        <v>45</v>
      </c>
      <c r="N11" s="31">
        <f t="shared" ref="N11:N13" si="0">IF(L11=0,0,(M11-L11)/L11)</f>
        <v>0</v>
      </c>
      <c r="P11" s="6">
        <f>D11+E11+F11+G11+H11+I11+J11+M11</f>
        <v>75</v>
      </c>
      <c r="R11" s="2"/>
      <c r="S11" s="2"/>
      <c r="T11" s="2"/>
      <c r="U11" s="6"/>
    </row>
    <row r="12" spans="2:21" x14ac:dyDescent="0.25">
      <c r="B12" s="24"/>
      <c r="C12" s="1" t="s">
        <v>100</v>
      </c>
      <c r="D12" s="2"/>
      <c r="E12" s="2">
        <v>4</v>
      </c>
      <c r="F12" s="2"/>
      <c r="G12" s="2"/>
      <c r="H12" s="2"/>
      <c r="I12" s="2"/>
      <c r="J12" s="2"/>
      <c r="L12" s="2"/>
      <c r="M12" s="33">
        <f>3+21</f>
        <v>24</v>
      </c>
      <c r="N12" s="31">
        <f t="shared" si="0"/>
        <v>0</v>
      </c>
      <c r="P12" s="6">
        <f>D12+E12+F12+G12+H12+I12+J12+M12</f>
        <v>28</v>
      </c>
      <c r="R12" s="2"/>
      <c r="S12" s="2"/>
      <c r="T12" s="2"/>
      <c r="U12" s="6"/>
    </row>
    <row r="13" spans="2:21" x14ac:dyDescent="0.25">
      <c r="B13" s="24"/>
      <c r="C13" s="1" t="s">
        <v>101</v>
      </c>
      <c r="D13" s="2"/>
      <c r="E13" s="2"/>
      <c r="F13" s="2"/>
      <c r="G13" s="2"/>
      <c r="H13" s="2"/>
      <c r="I13" s="2"/>
      <c r="J13" s="2"/>
      <c r="L13" s="2"/>
      <c r="M13" s="33">
        <f>4+21</f>
        <v>25</v>
      </c>
      <c r="N13" s="31">
        <f t="shared" si="0"/>
        <v>0</v>
      </c>
      <c r="P13" s="6">
        <f>D13+E13+F13+G13+H13+I13+J13+M13</f>
        <v>25</v>
      </c>
      <c r="R13" s="2"/>
      <c r="S13" s="2"/>
      <c r="T13" s="2"/>
      <c r="U13" s="6"/>
    </row>
    <row r="14" spans="2:21" x14ac:dyDescent="0.25">
      <c r="B14" s="1"/>
      <c r="C14" s="1" t="s">
        <v>102</v>
      </c>
      <c r="D14" s="2"/>
      <c r="E14" s="2"/>
      <c r="F14" s="2"/>
      <c r="G14" s="2"/>
      <c r="H14" s="2"/>
      <c r="I14" s="2"/>
      <c r="J14" s="2"/>
      <c r="L14" s="2"/>
      <c r="M14" s="2">
        <v>2</v>
      </c>
      <c r="N14" s="6"/>
      <c r="P14" s="6">
        <f>D14+E14+F14+G14+H14+I14+J14+M14</f>
        <v>2</v>
      </c>
      <c r="R14" s="2"/>
      <c r="S14" s="2"/>
      <c r="T14" s="2"/>
      <c r="U14" s="6"/>
    </row>
    <row r="15" spans="2:21" x14ac:dyDescent="0.25">
      <c r="B15" s="1" t="s">
        <v>103</v>
      </c>
      <c r="C15" s="1"/>
      <c r="D15" s="2"/>
      <c r="E15" s="2"/>
      <c r="F15" s="2"/>
      <c r="G15" s="2"/>
      <c r="H15" s="2"/>
      <c r="I15" s="2"/>
      <c r="J15" s="2"/>
      <c r="L15" s="2"/>
      <c r="M15" s="2"/>
      <c r="N15" s="6"/>
      <c r="P15" s="6"/>
      <c r="R15" s="2"/>
      <c r="S15" s="2"/>
      <c r="T15" s="2"/>
      <c r="U15" s="6"/>
    </row>
    <row r="16" spans="2:21" x14ac:dyDescent="0.25">
      <c r="B16" s="1"/>
      <c r="C16" s="1" t="s">
        <v>86</v>
      </c>
      <c r="D16" s="2"/>
      <c r="E16" s="2">
        <v>3</v>
      </c>
      <c r="F16" s="2"/>
      <c r="G16" s="2"/>
      <c r="H16" s="2"/>
      <c r="I16" s="2"/>
      <c r="J16" s="2"/>
      <c r="L16" s="2"/>
      <c r="M16" s="2"/>
      <c r="N16" s="6"/>
      <c r="P16" s="6">
        <f>D16+E16+F16+G16+H16+I16+J16+M16</f>
        <v>3</v>
      </c>
      <c r="R16" s="2"/>
      <c r="S16" s="2"/>
      <c r="T16" s="2"/>
      <c r="U16" s="6"/>
    </row>
    <row r="17" spans="2:21" x14ac:dyDescent="0.25">
      <c r="B17" s="24"/>
      <c r="C17" s="1" t="s">
        <v>87</v>
      </c>
      <c r="D17" s="2"/>
      <c r="E17" s="2"/>
      <c r="F17" s="2"/>
      <c r="G17" s="2"/>
      <c r="H17" s="2"/>
      <c r="I17" s="2"/>
      <c r="J17" s="2"/>
      <c r="L17" s="2"/>
      <c r="M17" s="2">
        <v>11</v>
      </c>
      <c r="N17" s="6"/>
      <c r="P17" s="6">
        <f>D17+E17+F17+G17+H17+I17+J17+M17</f>
        <v>11</v>
      </c>
      <c r="R17" s="2"/>
      <c r="S17" s="2"/>
      <c r="T17" s="2"/>
      <c r="U17" s="6"/>
    </row>
    <row r="18" spans="2:21" x14ac:dyDescent="0.25">
      <c r="B18" s="1" t="s">
        <v>104</v>
      </c>
      <c r="C18" s="1"/>
      <c r="D18" s="2"/>
      <c r="E18" s="2"/>
      <c r="F18" s="2"/>
      <c r="G18" s="2"/>
      <c r="H18" s="2"/>
      <c r="I18" s="2"/>
      <c r="J18" s="2"/>
      <c r="L18" s="2"/>
      <c r="M18" s="2"/>
      <c r="N18" s="6"/>
      <c r="P18" s="6">
        <f>D18+E18+F18+G18+H18+I18+J18+M18</f>
        <v>0</v>
      </c>
      <c r="R18" s="2"/>
      <c r="S18" s="2"/>
      <c r="T18" s="2"/>
      <c r="U18" s="6"/>
    </row>
    <row r="19" spans="2:21" x14ac:dyDescent="0.25">
      <c r="B19" s="25"/>
      <c r="C19" s="1" t="s">
        <v>83</v>
      </c>
      <c r="D19" s="2"/>
      <c r="E19" s="2"/>
      <c r="F19" s="2"/>
      <c r="G19" s="2"/>
      <c r="H19" s="2"/>
      <c r="I19" s="2">
        <v>6</v>
      </c>
      <c r="J19" s="2"/>
      <c r="L19" s="2"/>
      <c r="M19" s="2"/>
      <c r="N19" s="6"/>
      <c r="P19" s="6">
        <f>D19+E19+F19+G19+H19+I19+J19+M19</f>
        <v>6</v>
      </c>
      <c r="R19" s="2"/>
      <c r="S19" s="2"/>
      <c r="T19" s="2"/>
      <c r="U19" s="6">
        <f>SUM(R19:T19)</f>
        <v>0</v>
      </c>
    </row>
    <row r="20" spans="2:21" x14ac:dyDescent="0.25">
      <c r="B20" s="24"/>
      <c r="C20" s="1"/>
      <c r="D20" s="2"/>
      <c r="E20" s="2"/>
      <c r="F20" s="2"/>
      <c r="G20" s="2"/>
      <c r="H20" s="2"/>
      <c r="I20" s="2"/>
      <c r="J20" s="2"/>
      <c r="L20" s="2"/>
      <c r="M20" s="2"/>
      <c r="N20" s="6"/>
      <c r="P20" s="6"/>
      <c r="R20" s="2"/>
      <c r="S20" s="2"/>
      <c r="T20" s="2"/>
      <c r="U20" s="6"/>
    </row>
    <row r="21" spans="2:21" x14ac:dyDescent="0.25">
      <c r="B21" s="24"/>
      <c r="C21" s="24"/>
      <c r="D21" s="2"/>
      <c r="E21" s="2"/>
      <c r="F21" s="2"/>
      <c r="G21" s="2"/>
      <c r="H21" s="2"/>
      <c r="I21" s="2"/>
      <c r="J21" s="2"/>
      <c r="L21" s="2"/>
      <c r="M21" s="2"/>
      <c r="N21" s="6"/>
      <c r="P21" s="6"/>
      <c r="R21" s="2"/>
      <c r="S21" s="2"/>
      <c r="T21" s="2"/>
      <c r="U21" s="6"/>
    </row>
    <row r="22" spans="2:21" ht="15.75" thickBot="1" x14ac:dyDescent="0.3">
      <c r="B22" s="12" t="s">
        <v>16</v>
      </c>
      <c r="C22" s="12"/>
      <c r="D22" s="13">
        <f t="shared" ref="D22:J22" si="1">SUM(D8:D21)</f>
        <v>0</v>
      </c>
      <c r="E22" s="13">
        <f t="shared" si="1"/>
        <v>10</v>
      </c>
      <c r="F22" s="13">
        <f t="shared" si="1"/>
        <v>0</v>
      </c>
      <c r="G22" s="13">
        <f t="shared" si="1"/>
        <v>0</v>
      </c>
      <c r="H22" s="13">
        <f t="shared" si="1"/>
        <v>28</v>
      </c>
      <c r="I22" s="13">
        <f t="shared" si="1"/>
        <v>6</v>
      </c>
      <c r="J22" s="13">
        <f t="shared" si="1"/>
        <v>0</v>
      </c>
      <c r="K22" s="13"/>
      <c r="L22" s="13">
        <f>SUM(L8:L21)</f>
        <v>0</v>
      </c>
      <c r="M22" s="13">
        <f>SUM(M8:M21)</f>
        <v>107</v>
      </c>
      <c r="N22" s="32">
        <f>SUM(N8:N21)</f>
        <v>0</v>
      </c>
      <c r="O22" s="13"/>
      <c r="P22" s="13">
        <f>SUM(P8:P21)</f>
        <v>151</v>
      </c>
      <c r="Q22" s="13"/>
      <c r="R22" s="13">
        <f>SUM(R8:R21)</f>
        <v>0</v>
      </c>
      <c r="S22" s="13">
        <f>SUM(S8:S21)</f>
        <v>0</v>
      </c>
      <c r="T22" s="13">
        <f>SUM(T8:T21)</f>
        <v>0</v>
      </c>
      <c r="U22" s="13">
        <f>SUM(U8:U21)</f>
        <v>0</v>
      </c>
    </row>
    <row r="23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20"/>
  <sheetViews>
    <sheetView workbookViewId="0">
      <selection activeCell="I13" sqref="I13"/>
    </sheetView>
  </sheetViews>
  <sheetFormatPr defaultRowHeight="15" x14ac:dyDescent="0.25"/>
  <cols>
    <col min="2" max="2" width="11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28515625" style="5"/>
    <col min="21" max="21" width="9.7109375" style="5" bestFit="1" customWidth="1"/>
  </cols>
  <sheetData>
    <row r="2" spans="2:21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2:21" ht="15.75" x14ac:dyDescent="0.25">
      <c r="B3" s="51" t="s">
        <v>77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2:21" x14ac:dyDescent="0.25">
      <c r="B4" s="53" t="s">
        <v>69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6" spans="2:21" x14ac:dyDescent="0.25">
      <c r="B6" s="7" t="s">
        <v>8</v>
      </c>
      <c r="C6" s="8" t="s">
        <v>7</v>
      </c>
      <c r="D6" s="54" t="s">
        <v>70</v>
      </c>
      <c r="E6" s="54"/>
      <c r="F6" s="54"/>
      <c r="G6" s="54"/>
      <c r="H6" s="54"/>
      <c r="I6" s="55" t="s">
        <v>72</v>
      </c>
      <c r="J6" s="55" t="s">
        <v>74</v>
      </c>
      <c r="L6" s="57" t="s">
        <v>75</v>
      </c>
      <c r="M6" s="58"/>
      <c r="N6" s="59"/>
      <c r="P6" s="9" t="s">
        <v>9</v>
      </c>
      <c r="R6" s="57" t="s">
        <v>14</v>
      </c>
      <c r="S6" s="58"/>
      <c r="T6" s="58"/>
      <c r="U6" s="59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6"/>
      <c r="J7" s="56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24" t="s">
        <v>82</v>
      </c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24" t="s">
        <v>83</v>
      </c>
      <c r="D9" s="2"/>
      <c r="E9" s="2"/>
      <c r="F9" s="2"/>
      <c r="G9" s="2"/>
      <c r="H9" s="2"/>
      <c r="I9" s="2">
        <v>5</v>
      </c>
      <c r="J9" s="2"/>
      <c r="L9" s="2"/>
      <c r="M9" s="2"/>
      <c r="N9" s="6"/>
      <c r="P9" s="6">
        <f>D9+E9+F9+G9+H9+I9+J9+M9</f>
        <v>5</v>
      </c>
      <c r="R9" s="2"/>
      <c r="S9" s="2"/>
      <c r="T9" s="2"/>
      <c r="U9" s="6"/>
    </row>
    <row r="10" spans="2:21" x14ac:dyDescent="0.25">
      <c r="B10" s="24" t="s">
        <v>84</v>
      </c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4"/>
      <c r="C11" s="24" t="s">
        <v>85</v>
      </c>
      <c r="D11" s="2"/>
      <c r="E11" s="2"/>
      <c r="F11" s="2"/>
      <c r="G11" s="2"/>
      <c r="H11" s="2">
        <v>16</v>
      </c>
      <c r="I11" s="2"/>
      <c r="J11" s="2"/>
      <c r="L11" s="2"/>
      <c r="M11" s="2"/>
      <c r="N11" s="6"/>
      <c r="P11" s="6">
        <f>D11+E11+F11+G11+H11+I11+J11+M11</f>
        <v>16</v>
      </c>
      <c r="R11" s="2"/>
      <c r="S11" s="2"/>
      <c r="T11" s="2"/>
      <c r="U11" s="6"/>
    </row>
    <row r="12" spans="2:21" x14ac:dyDescent="0.25">
      <c r="B12" s="24"/>
      <c r="C12" s="1" t="s">
        <v>101</v>
      </c>
      <c r="D12" s="2"/>
      <c r="E12" s="2"/>
      <c r="F12" s="2"/>
      <c r="G12" s="2"/>
      <c r="H12" s="2">
        <v>16</v>
      </c>
      <c r="I12" s="2"/>
      <c r="J12" s="2"/>
      <c r="L12" s="2"/>
      <c r="M12" s="2"/>
      <c r="N12" s="6"/>
      <c r="P12" s="6">
        <f>D12+E12+F12+G12+H12+I12+J12+M12</f>
        <v>16</v>
      </c>
      <c r="R12" s="2"/>
      <c r="S12" s="2"/>
      <c r="T12" s="2"/>
      <c r="U12" s="6"/>
    </row>
    <row r="13" spans="2:21" x14ac:dyDescent="0.25">
      <c r="B13" s="24" t="s">
        <v>68</v>
      </c>
      <c r="D13" s="2"/>
      <c r="E13" s="2"/>
      <c r="F13" s="2"/>
      <c r="G13" s="2"/>
      <c r="H13" s="2"/>
      <c r="I13" s="2"/>
      <c r="J13" s="2"/>
      <c r="L13" s="2"/>
      <c r="M13" s="2"/>
      <c r="N13" s="6"/>
      <c r="P13" s="6"/>
      <c r="R13" s="2"/>
      <c r="S13" s="2"/>
      <c r="T13" s="2"/>
      <c r="U13" s="6"/>
    </row>
    <row r="14" spans="2:21" x14ac:dyDescent="0.25">
      <c r="B14" s="25"/>
      <c r="C14" s="24" t="s">
        <v>86</v>
      </c>
      <c r="D14" s="2"/>
      <c r="E14" s="2">
        <v>14</v>
      </c>
      <c r="F14" s="2"/>
      <c r="G14" s="2"/>
      <c r="H14" s="2">
        <v>1</v>
      </c>
      <c r="I14" s="2"/>
      <c r="J14" s="2"/>
      <c r="L14" s="2"/>
      <c r="M14" s="2"/>
      <c r="N14" s="6"/>
      <c r="P14" s="6">
        <f>D14+E14+F14+G14+H14+I14+J14+M14</f>
        <v>15</v>
      </c>
      <c r="R14" s="2"/>
      <c r="S14" s="2"/>
      <c r="T14" s="2"/>
      <c r="U14" s="6"/>
    </row>
    <row r="15" spans="2:21" x14ac:dyDescent="0.25">
      <c r="B15" s="25"/>
      <c r="C15" s="24" t="s">
        <v>87</v>
      </c>
      <c r="D15" s="2"/>
      <c r="E15" s="2"/>
      <c r="F15" s="2"/>
      <c r="G15" s="2"/>
      <c r="H15" s="2"/>
      <c r="I15" s="2"/>
      <c r="J15" s="2"/>
      <c r="L15" s="2"/>
      <c r="M15" s="2">
        <v>76</v>
      </c>
      <c r="N15" s="6"/>
      <c r="P15" s="6">
        <f>D15+E15+F15+G15+H15+I15+J15+M15</f>
        <v>76</v>
      </c>
      <c r="R15" s="2">
        <v>15</v>
      </c>
      <c r="S15" s="2"/>
      <c r="T15" s="2"/>
      <c r="U15" s="6">
        <f>SUM(R15:T15)</f>
        <v>15</v>
      </c>
    </row>
    <row r="16" spans="2:21" x14ac:dyDescent="0.25">
      <c r="B16" s="24" t="s">
        <v>88</v>
      </c>
      <c r="D16" s="2"/>
      <c r="E16" s="2"/>
      <c r="F16" s="2"/>
      <c r="G16" s="2"/>
      <c r="H16" s="2"/>
      <c r="I16" s="2"/>
      <c r="J16" s="2"/>
      <c r="L16" s="2"/>
      <c r="M16" s="2"/>
      <c r="N16" s="6"/>
      <c r="P16" s="6"/>
      <c r="R16" s="2"/>
      <c r="S16" s="2"/>
      <c r="T16" s="2"/>
      <c r="U16" s="6"/>
    </row>
    <row r="17" spans="2:21" x14ac:dyDescent="0.25">
      <c r="B17" s="24"/>
      <c r="C17" s="24" t="s">
        <v>83</v>
      </c>
      <c r="D17" s="2"/>
      <c r="E17" s="2"/>
      <c r="F17" s="2"/>
      <c r="G17" s="2">
        <v>6</v>
      </c>
      <c r="H17" s="2"/>
      <c r="I17" s="2">
        <v>22</v>
      </c>
      <c r="J17" s="2"/>
      <c r="L17" s="2"/>
      <c r="M17" s="2"/>
      <c r="N17" s="6"/>
      <c r="P17" s="6">
        <f>D17+E17+F17+G17+H17+I17+J17+M17</f>
        <v>28</v>
      </c>
      <c r="R17" s="2"/>
      <c r="S17" s="2"/>
      <c r="T17" s="2"/>
      <c r="U17" s="6"/>
    </row>
    <row r="18" spans="2:21" x14ac:dyDescent="0.25">
      <c r="B18" s="24"/>
      <c r="C18" s="24"/>
      <c r="D18" s="2"/>
      <c r="E18" s="2"/>
      <c r="F18" s="2"/>
      <c r="G18" s="2"/>
      <c r="H18" s="2"/>
      <c r="I18" s="2"/>
      <c r="J18" s="2"/>
      <c r="L18" s="2"/>
      <c r="M18" s="2"/>
      <c r="N18" s="6"/>
      <c r="P18" s="6"/>
      <c r="R18" s="2"/>
      <c r="S18" s="2"/>
      <c r="T18" s="2"/>
      <c r="U18" s="6"/>
    </row>
    <row r="19" spans="2:21" ht="15.75" thickBot="1" x14ac:dyDescent="0.3">
      <c r="B19" s="12" t="s">
        <v>16</v>
      </c>
      <c r="C19" s="12"/>
      <c r="D19" s="13">
        <f t="shared" ref="D19:J19" si="0">SUM(D8:D18)</f>
        <v>0</v>
      </c>
      <c r="E19" s="13">
        <f t="shared" si="0"/>
        <v>14</v>
      </c>
      <c r="F19" s="13">
        <f t="shared" si="0"/>
        <v>0</v>
      </c>
      <c r="G19" s="13">
        <f t="shared" si="0"/>
        <v>6</v>
      </c>
      <c r="H19" s="13">
        <f t="shared" si="0"/>
        <v>33</v>
      </c>
      <c r="I19" s="13">
        <f t="shared" si="0"/>
        <v>27</v>
      </c>
      <c r="J19" s="13">
        <f t="shared" si="0"/>
        <v>0</v>
      </c>
      <c r="K19" s="13"/>
      <c r="L19" s="13">
        <f>SUM(L8:L18)</f>
        <v>0</v>
      </c>
      <c r="M19" s="13">
        <f>SUM(M8:M18)</f>
        <v>76</v>
      </c>
      <c r="N19" s="13">
        <f>SUM(N8:N18)</f>
        <v>0</v>
      </c>
      <c r="O19" s="13"/>
      <c r="P19" s="13">
        <f>SUM(P8:P18)</f>
        <v>156</v>
      </c>
      <c r="Q19" s="13"/>
      <c r="R19" s="13">
        <f>SUM(R8:R18)</f>
        <v>15</v>
      </c>
      <c r="S19" s="13">
        <f>SUM(S8:S18)</f>
        <v>0</v>
      </c>
      <c r="T19" s="13">
        <f>SUM(T8:T18)</f>
        <v>0</v>
      </c>
      <c r="U19" s="13">
        <f>SUM(U8:U18)</f>
        <v>15</v>
      </c>
    </row>
    <row r="20" spans="2:21" ht="15.75" thickTop="1" x14ac:dyDescent="0.25"/>
  </sheetData>
  <mergeCells count="8">
    <mergeCell ref="B3:U3"/>
    <mergeCell ref="B2:U2"/>
    <mergeCell ref="B4:U4"/>
    <mergeCell ref="R6:U6"/>
    <mergeCell ref="L6:N6"/>
    <mergeCell ref="D6:H6"/>
    <mergeCell ref="J6:J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October 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2024-12-12T10:43:15Z</dcterms:modified>
</cp:coreProperties>
</file>