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October 2024\Dev\"/>
    </mc:Choice>
  </mc:AlternateContent>
  <xr:revisionPtr revIDLastSave="0" documentId="13_ncr:1_{5B0D9E17-CD89-4757-8719-D3FFDBC4030D}" xr6:coauthVersionLast="47" xr6:coauthVersionMax="47" xr10:uidLastSave="{00000000-0000-0000-0000-000000000000}"/>
  <bookViews>
    <workbookView xWindow="-120" yWindow="-120" windowWidth="20730" windowHeight="11040" activeTab="2" xr2:uid="{C18F1D24-2B51-47D5-ADD3-847EF68750D1}"/>
  </bookViews>
  <sheets>
    <sheet name="Employee" sheetId="2" r:id="rId1"/>
    <sheet name="Quarterly Evaluation" sheetId="3" r:id="rId2"/>
    <sheet name="Consolidated" sheetId="6" r:id="rId3"/>
    <sheet name="September 2024" sheetId="1" r:id="rId4"/>
    <sheet name="October 202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9" i="1"/>
  <c r="N20" i="4"/>
  <c r="N11" i="4"/>
  <c r="N10" i="4"/>
  <c r="N19" i="6"/>
  <c r="N12" i="6"/>
  <c r="N11" i="6"/>
  <c r="N9" i="6"/>
  <c r="N13" i="6"/>
  <c r="T13" i="6"/>
  <c r="T12" i="6"/>
  <c r="T11" i="6"/>
  <c r="T10" i="6"/>
  <c r="N10" i="6"/>
  <c r="W20" i="4"/>
  <c r="T20" i="4"/>
  <c r="H20" i="4"/>
  <c r="T12" i="4"/>
  <c r="T11" i="4"/>
  <c r="T14" i="4"/>
  <c r="R14" i="4"/>
  <c r="T10" i="4"/>
  <c r="T9" i="4"/>
  <c r="Z19" i="6" l="1"/>
  <c r="Y19" i="6"/>
  <c r="X19" i="6"/>
  <c r="W19" i="6"/>
  <c r="Q19" i="6"/>
  <c r="P19" i="6"/>
  <c r="M19" i="6"/>
  <c r="L19" i="6"/>
  <c r="J19" i="6"/>
  <c r="I19" i="6"/>
  <c r="G19" i="6"/>
  <c r="F19" i="6"/>
  <c r="E19" i="6"/>
  <c r="D19" i="6"/>
  <c r="T16" i="6"/>
  <c r="N16" i="6"/>
  <c r="T15" i="6"/>
  <c r="N15" i="6"/>
  <c r="T14" i="6"/>
  <c r="N14" i="6"/>
  <c r="T9" i="6"/>
  <c r="B3" i="6"/>
  <c r="Z20" i="4"/>
  <c r="Y20" i="4"/>
  <c r="X20" i="4"/>
  <c r="Q20" i="4"/>
  <c r="P20" i="4"/>
  <c r="R20" i="4" s="1"/>
  <c r="M20" i="4"/>
  <c r="L20" i="4"/>
  <c r="J20" i="4"/>
  <c r="I20" i="4"/>
  <c r="G20" i="4"/>
  <c r="F20" i="4"/>
  <c r="E20" i="4"/>
  <c r="D20" i="4"/>
  <c r="B3" i="4"/>
  <c r="T12" i="1"/>
  <c r="T11" i="1"/>
  <c r="T10" i="1"/>
  <c r="T9" i="1"/>
  <c r="Z14" i="1"/>
  <c r="Y14" i="1"/>
  <c r="X14" i="1"/>
  <c r="W14" i="1"/>
  <c r="Q14" i="1"/>
  <c r="P14" i="1"/>
  <c r="M14" i="1"/>
  <c r="L14" i="1"/>
  <c r="J14" i="1"/>
  <c r="I14" i="1"/>
  <c r="G14" i="1"/>
  <c r="F14" i="1"/>
  <c r="E14" i="1"/>
  <c r="D14" i="1"/>
  <c r="C10" i="2"/>
  <c r="B3" i="1"/>
  <c r="T19" i="6" l="1"/>
  <c r="T14" i="1"/>
</calcChain>
</file>

<file path=xl/sharedStrings.xml><?xml version="1.0" encoding="utf-8"?>
<sst xmlns="http://schemas.openxmlformats.org/spreadsheetml/2006/main" count="180" uniqueCount="103">
  <si>
    <t>Employee Name</t>
  </si>
  <si>
    <t>Employee ID</t>
  </si>
  <si>
    <t>Designation</t>
  </si>
  <si>
    <t>Department</t>
  </si>
  <si>
    <t>Employee Information</t>
  </si>
  <si>
    <t>Joining Date</t>
  </si>
  <si>
    <t>Asad Mahmood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</si>
  <si>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</si>
  <si>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</si>
  <si>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</si>
  <si>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</si>
  <si>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</si>
  <si>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</si>
  <si>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</si>
  <si>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</si>
  <si>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</si>
  <si>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</si>
  <si>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</si>
  <si>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</si>
  <si>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</si>
  <si>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</si>
  <si>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</si>
  <si>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</si>
  <si>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</si>
  <si>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</si>
  <si>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</si>
  <si>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</si>
  <si>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</si>
  <si>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</si>
  <si>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</si>
  <si>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</si>
  <si>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</si>
  <si>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</si>
  <si>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</si>
  <si>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</si>
  <si>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</si>
  <si>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</si>
  <si>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</si>
  <si>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</si>
  <si>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</si>
  <si>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</si>
  <si>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</si>
  <si>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</si>
  <si>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</si>
  <si>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</si>
  <si>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</si>
  <si>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</si>
  <si>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</si>
  <si>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</si>
  <si>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</si>
  <si>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</si>
  <si>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</si>
  <si>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</si>
  <si>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</si>
  <si>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</si>
  <si>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</si>
  <si>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</si>
  <si>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</si>
  <si>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</si>
  <si>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</si>
  <si>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</si>
  <si>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</si>
  <si>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</si>
  <si>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</si>
  <si>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</si>
  <si>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</si>
  <si>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</si>
  <si>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</si>
  <si>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</si>
  <si>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</si>
  <si>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</si>
  <si>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</si>
  <si>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</si>
  <si>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</si>
  <si>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</si>
  <si>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</si>
  <si>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</si>
  <si>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</si>
  <si>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021</t>
  </si>
  <si>
    <t>10/02/2023</t>
  </si>
  <si>
    <t>Project Overhead</t>
  </si>
  <si>
    <t>Analysis</t>
  </si>
  <si>
    <t>Design</t>
  </si>
  <si>
    <t>Mgmt</t>
  </si>
  <si>
    <t>Meetings</t>
  </si>
  <si>
    <t>Deployment</t>
  </si>
  <si>
    <t>Client Items</t>
  </si>
  <si>
    <t>APWORKS 2024.2 - PHASE 3</t>
  </si>
  <si>
    <t>Google Drive integration. (Setup and Integration development)</t>
  </si>
  <si>
    <t>Dev Support</t>
  </si>
  <si>
    <t>Regular bug fixing activity</t>
  </si>
  <si>
    <t>Quarterly Evaluation (%)</t>
  </si>
  <si>
    <t>Performance Evaluation</t>
  </si>
  <si>
    <t>Jul-Sep</t>
  </si>
  <si>
    <t>Oct-Dec</t>
  </si>
  <si>
    <t>Jan-Mar</t>
  </si>
  <si>
    <t>Time</t>
  </si>
  <si>
    <t>Ability to automatically attach additional documents to Invoice</t>
  </si>
  <si>
    <t>Broadcast Invoice: EDI File Processing</t>
  </si>
  <si>
    <t>Switch Company on Invoice</t>
  </si>
  <si>
    <t>Code</t>
  </si>
  <si>
    <t>Review</t>
  </si>
  <si>
    <t>Period: September 2024 - July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</si>
</sst>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2"/>
      <color theme="1"/>
      <name val="Aptos Display"/>
      <family val="2"/>
      <scheme val="major"/>
    </font>
    <font>
      <sz val="10"/>
      <color theme="1"/>
      <name val="Aptos Display"/>
      <family val="2"/>
      <scheme val="maj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9" fontId="0" fillId="4" borderId="5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 applyAlignment="1">
      <alignment horizontal="center" vertical="top"/>
    </xf>
    <xf numFmtId="1" fontId="0" fillId="3" borderId="1" xfId="5" applyNumberFormat="1" applyFont="1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43" fontId="13" fillId="3" borderId="1" xfId="5" applyFont="1" applyFill="1" applyBorder="1" applyAlignment="1">
      <alignment horizontal="center"/>
    </xf>
    <xf numFmtId="0" fontId="14" fillId="3" borderId="1" xfId="5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2" fillId="3" borderId="1" xfId="1" applyNumberFormat="1" applyFont="1" applyFill="1" applyBorder="1" applyAlignment="1">
      <alignment horizontal="center"/>
    </xf>
    <xf numFmtId="2" fontId="14" fillId="3" borderId="1" xfId="1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4" borderId="5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12" fillId="3" borderId="1" xfId="1" applyNumberFormat="1" applyFont="1" applyFill="1" applyBorder="1" applyAlignment="1">
      <alignment horizontal="center"/>
    </xf>
    <xf numFmtId="164" fontId="14" fillId="3" borderId="1" xfId="1" applyNumberFormat="1" applyFont="1" applyFill="1" applyBorder="1" applyAlignment="1">
      <alignment horizontal="center"/>
    </xf>
    <xf numFmtId="164" fontId="15" fillId="3" borderId="1" xfId="1" applyNumberFormat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4" borderId="5" xfId="0" applyNumberFormat="1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D-4BB3-B6E4-9035BCC9B948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4-439F-8FAB-DB54379C8582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4-439F-8FAB-DB54379C8582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4-439F-8FAB-DB54379C8582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4-439F-8FAB-DB54379C8582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4-439F-8FAB-DB54379C8582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64-439F-8FAB-DB54379C8582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64-439F-8FAB-DB54379C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1D6BA-4A0A-4C35-B146-B28E4F24E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opLeftCell="A6" workbookViewId="0">
      <selection activeCell="F18" sqref="F1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9" t="s">
        <v>61</v>
      </c>
      <c r="C2" s="49"/>
    </row>
    <row r="4" spans="2:14" x14ac:dyDescent="0.25">
      <c r="B4" s="48" t="s">
        <v>4</v>
      </c>
      <c r="C4" s="48"/>
      <c r="D4" s="48"/>
      <c r="E4" s="48"/>
      <c r="F4" s="20"/>
      <c r="G4" s="20"/>
    </row>
    <row r="5" spans="2:14" x14ac:dyDescent="0.25">
      <c r="B5" s="3" t="s">
        <v>1</v>
      </c>
      <c r="C5" s="46" t="s">
        <v>78</v>
      </c>
      <c r="D5" s="46"/>
      <c r="E5" s="46"/>
      <c r="F5" s="4"/>
      <c r="G5" s="4"/>
    </row>
    <row r="6" spans="2:14" x14ac:dyDescent="0.25">
      <c r="B6" s="3" t="s">
        <v>0</v>
      </c>
      <c r="C6" s="46" t="s">
        <v>6</v>
      </c>
      <c r="D6" s="46"/>
      <c r="E6" s="46"/>
      <c r="F6" s="4"/>
      <c r="G6" s="4"/>
    </row>
    <row r="7" spans="2:14" x14ac:dyDescent="0.25">
      <c r="B7" s="3" t="s">
        <v>2</v>
      </c>
      <c r="C7" s="46" t="s">
        <v>7</v>
      </c>
      <c r="D7" s="46"/>
      <c r="E7" s="46"/>
      <c r="F7" s="4"/>
      <c r="G7" s="4"/>
    </row>
    <row r="8" spans="2:14" x14ac:dyDescent="0.25">
      <c r="B8" s="3" t="s">
        <v>3</v>
      </c>
      <c r="C8" s="46" t="s">
        <v>8</v>
      </c>
      <c r="D8" s="46"/>
      <c r="E8" s="46"/>
      <c r="F8" s="4"/>
      <c r="G8" s="4"/>
    </row>
    <row r="9" spans="2:14" x14ac:dyDescent="0.25">
      <c r="B9" s="3" t="s">
        <v>5</v>
      </c>
      <c r="C9" s="46" t="s">
        <v>79</v>
      </c>
      <c r="D9" s="46"/>
      <c r="E9" s="46"/>
      <c r="F9" s="4"/>
      <c r="G9" s="4"/>
    </row>
    <row r="10" spans="2:14" x14ac:dyDescent="0.25">
      <c r="B10" s="3" t="s">
        <v>63</v>
      </c>
      <c r="C10" s="47">
        <f ca="1">(_xlfn.DAYS(TODAY(),C9)/365)</f>
        <v>1.1342465753424658</v>
      </c>
      <c r="D10" s="47"/>
      <c r="E10" s="47"/>
      <c r="F10" s="16"/>
      <c r="G10" s="16"/>
    </row>
    <row r="11" spans="2:14" x14ac:dyDescent="0.25">
      <c r="B11" s="3" t="s">
        <v>9</v>
      </c>
      <c r="C11" s="46" t="s">
        <v>10</v>
      </c>
      <c r="D11" s="46"/>
      <c r="E11" s="46"/>
      <c r="F11" s="4"/>
      <c r="G11" s="4"/>
    </row>
    <row r="12" spans="2:14" ht="3.75" customHeight="1" x14ac:dyDescent="0.25"/>
    <row r="13" spans="2:14" x14ac:dyDescent="0.25">
      <c r="B13" s="18" t="s">
        <v>25</v>
      </c>
      <c r="C13" s="15" t="s">
        <v>64</v>
      </c>
      <c r="D13" s="19" t="s">
        <v>65</v>
      </c>
      <c r="E13" s="15" t="s">
        <v>66</v>
      </c>
      <c r="F13" s="19" t="s">
        <v>67</v>
      </c>
      <c r="G13" s="15" t="s">
        <v>68</v>
      </c>
      <c r="H13" s="19" t="s">
        <v>69</v>
      </c>
      <c r="I13" s="15" t="s">
        <v>70</v>
      </c>
      <c r="J13" s="19" t="s">
        <v>71</v>
      </c>
      <c r="K13" s="15" t="s">
        <v>72</v>
      </c>
      <c r="L13" s="19" t="s">
        <v>73</v>
      </c>
      <c r="M13" s="15" t="s">
        <v>74</v>
      </c>
      <c r="N13" s="19" t="s">
        <v>75</v>
      </c>
    </row>
    <row r="14" spans="2:14" x14ac:dyDescent="0.25">
      <c r="B14" s="17" t="s">
        <v>29</v>
      </c>
      <c r="C14" s="2">
        <v>21</v>
      </c>
      <c r="D14" s="2">
        <v>22</v>
      </c>
      <c r="E14" s="2">
        <v>19</v>
      </c>
      <c r="F14" s="2">
        <v>23</v>
      </c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17" t="s">
        <v>35</v>
      </c>
      <c r="C15" s="2">
        <v>21</v>
      </c>
      <c r="D15" s="2">
        <v>22</v>
      </c>
      <c r="E15" s="2">
        <v>19</v>
      </c>
      <c r="F15" s="2">
        <v>21</v>
      </c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17" t="s">
        <v>26</v>
      </c>
      <c r="C16" s="2">
        <v>0</v>
      </c>
      <c r="D16" s="2">
        <v>0</v>
      </c>
      <c r="E16" s="2">
        <v>0</v>
      </c>
      <c r="F16" s="2">
        <v>2</v>
      </c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7" t="s">
        <v>27</v>
      </c>
      <c r="C17" s="2">
        <v>21</v>
      </c>
      <c r="D17" s="2">
        <v>21</v>
      </c>
      <c r="E17" s="2">
        <v>19</v>
      </c>
      <c r="F17" s="2">
        <v>1</v>
      </c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7" t="s">
        <v>31</v>
      </c>
      <c r="C18" s="2">
        <v>0</v>
      </c>
      <c r="D18" s="2">
        <v>1</v>
      </c>
      <c r="E18" s="2">
        <v>0</v>
      </c>
      <c r="F18" s="2">
        <v>0</v>
      </c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7" t="s">
        <v>28</v>
      </c>
      <c r="C19" s="2">
        <v>0</v>
      </c>
      <c r="D19" s="2">
        <v>1</v>
      </c>
      <c r="E19" s="2">
        <v>0</v>
      </c>
      <c r="F19" s="2">
        <v>0</v>
      </c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7" t="s">
        <v>30</v>
      </c>
      <c r="C20" s="2">
        <v>0</v>
      </c>
      <c r="D20" s="2">
        <v>0</v>
      </c>
      <c r="E20" s="2">
        <v>0</v>
      </c>
      <c r="F20" s="2">
        <v>0</v>
      </c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7" t="s">
        <v>36</v>
      </c>
      <c r="C21" s="2">
        <v>0</v>
      </c>
      <c r="D21" s="2">
        <v>1</v>
      </c>
      <c r="E21" s="2">
        <v>0</v>
      </c>
      <c r="F21" s="2">
        <v>0</v>
      </c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1890-A597-467E-9367-06D36CAF8E11}">
  <dimension ref="B2:L31"/>
  <sheetViews>
    <sheetView workbookViewId="0">
      <selection activeCell="B26" sqref="B26"/>
    </sheetView>
  </sheetViews>
  <sheetFormatPr defaultRowHeight="15" x14ac:dyDescent="0.25"/>
  <cols>
    <col min="2" max="2" width="46.7109375" customWidth="1"/>
    <col min="3" max="6" width="25.28515625" style="5" customWidth="1"/>
  </cols>
  <sheetData>
    <row r="2" spans="2:12" ht="18.75" x14ac:dyDescent="0.3">
      <c r="B2" s="50" t="s">
        <v>92</v>
      </c>
      <c r="C2" s="50"/>
      <c r="D2" s="50"/>
      <c r="E2" s="50"/>
      <c r="F2" s="50"/>
    </row>
    <row r="3" spans="2:12" ht="18.75" x14ac:dyDescent="0.3">
      <c r="B3" s="28"/>
      <c r="C3" s="29"/>
      <c r="D3" s="29"/>
      <c r="E3" s="29"/>
      <c r="F3" s="29"/>
      <c r="G3" s="28"/>
      <c r="H3" s="28"/>
      <c r="I3" s="28"/>
      <c r="J3" s="28"/>
      <c r="K3" s="28"/>
      <c r="L3" s="28"/>
    </row>
    <row r="4" spans="2:12" x14ac:dyDescent="0.25">
      <c r="B4" s="30"/>
      <c r="C4" s="51" t="s">
        <v>91</v>
      </c>
      <c r="D4" s="52"/>
      <c r="E4" s="52"/>
      <c r="F4" s="52"/>
    </row>
    <row r="5" spans="2:12" x14ac:dyDescent="0.25">
      <c r="B5" s="31" t="s">
        <v>37</v>
      </c>
      <c r="C5" s="14" t="s">
        <v>93</v>
      </c>
      <c r="D5" s="14" t="s">
        <v>94</v>
      </c>
      <c r="E5" s="14" t="s">
        <v>95</v>
      </c>
      <c r="F5" s="14" t="s">
        <v>95</v>
      </c>
    </row>
    <row r="6" spans="2:12" x14ac:dyDescent="0.25">
      <c r="B6" s="53" t="s">
        <v>24</v>
      </c>
      <c r="C6" s="54"/>
      <c r="D6" s="54"/>
      <c r="E6" s="54"/>
      <c r="F6" s="55"/>
    </row>
    <row r="7" spans="2:12" x14ac:dyDescent="0.25">
      <c r="B7" s="13" t="s">
        <v>38</v>
      </c>
      <c r="C7" s="26">
        <v>0.8</v>
      </c>
      <c r="D7" s="26"/>
      <c r="E7" s="26"/>
      <c r="F7" s="26"/>
    </row>
    <row r="8" spans="2:12" x14ac:dyDescent="0.25">
      <c r="B8" s="13" t="s">
        <v>39</v>
      </c>
      <c r="C8" s="26">
        <v>0.7</v>
      </c>
      <c r="D8" s="26"/>
      <c r="E8" s="26"/>
      <c r="F8" s="26"/>
    </row>
    <row r="9" spans="2:12" x14ac:dyDescent="0.25">
      <c r="B9" s="13" t="s">
        <v>40</v>
      </c>
      <c r="C9" s="26">
        <v>0.8</v>
      </c>
      <c r="D9" s="26"/>
      <c r="E9" s="26"/>
      <c r="F9" s="26"/>
    </row>
    <row r="10" spans="2:12" x14ac:dyDescent="0.25">
      <c r="B10" s="13" t="s">
        <v>41</v>
      </c>
      <c r="C10" s="26">
        <v>0.8</v>
      </c>
      <c r="D10" s="26"/>
      <c r="E10" s="26"/>
      <c r="F10" s="26"/>
    </row>
    <row r="11" spans="2:12" x14ac:dyDescent="0.25">
      <c r="B11" s="13" t="s">
        <v>42</v>
      </c>
      <c r="C11" s="26">
        <v>0.8</v>
      </c>
      <c r="D11" s="26"/>
      <c r="E11" s="26"/>
      <c r="F11" s="26"/>
    </row>
    <row r="12" spans="2:12" x14ac:dyDescent="0.25">
      <c r="B12" s="13" t="s">
        <v>43</v>
      </c>
      <c r="C12" s="26">
        <v>0.8</v>
      </c>
      <c r="D12" s="26"/>
      <c r="E12" s="26"/>
      <c r="F12" s="26"/>
    </row>
    <row r="13" spans="2:12" x14ac:dyDescent="0.25">
      <c r="B13" s="13" t="s">
        <v>56</v>
      </c>
      <c r="C13" s="26">
        <v>0.7</v>
      </c>
      <c r="D13" s="26"/>
      <c r="E13" s="26"/>
      <c r="F13" s="26"/>
    </row>
    <row r="14" spans="2:12" x14ac:dyDescent="0.25">
      <c r="B14" s="13" t="s">
        <v>57</v>
      </c>
      <c r="C14" s="26">
        <v>0.7</v>
      </c>
      <c r="D14" s="26"/>
      <c r="E14" s="26"/>
      <c r="F14" s="26"/>
    </row>
    <row r="15" spans="2:12" x14ac:dyDescent="0.25">
      <c r="B15" s="56" t="s">
        <v>55</v>
      </c>
      <c r="C15" s="54"/>
      <c r="D15" s="54"/>
      <c r="E15" s="54"/>
      <c r="F15" s="55"/>
    </row>
    <row r="16" spans="2:12" x14ac:dyDescent="0.25">
      <c r="B16" s="17" t="s">
        <v>60</v>
      </c>
      <c r="C16" s="26">
        <v>0.5</v>
      </c>
      <c r="D16" s="26"/>
      <c r="E16" s="26"/>
      <c r="F16" s="26"/>
    </row>
    <row r="17" spans="2:6" x14ac:dyDescent="0.25">
      <c r="B17" s="17" t="s">
        <v>44</v>
      </c>
      <c r="C17" s="26">
        <v>0.7</v>
      </c>
      <c r="D17" s="26"/>
      <c r="E17" s="26"/>
      <c r="F17" s="26"/>
    </row>
    <row r="18" spans="2:6" x14ac:dyDescent="0.25">
      <c r="B18" s="17" t="s">
        <v>45</v>
      </c>
      <c r="C18" s="26">
        <v>0.9</v>
      </c>
      <c r="D18" s="26"/>
      <c r="E18" s="26"/>
      <c r="F18" s="26"/>
    </row>
    <row r="19" spans="2:6" x14ac:dyDescent="0.25">
      <c r="B19" s="17" t="s">
        <v>46</v>
      </c>
      <c r="C19" s="26">
        <v>0.8</v>
      </c>
      <c r="D19" s="26"/>
      <c r="E19" s="26"/>
      <c r="F19" s="26"/>
    </row>
    <row r="20" spans="2:6" x14ac:dyDescent="0.25">
      <c r="B20" s="17" t="s">
        <v>47</v>
      </c>
      <c r="C20" s="26">
        <v>0.8</v>
      </c>
      <c r="D20" s="26"/>
      <c r="E20" s="26"/>
      <c r="F20" s="26"/>
    </row>
    <row r="21" spans="2:6" x14ac:dyDescent="0.25">
      <c r="B21" s="17" t="s">
        <v>55</v>
      </c>
      <c r="C21" s="26">
        <v>0.8</v>
      </c>
      <c r="D21" s="26"/>
      <c r="E21" s="26"/>
      <c r="F21" s="26"/>
    </row>
    <row r="22" spans="2:6" x14ac:dyDescent="0.25">
      <c r="B22" s="17" t="s">
        <v>54</v>
      </c>
      <c r="C22" s="26"/>
      <c r="D22" s="26"/>
      <c r="E22" s="26"/>
      <c r="F22" s="26"/>
    </row>
    <row r="23" spans="2:6" x14ac:dyDescent="0.25">
      <c r="B23" s="56" t="s">
        <v>48</v>
      </c>
      <c r="C23" s="54"/>
      <c r="D23" s="54"/>
      <c r="E23" s="54"/>
      <c r="F23" s="55"/>
    </row>
    <row r="24" spans="2:6" x14ac:dyDescent="0.25">
      <c r="B24" s="27" t="s">
        <v>49</v>
      </c>
      <c r="C24" s="26"/>
      <c r="D24" s="26"/>
      <c r="E24" s="26"/>
      <c r="F24" s="26"/>
    </row>
    <row r="25" spans="2:6" x14ac:dyDescent="0.25">
      <c r="B25" s="27" t="s">
        <v>62</v>
      </c>
      <c r="C25" s="26"/>
      <c r="D25" s="26"/>
      <c r="E25" s="26"/>
      <c r="F25" s="26"/>
    </row>
    <row r="26" spans="2:6" x14ac:dyDescent="0.25">
      <c r="B26" s="27" t="s">
        <v>50</v>
      </c>
      <c r="C26" s="26"/>
      <c r="D26" s="26"/>
      <c r="E26" s="26"/>
      <c r="F26" s="26"/>
    </row>
    <row r="27" spans="2:6" x14ac:dyDescent="0.25">
      <c r="B27" s="27" t="s">
        <v>51</v>
      </c>
      <c r="C27" s="26"/>
      <c r="D27" s="26"/>
      <c r="E27" s="26"/>
      <c r="F27" s="26"/>
    </row>
    <row r="28" spans="2:6" x14ac:dyDescent="0.25">
      <c r="B28" s="27" t="s">
        <v>52</v>
      </c>
      <c r="C28" s="26"/>
      <c r="D28" s="26"/>
      <c r="E28" s="26"/>
      <c r="F28" s="26"/>
    </row>
    <row r="29" spans="2:6" x14ac:dyDescent="0.25">
      <c r="B29" s="27" t="s">
        <v>53</v>
      </c>
      <c r="C29" s="26"/>
      <c r="D29" s="26"/>
      <c r="E29" s="26"/>
      <c r="F29" s="26"/>
    </row>
    <row r="30" spans="2:6" x14ac:dyDescent="0.25">
      <c r="B30" s="27" t="s">
        <v>58</v>
      </c>
      <c r="C30" s="26"/>
      <c r="D30" s="26"/>
      <c r="E30" s="26"/>
      <c r="F30" s="26"/>
    </row>
    <row r="31" spans="2:6" x14ac:dyDescent="0.25">
      <c r="B31" s="27" t="s">
        <v>59</v>
      </c>
      <c r="C31" s="26"/>
      <c r="D31" s="26"/>
      <c r="E31" s="26"/>
      <c r="F31" s="26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{A17CD655-CF47-497A-99A3-1DD58651EB14}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{C29DF5E9-237F-4827-BE92-4D49BC2A67E4}</x14:id>
        </ext>
      </extLst>
    </cfRule>
  </conditionalFormatting>
  <conditionalFormatting sqref="C24:C31">
    <cfRule type="dataBar" priority="12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{CC52CC09-7B23-4AA3-81A4-0CA98AFD85D6}</x14:id>
        </ext>
      </extLst>
    </cfRule>
  </conditionalFormatting>
  <conditionalFormatting sqref="D7:D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{A7E8C12D-A005-4B7E-AB4E-435B315AE77C}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{364E9B71-0A01-46BF-84FF-91D1A8057F61}</x14:id>
        </ext>
      </extLst>
    </cfRule>
  </conditionalFormatting>
  <conditionalFormatting sqref="D24:D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{E988AE6F-8D3D-4319-9FDC-2684FE674F83}</x14:id>
        </ext>
      </extLst>
    </cfRule>
  </conditionalFormatting>
  <conditionalFormatting sqref="E7:E14">
    <cfRule type="dataBar" priority="10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{8EC38CBA-7DB1-42B9-B98B-6389179AB3CD}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{95522ED1-30A3-4809-9208-469FBA621B2B}</x14:id>
        </ext>
      </extLst>
    </cfRule>
  </conditionalFormatting>
  <conditionalFormatting sqref="E24:E31">
    <cfRule type="dataBar" priority="6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{F7F85ACA-F26E-4CBC-8278-BBFBDBE9B7B0}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{6F71EBD8-FE0C-4B1D-8356-7D525BDC775E}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{D1319692-73C9-45CD-B451-32189E2257B2}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{A212CABE-84A0-49F2-9541-BB819C398167}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7CD655-CF47-497A-99A3-1DD58651EB1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C29DF5E9-237F-4827-BE92-4D49BC2A67E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CC52CC09-7B23-4AA3-81A4-0CA98AFD85D6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A7E8C12D-A005-4B7E-AB4E-435B315AE77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364E9B71-0A01-46BF-84FF-91D1A8057F6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E988AE6F-8D3D-4319-9FDC-2684FE674F8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8EC38CBA-7DB1-42B9-B98B-6389179AB3C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95522ED1-30A3-4809-9208-469FBA621B2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F7F85ACA-F26E-4CBC-8278-BBFBDBE9B7B0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6F71EBD8-FE0C-4B1D-8356-7D525BDC775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D1319692-73C9-45CD-B451-32189E2257B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A212CABE-84A0-49F2-9541-BB819C398167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AAFB-7E02-4623-8BE3-19E3C5A62E53}">
  <dimension ref="B2:Z20"/>
  <sheetViews>
    <sheetView tabSelected="1" workbookViewId="0">
      <selection activeCell="A14" sqref="A14"/>
    </sheetView>
  </sheetViews>
  <sheetFormatPr defaultRowHeight="15" x14ac:dyDescent="0.25"/>
  <cols>
    <col min="2" max="2" width="10.140625" customWidth="1"/>
    <col min="3" max="3" width="57.4257812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140625" style="5"/>
    <col min="13" max="13" width="6.5703125" style="5" bestFit="1" customWidth="1"/>
    <col min="14" max="14" width="7.42578125" style="84" bestFit="1" customWidth="1"/>
    <col min="15" max="15" width="2.28515625" style="5" customWidth="1"/>
    <col min="16" max="16" width="8.28515625" style="5" bestFit="1" customWidth="1"/>
    <col min="17" max="17" width="6.5703125" style="5" bestFit="1" customWidth="1"/>
    <col min="18" max="18" width="8.7109375" style="5" bestFit="1" customWidth="1"/>
    <col min="19" max="19" width="1.7109375" style="5" customWidth="1"/>
    <col min="20" max="20" width="9.7109375" style="5" customWidth="1"/>
    <col min="21" max="21" width="2.28515625" style="5" customWidth="1"/>
    <col min="22" max="22" width="8.42578125" style="5" customWidth="1"/>
    <col min="23" max="25" width="9.140625" style="5"/>
    <col min="26" max="26" width="9.7109375" style="5" bestFit="1" customWidth="1"/>
  </cols>
  <sheetData>
    <row r="2" spans="2:26" ht="26.25" x14ac:dyDescent="0.4">
      <c r="B2" s="57" t="s">
        <v>17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2:26" ht="15.75" x14ac:dyDescent="0.25">
      <c r="B3" s="58" t="str">
        <f>Employee!C6</f>
        <v>Asad Mahmood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2:26" x14ac:dyDescent="0.25">
      <c r="B4" s="60" t="s">
        <v>102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6" spans="2:26" x14ac:dyDescent="0.25">
      <c r="B6" s="7" t="s">
        <v>12</v>
      </c>
      <c r="C6" s="3" t="s">
        <v>11</v>
      </c>
      <c r="D6" s="61" t="s">
        <v>80</v>
      </c>
      <c r="E6" s="61"/>
      <c r="F6" s="61"/>
      <c r="G6" s="61"/>
      <c r="H6" s="32" t="s">
        <v>100</v>
      </c>
      <c r="I6" s="61" t="s">
        <v>81</v>
      </c>
      <c r="J6" s="63" t="s">
        <v>82</v>
      </c>
      <c r="K6" s="44"/>
      <c r="L6" s="65" t="s">
        <v>18</v>
      </c>
      <c r="M6" s="65"/>
      <c r="N6" s="66"/>
      <c r="P6" s="61" t="s">
        <v>21</v>
      </c>
      <c r="Q6" s="61"/>
      <c r="R6" s="61"/>
      <c r="T6" s="8" t="s">
        <v>14</v>
      </c>
      <c r="V6" s="8"/>
      <c r="W6" s="63" t="s">
        <v>22</v>
      </c>
      <c r="X6" s="65"/>
      <c r="Y6" s="65"/>
      <c r="Z6" s="66"/>
    </row>
    <row r="7" spans="2:26" x14ac:dyDescent="0.25">
      <c r="B7" s="24"/>
      <c r="C7" s="7"/>
      <c r="D7" s="8" t="s">
        <v>83</v>
      </c>
      <c r="E7" s="8" t="s">
        <v>84</v>
      </c>
      <c r="F7" s="8" t="s">
        <v>85</v>
      </c>
      <c r="G7" s="8" t="s">
        <v>86</v>
      </c>
      <c r="H7" s="8" t="s">
        <v>101</v>
      </c>
      <c r="I7" s="62"/>
      <c r="J7" s="64"/>
      <c r="K7" s="44"/>
      <c r="L7" s="34" t="s">
        <v>13</v>
      </c>
      <c r="M7" s="8" t="s">
        <v>16</v>
      </c>
      <c r="N7" s="76" t="s">
        <v>23</v>
      </c>
      <c r="P7" s="8" t="s">
        <v>20</v>
      </c>
      <c r="Q7" s="8" t="s">
        <v>16</v>
      </c>
      <c r="R7" s="8" t="s">
        <v>19</v>
      </c>
      <c r="T7" s="25" t="s">
        <v>96</v>
      </c>
      <c r="V7" s="25" t="s">
        <v>32</v>
      </c>
      <c r="W7" s="8" t="s">
        <v>33</v>
      </c>
      <c r="X7" s="8" t="s">
        <v>34</v>
      </c>
      <c r="Y7" s="8" t="s">
        <v>15</v>
      </c>
      <c r="Z7" s="8" t="s">
        <v>14</v>
      </c>
    </row>
    <row r="8" spans="2:26" x14ac:dyDescent="0.25">
      <c r="B8" s="23" t="s">
        <v>87</v>
      </c>
      <c r="C8" s="1"/>
      <c r="D8" s="2"/>
      <c r="E8" s="2"/>
      <c r="F8" s="2"/>
      <c r="G8" s="2"/>
      <c r="H8" s="2"/>
      <c r="I8" s="2"/>
      <c r="J8" s="40"/>
      <c r="K8" s="44"/>
      <c r="L8" s="42"/>
      <c r="M8" s="2"/>
      <c r="N8" s="77"/>
      <c r="O8" s="2"/>
      <c r="P8" s="2"/>
      <c r="Q8" s="2"/>
      <c r="R8" s="6"/>
      <c r="S8" s="2"/>
      <c r="T8" s="6"/>
      <c r="U8" s="2"/>
      <c r="V8" s="6"/>
      <c r="W8" s="2"/>
      <c r="X8" s="2"/>
      <c r="Y8" s="2"/>
      <c r="Z8" s="6"/>
    </row>
    <row r="9" spans="2:26" x14ac:dyDescent="0.25">
      <c r="B9" s="1"/>
      <c r="C9" s="23" t="s">
        <v>88</v>
      </c>
      <c r="D9" s="21"/>
      <c r="E9" s="21">
        <v>5</v>
      </c>
      <c r="F9" s="21"/>
      <c r="G9" s="21"/>
      <c r="H9" s="21"/>
      <c r="I9" s="2"/>
      <c r="J9" s="40"/>
      <c r="K9" s="44"/>
      <c r="L9" s="42">
        <v>40</v>
      </c>
      <c r="M9" s="2">
        <v>89</v>
      </c>
      <c r="N9" s="78">
        <f>L9-M9</f>
        <v>-49</v>
      </c>
      <c r="O9" s="2"/>
      <c r="P9" s="2">
        <v>0</v>
      </c>
      <c r="Q9" s="2">
        <v>14</v>
      </c>
      <c r="R9" s="9"/>
      <c r="S9" s="26"/>
      <c r="T9" s="22">
        <f t="shared" ref="T9:T16" si="0">D9+E9+F9+G9+I9+J9+M9+Q9</f>
        <v>108</v>
      </c>
      <c r="U9" s="2"/>
      <c r="V9" s="9"/>
      <c r="W9" s="2"/>
      <c r="X9" s="2"/>
      <c r="Y9" s="2"/>
      <c r="Z9" s="6"/>
    </row>
    <row r="10" spans="2:26" ht="15.75" x14ac:dyDescent="0.25">
      <c r="B10" s="23"/>
      <c r="C10" s="1" t="s">
        <v>97</v>
      </c>
      <c r="D10" s="2"/>
      <c r="E10" s="2"/>
      <c r="F10" s="2"/>
      <c r="G10" s="2"/>
      <c r="H10" s="2">
        <v>4</v>
      </c>
      <c r="I10" s="2"/>
      <c r="J10" s="40"/>
      <c r="K10" s="44"/>
      <c r="L10" s="42"/>
      <c r="M10" s="2">
        <v>31</v>
      </c>
      <c r="N10" s="79">
        <f>IF(L10=0,0,M10/L10)</f>
        <v>0</v>
      </c>
      <c r="O10" s="37">
        <v>49</v>
      </c>
      <c r="P10" s="2"/>
      <c r="Q10" s="2">
        <v>8</v>
      </c>
      <c r="R10" s="6"/>
      <c r="S10" s="2"/>
      <c r="T10" s="38">
        <f t="shared" si="0"/>
        <v>39</v>
      </c>
      <c r="U10" s="2"/>
      <c r="V10" s="6"/>
      <c r="W10" s="2"/>
      <c r="X10" s="2"/>
      <c r="Y10" s="2"/>
      <c r="Z10" s="6"/>
    </row>
    <row r="11" spans="2:26" x14ac:dyDescent="0.25">
      <c r="B11" s="23"/>
      <c r="C11" s="1" t="s">
        <v>88</v>
      </c>
      <c r="D11" s="2"/>
      <c r="E11" s="2"/>
      <c r="F11" s="2"/>
      <c r="G11" s="2"/>
      <c r="H11" s="2"/>
      <c r="I11" s="2"/>
      <c r="J11" s="40"/>
      <c r="K11" s="44"/>
      <c r="L11" s="42">
        <v>44</v>
      </c>
      <c r="M11" s="2">
        <v>33</v>
      </c>
      <c r="N11" s="80">
        <f>L11-M11</f>
        <v>11</v>
      </c>
      <c r="O11" s="2"/>
      <c r="P11" s="2"/>
      <c r="Q11" s="2">
        <v>14</v>
      </c>
      <c r="R11" s="6"/>
      <c r="S11" s="2"/>
      <c r="T11" s="38">
        <f t="shared" si="0"/>
        <v>47</v>
      </c>
      <c r="U11" s="2"/>
      <c r="V11" s="6"/>
      <c r="W11" s="2"/>
      <c r="X11" s="2"/>
      <c r="Y11" s="2"/>
      <c r="Z11" s="6"/>
    </row>
    <row r="12" spans="2:26" x14ac:dyDescent="0.25">
      <c r="B12" s="23"/>
      <c r="C12" s="1" t="s">
        <v>98</v>
      </c>
      <c r="D12" s="2"/>
      <c r="E12" s="2"/>
      <c r="F12" s="2"/>
      <c r="G12" s="2"/>
      <c r="H12" s="2"/>
      <c r="I12" s="2"/>
      <c r="J12" s="40"/>
      <c r="K12" s="44"/>
      <c r="L12" s="42">
        <v>16</v>
      </c>
      <c r="M12" s="2">
        <v>2</v>
      </c>
      <c r="N12" s="78">
        <f>L12-M12</f>
        <v>14</v>
      </c>
      <c r="O12" s="2"/>
      <c r="P12" s="2"/>
      <c r="Q12" s="2"/>
      <c r="R12" s="6"/>
      <c r="S12" s="2"/>
      <c r="T12" s="38">
        <f t="shared" si="0"/>
        <v>2</v>
      </c>
      <c r="U12" s="2"/>
      <c r="V12" s="6"/>
      <c r="W12" s="2"/>
      <c r="X12" s="2"/>
      <c r="Y12" s="2"/>
      <c r="Z12" s="6"/>
    </row>
    <row r="13" spans="2:26" x14ac:dyDescent="0.25">
      <c r="B13" s="23"/>
      <c r="C13" s="1" t="s">
        <v>99</v>
      </c>
      <c r="D13" s="2"/>
      <c r="E13" s="2"/>
      <c r="F13" s="2"/>
      <c r="G13" s="2"/>
      <c r="H13" s="2"/>
      <c r="I13" s="2"/>
      <c r="J13" s="40"/>
      <c r="K13" s="44"/>
      <c r="L13" s="42"/>
      <c r="M13" s="2">
        <v>20</v>
      </c>
      <c r="N13" s="80">
        <f>IF(L13=0,0,IF(M13=0,0,(M13/L13)))</f>
        <v>0</v>
      </c>
      <c r="O13" s="2"/>
      <c r="P13" s="2"/>
      <c r="Q13" s="2">
        <v>8</v>
      </c>
      <c r="R13" s="6"/>
      <c r="S13" s="2"/>
      <c r="T13" s="38">
        <f t="shared" si="0"/>
        <v>28</v>
      </c>
      <c r="U13" s="2"/>
      <c r="V13" s="6"/>
      <c r="W13" s="2"/>
      <c r="X13" s="2"/>
      <c r="Y13" s="2"/>
      <c r="Z13" s="6"/>
    </row>
    <row r="14" spans="2:26" x14ac:dyDescent="0.25">
      <c r="B14" s="23" t="s">
        <v>76</v>
      </c>
      <c r="C14" s="23"/>
      <c r="D14" s="2"/>
      <c r="E14" s="2"/>
      <c r="F14" s="2"/>
      <c r="G14" s="2"/>
      <c r="H14" s="2"/>
      <c r="I14" s="2"/>
      <c r="J14" s="40"/>
      <c r="K14" s="44"/>
      <c r="L14" s="42"/>
      <c r="M14" s="2"/>
      <c r="N14" s="81">
        <f t="shared" ref="N14:N19" si="1">IF(L14=0,0,(M14-L14)/L14)</f>
        <v>0</v>
      </c>
      <c r="O14" s="2"/>
      <c r="P14" s="2"/>
      <c r="Q14" s="2"/>
      <c r="R14" s="9"/>
      <c r="S14" s="26"/>
      <c r="T14" s="22">
        <f t="shared" si="0"/>
        <v>0</v>
      </c>
      <c r="U14" s="2"/>
      <c r="V14" s="9"/>
      <c r="W14" s="2"/>
      <c r="X14" s="2"/>
      <c r="Y14" s="2"/>
      <c r="Z14" s="6"/>
    </row>
    <row r="15" spans="2:26" x14ac:dyDescent="0.25">
      <c r="B15" s="1"/>
      <c r="C15" s="23" t="s">
        <v>89</v>
      </c>
      <c r="D15" s="2"/>
      <c r="E15" s="2"/>
      <c r="F15" s="2"/>
      <c r="G15" s="2">
        <v>4</v>
      </c>
      <c r="H15" s="2"/>
      <c r="I15" s="2"/>
      <c r="J15" s="40"/>
      <c r="K15" s="44"/>
      <c r="L15" s="42"/>
      <c r="M15" s="2"/>
      <c r="N15" s="81">
        <f t="shared" si="1"/>
        <v>0</v>
      </c>
      <c r="O15" s="2"/>
      <c r="P15" s="2"/>
      <c r="Q15" s="2"/>
      <c r="R15" s="9"/>
      <c r="S15" s="26"/>
      <c r="T15" s="22">
        <f t="shared" si="0"/>
        <v>4</v>
      </c>
      <c r="U15" s="2"/>
      <c r="V15" s="9"/>
      <c r="W15" s="2"/>
      <c r="X15" s="2"/>
      <c r="Y15" s="2"/>
      <c r="Z15" s="6"/>
    </row>
    <row r="16" spans="2:26" x14ac:dyDescent="0.25">
      <c r="B16" s="1"/>
      <c r="C16" s="23" t="s">
        <v>90</v>
      </c>
      <c r="D16" s="2"/>
      <c r="E16" s="2"/>
      <c r="F16" s="2"/>
      <c r="G16" s="2"/>
      <c r="H16" s="2"/>
      <c r="I16" s="2"/>
      <c r="J16" s="40"/>
      <c r="K16" s="44"/>
      <c r="L16" s="42"/>
      <c r="M16" s="2"/>
      <c r="N16" s="81">
        <f t="shared" si="1"/>
        <v>0</v>
      </c>
      <c r="O16" s="2"/>
      <c r="P16" s="2">
        <v>0</v>
      </c>
      <c r="Q16" s="39">
        <v>123</v>
      </c>
      <c r="R16" s="9"/>
      <c r="S16" s="2"/>
      <c r="T16" s="22">
        <f t="shared" si="0"/>
        <v>123</v>
      </c>
      <c r="U16" s="2"/>
      <c r="V16" s="6"/>
      <c r="W16" s="2"/>
      <c r="X16" s="2"/>
      <c r="Y16" s="2"/>
      <c r="Z16" s="6"/>
    </row>
    <row r="17" spans="2:26" x14ac:dyDescent="0.25">
      <c r="B17" s="1"/>
      <c r="C17" s="1"/>
      <c r="D17" s="2"/>
      <c r="E17" s="2"/>
      <c r="F17" s="2"/>
      <c r="G17" s="2"/>
      <c r="H17" s="2"/>
      <c r="I17" s="2"/>
      <c r="J17" s="40"/>
      <c r="K17" s="44"/>
      <c r="L17" s="42"/>
      <c r="M17" s="2"/>
      <c r="N17" s="81"/>
      <c r="O17" s="2"/>
      <c r="P17" s="2"/>
      <c r="Q17" s="2"/>
      <c r="R17" s="9"/>
      <c r="S17" s="2"/>
      <c r="T17" s="22"/>
      <c r="U17" s="2"/>
      <c r="V17" s="6"/>
      <c r="W17" s="2"/>
      <c r="X17" s="2"/>
      <c r="Y17" s="2"/>
      <c r="Z17" s="6"/>
    </row>
    <row r="18" spans="2:26" x14ac:dyDescent="0.25">
      <c r="B18" s="1"/>
      <c r="C18" s="1"/>
      <c r="D18" s="2"/>
      <c r="E18" s="2"/>
      <c r="F18" s="2"/>
      <c r="G18" s="2"/>
      <c r="H18" s="2"/>
      <c r="I18" s="2"/>
      <c r="J18" s="40"/>
      <c r="K18" s="44"/>
      <c r="L18" s="42"/>
      <c r="M18" s="2"/>
      <c r="N18" s="8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ht="15.75" thickBot="1" x14ac:dyDescent="0.3">
      <c r="B19" s="10" t="s">
        <v>24</v>
      </c>
      <c r="C19" s="10"/>
      <c r="D19" s="11">
        <f>SUM(D8:D18)</f>
        <v>0</v>
      </c>
      <c r="E19" s="11">
        <f>SUM(E8:E18)</f>
        <v>5</v>
      </c>
      <c r="F19" s="11">
        <f>SUM(F8:F18)</f>
        <v>0</v>
      </c>
      <c r="G19" s="11">
        <f>SUM(G8:G18)</f>
        <v>4</v>
      </c>
      <c r="H19" s="11"/>
      <c r="I19" s="11">
        <f>SUM(I8:I18)</f>
        <v>0</v>
      </c>
      <c r="J19" s="41">
        <f>SUM(J8:J18)</f>
        <v>0</v>
      </c>
      <c r="K19" s="45"/>
      <c r="L19" s="43">
        <f>SUM(L8:L18)</f>
        <v>100</v>
      </c>
      <c r="M19" s="11">
        <f>SUM(M8:M18)</f>
        <v>175</v>
      </c>
      <c r="N19" s="83">
        <f>L19-M19</f>
        <v>-75</v>
      </c>
      <c r="O19" s="11"/>
      <c r="P19" s="11">
        <f>SUM(P8:P18)</f>
        <v>0</v>
      </c>
      <c r="Q19" s="11">
        <f>SUM(Q8:Q18)</f>
        <v>167</v>
      </c>
      <c r="R19" s="12"/>
      <c r="S19" s="11"/>
      <c r="T19" s="11">
        <f>SUM(T8:T16)</f>
        <v>351</v>
      </c>
      <c r="U19" s="11"/>
      <c r="V19" s="11"/>
      <c r="W19" s="11">
        <f t="shared" ref="W19:Z19" si="2">SUM(W8:W18)</f>
        <v>0</v>
      </c>
      <c r="X19" s="11">
        <f t="shared" si="2"/>
        <v>0</v>
      </c>
      <c r="Y19" s="11">
        <f t="shared" si="2"/>
        <v>0</v>
      </c>
      <c r="Z19" s="11">
        <f t="shared" si="2"/>
        <v>0</v>
      </c>
    </row>
    <row r="20" spans="2:26" ht="15.75" thickTop="1" x14ac:dyDescent="0.25"/>
  </sheetData>
  <mergeCells count="9">
    <mergeCell ref="B2:Z2"/>
    <mergeCell ref="B3:Z3"/>
    <mergeCell ref="B4:Z4"/>
    <mergeCell ref="D6:G6"/>
    <mergeCell ref="I6:I7"/>
    <mergeCell ref="J6:J7"/>
    <mergeCell ref="L6:N6"/>
    <mergeCell ref="P6:R6"/>
    <mergeCell ref="W6:Z6"/>
  </mergeCells>
  <conditionalFormatting sqref="W9:W13">
    <cfRule type="expression" priority="1">
      <formula>W9/$Z9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Z15"/>
  <sheetViews>
    <sheetView topLeftCell="A2" workbookViewId="0">
      <selection activeCell="A14" sqref="A14"/>
    </sheetView>
  </sheetViews>
  <sheetFormatPr defaultRowHeight="15" x14ac:dyDescent="0.25"/>
  <cols>
    <col min="2" max="2" width="19.28515625" bestFit="1" customWidth="1"/>
    <col min="3" max="3" width="52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28515625" style="5"/>
    <col min="13" max="13" width="6.5703125" style="5" bestFit="1" customWidth="1"/>
    <col min="14" max="14" width="7.42578125" style="75" bestFit="1" customWidth="1"/>
    <col min="15" max="15" width="2.28515625" style="5" customWidth="1"/>
    <col min="16" max="16" width="8.28515625" style="5" bestFit="1" customWidth="1"/>
    <col min="17" max="17" width="6.5703125" style="75" bestFit="1" customWidth="1"/>
    <col min="18" max="18" width="8.7109375" style="75" bestFit="1" customWidth="1"/>
    <col min="19" max="19" width="1.7109375" style="5" customWidth="1"/>
    <col min="20" max="20" width="9.7109375" style="5" customWidth="1"/>
    <col min="21" max="21" width="2.28515625" style="5" customWidth="1"/>
    <col min="22" max="22" width="8.42578125" style="5" customWidth="1"/>
    <col min="23" max="25" width="9.28515625" style="5"/>
    <col min="26" max="26" width="9.7109375" style="5" bestFit="1" customWidth="1"/>
  </cols>
  <sheetData>
    <row r="2" spans="2:26" ht="26.25" x14ac:dyDescent="0.4">
      <c r="B2" s="57" t="s">
        <v>17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2:26" ht="15.75" x14ac:dyDescent="0.25">
      <c r="B3" s="58" t="str">
        <f>Employee!C6</f>
        <v>Asad Mahmood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2:26" x14ac:dyDescent="0.25">
      <c r="B4" s="60" t="s">
        <v>77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6" spans="2:26" x14ac:dyDescent="0.25">
      <c r="B6" s="7" t="s">
        <v>12</v>
      </c>
      <c r="C6" s="3" t="s">
        <v>11</v>
      </c>
      <c r="D6" s="61" t="s">
        <v>80</v>
      </c>
      <c r="E6" s="61"/>
      <c r="F6" s="61"/>
      <c r="G6" s="61"/>
      <c r="H6" s="32" t="s">
        <v>100</v>
      </c>
      <c r="I6" s="61" t="s">
        <v>81</v>
      </c>
      <c r="J6" s="61" t="s">
        <v>82</v>
      </c>
      <c r="L6" s="63" t="s">
        <v>18</v>
      </c>
      <c r="M6" s="65"/>
      <c r="N6" s="66"/>
      <c r="P6" s="61" t="s">
        <v>21</v>
      </c>
      <c r="Q6" s="61"/>
      <c r="R6" s="61"/>
      <c r="T6" s="8" t="s">
        <v>14</v>
      </c>
      <c r="V6" s="8"/>
      <c r="W6" s="63" t="s">
        <v>22</v>
      </c>
      <c r="X6" s="65"/>
      <c r="Y6" s="65"/>
      <c r="Z6" s="66"/>
    </row>
    <row r="7" spans="2:26" x14ac:dyDescent="0.25">
      <c r="B7" s="24"/>
      <c r="C7" s="7"/>
      <c r="D7" s="8" t="s">
        <v>83</v>
      </c>
      <c r="E7" s="8" t="s">
        <v>84</v>
      </c>
      <c r="F7" s="8" t="s">
        <v>85</v>
      </c>
      <c r="G7" s="8" t="s">
        <v>86</v>
      </c>
      <c r="H7" s="8" t="s">
        <v>101</v>
      </c>
      <c r="I7" s="62"/>
      <c r="J7" s="62"/>
      <c r="L7" s="8" t="s">
        <v>13</v>
      </c>
      <c r="M7" s="8" t="s">
        <v>16</v>
      </c>
      <c r="N7" s="68" t="s">
        <v>23</v>
      </c>
      <c r="P7" s="8" t="s">
        <v>20</v>
      </c>
      <c r="Q7" s="68" t="s">
        <v>16</v>
      </c>
      <c r="R7" s="68" t="s">
        <v>19</v>
      </c>
      <c r="T7" s="25" t="s">
        <v>96</v>
      </c>
      <c r="V7" s="25" t="s">
        <v>32</v>
      </c>
      <c r="W7" s="8" t="s">
        <v>33</v>
      </c>
      <c r="X7" s="8" t="s">
        <v>34</v>
      </c>
      <c r="Y7" s="8" t="s">
        <v>15</v>
      </c>
      <c r="Z7" s="8" t="s">
        <v>14</v>
      </c>
    </row>
    <row r="8" spans="2:26" x14ac:dyDescent="0.25">
      <c r="B8" s="23" t="s">
        <v>87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69"/>
      <c r="O8" s="2"/>
      <c r="P8" s="2"/>
      <c r="Q8" s="73"/>
      <c r="R8" s="69"/>
      <c r="S8" s="2"/>
      <c r="T8" s="6"/>
      <c r="U8" s="2"/>
      <c r="V8" s="6"/>
      <c r="W8" s="2"/>
      <c r="X8" s="2"/>
      <c r="Y8" s="2"/>
      <c r="Z8" s="6"/>
    </row>
    <row r="9" spans="2:26" x14ac:dyDescent="0.25">
      <c r="B9" s="1"/>
      <c r="C9" s="23" t="s">
        <v>88</v>
      </c>
      <c r="D9" s="21"/>
      <c r="E9" s="21">
        <v>5</v>
      </c>
      <c r="F9" s="21"/>
      <c r="G9" s="21"/>
      <c r="H9" s="21"/>
      <c r="I9" s="2"/>
      <c r="J9" s="2"/>
      <c r="K9" s="2"/>
      <c r="L9" s="2">
        <v>40</v>
      </c>
      <c r="M9" s="2">
        <v>56</v>
      </c>
      <c r="N9" s="70">
        <f>L9-M9</f>
        <v>-16</v>
      </c>
      <c r="O9" s="2"/>
      <c r="P9" s="2">
        <v>0</v>
      </c>
      <c r="Q9" s="73">
        <v>0</v>
      </c>
      <c r="R9" s="72"/>
      <c r="S9" s="26"/>
      <c r="T9" s="22">
        <f>D9+E9+F9+G9+I9+J9+M9+Q9</f>
        <v>61</v>
      </c>
      <c r="U9" s="2"/>
      <c r="V9" s="9"/>
      <c r="W9" s="2"/>
      <c r="X9" s="2"/>
      <c r="Y9" s="2"/>
      <c r="Z9" s="6"/>
    </row>
    <row r="10" spans="2:26" x14ac:dyDescent="0.25">
      <c r="B10" s="23" t="s">
        <v>76</v>
      </c>
      <c r="C10" s="23"/>
      <c r="D10" s="2"/>
      <c r="E10" s="2"/>
      <c r="F10" s="2"/>
      <c r="G10" s="2"/>
      <c r="H10" s="2"/>
      <c r="I10" s="2"/>
      <c r="J10" s="2"/>
      <c r="K10" s="2"/>
      <c r="L10" s="2"/>
      <c r="M10" s="2"/>
      <c r="N10" s="72"/>
      <c r="O10" s="2"/>
      <c r="P10" s="2"/>
      <c r="Q10" s="73"/>
      <c r="R10" s="72"/>
      <c r="S10" s="26"/>
      <c r="T10" s="22">
        <f>D10+E10+F10+G10+I10+J10+M10+Q10</f>
        <v>0</v>
      </c>
      <c r="U10" s="2"/>
      <c r="V10" s="9"/>
      <c r="W10" s="2"/>
      <c r="X10" s="2"/>
      <c r="Y10" s="2"/>
      <c r="Z10" s="6"/>
    </row>
    <row r="11" spans="2:26" x14ac:dyDescent="0.25">
      <c r="B11" s="1"/>
      <c r="C11" s="23" t="s">
        <v>89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72"/>
      <c r="O11" s="2"/>
      <c r="P11" s="2"/>
      <c r="Q11" s="73">
        <v>4</v>
      </c>
      <c r="R11" s="72"/>
      <c r="S11" s="26"/>
      <c r="T11" s="22">
        <f>D11+E11+F11+G11+I11+J11+M11+Q11</f>
        <v>4</v>
      </c>
      <c r="U11" s="2"/>
      <c r="V11" s="9"/>
      <c r="W11" s="2"/>
      <c r="X11" s="2"/>
      <c r="Y11" s="2"/>
      <c r="Z11" s="6"/>
    </row>
    <row r="12" spans="2:26" x14ac:dyDescent="0.25">
      <c r="B12" s="1"/>
      <c r="C12" s="23" t="s">
        <v>90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72"/>
      <c r="O12" s="2"/>
      <c r="P12" s="2"/>
      <c r="Q12" s="73">
        <v>84</v>
      </c>
      <c r="R12" s="72"/>
      <c r="S12" s="2"/>
      <c r="T12" s="22">
        <f>D12+E12+F12+G12+I12+J12+M12+Q12</f>
        <v>84</v>
      </c>
      <c r="U12" s="2"/>
      <c r="V12" s="6"/>
      <c r="W12" s="2"/>
      <c r="X12" s="2"/>
      <c r="Y12" s="2"/>
      <c r="Z12" s="6"/>
    </row>
    <row r="13" spans="2:26" x14ac:dyDescent="0.25">
      <c r="B13" s="1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73"/>
      <c r="O13" s="2"/>
      <c r="P13" s="2"/>
      <c r="Q13" s="73"/>
      <c r="R13" s="73"/>
      <c r="S13" s="2"/>
      <c r="T13" s="2"/>
      <c r="U13" s="2"/>
      <c r="V13" s="2"/>
      <c r="W13" s="2"/>
      <c r="X13" s="2"/>
      <c r="Y13" s="2"/>
      <c r="Z13" s="2"/>
    </row>
    <row r="14" spans="2:26" ht="15.75" thickBot="1" x14ac:dyDescent="0.3">
      <c r="B14" s="10" t="s">
        <v>24</v>
      </c>
      <c r="C14" s="10"/>
      <c r="D14" s="11">
        <f>SUM(D8:D13)</f>
        <v>0</v>
      </c>
      <c r="E14" s="11">
        <f t="shared" ref="E14:J14" si="0">SUM(E8:E13)</f>
        <v>5</v>
      </c>
      <c r="F14" s="11">
        <f t="shared" si="0"/>
        <v>0</v>
      </c>
      <c r="G14" s="11">
        <f t="shared" si="0"/>
        <v>0</v>
      </c>
      <c r="H14" s="11"/>
      <c r="I14" s="11">
        <f t="shared" si="0"/>
        <v>0</v>
      </c>
      <c r="J14" s="11">
        <f t="shared" si="0"/>
        <v>0</v>
      </c>
      <c r="K14" s="11"/>
      <c r="L14" s="11">
        <f t="shared" ref="L14:M14" si="1">SUM(L8:L13)</f>
        <v>40</v>
      </c>
      <c r="M14" s="11">
        <f t="shared" si="1"/>
        <v>56</v>
      </c>
      <c r="N14" s="74">
        <f>L14-M14</f>
        <v>-16</v>
      </c>
      <c r="O14" s="11"/>
      <c r="P14" s="11">
        <f t="shared" ref="P14" si="2">SUM(P8:P13)</f>
        <v>0</v>
      </c>
      <c r="Q14" s="85">
        <f t="shared" ref="Q14" si="3">SUM(Q8:Q13)</f>
        <v>88</v>
      </c>
      <c r="R14" s="74"/>
      <c r="S14" s="11"/>
      <c r="T14" s="11">
        <f>SUM(T8:T12)</f>
        <v>149</v>
      </c>
      <c r="U14" s="11"/>
      <c r="V14" s="11"/>
      <c r="W14" s="11">
        <f t="shared" ref="W14" si="4">SUM(W8:W13)</f>
        <v>0</v>
      </c>
      <c r="X14" s="11">
        <f t="shared" ref="X14" si="5">SUM(X8:X13)</f>
        <v>0</v>
      </c>
      <c r="Y14" s="11">
        <f t="shared" ref="Y14:Z14" si="6">SUM(Y8:Y13)</f>
        <v>0</v>
      </c>
      <c r="Z14" s="11">
        <f t="shared" si="6"/>
        <v>0</v>
      </c>
    </row>
    <row r="15" spans="2:26" ht="15.75" thickTop="1" x14ac:dyDescent="0.25"/>
  </sheetData>
  <mergeCells count="9">
    <mergeCell ref="B3:Z3"/>
    <mergeCell ref="B2:Z2"/>
    <mergeCell ref="B4:Z4"/>
    <mergeCell ref="W6:Z6"/>
    <mergeCell ref="L6:N6"/>
    <mergeCell ref="P6:R6"/>
    <mergeCell ref="D6:G6"/>
    <mergeCell ref="I6:I7"/>
    <mergeCell ref="J6:J7"/>
  </mergeCells>
  <conditionalFormatting sqref="W9">
    <cfRule type="expression" priority="3">
      <formula>W9/$Z9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F14C-793E-47E5-A152-7F357B90EBD1}">
  <dimension ref="B2:Z21"/>
  <sheetViews>
    <sheetView topLeftCell="A2" workbookViewId="0">
      <selection activeCell="A15" sqref="A15"/>
    </sheetView>
  </sheetViews>
  <sheetFormatPr defaultRowHeight="15" x14ac:dyDescent="0.25"/>
  <cols>
    <col min="2" max="2" width="10.7109375" customWidth="1"/>
    <col min="3" max="3" width="57.4257812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140625" style="5"/>
    <col min="13" max="13" width="6.5703125" style="5" bestFit="1" customWidth="1"/>
    <col min="14" max="14" width="7.42578125" style="75" bestFit="1" customWidth="1"/>
    <col min="15" max="15" width="2.28515625" style="5" customWidth="1"/>
    <col min="16" max="16" width="8.28515625" style="5" bestFit="1" customWidth="1"/>
    <col min="17" max="17" width="6.5703125" style="5" bestFit="1" customWidth="1"/>
    <col min="18" max="18" width="8.7109375" style="5" bestFit="1" customWidth="1"/>
    <col min="19" max="19" width="1.7109375" style="5" customWidth="1"/>
    <col min="20" max="20" width="9.7109375" style="5" customWidth="1"/>
    <col min="21" max="21" width="2.28515625" style="5" customWidth="1"/>
    <col min="22" max="22" width="8.42578125" style="5" customWidth="1"/>
    <col min="23" max="25" width="9.140625" style="5"/>
    <col min="26" max="26" width="9.7109375" style="5" bestFit="1" customWidth="1"/>
  </cols>
  <sheetData>
    <row r="2" spans="2:26" ht="26.25" x14ac:dyDescent="0.4">
      <c r="B2" s="57" t="s">
        <v>17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2:26" ht="15.75" x14ac:dyDescent="0.25">
      <c r="B3" s="58" t="str">
        <f>Employee!C6</f>
        <v>Asad Mahmood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2:26" x14ac:dyDescent="0.25">
      <c r="B4" s="60" t="s">
        <v>77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6" spans="2:26" x14ac:dyDescent="0.25">
      <c r="B6" s="7" t="s">
        <v>12</v>
      </c>
      <c r="C6" s="3" t="s">
        <v>11</v>
      </c>
      <c r="D6" s="61" t="s">
        <v>80</v>
      </c>
      <c r="E6" s="61"/>
      <c r="F6" s="61"/>
      <c r="G6" s="63"/>
      <c r="H6" s="8" t="s">
        <v>100</v>
      </c>
      <c r="I6" s="66" t="s">
        <v>81</v>
      </c>
      <c r="J6" s="61" t="s">
        <v>82</v>
      </c>
      <c r="L6" s="63" t="s">
        <v>18</v>
      </c>
      <c r="M6" s="65"/>
      <c r="N6" s="66"/>
      <c r="P6" s="61" t="s">
        <v>21</v>
      </c>
      <c r="Q6" s="61"/>
      <c r="R6" s="61"/>
      <c r="T6" s="8" t="s">
        <v>14</v>
      </c>
      <c r="V6" s="8"/>
      <c r="W6" s="63" t="s">
        <v>22</v>
      </c>
      <c r="X6" s="65"/>
      <c r="Y6" s="65"/>
      <c r="Z6" s="66"/>
    </row>
    <row r="7" spans="2:26" x14ac:dyDescent="0.25">
      <c r="B7" s="24"/>
      <c r="C7" s="7"/>
      <c r="D7" s="8" t="s">
        <v>83</v>
      </c>
      <c r="E7" s="8" t="s">
        <v>84</v>
      </c>
      <c r="F7" s="8" t="s">
        <v>85</v>
      </c>
      <c r="G7" s="33" t="s">
        <v>86</v>
      </c>
      <c r="H7" s="36" t="s">
        <v>101</v>
      </c>
      <c r="I7" s="67"/>
      <c r="J7" s="62"/>
      <c r="L7" s="8" t="s">
        <v>13</v>
      </c>
      <c r="M7" s="8" t="s">
        <v>16</v>
      </c>
      <c r="N7" s="68" t="s">
        <v>23</v>
      </c>
      <c r="P7" s="8" t="s">
        <v>20</v>
      </c>
      <c r="Q7" s="8" t="s">
        <v>16</v>
      </c>
      <c r="R7" s="8" t="s">
        <v>19</v>
      </c>
      <c r="T7" s="25" t="s">
        <v>96</v>
      </c>
      <c r="V7" s="25" t="s">
        <v>32</v>
      </c>
      <c r="W7" s="8" t="s">
        <v>33</v>
      </c>
      <c r="X7" s="8" t="s">
        <v>34</v>
      </c>
      <c r="Y7" s="8" t="s">
        <v>15</v>
      </c>
      <c r="Z7" s="8" t="s">
        <v>14</v>
      </c>
    </row>
    <row r="8" spans="2:26" x14ac:dyDescent="0.25">
      <c r="B8" s="23" t="s">
        <v>87</v>
      </c>
      <c r="C8" s="1"/>
      <c r="D8" s="2"/>
      <c r="E8" s="2"/>
      <c r="F8" s="2"/>
      <c r="G8" s="2"/>
      <c r="H8" s="35"/>
      <c r="I8" s="2"/>
      <c r="J8" s="2"/>
      <c r="K8" s="2"/>
      <c r="L8" s="2"/>
      <c r="M8" s="2"/>
      <c r="N8" s="69"/>
      <c r="O8" s="2"/>
      <c r="P8" s="2"/>
      <c r="Q8" s="2"/>
      <c r="R8" s="6"/>
      <c r="S8" s="2"/>
      <c r="T8" s="6"/>
      <c r="U8" s="2"/>
      <c r="V8" s="6"/>
      <c r="W8" s="2"/>
      <c r="X8" s="2"/>
      <c r="Y8" s="2"/>
      <c r="Z8" s="6"/>
    </row>
    <row r="9" spans="2:26" ht="15.75" x14ac:dyDescent="0.25">
      <c r="B9" s="23"/>
      <c r="C9" s="1" t="s">
        <v>97</v>
      </c>
      <c r="D9" s="2"/>
      <c r="E9" s="2"/>
      <c r="F9" s="2"/>
      <c r="G9" s="2"/>
      <c r="H9" s="2">
        <v>4</v>
      </c>
      <c r="I9" s="2"/>
      <c r="J9" s="2"/>
      <c r="K9" s="2"/>
      <c r="L9" s="2"/>
      <c r="M9" s="2">
        <v>31</v>
      </c>
      <c r="N9" s="71"/>
      <c r="O9" s="37">
        <v>49</v>
      </c>
      <c r="P9" s="2"/>
      <c r="Q9" s="2">
        <v>8</v>
      </c>
      <c r="R9" s="6"/>
      <c r="S9" s="2"/>
      <c r="T9" s="38">
        <f>D9+E9+F9+G9+I9+J9+M9+Q9</f>
        <v>39</v>
      </c>
      <c r="U9" s="2"/>
      <c r="V9" s="6"/>
      <c r="W9" s="2"/>
      <c r="X9" s="2"/>
      <c r="Y9" s="2"/>
      <c r="Z9" s="6"/>
    </row>
    <row r="10" spans="2:26" x14ac:dyDescent="0.25">
      <c r="B10" s="23"/>
      <c r="C10" s="1" t="s">
        <v>88</v>
      </c>
      <c r="D10" s="2"/>
      <c r="E10" s="2"/>
      <c r="F10" s="2"/>
      <c r="G10" s="2"/>
      <c r="H10" s="2"/>
      <c r="I10" s="2"/>
      <c r="J10" s="2"/>
      <c r="K10" s="2"/>
      <c r="L10" s="2">
        <v>44</v>
      </c>
      <c r="M10" s="2">
        <v>33</v>
      </c>
      <c r="N10" s="69">
        <f>L10-M10</f>
        <v>11</v>
      </c>
      <c r="O10" s="2"/>
      <c r="P10" s="2"/>
      <c r="Q10" s="2">
        <v>14</v>
      </c>
      <c r="R10" s="6"/>
      <c r="S10" s="2"/>
      <c r="T10" s="38">
        <f>D10+E10+F10+G10+I10+J10+M10+Q10</f>
        <v>47</v>
      </c>
      <c r="U10" s="2"/>
      <c r="V10" s="6"/>
      <c r="W10" s="2"/>
      <c r="X10" s="2"/>
      <c r="Y10" s="2"/>
      <c r="Z10" s="6"/>
    </row>
    <row r="11" spans="2:26" x14ac:dyDescent="0.25">
      <c r="B11" s="23"/>
      <c r="C11" s="1" t="s">
        <v>98</v>
      </c>
      <c r="D11" s="2"/>
      <c r="E11" s="2"/>
      <c r="F11" s="2"/>
      <c r="G11" s="2"/>
      <c r="H11" s="2"/>
      <c r="I11" s="2"/>
      <c r="J11" s="2"/>
      <c r="K11" s="2"/>
      <c r="L11" s="2">
        <v>66</v>
      </c>
      <c r="M11" s="2">
        <v>2</v>
      </c>
      <c r="N11" s="69">
        <f>L11-M11</f>
        <v>64</v>
      </c>
      <c r="O11" s="2"/>
      <c r="P11" s="2"/>
      <c r="Q11" s="2"/>
      <c r="R11" s="6"/>
      <c r="S11" s="2"/>
      <c r="T11" s="38">
        <f>D11+E11+F11+G11+I11+J11+M11+Q11</f>
        <v>2</v>
      </c>
      <c r="U11" s="2"/>
      <c r="V11" s="6"/>
      <c r="W11" s="2"/>
      <c r="X11" s="2"/>
      <c r="Y11" s="2"/>
      <c r="Z11" s="6"/>
    </row>
    <row r="12" spans="2:26" x14ac:dyDescent="0.25">
      <c r="B12" s="23"/>
      <c r="C12" s="1" t="s">
        <v>99</v>
      </c>
      <c r="D12" s="2"/>
      <c r="E12" s="2"/>
      <c r="F12" s="2"/>
      <c r="G12" s="2"/>
      <c r="H12" s="2"/>
      <c r="I12" s="2"/>
      <c r="J12" s="2"/>
      <c r="K12" s="2"/>
      <c r="L12" s="2"/>
      <c r="M12" s="2">
        <v>20</v>
      </c>
      <c r="N12" s="69"/>
      <c r="O12" s="2"/>
      <c r="P12" s="2"/>
      <c r="Q12" s="2">
        <v>8</v>
      </c>
      <c r="R12" s="6"/>
      <c r="S12" s="2"/>
      <c r="T12" s="38">
        <f>D12+E12+F12+G12+I12+J12+M12+Q12</f>
        <v>28</v>
      </c>
      <c r="U12" s="2"/>
      <c r="V12" s="6"/>
      <c r="W12" s="2"/>
      <c r="X12" s="2"/>
      <c r="Y12" s="2"/>
      <c r="Z12" s="6"/>
    </row>
    <row r="13" spans="2:26" x14ac:dyDescent="0.25">
      <c r="B13" s="23" t="s">
        <v>76</v>
      </c>
      <c r="C13" s="23"/>
      <c r="D13" s="2"/>
      <c r="E13" s="2"/>
      <c r="F13" s="2"/>
      <c r="G13" s="2"/>
      <c r="H13" s="2"/>
      <c r="I13" s="2"/>
      <c r="J13" s="2"/>
      <c r="K13" s="2"/>
      <c r="L13" s="2"/>
      <c r="M13" s="2"/>
      <c r="N13" s="72"/>
      <c r="O13" s="2"/>
      <c r="P13" s="2"/>
      <c r="Q13" s="2"/>
      <c r="R13" s="9"/>
      <c r="S13" s="26"/>
      <c r="T13" s="22"/>
      <c r="U13" s="2"/>
      <c r="V13" s="9"/>
      <c r="W13" s="2"/>
      <c r="X13" s="2"/>
      <c r="Y13" s="2"/>
      <c r="Z13" s="6"/>
    </row>
    <row r="14" spans="2:26" x14ac:dyDescent="0.25">
      <c r="B14" s="1"/>
      <c r="C14" s="1" t="s">
        <v>90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72"/>
      <c r="O14" s="2"/>
      <c r="P14" s="2"/>
      <c r="Q14" s="2">
        <v>40</v>
      </c>
      <c r="R14" s="9">
        <f>IF(P14=0,0,(Q14-P14)/P14)</f>
        <v>0</v>
      </c>
      <c r="S14" s="2"/>
      <c r="T14" s="22">
        <f>D14+E14+F14+G14+I14+J14+M14+Q14</f>
        <v>40</v>
      </c>
      <c r="U14" s="2"/>
      <c r="V14" s="6"/>
      <c r="W14" s="2"/>
      <c r="X14" s="2"/>
      <c r="Y14" s="2"/>
      <c r="Z14" s="6"/>
    </row>
    <row r="15" spans="2:26" x14ac:dyDescent="0.25">
      <c r="B15" s="1"/>
      <c r="C15" s="23"/>
      <c r="D15" s="2"/>
      <c r="E15" s="2"/>
      <c r="F15" s="2"/>
      <c r="G15" s="2"/>
      <c r="H15" s="2"/>
      <c r="I15" s="2"/>
      <c r="J15" s="2"/>
      <c r="K15" s="2"/>
      <c r="L15" s="2"/>
      <c r="M15" s="2"/>
      <c r="N15" s="72"/>
      <c r="O15" s="2"/>
      <c r="P15" s="2"/>
      <c r="Q15" s="2"/>
      <c r="R15" s="9"/>
      <c r="S15" s="2"/>
      <c r="T15" s="22"/>
      <c r="U15" s="2"/>
      <c r="V15" s="6"/>
      <c r="W15" s="2"/>
      <c r="X15" s="2"/>
      <c r="Y15" s="2"/>
      <c r="Z15" s="6"/>
    </row>
    <row r="16" spans="2:26" x14ac:dyDescent="0.25">
      <c r="B16" s="1"/>
      <c r="C16" s="23"/>
      <c r="D16" s="2"/>
      <c r="E16" s="2"/>
      <c r="F16" s="2"/>
      <c r="G16" s="2"/>
      <c r="H16" s="2"/>
      <c r="I16" s="2"/>
      <c r="J16" s="2"/>
      <c r="K16" s="2"/>
      <c r="L16" s="2"/>
      <c r="M16" s="2"/>
      <c r="N16" s="72"/>
      <c r="O16" s="2"/>
      <c r="P16" s="2"/>
      <c r="Q16" s="2"/>
      <c r="R16" s="9"/>
      <c r="S16" s="2"/>
      <c r="T16" s="22"/>
      <c r="U16" s="2"/>
      <c r="V16" s="6"/>
      <c r="W16" s="2"/>
      <c r="X16" s="2"/>
      <c r="Y16" s="2"/>
      <c r="Z16" s="6"/>
    </row>
    <row r="17" spans="2:26" x14ac:dyDescent="0.25">
      <c r="B17" s="1"/>
      <c r="C17" s="23"/>
      <c r="D17" s="2"/>
      <c r="E17" s="2"/>
      <c r="F17" s="2"/>
      <c r="G17" s="2"/>
      <c r="H17" s="2"/>
      <c r="I17" s="2"/>
      <c r="J17" s="2"/>
      <c r="K17" s="2"/>
      <c r="L17" s="2"/>
      <c r="M17" s="2"/>
      <c r="N17" s="72"/>
      <c r="O17" s="2"/>
      <c r="P17" s="2"/>
      <c r="Q17" s="2"/>
      <c r="R17" s="9"/>
      <c r="S17" s="2"/>
      <c r="T17" s="22"/>
      <c r="U17" s="2"/>
      <c r="V17" s="6"/>
      <c r="W17" s="2"/>
      <c r="X17" s="2"/>
      <c r="Y17" s="2"/>
      <c r="Z17" s="6"/>
    </row>
    <row r="18" spans="2:26" x14ac:dyDescent="0.25">
      <c r="B18" s="1"/>
      <c r="C18" s="23"/>
      <c r="D18" s="2"/>
      <c r="E18" s="2"/>
      <c r="F18" s="2"/>
      <c r="G18" s="2"/>
      <c r="H18" s="2"/>
      <c r="I18" s="2"/>
      <c r="J18" s="2"/>
      <c r="K18" s="2"/>
      <c r="L18" s="2"/>
      <c r="M18" s="2"/>
      <c r="N18" s="72"/>
      <c r="O18" s="2"/>
      <c r="P18" s="2"/>
      <c r="Q18" s="2"/>
      <c r="R18" s="9"/>
      <c r="S18" s="2"/>
      <c r="T18" s="22"/>
      <c r="U18" s="2"/>
      <c r="V18" s="6"/>
      <c r="W18" s="2"/>
      <c r="X18" s="2"/>
      <c r="Y18" s="2"/>
      <c r="Z18" s="6"/>
    </row>
    <row r="19" spans="2:26" x14ac:dyDescent="0.25"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73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ht="15.75" thickBot="1" x14ac:dyDescent="0.3">
      <c r="B20" s="10" t="s">
        <v>24</v>
      </c>
      <c r="C20" s="10"/>
      <c r="D20" s="11">
        <f t="shared" ref="D20:J20" si="0">SUM(D8:D19)</f>
        <v>0</v>
      </c>
      <c r="E20" s="11">
        <f t="shared" si="0"/>
        <v>0</v>
      </c>
      <c r="F20" s="11">
        <f t="shared" si="0"/>
        <v>0</v>
      </c>
      <c r="G20" s="11">
        <f t="shared" si="0"/>
        <v>0</v>
      </c>
      <c r="H20" s="11">
        <f t="shared" si="0"/>
        <v>4</v>
      </c>
      <c r="I20" s="11">
        <f t="shared" si="0"/>
        <v>0</v>
      </c>
      <c r="J20" s="11">
        <f t="shared" si="0"/>
        <v>0</v>
      </c>
      <c r="K20" s="11"/>
      <c r="L20" s="11">
        <f>SUM(L8:L19)</f>
        <v>110</v>
      </c>
      <c r="M20" s="11">
        <f>SUM(M8:M19)</f>
        <v>86</v>
      </c>
      <c r="N20" s="74">
        <f>L20-M20</f>
        <v>24</v>
      </c>
      <c r="O20" s="11"/>
      <c r="P20" s="11">
        <f>SUM(P8:P19)</f>
        <v>0</v>
      </c>
      <c r="Q20" s="11">
        <f>SUM(Q8:Q19)</f>
        <v>70</v>
      </c>
      <c r="R20" s="12">
        <f>IF(P20=0,0,(Q20-P20)/P20)</f>
        <v>0</v>
      </c>
      <c r="S20" s="11"/>
      <c r="T20" s="11">
        <f>SUM(T8:T19)</f>
        <v>156</v>
      </c>
      <c r="U20" s="11"/>
      <c r="V20" s="11"/>
      <c r="W20" s="11">
        <f>SUM(W8:W19)</f>
        <v>0</v>
      </c>
      <c r="X20" s="11">
        <f t="shared" ref="X20:Z20" si="1">SUM(X8:X19)</f>
        <v>0</v>
      </c>
      <c r="Y20" s="11">
        <f t="shared" si="1"/>
        <v>0</v>
      </c>
      <c r="Z20" s="11">
        <f t="shared" si="1"/>
        <v>0</v>
      </c>
    </row>
    <row r="21" spans="2:26" ht="15.75" thickTop="1" x14ac:dyDescent="0.25"/>
  </sheetData>
  <mergeCells count="9">
    <mergeCell ref="B2:Z2"/>
    <mergeCell ref="B3:Z3"/>
    <mergeCell ref="B4:Z4"/>
    <mergeCell ref="D6:G6"/>
    <mergeCell ref="I6:I7"/>
    <mergeCell ref="J6:J7"/>
    <mergeCell ref="L6:N6"/>
    <mergeCell ref="P6:R6"/>
    <mergeCell ref="W6:Z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Quarterly Evaluation</vt:lpstr>
      <vt:lpstr>Consolidated</vt:lpstr>
      <vt:lpstr>September 2024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2024-11-19T08:11:34Z</dcterms:modified>
</cp:coreProperties>
</file>