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February 2025\Dev\"/>
    </mc:Choice>
  </mc:AlternateContent>
  <xr:revisionPtr revIDLastSave="0" documentId="13_ncr:1_{88ED4272-FD2F-4BA9-8F17-A3B1564028C7}" xr6:coauthVersionLast="47" xr6:coauthVersionMax="47" xr10:uidLastSave="{00000000-0000-0000-0000-000000000000}"/>
  <bookViews>
    <workbookView xWindow="20370" yWindow="-3840" windowWidth="29040" windowHeight="15720" activeTab="3" xr2:uid="{C18F1D24-2B51-47D5-ADD3-847EF68750D1}"/>
  </bookViews>
  <sheets>
    <sheet name="Employee" sheetId="2" r:id="rId1"/>
    <sheet name="Quarterly Evaluation" sheetId="3" r:id="rId2"/>
    <sheet name="Consolidated" sheetId="6" r:id="rId3"/>
    <sheet name="February 2025" sheetId="9" r:id="rId4"/>
    <sheet name="January 2025" sheetId="8" r:id="rId5"/>
    <sheet name="December 2024" sheetId="7" r:id="rId6"/>
    <sheet name="November 2024" sheetId="5" r:id="rId7"/>
    <sheet name="October 2024" sheetId="4" r:id="rId8"/>
    <sheet name="September 2024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9" l="1"/>
  <c r="Q32" i="9"/>
  <c r="S32" i="9" s="1"/>
  <c r="O32" i="9"/>
  <c r="N32" i="9"/>
  <c r="U30" i="9"/>
  <c r="O30" i="9"/>
  <c r="U29" i="9"/>
  <c r="O29" i="9"/>
  <c r="U28" i="9"/>
  <c r="O28" i="9"/>
  <c r="U27" i="9"/>
  <c r="O27" i="9"/>
  <c r="U26" i="9"/>
  <c r="O26" i="9"/>
  <c r="U25" i="9"/>
  <c r="O25" i="9"/>
  <c r="U24" i="9"/>
  <c r="O24" i="9"/>
  <c r="U23" i="9"/>
  <c r="O23" i="9"/>
  <c r="U22" i="9"/>
  <c r="O22" i="9"/>
  <c r="U21" i="9"/>
  <c r="O21" i="9"/>
  <c r="U20" i="9"/>
  <c r="O20" i="9"/>
  <c r="U19" i="9"/>
  <c r="O19" i="9"/>
  <c r="U18" i="9"/>
  <c r="O18" i="9"/>
  <c r="U17" i="9"/>
  <c r="O17" i="9"/>
  <c r="U16" i="9"/>
  <c r="O16" i="9"/>
  <c r="U15" i="9"/>
  <c r="O15" i="9"/>
  <c r="U14" i="9"/>
  <c r="O14" i="9"/>
  <c r="U13" i="9"/>
  <c r="O13" i="9"/>
  <c r="U12" i="9"/>
  <c r="O12" i="9"/>
  <c r="U11" i="9"/>
  <c r="O11" i="9"/>
  <c r="U10" i="9"/>
  <c r="S10" i="9"/>
  <c r="O10" i="9"/>
  <c r="U9" i="9"/>
  <c r="U32" i="9" s="1"/>
  <c r="O9" i="9"/>
  <c r="B3" i="9"/>
  <c r="R32" i="8"/>
  <c r="Q32" i="8"/>
  <c r="S32" i="8" s="1"/>
  <c r="O32" i="8"/>
  <c r="N32" i="8"/>
  <c r="U30" i="8"/>
  <c r="O30" i="8"/>
  <c r="U29" i="8"/>
  <c r="O29" i="8"/>
  <c r="U28" i="8"/>
  <c r="O28" i="8"/>
  <c r="U27" i="8"/>
  <c r="O27" i="8"/>
  <c r="U26" i="8"/>
  <c r="O26" i="8"/>
  <c r="U25" i="8"/>
  <c r="O25" i="8"/>
  <c r="U24" i="8"/>
  <c r="O24" i="8"/>
  <c r="U23" i="8"/>
  <c r="O23" i="8"/>
  <c r="U22" i="8"/>
  <c r="O22" i="8"/>
  <c r="U21" i="8"/>
  <c r="O21" i="8"/>
  <c r="U20" i="8"/>
  <c r="O20" i="8"/>
  <c r="U19" i="8"/>
  <c r="O19" i="8"/>
  <c r="U18" i="8"/>
  <c r="O18" i="8"/>
  <c r="U17" i="8"/>
  <c r="O17" i="8"/>
  <c r="U16" i="8"/>
  <c r="O16" i="8"/>
  <c r="U15" i="8"/>
  <c r="O15" i="8"/>
  <c r="U14" i="8"/>
  <c r="O14" i="8"/>
  <c r="U13" i="8"/>
  <c r="O13" i="8"/>
  <c r="U12" i="8"/>
  <c r="O12" i="8"/>
  <c r="U11" i="8"/>
  <c r="O11" i="8"/>
  <c r="U10" i="8"/>
  <c r="S10" i="8"/>
  <c r="O10" i="8"/>
  <c r="U9" i="8"/>
  <c r="O9" i="8"/>
  <c r="B3" i="8"/>
  <c r="V41" i="6"/>
  <c r="V38" i="6"/>
  <c r="V37" i="6"/>
  <c r="V36" i="6"/>
  <c r="V35" i="6"/>
  <c r="P45" i="6"/>
  <c r="P42" i="6"/>
  <c r="P41" i="6"/>
  <c r="P38" i="6"/>
  <c r="P37" i="6"/>
  <c r="P36" i="6"/>
  <c r="P35" i="6"/>
  <c r="P34" i="6"/>
  <c r="V52" i="6"/>
  <c r="V51" i="6"/>
  <c r="V50" i="6"/>
  <c r="V49" i="6"/>
  <c r="V48" i="6"/>
  <c r="V47" i="6"/>
  <c r="V46" i="6"/>
  <c r="V45" i="6"/>
  <c r="V42" i="6"/>
  <c r="V34" i="6"/>
  <c r="T48" i="6"/>
  <c r="T47" i="6"/>
  <c r="T46" i="6"/>
  <c r="T45" i="6"/>
  <c r="T42" i="6"/>
  <c r="T41" i="6"/>
  <c r="T38" i="6"/>
  <c r="T35" i="6"/>
  <c r="T34" i="6"/>
  <c r="P49" i="6"/>
  <c r="P48" i="6"/>
  <c r="P47" i="6"/>
  <c r="P46" i="6"/>
  <c r="T49" i="6"/>
  <c r="P52" i="6"/>
  <c r="P51" i="6"/>
  <c r="P50" i="6"/>
  <c r="V23" i="6"/>
  <c r="V22" i="6"/>
  <c r="V21" i="6"/>
  <c r="V20" i="6"/>
  <c r="V19" i="6"/>
  <c r="P20" i="6"/>
  <c r="P19" i="6"/>
  <c r="V18" i="6"/>
  <c r="V17" i="6"/>
  <c r="V16" i="6"/>
  <c r="P18" i="6"/>
  <c r="P17" i="6"/>
  <c r="P16" i="6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R32" i="7"/>
  <c r="Q32" i="7"/>
  <c r="S32" i="7" s="1"/>
  <c r="O32" i="7"/>
  <c r="N32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S10" i="7"/>
  <c r="O10" i="7"/>
  <c r="O9" i="7"/>
  <c r="B3" i="7"/>
  <c r="P59" i="6"/>
  <c r="P58" i="6"/>
  <c r="P57" i="6"/>
  <c r="P56" i="6"/>
  <c r="P55" i="6"/>
  <c r="P54" i="6"/>
  <c r="P53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15" i="6"/>
  <c r="P14" i="6"/>
  <c r="P13" i="6"/>
  <c r="P12" i="6"/>
  <c r="P11" i="6"/>
  <c r="P10" i="6"/>
  <c r="P9" i="6"/>
  <c r="T55" i="6"/>
  <c r="T54" i="6"/>
  <c r="T53" i="6"/>
  <c r="T52" i="6"/>
  <c r="T51" i="6"/>
  <c r="T50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18" i="6"/>
  <c r="T15" i="6"/>
  <c r="T14" i="6"/>
  <c r="T13" i="6"/>
  <c r="T12" i="6"/>
  <c r="T11" i="6"/>
  <c r="T10" i="6"/>
  <c r="T9" i="6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P60" i="6"/>
  <c r="V60" i="6"/>
  <c r="V59" i="6"/>
  <c r="V58" i="6"/>
  <c r="V57" i="6"/>
  <c r="V56" i="6"/>
  <c r="V55" i="6"/>
  <c r="V54" i="6"/>
  <c r="V53" i="6"/>
  <c r="V33" i="6"/>
  <c r="V32" i="6"/>
  <c r="V31" i="6"/>
  <c r="V30" i="6"/>
  <c r="V29" i="6"/>
  <c r="V28" i="6"/>
  <c r="V27" i="6"/>
  <c r="V26" i="6"/>
  <c r="V25" i="6"/>
  <c r="V24" i="6"/>
  <c r="V15" i="6"/>
  <c r="V14" i="6"/>
  <c r="V13" i="6"/>
  <c r="V12" i="6"/>
  <c r="V11" i="6"/>
  <c r="V10" i="6"/>
  <c r="M32" i="5"/>
  <c r="S61" i="6"/>
  <c r="R61" i="6"/>
  <c r="O61" i="6"/>
  <c r="N61" i="6"/>
  <c r="L61" i="6"/>
  <c r="K61" i="6"/>
  <c r="J61" i="6"/>
  <c r="I61" i="6"/>
  <c r="H61" i="6"/>
  <c r="G61" i="6"/>
  <c r="F61" i="6"/>
  <c r="D61" i="6"/>
  <c r="E61" i="6"/>
  <c r="V8" i="6"/>
  <c r="U32" i="8" l="1"/>
  <c r="U32" i="7"/>
  <c r="T61" i="6"/>
  <c r="P61" i="6"/>
  <c r="V9" i="6"/>
  <c r="V61" i="6" s="1"/>
  <c r="R10" i="5"/>
  <c r="N21" i="4"/>
  <c r="R21" i="4"/>
  <c r="R25" i="4"/>
  <c r="R24" i="4"/>
  <c r="R23" i="4"/>
  <c r="R22" i="4"/>
  <c r="R20" i="4"/>
  <c r="R19" i="4"/>
  <c r="R18" i="4"/>
  <c r="R17" i="4"/>
  <c r="R16" i="4"/>
  <c r="R15" i="4"/>
  <c r="R14" i="4"/>
  <c r="R13" i="4"/>
  <c r="R12" i="4"/>
  <c r="R11" i="4"/>
  <c r="R10" i="4"/>
  <c r="R9" i="4"/>
  <c r="N27" i="4"/>
  <c r="N26" i="4"/>
  <c r="N25" i="4"/>
  <c r="N24" i="4"/>
  <c r="N23" i="4"/>
  <c r="N22" i="4"/>
  <c r="N20" i="4"/>
  <c r="N19" i="4"/>
  <c r="N18" i="4"/>
  <c r="N17" i="4"/>
  <c r="N16" i="4"/>
  <c r="N15" i="4"/>
  <c r="N14" i="4"/>
  <c r="N13" i="4"/>
  <c r="N12" i="4"/>
  <c r="N11" i="4"/>
  <c r="N10" i="4"/>
  <c r="N9" i="4"/>
  <c r="T17" i="4"/>
  <c r="P32" i="5"/>
  <c r="R32" i="5" s="1"/>
  <c r="B3" i="5"/>
  <c r="T20" i="4"/>
  <c r="T19" i="4"/>
  <c r="T18" i="4"/>
  <c r="T16" i="4"/>
  <c r="T15" i="4"/>
  <c r="T14" i="4"/>
  <c r="T13" i="4"/>
  <c r="T12" i="4"/>
  <c r="T11" i="4"/>
  <c r="T10" i="4"/>
  <c r="T9" i="4"/>
  <c r="X29" i="4"/>
  <c r="W29" i="4"/>
  <c r="V29" i="4"/>
  <c r="Q29" i="4"/>
  <c r="P29" i="4"/>
  <c r="R29" i="4" s="1"/>
  <c r="M29" i="4"/>
  <c r="L29" i="4"/>
  <c r="N29" i="4" s="1"/>
  <c r="J29" i="4"/>
  <c r="I29" i="4"/>
  <c r="G29" i="4"/>
  <c r="F29" i="4"/>
  <c r="E29" i="4"/>
  <c r="D29" i="4"/>
  <c r="T25" i="4"/>
  <c r="T24" i="4"/>
  <c r="T23" i="4"/>
  <c r="T21" i="4"/>
  <c r="Y9" i="4"/>
  <c r="Y29" i="4" s="1"/>
  <c r="B3" i="4"/>
  <c r="M15" i="1"/>
  <c r="M14" i="1"/>
  <c r="M11" i="1"/>
  <c r="M10" i="1"/>
  <c r="M9" i="1"/>
  <c r="Q19" i="1"/>
  <c r="Q9" i="1"/>
  <c r="S19" i="1"/>
  <c r="S18" i="1"/>
  <c r="S17" i="1"/>
  <c r="S15" i="1"/>
  <c r="S14" i="1"/>
  <c r="S13" i="1"/>
  <c r="S12" i="1"/>
  <c r="S11" i="1"/>
  <c r="S10" i="1"/>
  <c r="S9" i="1"/>
  <c r="S22" i="1" s="1"/>
  <c r="W22" i="1"/>
  <c r="V22" i="1"/>
  <c r="U22" i="1"/>
  <c r="P22" i="1"/>
  <c r="O22" i="1"/>
  <c r="Q22" i="1" s="1"/>
  <c r="L22" i="1"/>
  <c r="K22" i="1"/>
  <c r="M22" i="1" s="1"/>
  <c r="X9" i="1"/>
  <c r="X22" i="1" s="1"/>
  <c r="I22" i="1"/>
  <c r="H22" i="1"/>
  <c r="G22" i="1"/>
  <c r="F22" i="1"/>
  <c r="E22" i="1"/>
  <c r="D22" i="1"/>
  <c r="C10" i="2"/>
  <c r="B3" i="1"/>
  <c r="Q32" i="5" l="1"/>
  <c r="N32" i="5"/>
  <c r="T32" i="5"/>
  <c r="T29" i="4"/>
</calcChain>
</file>

<file path=xl/sharedStrings.xml><?xml version="1.0" encoding="utf-8"?>
<sst xmlns="http://schemas.openxmlformats.org/spreadsheetml/2006/main" count="369" uniqueCount="151">
  <si>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</si>
  <si>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</si>
  <si>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</si>
  <si>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</si>
  <si>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</si>
  <si>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</si>
  <si>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</si>
  <si>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</si>
  <si>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</si>
  <si>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</si>
  <si>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</si>
  <si>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</si>
  <si>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</si>
  <si>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</si>
  <si>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</si>
  <si>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</si>
  <si>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</si>
  <si>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</si>
  <si>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</si>
  <si>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</si>
  <si>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</si>
  <si>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</si>
  <si>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</si>
  <si>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</si>
  <si>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</si>
  <si>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</si>
  <si>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</si>
  <si>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</si>
  <si>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</si>
  <si>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</si>
  <si>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</si>
  <si>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</si>
  <si>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</si>
  <si>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</si>
  <si>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</si>
  <si>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</si>
  <si>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</si>
  <si>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</si>
  <si>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</si>
  <si>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</si>
  <si>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</si>
  <si>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</si>
  <si>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</si>
  <si>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</si>
  <si>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</si>
  <si>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</si>
  <si>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</si>
  <si>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</si>
  <si>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</si>
  <si>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</si>
  <si>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</si>
  <si>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</si>
  <si>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</si>
  <si>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</si>
  <si>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</si>
  <si>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</si>
  <si>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</si>
  <si>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</si>
  <si>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</si>
  <si>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</si>
  <si>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</si>
  <si>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</si>
  <si>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</si>
  <si>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</si>
  <si>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</si>
  <si>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</si>
  <si>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</si>
  <si>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</si>
  <si>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</si>
  <si>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</si>
  <si>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</si>
  <si>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</si>
  <si>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</si>
  <si>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</si>
  <si>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</si>
  <si>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</si>
  <si>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023</t>
  </si>
  <si>
    <t>05/20/2024</t>
  </si>
  <si>
    <t>Arslan Khalid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</si>
  <si>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</si>
  <si>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</si>
  <si>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</si>
  <si>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</si>
  <si>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</si>
  <si>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</si>
  <si>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</si>
  <si>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Associate vendor/stations/sites to multiple pay to</t>
  </si>
  <si>
    <t>APWORKS 2024.2 - PHASE 3</t>
  </si>
  <si>
    <t>Broadcast Invoice: Invoice View UI</t>
  </si>
  <si>
    <t>Broadcast Invoice: Manage Invoice Documents</t>
  </si>
  <si>
    <t>Broadcast Invoice: Manage Invoice Models List</t>
  </si>
  <si>
    <t>Broadcast Invoice: Manage Non-Mapped Broadcast Invoices</t>
  </si>
  <si>
    <t>Broadcast Invoice: User Group Management Changes</t>
  </si>
  <si>
    <t>separate node for "Broadcast Invoices"</t>
  </si>
  <si>
    <t>Analysis of the new project/assignment/task</t>
  </si>
  <si>
    <t>Meetings, mails, communication, TFS, Interviews</t>
  </si>
  <si>
    <t>Regular bug fixing activity</t>
  </si>
  <si>
    <t>Time</t>
  </si>
  <si>
    <t>Quarterly Evaluation (%)</t>
  </si>
  <si>
    <t>Jul-Sep</t>
  </si>
  <si>
    <t>Oct-Dec</t>
  </si>
  <si>
    <t>Jan-Mar</t>
  </si>
  <si>
    <t>Performance Evaluation</t>
  </si>
  <si>
    <t>Ability to assign Employees to Roles by Media type and by Client</t>
  </si>
  <si>
    <t>Broadcast Invoice: EDI File Processing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</si>
  <si>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</si>
  <si>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</si>
  <si>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</si>
  <si>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</si>
  <si>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</si>
  <si>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</si>
  <si>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PR-0013                         </t>
  </si>
  <si>
    <t>Internal Meetings</t>
  </si>
  <si>
    <t>Code</t>
  </si>
  <si>
    <t>Review</t>
  </si>
  <si>
    <t>Diff</t>
  </si>
  <si>
    <t>Apply discount based on Payment terms settings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</si>
  <si>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</si>
  <si>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</si>
  <si>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</si>
  <si>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</si>
  <si>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</si>
  <si>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</si>
  <si>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</si>
  <si>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Hours</t>
  </si>
  <si>
    <t xml:space="preserve">AP WORKFLOW                     </t>
  </si>
  <si>
    <t xml:space="preserve">APWORKS 2024.2 - PHASE 3        </t>
  </si>
  <si>
    <t xml:space="preserve">APWORKS 2024.2 - PHASE 4        </t>
  </si>
  <si>
    <t>Remove Site column from vendor lookup</t>
  </si>
  <si>
    <t>Invoice Editing: Make the tax editable</t>
  </si>
  <si>
    <t>Vendor Map: Vendor Popup: Remove identifier currency filter</t>
  </si>
  <si>
    <t>Approval routing</t>
  </si>
  <si>
    <t>Production: Project should be available on summary as well.</t>
  </si>
  <si>
    <t>Apply variable name for Site in vendor mapping</t>
  </si>
  <si>
    <t xml:space="preserve">APWORKS PHASE2                  </t>
  </si>
  <si>
    <t>Route invoice from one company - company identification</t>
  </si>
  <si>
    <t xml:space="preserve">Project / </t>
  </si>
  <si>
    <t>Release</t>
  </si>
  <si>
    <t>Vendor mapping enhancement for Non-media</t>
  </si>
  <si>
    <t>Report &gt;&gt; Vendor Invoices: we need the discount field to show up</t>
  </si>
  <si>
    <t>Google Drive Setup (company configuration UI)</t>
  </si>
  <si>
    <t xml:space="preserve">APWORKS 2024.2 PHASE 5          </t>
  </si>
  <si>
    <t>In-house Training</t>
  </si>
  <si>
    <t>Training</t>
  </si>
  <si>
    <t>Period: January 2025</t>
  </si>
  <si>
    <t>Media Type Identification for IOs.</t>
  </si>
  <si>
    <t>Tax implementation(rule)/column for difference</t>
  </si>
  <si>
    <t xml:space="preserve">APWORKS - SUPPORT               </t>
  </si>
  <si>
    <t xml:space="preserve">APWORKS 2025.1                  </t>
  </si>
  <si>
    <t>Vendor Mapping: Allow User to Date Format</t>
  </si>
  <si>
    <t>Tasks by US Team - PlusCo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</si>
</sst>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" fontId="11" fillId="0" borderId="1" xfId="0" applyNumberFormat="1" applyFont="1" applyBorder="1" applyAlignment="1">
      <alignment horizontal="center" vertical="top"/>
    </xf>
    <xf numFmtId="43" fontId="0" fillId="0" borderId="0" xfId="5" applyFont="1"/>
    <xf numFmtId="43" fontId="0" fillId="2" borderId="4" xfId="5" applyFont="1" applyFill="1" applyBorder="1" applyAlignment="1">
      <alignment horizontal="center"/>
    </xf>
    <xf numFmtId="43" fontId="0" fillId="2" borderId="8" xfId="5" applyFont="1" applyFill="1" applyBorder="1" applyAlignment="1">
      <alignment horizontal="center"/>
    </xf>
    <xf numFmtId="43" fontId="0" fillId="3" borderId="1" xfId="5" applyFont="1" applyFill="1" applyBorder="1" applyAlignment="1">
      <alignment horizontal="center"/>
    </xf>
    <xf numFmtId="43" fontId="0" fillId="0" borderId="0" xfId="5" applyFont="1" applyAlignment="1">
      <alignment horizontal="center"/>
    </xf>
    <xf numFmtId="43" fontId="0" fillId="4" borderId="6" xfId="5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12" fillId="3" borderId="1" xfId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1" fillId="0" borderId="1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4" borderId="6" xfId="0" applyNumberFormat="1" applyFill="1" applyBorder="1" applyAlignment="1">
      <alignment horizontal="center"/>
    </xf>
    <xf numFmtId="43" fontId="14" fillId="0" borderId="0" xfId="5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2" borderId="4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43" fontId="14" fillId="2" borderId="4" xfId="5" applyFont="1" applyFill="1" applyBorder="1" applyAlignment="1">
      <alignment horizontal="center"/>
    </xf>
    <xf numFmtId="0" fontId="14" fillId="2" borderId="8" xfId="0" applyFont="1" applyFill="1" applyBorder="1"/>
    <xf numFmtId="0" fontId="14" fillId="2" borderId="7" xfId="0" applyFont="1" applyFill="1" applyBorder="1"/>
    <xf numFmtId="0" fontId="14" fillId="2" borderId="7" xfId="0" applyFont="1" applyFill="1" applyBorder="1" applyAlignment="1">
      <alignment horizontal="center"/>
    </xf>
    <xf numFmtId="43" fontId="14" fillId="2" borderId="8" xfId="5" applyFont="1" applyFill="1" applyBorder="1" applyAlignment="1">
      <alignment horizontal="center"/>
    </xf>
    <xf numFmtId="0" fontId="10" fillId="0" borderId="1" xfId="0" applyFont="1" applyBorder="1" applyAlignment="1">
      <alignment vertical="top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43" fontId="14" fillId="3" borderId="1" xfId="5" applyFont="1" applyFill="1" applyBorder="1" applyAlignment="1">
      <alignment horizontal="center"/>
    </xf>
    <xf numFmtId="9" fontId="14" fillId="0" borderId="0" xfId="1" applyFont="1" applyBorder="1" applyAlignment="1">
      <alignment horizontal="center"/>
    </xf>
    <xf numFmtId="4" fontId="10" fillId="0" borderId="1" xfId="0" applyNumberFormat="1" applyFont="1" applyBorder="1" applyAlignment="1">
      <alignment horizontal="center" vertical="top"/>
    </xf>
    <xf numFmtId="1" fontId="14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 vertical="top"/>
    </xf>
    <xf numFmtId="43" fontId="14" fillId="0" borderId="0" xfId="5" applyFont="1" applyAlignment="1">
      <alignment horizontal="center"/>
    </xf>
    <xf numFmtId="0" fontId="14" fillId="4" borderId="6" xfId="0" applyFont="1" applyFill="1" applyBorder="1"/>
    <xf numFmtId="0" fontId="14" fillId="4" borderId="6" xfId="0" applyFont="1" applyFill="1" applyBorder="1" applyAlignment="1">
      <alignment horizontal="center"/>
    </xf>
    <xf numFmtId="9" fontId="14" fillId="4" borderId="6" xfId="1" applyFont="1" applyFill="1" applyBorder="1" applyAlignment="1">
      <alignment horizontal="center"/>
    </xf>
    <xf numFmtId="43" fontId="14" fillId="4" borderId="6" xfId="5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4" borderId="6" xfId="1" applyNumberFormat="1" applyFont="1" applyFill="1" applyBorder="1" applyAlignment="1">
      <alignment horizontal="center"/>
    </xf>
    <xf numFmtId="4" fontId="10" fillId="9" borderId="1" xfId="0" applyNumberFormat="1" applyFont="1" applyFill="1" applyBorder="1" applyAlignment="1">
      <alignment horizontal="center" vertical="top"/>
    </xf>
    <xf numFmtId="164" fontId="14" fillId="3" borderId="1" xfId="1" applyNumberFormat="1" applyFont="1" applyFill="1" applyBorder="1" applyAlignment="1">
      <alignment horizont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3" fontId="15" fillId="2" borderId="4" xfId="5" applyFont="1" applyFill="1" applyBorder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7" xfId="0" applyFont="1" applyFill="1" applyBorder="1"/>
    <xf numFmtId="0" fontId="15" fillId="2" borderId="7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43" fontId="15" fillId="2" borderId="8" xfId="5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4" borderId="1" xfId="0" applyFont="1" applyFill="1" applyBorder="1"/>
    <xf numFmtId="0" fontId="15" fillId="4" borderId="6" xfId="0" applyFont="1" applyFill="1" applyBorder="1"/>
    <xf numFmtId="0" fontId="15" fillId="4" borderId="6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164" fontId="15" fillId="4" borderId="6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3" fontId="15" fillId="4" borderId="15" xfId="5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0" fontId="14" fillId="2" borderId="13" xfId="0" applyFont="1" applyFill="1" applyBorder="1"/>
    <xf numFmtId="43" fontId="15" fillId="3" borderId="0" xfId="5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center" vertical="top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54B-85D4-DBCC9F7D1546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454B-85D4-DBCC9F7D1546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B-454B-85D4-DBCC9F7D1546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17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B-454B-85D4-DBCC9F7D1546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B-454B-85D4-DBCC9F7D1546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2B-454B-85D4-DBCC9F7D1546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2B-454B-85D4-DBCC9F7D1546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B-454B-85D4-DBCC9F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93FFD-F37A-4EBE-98D9-5E04CCD87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F7" sqref="F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34" t="s">
        <v>59</v>
      </c>
      <c r="C2" s="134"/>
    </row>
    <row r="4" spans="2:14" x14ac:dyDescent="0.25">
      <c r="B4" s="133" t="s">
        <v>4</v>
      </c>
      <c r="C4" s="133"/>
      <c r="D4" s="133"/>
      <c r="E4" s="133"/>
      <c r="F4" s="24"/>
      <c r="G4" s="24"/>
    </row>
    <row r="5" spans="2:14" x14ac:dyDescent="0.25">
      <c r="B5" s="3" t="s">
        <v>1</v>
      </c>
      <c r="C5" s="131" t="s">
        <v>76</v>
      </c>
      <c r="D5" s="131"/>
      <c r="E5" s="131"/>
      <c r="F5" s="4"/>
      <c r="G5" s="4"/>
    </row>
    <row r="6" spans="2:14" x14ac:dyDescent="0.25">
      <c r="B6" s="3" t="s">
        <v>0</v>
      </c>
      <c r="C6" s="131" t="s">
        <v>78</v>
      </c>
      <c r="D6" s="131"/>
      <c r="E6" s="131"/>
      <c r="F6" s="4"/>
      <c r="G6" s="4"/>
    </row>
    <row r="7" spans="2:14" x14ac:dyDescent="0.25">
      <c r="B7" s="3" t="s">
        <v>2</v>
      </c>
      <c r="C7" s="131" t="s">
        <v>6</v>
      </c>
      <c r="D7" s="131"/>
      <c r="E7" s="131"/>
      <c r="F7" s="4"/>
      <c r="G7" s="4"/>
    </row>
    <row r="8" spans="2:14" x14ac:dyDescent="0.25">
      <c r="B8" s="3" t="s">
        <v>3</v>
      </c>
      <c r="C8" s="131" t="s">
        <v>7</v>
      </c>
      <c r="D8" s="131"/>
      <c r="E8" s="131"/>
      <c r="F8" s="4"/>
      <c r="G8" s="4"/>
    </row>
    <row r="9" spans="2:14" x14ac:dyDescent="0.25">
      <c r="B9" s="3" t="s">
        <v>5</v>
      </c>
      <c r="C9" s="131" t="s">
        <v>77</v>
      </c>
      <c r="D9" s="131"/>
      <c r="E9" s="131"/>
      <c r="F9" s="4"/>
      <c r="G9" s="4"/>
    </row>
    <row r="10" spans="2:14" x14ac:dyDescent="0.25">
      <c r="B10" s="3" t="s">
        <v>61</v>
      </c>
      <c r="C10" s="132">
        <f ca="1">(_xlfn.DAYS(TODAY(),C9)/365)</f>
        <v>0.78904109589041094</v>
      </c>
      <c r="D10" s="132"/>
      <c r="E10" s="132"/>
      <c r="F10" s="20"/>
      <c r="G10" s="20"/>
    </row>
    <row r="11" spans="2:14" x14ac:dyDescent="0.25">
      <c r="B11" s="3" t="s">
        <v>8</v>
      </c>
      <c r="C11" s="131" t="s">
        <v>9</v>
      </c>
      <c r="D11" s="131"/>
      <c r="E11" s="131"/>
      <c r="F11" s="4"/>
      <c r="G11" s="4"/>
    </row>
    <row r="12" spans="2:14" ht="6" customHeight="1" x14ac:dyDescent="0.25"/>
    <row r="13" spans="2:14" x14ac:dyDescent="0.25">
      <c r="B13" s="22" t="s">
        <v>24</v>
      </c>
      <c r="C13" s="19" t="s">
        <v>62</v>
      </c>
      <c r="D13" s="23" t="s">
        <v>63</v>
      </c>
      <c r="E13" s="19" t="s">
        <v>64</v>
      </c>
      <c r="F13" s="23" t="s">
        <v>65</v>
      </c>
      <c r="G13" s="19" t="s">
        <v>66</v>
      </c>
      <c r="H13" s="23" t="s">
        <v>67</v>
      </c>
      <c r="I13" s="19" t="s">
        <v>68</v>
      </c>
      <c r="J13" s="23" t="s">
        <v>69</v>
      </c>
      <c r="K13" s="19" t="s">
        <v>70</v>
      </c>
      <c r="L13" s="23" t="s">
        <v>71</v>
      </c>
      <c r="M13" s="19" t="s">
        <v>72</v>
      </c>
      <c r="N13" s="23" t="s">
        <v>73</v>
      </c>
    </row>
    <row r="14" spans="2:14" x14ac:dyDescent="0.25">
      <c r="B14" s="21" t="s">
        <v>28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1" t="s">
        <v>33</v>
      </c>
      <c r="C15" s="2">
        <v>20</v>
      </c>
      <c r="D15" s="2">
        <v>22</v>
      </c>
      <c r="E15" s="2">
        <v>18</v>
      </c>
      <c r="F15" s="2">
        <v>23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21" t="s">
        <v>25</v>
      </c>
      <c r="C16" s="2">
        <v>1</v>
      </c>
      <c r="D16" s="2">
        <v>0</v>
      </c>
      <c r="E16" s="2">
        <v>1</v>
      </c>
      <c r="F16" s="2">
        <v>0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21" t="s">
        <v>26</v>
      </c>
      <c r="C17" s="2">
        <v>20</v>
      </c>
      <c r="D17" s="2">
        <v>22</v>
      </c>
      <c r="E17" s="2">
        <v>17</v>
      </c>
      <c r="F17" s="2">
        <v>3</v>
      </c>
      <c r="G17" s="2">
        <v>5</v>
      </c>
      <c r="H17" s="1"/>
      <c r="I17" s="1"/>
      <c r="J17" s="1"/>
      <c r="K17" s="1"/>
      <c r="L17" s="1"/>
      <c r="M17" s="1"/>
      <c r="N17" s="1"/>
    </row>
    <row r="18" spans="2:14" x14ac:dyDescent="0.25">
      <c r="B18" s="21" t="s">
        <v>30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21" t="s">
        <v>27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1" t="s">
        <v>29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1" t="s">
        <v>34</v>
      </c>
      <c r="C21" s="2">
        <v>0</v>
      </c>
      <c r="D21" s="2">
        <v>0</v>
      </c>
      <c r="E21" s="2">
        <v>1</v>
      </c>
      <c r="F21" s="2">
        <v>0</v>
      </c>
      <c r="G21" s="2">
        <v>1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3367-0C81-47D2-A602-F183CADA5D5D}">
  <dimension ref="B2:L31"/>
  <sheetViews>
    <sheetView workbookViewId="0">
      <selection activeCell="F13" sqref="F13"/>
    </sheetView>
  </sheetViews>
  <sheetFormatPr defaultRowHeight="15" x14ac:dyDescent="0.25"/>
  <cols>
    <col min="2" max="2" width="44.7109375" customWidth="1"/>
    <col min="3" max="6" width="22.5703125" style="5" customWidth="1"/>
  </cols>
  <sheetData>
    <row r="2" spans="2:12" ht="18.75" x14ac:dyDescent="0.3">
      <c r="B2" s="135" t="s">
        <v>102</v>
      </c>
      <c r="C2" s="135"/>
      <c r="D2" s="135"/>
      <c r="E2" s="135"/>
      <c r="F2" s="135"/>
    </row>
    <row r="3" spans="2:12" ht="18.75" x14ac:dyDescent="0.3">
      <c r="B3" s="38"/>
      <c r="C3" s="39"/>
      <c r="D3" s="39"/>
      <c r="E3" s="39"/>
      <c r="F3" s="39"/>
      <c r="G3" s="38"/>
      <c r="H3" s="38"/>
      <c r="I3" s="38"/>
      <c r="J3" s="38"/>
      <c r="K3" s="38"/>
      <c r="L3" s="38"/>
    </row>
    <row r="4" spans="2:12" x14ac:dyDescent="0.25">
      <c r="B4" s="40"/>
      <c r="C4" s="139" t="s">
        <v>98</v>
      </c>
      <c r="D4" s="140"/>
      <c r="E4" s="140"/>
      <c r="F4" s="140"/>
    </row>
    <row r="5" spans="2:12" x14ac:dyDescent="0.25">
      <c r="B5" s="41" t="s">
        <v>35</v>
      </c>
      <c r="C5" s="18" t="s">
        <v>99</v>
      </c>
      <c r="D5" s="18" t="s">
        <v>100</v>
      </c>
      <c r="E5" s="18" t="s">
        <v>101</v>
      </c>
      <c r="F5" s="18" t="s">
        <v>101</v>
      </c>
    </row>
    <row r="6" spans="2:12" x14ac:dyDescent="0.25">
      <c r="B6" s="141" t="s">
        <v>23</v>
      </c>
      <c r="C6" s="137"/>
      <c r="D6" s="137"/>
      <c r="E6" s="137"/>
      <c r="F6" s="138"/>
    </row>
    <row r="7" spans="2:12" x14ac:dyDescent="0.25">
      <c r="B7" s="17" t="s">
        <v>36</v>
      </c>
      <c r="C7" s="35">
        <v>0.7</v>
      </c>
      <c r="D7" s="35">
        <v>0.7</v>
      </c>
      <c r="E7" s="35"/>
      <c r="F7" s="35"/>
    </row>
    <row r="8" spans="2:12" x14ac:dyDescent="0.25">
      <c r="B8" s="17" t="s">
        <v>37</v>
      </c>
      <c r="C8" s="35">
        <v>0.8</v>
      </c>
      <c r="D8" s="35">
        <v>0.8</v>
      </c>
      <c r="E8" s="35"/>
      <c r="F8" s="35"/>
    </row>
    <row r="9" spans="2:12" x14ac:dyDescent="0.25">
      <c r="B9" s="17" t="s">
        <v>38</v>
      </c>
      <c r="C9" s="35">
        <v>0.7</v>
      </c>
      <c r="D9" s="35">
        <v>0.7</v>
      </c>
      <c r="E9" s="35"/>
      <c r="F9" s="35"/>
    </row>
    <row r="10" spans="2:12" x14ac:dyDescent="0.25">
      <c r="B10" s="17" t="s">
        <v>39</v>
      </c>
      <c r="C10" s="35">
        <v>0.8</v>
      </c>
      <c r="D10" s="35">
        <v>0.8</v>
      </c>
      <c r="E10" s="35"/>
      <c r="F10" s="35"/>
    </row>
    <row r="11" spans="2:12" x14ac:dyDescent="0.25">
      <c r="B11" s="17" t="s">
        <v>40</v>
      </c>
      <c r="C11" s="35">
        <v>0.7</v>
      </c>
      <c r="D11" s="35">
        <v>0.7</v>
      </c>
      <c r="E11" s="35"/>
      <c r="F11" s="35"/>
    </row>
    <row r="12" spans="2:12" x14ac:dyDescent="0.25">
      <c r="B12" s="17" t="s">
        <v>41</v>
      </c>
      <c r="C12" s="35">
        <v>0.7</v>
      </c>
      <c r="D12" s="35">
        <v>0.75</v>
      </c>
      <c r="E12" s="35"/>
      <c r="F12" s="35"/>
    </row>
    <row r="13" spans="2:12" x14ac:dyDescent="0.25">
      <c r="B13" s="17" t="s">
        <v>54</v>
      </c>
      <c r="C13" s="35">
        <v>0.6</v>
      </c>
      <c r="D13" s="35">
        <v>0.6</v>
      </c>
      <c r="E13" s="35"/>
      <c r="F13" s="35"/>
    </row>
    <row r="14" spans="2:12" x14ac:dyDescent="0.25">
      <c r="B14" s="17" t="s">
        <v>55</v>
      </c>
      <c r="C14" s="35">
        <v>0.6</v>
      </c>
      <c r="D14" s="35">
        <v>0.6</v>
      </c>
      <c r="E14" s="35"/>
      <c r="F14" s="35"/>
    </row>
    <row r="15" spans="2:12" x14ac:dyDescent="0.25">
      <c r="B15" s="136" t="s">
        <v>53</v>
      </c>
      <c r="C15" s="137"/>
      <c r="D15" s="137"/>
      <c r="E15" s="137"/>
      <c r="F15" s="138"/>
    </row>
    <row r="16" spans="2:12" x14ac:dyDescent="0.25">
      <c r="B16" s="21" t="s">
        <v>58</v>
      </c>
      <c r="C16" s="35">
        <v>0.3</v>
      </c>
      <c r="D16" s="35">
        <v>0.35</v>
      </c>
      <c r="E16" s="35"/>
      <c r="F16" s="35"/>
    </row>
    <row r="17" spans="2:6" x14ac:dyDescent="0.25">
      <c r="B17" s="21" t="s">
        <v>42</v>
      </c>
      <c r="C17" s="35">
        <v>0.5</v>
      </c>
      <c r="D17" s="35">
        <v>0.5</v>
      </c>
      <c r="E17" s="35"/>
      <c r="F17" s="35"/>
    </row>
    <row r="18" spans="2:6" x14ac:dyDescent="0.25">
      <c r="B18" s="21" t="s">
        <v>43</v>
      </c>
      <c r="C18" s="35">
        <v>0.7</v>
      </c>
      <c r="D18" s="35">
        <v>0.7</v>
      </c>
      <c r="E18" s="35"/>
      <c r="F18" s="35"/>
    </row>
    <row r="19" spans="2:6" x14ac:dyDescent="0.25">
      <c r="B19" s="21" t="s">
        <v>44</v>
      </c>
      <c r="C19" s="35">
        <v>0.7</v>
      </c>
      <c r="D19" s="35">
        <v>0.75</v>
      </c>
      <c r="E19" s="35"/>
      <c r="F19" s="35"/>
    </row>
    <row r="20" spans="2:6" x14ac:dyDescent="0.25">
      <c r="B20" s="21" t="s">
        <v>45</v>
      </c>
      <c r="C20" s="35">
        <v>0.6</v>
      </c>
      <c r="D20" s="35">
        <v>0.6</v>
      </c>
      <c r="E20" s="35"/>
      <c r="F20" s="35"/>
    </row>
    <row r="21" spans="2:6" x14ac:dyDescent="0.25">
      <c r="B21" s="21" t="s">
        <v>53</v>
      </c>
      <c r="C21" s="35">
        <v>0.7</v>
      </c>
      <c r="D21" s="35">
        <v>0.7</v>
      </c>
      <c r="E21" s="35"/>
      <c r="F21" s="35"/>
    </row>
    <row r="22" spans="2:6" x14ac:dyDescent="0.25">
      <c r="B22" s="21" t="s">
        <v>52</v>
      </c>
      <c r="C22" s="35"/>
      <c r="D22" s="35"/>
      <c r="E22" s="35"/>
      <c r="F22" s="35"/>
    </row>
    <row r="23" spans="2:6" x14ac:dyDescent="0.25">
      <c r="B23" s="136" t="s">
        <v>46</v>
      </c>
      <c r="C23" s="137"/>
      <c r="D23" s="137"/>
      <c r="E23" s="137"/>
      <c r="F23" s="138"/>
    </row>
    <row r="24" spans="2:6" x14ac:dyDescent="0.25">
      <c r="B24" s="36" t="s">
        <v>47</v>
      </c>
      <c r="C24" s="35"/>
      <c r="D24" s="35"/>
      <c r="E24" s="35"/>
      <c r="F24" s="35"/>
    </row>
    <row r="25" spans="2:6" x14ac:dyDescent="0.25">
      <c r="B25" s="36" t="s">
        <v>60</v>
      </c>
      <c r="C25" s="35"/>
      <c r="D25" s="35"/>
      <c r="E25" s="35"/>
      <c r="F25" s="35"/>
    </row>
    <row r="26" spans="2:6" x14ac:dyDescent="0.25">
      <c r="B26" s="36" t="s">
        <v>48</v>
      </c>
      <c r="C26" s="35"/>
      <c r="D26" s="35"/>
      <c r="E26" s="35"/>
      <c r="F26" s="35"/>
    </row>
    <row r="27" spans="2:6" x14ac:dyDescent="0.25">
      <c r="B27" s="36" t="s">
        <v>49</v>
      </c>
      <c r="C27" s="35"/>
      <c r="D27" s="35"/>
      <c r="E27" s="35"/>
      <c r="F27" s="35"/>
    </row>
    <row r="28" spans="2:6" x14ac:dyDescent="0.25">
      <c r="B28" s="36" t="s">
        <v>50</v>
      </c>
      <c r="C28" s="35"/>
      <c r="D28" s="35"/>
      <c r="E28" s="35"/>
      <c r="F28" s="35"/>
    </row>
    <row r="29" spans="2:6" x14ac:dyDescent="0.25">
      <c r="B29" s="36" t="s">
        <v>51</v>
      </c>
      <c r="C29" s="35"/>
      <c r="D29" s="35"/>
      <c r="E29" s="35"/>
      <c r="F29" s="35"/>
    </row>
    <row r="30" spans="2:6" x14ac:dyDescent="0.25">
      <c r="B30" s="36" t="s">
        <v>56</v>
      </c>
      <c r="C30" s="35"/>
      <c r="D30" s="35"/>
      <c r="E30" s="35"/>
      <c r="F30" s="35"/>
    </row>
    <row r="31" spans="2:6" x14ac:dyDescent="0.25">
      <c r="B31" s="36" t="s">
        <v>57</v>
      </c>
      <c r="C31" s="35"/>
      <c r="D31" s="35"/>
      <c r="E31" s="35"/>
      <c r="F31" s="35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{ECBF4C7B-C05D-4B82-B370-FE72098A2542}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{D2E7A61C-5C9D-441A-9E4E-0FA41AFA7B5F}</x14:id>
        </ext>
      </extLst>
    </cfRule>
  </conditionalFormatting>
  <conditionalFormatting sqref="C24:C31">
    <cfRule type="dataBar" priority="12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{7EABA8F8-B697-472A-8540-22408F11765B}</x14:id>
        </ext>
      </extLst>
    </cfRule>
  </conditionalFormatting>
  <conditionalFormatting sqref="D7:D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{88A21638-A94D-4766-8B0A-92731ACFA2C5}</x14:id>
        </ext>
      </extLst>
    </cfRule>
  </conditionalFormatting>
  <conditionalFormatting sqref="D16:D21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{DD212CF6-1C12-48C6-97A4-EC4A3D83CB49}</x14:id>
        </ext>
      </extLst>
    </cfRule>
  </conditionalFormatting>
  <conditionalFormatting sqref="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{AA0C51F5-D05B-4CB3-B10C-54EF65E8F66F}</x14:id>
        </ext>
      </extLst>
    </cfRule>
  </conditionalFormatting>
  <conditionalFormatting sqref="D24:D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{34CA936F-3F9A-4F3A-8517-BE86F1BFA978}</x14:id>
        </ext>
      </extLst>
    </cfRule>
  </conditionalFormatting>
  <conditionalFormatting sqref="E7:E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{CD69EA13-761E-4714-B93A-0F6BC798FD22}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{DD572979-A334-4A38-AE4F-008D4CBC6FD6}</x14:id>
        </ext>
      </extLst>
    </cfRule>
  </conditionalFormatting>
  <conditionalFormatting sqref="E24:E3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{FF6C3313-846E-4880-A690-DE2F47D3A123}</x14:id>
        </ext>
      </extLst>
    </cfRule>
  </conditionalFormatting>
  <conditionalFormatting sqref="F7:F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{4A633C56-332A-4E75-A42F-692F581AFC0C}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{9BED5D22-22BF-4F9B-8255-8AFDCDF30AB7}</x14:id>
        </ext>
      </extLst>
    </cfRule>
  </conditionalFormatting>
  <conditionalFormatting sqref="F24:F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{67C101B0-2938-4AFD-A989-E73D642D2908}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F4C7B-C05D-4B82-B370-FE72098A25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D2E7A61C-5C9D-441A-9E4E-0FA41AFA7B5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7EABA8F8-B697-472A-8540-22408F11765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88A21638-A94D-4766-8B0A-92731ACFA2C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DD212CF6-1C12-48C6-97A4-EC4A3D83CB4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  <x14:conditionalFormatting xmlns:xm="http://schemas.microsoft.com/office/excel/2006/main">
          <x14:cfRule type="dataBar" id="{AA0C51F5-D05B-4CB3-B10C-54EF65E8F66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34CA936F-3F9A-4F3A-8517-BE86F1BFA97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D69EA13-761E-4714-B93A-0F6BC798FD2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D572979-A334-4A38-AE4F-008D4CBC6F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F6C3313-846E-4880-A690-DE2F47D3A12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A633C56-332A-4E75-A42F-692F581AFC0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BED5D22-22BF-4F9B-8255-8AFDCDF30AB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67C101B0-2938-4AFD-A989-E73D642D290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41E2-37BA-4D31-916A-0A75EAD3DDAC}">
  <dimension ref="B2:W62"/>
  <sheetViews>
    <sheetView topLeftCell="A6" workbookViewId="0">
      <pane xSplit="3" ySplit="2" topLeftCell="D8" activePane="bottomRight" state="frozen"/>
      <selection activeCell="C45" sqref="C45"/>
      <selection pane="topRight" activeCell="C45" sqref="C45"/>
      <selection pane="bottomLeft" activeCell="C45" sqref="C45"/>
      <selection pane="bottomRight" activeCell="E46" sqref="E46"/>
    </sheetView>
  </sheetViews>
  <sheetFormatPr defaultRowHeight="15" x14ac:dyDescent="0.25"/>
  <cols>
    <col min="2" max="2" width="13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77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33" customWidth="1"/>
    <col min="23" max="23" width="2.28515625" style="5" customWidth="1"/>
  </cols>
  <sheetData>
    <row r="2" spans="2:23" ht="26.25" x14ac:dyDescent="0.4">
      <c r="B2" s="142" t="s">
        <v>16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</row>
    <row r="3" spans="2:23" ht="15.75" x14ac:dyDescent="0.25">
      <c r="B3" s="143" t="s">
        <v>78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</row>
    <row r="4" spans="2:23" x14ac:dyDescent="0.25">
      <c r="B4" s="145" t="s">
        <v>117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</row>
    <row r="6" spans="2:23" s="93" customFormat="1" ht="12.75" x14ac:dyDescent="0.2">
      <c r="B6" s="85" t="s">
        <v>136</v>
      </c>
      <c r="C6" s="86" t="s">
        <v>10</v>
      </c>
      <c r="D6" s="146" t="s">
        <v>79</v>
      </c>
      <c r="E6" s="147"/>
      <c r="F6" s="147"/>
      <c r="G6" s="148"/>
      <c r="H6" s="88"/>
      <c r="I6" s="88" t="s">
        <v>118</v>
      </c>
      <c r="J6" s="88" t="s">
        <v>119</v>
      </c>
      <c r="K6" s="149" t="s">
        <v>80</v>
      </c>
      <c r="L6" s="151" t="s">
        <v>81</v>
      </c>
      <c r="M6" s="89"/>
      <c r="N6" s="148" t="s">
        <v>17</v>
      </c>
      <c r="O6" s="153"/>
      <c r="P6" s="153"/>
      <c r="Q6" s="91"/>
      <c r="R6" s="153" t="s">
        <v>20</v>
      </c>
      <c r="S6" s="153"/>
      <c r="T6" s="153"/>
      <c r="U6" s="91"/>
      <c r="V6" s="92" t="s">
        <v>13</v>
      </c>
      <c r="W6" s="91"/>
    </row>
    <row r="7" spans="2:23" s="93" customFormat="1" ht="12.75" x14ac:dyDescent="0.2">
      <c r="B7" s="94" t="s">
        <v>137</v>
      </c>
      <c r="C7" s="95"/>
      <c r="D7" s="96" t="s">
        <v>82</v>
      </c>
      <c r="E7" s="96" t="s">
        <v>83</v>
      </c>
      <c r="F7" s="96" t="s">
        <v>120</v>
      </c>
      <c r="G7" s="96" t="s">
        <v>85</v>
      </c>
      <c r="H7" s="96" t="s">
        <v>121</v>
      </c>
      <c r="I7" s="96" t="s">
        <v>122</v>
      </c>
      <c r="J7" s="96" t="s">
        <v>123</v>
      </c>
      <c r="K7" s="150"/>
      <c r="L7" s="152"/>
      <c r="M7" s="89"/>
      <c r="N7" s="87" t="s">
        <v>12</v>
      </c>
      <c r="O7" s="90" t="s">
        <v>15</v>
      </c>
      <c r="P7" s="97" t="s">
        <v>115</v>
      </c>
      <c r="Q7" s="91"/>
      <c r="R7" s="90" t="s">
        <v>19</v>
      </c>
      <c r="S7" s="90" t="s">
        <v>15</v>
      </c>
      <c r="T7" s="90" t="s">
        <v>115</v>
      </c>
      <c r="U7" s="91"/>
      <c r="V7" s="98" t="s">
        <v>124</v>
      </c>
      <c r="W7" s="91"/>
    </row>
    <row r="8" spans="2:23" s="93" customFormat="1" x14ac:dyDescent="0.25">
      <c r="B8" s="1" t="s">
        <v>125</v>
      </c>
      <c r="C8" s="99"/>
      <c r="D8" s="100"/>
      <c r="E8" s="100"/>
      <c r="F8" s="100"/>
      <c r="G8" s="100"/>
      <c r="H8" s="100"/>
      <c r="I8" s="100"/>
      <c r="J8" s="100"/>
      <c r="K8" s="100"/>
      <c r="L8" s="101"/>
      <c r="M8" s="89"/>
      <c r="N8" s="100"/>
      <c r="O8" s="102"/>
      <c r="P8" s="103"/>
      <c r="Q8" s="91"/>
      <c r="R8" s="102"/>
      <c r="S8" s="102"/>
      <c r="T8" s="103"/>
      <c r="U8" s="91"/>
      <c r="V8" s="104">
        <f>D8+E8+F8+G8+H8+I8+J8+K8+L8+O8+S8</f>
        <v>0</v>
      </c>
      <c r="W8" s="91"/>
    </row>
    <row r="9" spans="2:23" s="93" customFormat="1" x14ac:dyDescent="0.25">
      <c r="B9" s="1"/>
      <c r="C9" s="1" t="s">
        <v>96</v>
      </c>
      <c r="D9" s="105"/>
      <c r="E9" s="105"/>
      <c r="F9" s="105"/>
      <c r="G9" s="106"/>
      <c r="H9" s="105"/>
      <c r="I9" s="107"/>
      <c r="J9" s="107"/>
      <c r="K9" s="100"/>
      <c r="L9" s="101"/>
      <c r="M9" s="89"/>
      <c r="N9" s="100"/>
      <c r="O9" s="102"/>
      <c r="P9" s="84">
        <f>IF(N9&gt;0,N9-O9,0)</f>
        <v>0</v>
      </c>
      <c r="Q9" s="91"/>
      <c r="R9" s="102"/>
      <c r="S9" s="102">
        <v>25</v>
      </c>
      <c r="T9" s="108">
        <f>IF(R9=0,0,(S9-R9))</f>
        <v>0</v>
      </c>
      <c r="U9" s="109"/>
      <c r="V9" s="104">
        <f t="shared" ref="V9:V60" si="0">D9+E9+F9+G9+H9+I9+J9+K9+L9+O9+S9</f>
        <v>25</v>
      </c>
      <c r="W9" s="91"/>
    </row>
    <row r="10" spans="2:23" s="93" customFormat="1" x14ac:dyDescent="0.25">
      <c r="B10" s="1" t="s">
        <v>126</v>
      </c>
      <c r="C10" s="99"/>
      <c r="D10" s="105"/>
      <c r="E10" s="105"/>
      <c r="F10" s="105"/>
      <c r="G10" s="106"/>
      <c r="H10" s="105"/>
      <c r="I10" s="107"/>
      <c r="J10" s="107"/>
      <c r="K10" s="100"/>
      <c r="L10" s="101"/>
      <c r="M10" s="89"/>
      <c r="N10" s="100"/>
      <c r="O10" s="102"/>
      <c r="P10" s="84">
        <f t="shared" ref="P10:P59" si="1">IF(N10&gt;0,N10-O10,0)</f>
        <v>0</v>
      </c>
      <c r="Q10" s="91"/>
      <c r="R10" s="102"/>
      <c r="S10" s="102"/>
      <c r="T10" s="108">
        <f t="shared" ref="T10:T55" si="2">IF(R10=0,0,(S10-R10))</f>
        <v>0</v>
      </c>
      <c r="U10" s="109"/>
      <c r="V10" s="104">
        <f t="shared" si="0"/>
        <v>0</v>
      </c>
      <c r="W10" s="91"/>
    </row>
    <row r="11" spans="2:23" s="93" customFormat="1" x14ac:dyDescent="0.25">
      <c r="B11" s="1"/>
      <c r="C11" s="1" t="s">
        <v>103</v>
      </c>
      <c r="D11" s="102"/>
      <c r="E11" s="102"/>
      <c r="F11" s="102"/>
      <c r="G11" s="110"/>
      <c r="H11" s="102"/>
      <c r="I11" s="100"/>
      <c r="J11" s="100"/>
      <c r="K11" s="102"/>
      <c r="L11" s="110"/>
      <c r="M11" s="89"/>
      <c r="N11" s="100">
        <v>70</v>
      </c>
      <c r="O11" s="102"/>
      <c r="P11" s="84">
        <f t="shared" si="1"/>
        <v>70</v>
      </c>
      <c r="Q11" s="102"/>
      <c r="R11" s="102"/>
      <c r="S11" s="102">
        <v>27</v>
      </c>
      <c r="T11" s="108">
        <f t="shared" si="2"/>
        <v>0</v>
      </c>
      <c r="U11" s="100"/>
      <c r="V11" s="104">
        <f t="shared" si="0"/>
        <v>27</v>
      </c>
      <c r="W11" s="102"/>
    </row>
    <row r="12" spans="2:23" s="93" customFormat="1" x14ac:dyDescent="0.25">
      <c r="B12" s="1"/>
      <c r="C12" s="1" t="s">
        <v>86</v>
      </c>
      <c r="D12" s="102"/>
      <c r="E12" s="102"/>
      <c r="F12" s="102"/>
      <c r="G12" s="110"/>
      <c r="H12" s="102"/>
      <c r="I12" s="100"/>
      <c r="J12" s="100">
        <v>1</v>
      </c>
      <c r="K12" s="102"/>
      <c r="L12" s="110">
        <v>3</v>
      </c>
      <c r="M12" s="89"/>
      <c r="N12" s="100">
        <v>32</v>
      </c>
      <c r="O12" s="102">
        <v>33</v>
      </c>
      <c r="P12" s="84">
        <f t="shared" si="1"/>
        <v>-1</v>
      </c>
      <c r="Q12" s="102"/>
      <c r="R12" s="102"/>
      <c r="S12" s="102">
        <v>13</v>
      </c>
      <c r="T12" s="108">
        <f t="shared" si="2"/>
        <v>0</v>
      </c>
      <c r="U12" s="100"/>
      <c r="V12" s="104">
        <f t="shared" si="0"/>
        <v>50</v>
      </c>
      <c r="W12" s="102"/>
    </row>
    <row r="13" spans="2:23" s="93" customFormat="1" x14ac:dyDescent="0.25">
      <c r="B13" s="1"/>
      <c r="C13" s="1" t="s">
        <v>104</v>
      </c>
      <c r="D13" s="102"/>
      <c r="E13" s="102"/>
      <c r="F13" s="102"/>
      <c r="G13" s="110"/>
      <c r="H13" s="102"/>
      <c r="I13" s="100"/>
      <c r="J13" s="100"/>
      <c r="K13" s="102"/>
      <c r="L13" s="110"/>
      <c r="M13" s="89"/>
      <c r="N13" s="100">
        <v>62</v>
      </c>
      <c r="O13" s="102">
        <v>5</v>
      </c>
      <c r="P13" s="84">
        <f t="shared" si="1"/>
        <v>57</v>
      </c>
      <c r="Q13" s="102"/>
      <c r="R13" s="102"/>
      <c r="S13" s="102"/>
      <c r="T13" s="108">
        <f t="shared" si="2"/>
        <v>0</v>
      </c>
      <c r="U13" s="100"/>
      <c r="V13" s="104">
        <f t="shared" si="0"/>
        <v>5</v>
      </c>
      <c r="W13" s="102"/>
    </row>
    <row r="14" spans="2:23" s="93" customFormat="1" x14ac:dyDescent="0.25">
      <c r="B14" s="1"/>
      <c r="C14" s="1" t="s">
        <v>90</v>
      </c>
      <c r="D14" s="111"/>
      <c r="E14" s="111"/>
      <c r="F14" s="111"/>
      <c r="G14" s="112"/>
      <c r="H14" s="102"/>
      <c r="I14" s="113"/>
      <c r="J14" s="113"/>
      <c r="K14" s="111"/>
      <c r="L14" s="112"/>
      <c r="M14" s="89"/>
      <c r="N14" s="113"/>
      <c r="O14" s="111">
        <v>2</v>
      </c>
      <c r="P14" s="84">
        <f t="shared" si="1"/>
        <v>0</v>
      </c>
      <c r="Q14" s="111"/>
      <c r="R14" s="102"/>
      <c r="S14" s="102">
        <v>3</v>
      </c>
      <c r="T14" s="108">
        <f t="shared" si="2"/>
        <v>0</v>
      </c>
      <c r="U14" s="113"/>
      <c r="V14" s="104">
        <f t="shared" si="0"/>
        <v>5</v>
      </c>
      <c r="W14" s="111"/>
    </row>
    <row r="15" spans="2:23" s="93" customFormat="1" x14ac:dyDescent="0.25">
      <c r="B15" s="1"/>
      <c r="C15" s="1" t="s">
        <v>88</v>
      </c>
      <c r="D15" s="111"/>
      <c r="E15" s="111"/>
      <c r="F15" s="111"/>
      <c r="G15" s="112"/>
      <c r="H15" s="102"/>
      <c r="I15" s="113"/>
      <c r="J15" s="113"/>
      <c r="K15" s="113"/>
      <c r="L15" s="114"/>
      <c r="M15" s="89"/>
      <c r="N15" s="113">
        <v>30</v>
      </c>
      <c r="O15" s="111">
        <v>24</v>
      </c>
      <c r="P15" s="84">
        <f t="shared" si="1"/>
        <v>6</v>
      </c>
      <c r="Q15" s="91"/>
      <c r="R15" s="102"/>
      <c r="S15" s="102">
        <v>8</v>
      </c>
      <c r="T15" s="108">
        <f t="shared" si="2"/>
        <v>0</v>
      </c>
      <c r="U15" s="91"/>
      <c r="V15" s="104">
        <f t="shared" si="0"/>
        <v>32</v>
      </c>
      <c r="W15" s="91"/>
    </row>
    <row r="16" spans="2:23" s="93" customFormat="1" x14ac:dyDescent="0.25">
      <c r="B16" s="1"/>
      <c r="C16" s="1" t="s">
        <v>105</v>
      </c>
      <c r="D16" s="111"/>
      <c r="E16" s="111"/>
      <c r="F16" s="111"/>
      <c r="G16" s="102"/>
      <c r="H16" s="102"/>
      <c r="I16" s="113"/>
      <c r="J16" s="113"/>
      <c r="K16" s="113"/>
      <c r="L16" s="114"/>
      <c r="M16" s="89"/>
      <c r="N16" s="113"/>
      <c r="O16" s="111"/>
      <c r="P16" s="84">
        <f t="shared" si="1"/>
        <v>0</v>
      </c>
      <c r="Q16" s="91"/>
      <c r="R16" s="102"/>
      <c r="S16" s="102"/>
      <c r="T16" s="108"/>
      <c r="U16" s="91"/>
      <c r="V16" s="104">
        <f t="shared" si="0"/>
        <v>0</v>
      </c>
      <c r="W16" s="91"/>
    </row>
    <row r="17" spans="2:23" s="93" customFormat="1" x14ac:dyDescent="0.25">
      <c r="B17" s="1"/>
      <c r="C17" s="1" t="s">
        <v>93</v>
      </c>
      <c r="D17" s="111"/>
      <c r="E17" s="111"/>
      <c r="F17" s="111"/>
      <c r="G17" s="102"/>
      <c r="H17" s="102"/>
      <c r="I17" s="113"/>
      <c r="J17" s="113"/>
      <c r="K17" s="113"/>
      <c r="L17" s="114"/>
      <c r="M17" s="89"/>
      <c r="N17" s="113"/>
      <c r="O17" s="111">
        <v>8</v>
      </c>
      <c r="P17" s="84">
        <f t="shared" si="1"/>
        <v>0</v>
      </c>
      <c r="Q17" s="91"/>
      <c r="R17" s="102"/>
      <c r="S17" s="102"/>
      <c r="T17" s="108"/>
      <c r="U17" s="91"/>
      <c r="V17" s="104">
        <f t="shared" si="0"/>
        <v>8</v>
      </c>
      <c r="W17" s="91"/>
    </row>
    <row r="18" spans="2:23" s="93" customFormat="1" x14ac:dyDescent="0.25">
      <c r="B18" s="1"/>
      <c r="C18" s="1" t="s">
        <v>106</v>
      </c>
      <c r="D18" s="111"/>
      <c r="E18" s="111"/>
      <c r="F18" s="111"/>
      <c r="G18" s="111"/>
      <c r="H18" s="113"/>
      <c r="I18" s="113"/>
      <c r="J18" s="113"/>
      <c r="K18" s="113">
        <v>3</v>
      </c>
      <c r="L18" s="114">
        <v>13</v>
      </c>
      <c r="M18" s="89"/>
      <c r="N18" s="113">
        <v>56</v>
      </c>
      <c r="O18" s="111">
        <v>9</v>
      </c>
      <c r="P18" s="84">
        <f t="shared" si="1"/>
        <v>47</v>
      </c>
      <c r="Q18" s="91"/>
      <c r="R18" s="102"/>
      <c r="S18" s="102">
        <v>4</v>
      </c>
      <c r="T18" s="108">
        <f t="shared" si="2"/>
        <v>0</v>
      </c>
      <c r="U18" s="91"/>
      <c r="V18" s="104">
        <f t="shared" si="0"/>
        <v>29</v>
      </c>
      <c r="W18" s="91"/>
    </row>
    <row r="19" spans="2:23" s="93" customFormat="1" x14ac:dyDescent="0.25">
      <c r="B19" s="1"/>
      <c r="C19" s="1" t="s">
        <v>92</v>
      </c>
      <c r="D19" s="111"/>
      <c r="E19" s="111"/>
      <c r="F19" s="111"/>
      <c r="G19" s="111"/>
      <c r="H19" s="113"/>
      <c r="I19" s="113"/>
      <c r="J19" s="113"/>
      <c r="K19" s="113"/>
      <c r="L19" s="114"/>
      <c r="M19" s="89"/>
      <c r="N19" s="113"/>
      <c r="O19" s="111">
        <v>4</v>
      </c>
      <c r="P19" s="84">
        <f t="shared" si="1"/>
        <v>0</v>
      </c>
      <c r="Q19" s="104">
        <v>29</v>
      </c>
      <c r="R19" s="102"/>
      <c r="S19" s="102"/>
      <c r="T19" s="108"/>
      <c r="U19" s="91"/>
      <c r="V19" s="104">
        <f t="shared" si="0"/>
        <v>4</v>
      </c>
      <c r="W19" s="91"/>
    </row>
    <row r="20" spans="2:23" s="93" customFormat="1" x14ac:dyDescent="0.25">
      <c r="B20" s="1"/>
      <c r="C20" s="1" t="s">
        <v>91</v>
      </c>
      <c r="D20" s="111"/>
      <c r="E20" s="111"/>
      <c r="F20" s="111"/>
      <c r="G20" s="111"/>
      <c r="H20" s="113"/>
      <c r="I20" s="113"/>
      <c r="J20" s="113"/>
      <c r="K20" s="113"/>
      <c r="L20" s="114"/>
      <c r="M20" s="89"/>
      <c r="N20" s="113"/>
      <c r="O20" s="111">
        <v>2</v>
      </c>
      <c r="P20" s="84">
        <f t="shared" si="1"/>
        <v>0</v>
      </c>
      <c r="Q20" s="129"/>
      <c r="R20" s="102"/>
      <c r="S20" s="102"/>
      <c r="T20" s="108"/>
      <c r="U20" s="91"/>
      <c r="V20" s="104">
        <f t="shared" si="0"/>
        <v>2</v>
      </c>
      <c r="W20" s="91"/>
    </row>
    <row r="21" spans="2:23" s="93" customFormat="1" x14ac:dyDescent="0.25">
      <c r="B21" s="99"/>
      <c r="C21" s="1" t="s">
        <v>89</v>
      </c>
      <c r="D21" s="111"/>
      <c r="E21" s="111"/>
      <c r="F21" s="111"/>
      <c r="G21" s="111"/>
      <c r="H21" s="113"/>
      <c r="I21" s="113"/>
      <c r="J21" s="113"/>
      <c r="K21" s="113"/>
      <c r="L21" s="114"/>
      <c r="M21" s="89"/>
      <c r="N21" s="113"/>
      <c r="O21" s="111">
        <v>6</v>
      </c>
      <c r="P21" s="84">
        <f t="shared" si="1"/>
        <v>0</v>
      </c>
      <c r="Q21" s="91"/>
      <c r="R21" s="102"/>
      <c r="S21" s="102"/>
      <c r="T21" s="108">
        <f t="shared" si="2"/>
        <v>0</v>
      </c>
      <c r="U21" s="91"/>
      <c r="V21" s="104">
        <f t="shared" si="0"/>
        <v>6</v>
      </c>
      <c r="W21" s="91"/>
    </row>
    <row r="22" spans="2:23" s="93" customFormat="1" x14ac:dyDescent="0.25">
      <c r="B22" s="99"/>
      <c r="C22" s="1" t="s">
        <v>108</v>
      </c>
      <c r="D22" s="111"/>
      <c r="E22" s="111"/>
      <c r="F22" s="111"/>
      <c r="G22" s="111"/>
      <c r="H22" s="113"/>
      <c r="I22" s="113"/>
      <c r="J22" s="113"/>
      <c r="K22" s="113">
        <v>2</v>
      </c>
      <c r="L22" s="114">
        <v>6</v>
      </c>
      <c r="M22" s="89"/>
      <c r="N22" s="113"/>
      <c r="O22" s="111">
        <v>25</v>
      </c>
      <c r="P22" s="84">
        <f t="shared" si="1"/>
        <v>0</v>
      </c>
      <c r="Q22" s="91"/>
      <c r="R22" s="102"/>
      <c r="S22" s="102">
        <v>8</v>
      </c>
      <c r="T22" s="108">
        <f t="shared" si="2"/>
        <v>0</v>
      </c>
      <c r="U22" s="91"/>
      <c r="V22" s="104">
        <f t="shared" si="0"/>
        <v>41</v>
      </c>
      <c r="W22" s="91"/>
    </row>
    <row r="23" spans="2:23" s="93" customFormat="1" x14ac:dyDescent="0.25">
      <c r="B23" s="1"/>
      <c r="C23" s="1" t="s">
        <v>135</v>
      </c>
      <c r="D23" s="111"/>
      <c r="E23" s="111"/>
      <c r="F23" s="111"/>
      <c r="G23" s="111"/>
      <c r="H23" s="113"/>
      <c r="I23" s="113"/>
      <c r="J23" s="113"/>
      <c r="K23" s="113">
        <v>1</v>
      </c>
      <c r="L23" s="114"/>
      <c r="M23" s="89"/>
      <c r="N23" s="113"/>
      <c r="O23" s="111">
        <v>14</v>
      </c>
      <c r="P23" s="84">
        <f t="shared" si="1"/>
        <v>0</v>
      </c>
      <c r="Q23" s="91"/>
      <c r="R23" s="102"/>
      <c r="S23" s="102">
        <v>9</v>
      </c>
      <c r="T23" s="108">
        <f t="shared" si="2"/>
        <v>0</v>
      </c>
      <c r="U23" s="91"/>
      <c r="V23" s="104">
        <f t="shared" si="0"/>
        <v>24</v>
      </c>
      <c r="W23" s="91"/>
    </row>
    <row r="24" spans="2:23" s="93" customFormat="1" x14ac:dyDescent="0.25">
      <c r="B24" s="1"/>
      <c r="C24" s="1" t="s">
        <v>110</v>
      </c>
      <c r="D24" s="111"/>
      <c r="E24" s="111"/>
      <c r="F24" s="111"/>
      <c r="G24" s="111"/>
      <c r="H24" s="113"/>
      <c r="I24" s="113"/>
      <c r="J24" s="113"/>
      <c r="K24" s="113"/>
      <c r="L24" s="114"/>
      <c r="M24" s="89"/>
      <c r="N24" s="113"/>
      <c r="O24" s="111"/>
      <c r="P24" s="84">
        <f t="shared" si="1"/>
        <v>0</v>
      </c>
      <c r="Q24" s="91"/>
      <c r="R24" s="102"/>
      <c r="S24" s="102">
        <v>2</v>
      </c>
      <c r="T24" s="108">
        <f t="shared" si="2"/>
        <v>0</v>
      </c>
      <c r="U24" s="91"/>
      <c r="V24" s="104">
        <f t="shared" si="0"/>
        <v>2</v>
      </c>
      <c r="W24" s="91"/>
    </row>
    <row r="25" spans="2:23" s="93" customFormat="1" x14ac:dyDescent="0.25">
      <c r="B25" s="1"/>
      <c r="C25" s="1" t="s">
        <v>116</v>
      </c>
      <c r="D25" s="111"/>
      <c r="E25" s="111"/>
      <c r="F25" s="111"/>
      <c r="G25" s="111"/>
      <c r="H25" s="111"/>
      <c r="I25" s="111"/>
      <c r="J25" s="111"/>
      <c r="K25" s="111"/>
      <c r="L25" s="112"/>
      <c r="M25" s="89"/>
      <c r="N25" s="113"/>
      <c r="O25" s="111"/>
      <c r="P25" s="84">
        <f t="shared" si="1"/>
        <v>0</v>
      </c>
      <c r="Q25" s="111"/>
      <c r="R25" s="102"/>
      <c r="S25" s="102">
        <v>12</v>
      </c>
      <c r="T25" s="108">
        <f t="shared" si="2"/>
        <v>0</v>
      </c>
      <c r="U25" s="113"/>
      <c r="V25" s="104">
        <f t="shared" si="0"/>
        <v>12</v>
      </c>
      <c r="W25" s="115"/>
    </row>
    <row r="26" spans="2:23" s="93" customFormat="1" x14ac:dyDescent="0.25">
      <c r="B26" s="1"/>
      <c r="C26" s="1" t="s">
        <v>128</v>
      </c>
      <c r="D26" s="111"/>
      <c r="E26" s="111"/>
      <c r="F26" s="111"/>
      <c r="G26" s="111"/>
      <c r="H26" s="111"/>
      <c r="I26" s="111"/>
      <c r="J26" s="111"/>
      <c r="K26" s="111"/>
      <c r="L26" s="112"/>
      <c r="M26" s="89"/>
      <c r="N26" s="113"/>
      <c r="O26" s="111">
        <v>3</v>
      </c>
      <c r="P26" s="84">
        <f t="shared" si="1"/>
        <v>0</v>
      </c>
      <c r="Q26" s="111"/>
      <c r="R26" s="102"/>
      <c r="S26" s="102">
        <v>3</v>
      </c>
      <c r="T26" s="108">
        <f t="shared" si="2"/>
        <v>0</v>
      </c>
      <c r="U26" s="113"/>
      <c r="V26" s="104">
        <f t="shared" si="0"/>
        <v>6</v>
      </c>
      <c r="W26" s="115"/>
    </row>
    <row r="27" spans="2:23" s="93" customFormat="1" x14ac:dyDescent="0.25">
      <c r="B27" s="1"/>
      <c r="C27" s="1" t="s">
        <v>129</v>
      </c>
      <c r="D27" s="111"/>
      <c r="E27" s="111"/>
      <c r="F27" s="111"/>
      <c r="G27" s="111"/>
      <c r="H27" s="111"/>
      <c r="I27" s="111"/>
      <c r="J27" s="111">
        <v>1</v>
      </c>
      <c r="K27" s="111"/>
      <c r="L27" s="112"/>
      <c r="M27" s="89"/>
      <c r="N27" s="113"/>
      <c r="O27" s="111">
        <v>10</v>
      </c>
      <c r="P27" s="84">
        <f t="shared" si="1"/>
        <v>0</v>
      </c>
      <c r="Q27" s="111"/>
      <c r="R27" s="102"/>
      <c r="S27" s="102"/>
      <c r="T27" s="108">
        <f t="shared" si="2"/>
        <v>0</v>
      </c>
      <c r="U27" s="113"/>
      <c r="V27" s="104">
        <f t="shared" si="0"/>
        <v>11</v>
      </c>
      <c r="W27" s="115"/>
    </row>
    <row r="28" spans="2:23" s="93" customFormat="1" x14ac:dyDescent="0.25">
      <c r="B28" s="1"/>
      <c r="C28" s="1" t="s">
        <v>130</v>
      </c>
      <c r="D28" s="111"/>
      <c r="E28" s="111"/>
      <c r="F28" s="111"/>
      <c r="G28" s="111"/>
      <c r="H28" s="111"/>
      <c r="I28" s="111"/>
      <c r="J28" s="111"/>
      <c r="K28" s="111">
        <v>6</v>
      </c>
      <c r="L28" s="112"/>
      <c r="M28" s="89"/>
      <c r="N28" s="113"/>
      <c r="O28" s="111">
        <v>5</v>
      </c>
      <c r="P28" s="84">
        <f t="shared" si="1"/>
        <v>0</v>
      </c>
      <c r="Q28" s="111"/>
      <c r="R28" s="102"/>
      <c r="S28" s="102">
        <v>2</v>
      </c>
      <c r="T28" s="108">
        <f t="shared" si="2"/>
        <v>0</v>
      </c>
      <c r="U28" s="113"/>
      <c r="V28" s="104">
        <f t="shared" si="0"/>
        <v>13</v>
      </c>
      <c r="W28" s="115"/>
    </row>
    <row r="29" spans="2:23" s="93" customFormat="1" x14ac:dyDescent="0.25">
      <c r="B29" s="1" t="s">
        <v>127</v>
      </c>
      <c r="C29" s="1"/>
      <c r="D29" s="111"/>
      <c r="E29" s="111"/>
      <c r="F29" s="111"/>
      <c r="G29" s="111"/>
      <c r="H29" s="111"/>
      <c r="I29" s="111"/>
      <c r="J29" s="111"/>
      <c r="K29" s="111"/>
      <c r="L29" s="112"/>
      <c r="M29" s="89"/>
      <c r="N29" s="113"/>
      <c r="O29" s="111"/>
      <c r="P29" s="84">
        <f t="shared" si="1"/>
        <v>0</v>
      </c>
      <c r="Q29" s="111"/>
      <c r="R29" s="102"/>
      <c r="S29" s="102"/>
      <c r="T29" s="108">
        <f t="shared" si="2"/>
        <v>0</v>
      </c>
      <c r="U29" s="113"/>
      <c r="V29" s="104">
        <f t="shared" si="0"/>
        <v>0</v>
      </c>
      <c r="W29" s="115"/>
    </row>
    <row r="30" spans="2:23" s="93" customFormat="1" x14ac:dyDescent="0.25">
      <c r="B30" s="1"/>
      <c r="C30" s="1" t="s">
        <v>79</v>
      </c>
      <c r="D30" s="111"/>
      <c r="E30" s="111">
        <v>3</v>
      </c>
      <c r="F30" s="111"/>
      <c r="G30" s="111"/>
      <c r="H30" s="111"/>
      <c r="I30" s="111"/>
      <c r="J30" s="111"/>
      <c r="K30" s="111"/>
      <c r="L30" s="112"/>
      <c r="M30" s="89"/>
      <c r="N30" s="113"/>
      <c r="O30" s="111"/>
      <c r="P30" s="84">
        <f t="shared" si="1"/>
        <v>0</v>
      </c>
      <c r="Q30" s="111"/>
      <c r="R30" s="102"/>
      <c r="S30" s="102"/>
      <c r="T30" s="108">
        <f t="shared" si="2"/>
        <v>0</v>
      </c>
      <c r="U30" s="113"/>
      <c r="V30" s="104">
        <f t="shared" si="0"/>
        <v>3</v>
      </c>
      <c r="W30" s="115"/>
    </row>
    <row r="31" spans="2:23" s="93" customFormat="1" x14ac:dyDescent="0.25">
      <c r="B31" s="1"/>
      <c r="C31" s="1" t="s">
        <v>131</v>
      </c>
      <c r="D31" s="111"/>
      <c r="E31" s="111"/>
      <c r="F31" s="111"/>
      <c r="G31" s="111"/>
      <c r="H31" s="111"/>
      <c r="I31" s="111"/>
      <c r="J31" s="111">
        <v>4.5</v>
      </c>
      <c r="K31" s="111">
        <v>3</v>
      </c>
      <c r="L31" s="112"/>
      <c r="M31" s="89"/>
      <c r="N31" s="113">
        <v>40</v>
      </c>
      <c r="O31" s="111">
        <v>62</v>
      </c>
      <c r="P31" s="84">
        <f t="shared" si="1"/>
        <v>-22</v>
      </c>
      <c r="Q31" s="111"/>
      <c r="R31" s="102"/>
      <c r="S31" s="102">
        <v>6</v>
      </c>
      <c r="T31" s="108">
        <f t="shared" si="2"/>
        <v>0</v>
      </c>
      <c r="U31" s="113"/>
      <c r="V31" s="104">
        <f t="shared" si="0"/>
        <v>75.5</v>
      </c>
      <c r="W31" s="115"/>
    </row>
    <row r="32" spans="2:23" s="93" customFormat="1" x14ac:dyDescent="0.25">
      <c r="B32" s="1"/>
      <c r="C32" s="1" t="s">
        <v>132</v>
      </c>
      <c r="D32" s="111"/>
      <c r="E32" s="111"/>
      <c r="F32" s="111"/>
      <c r="G32" s="111"/>
      <c r="H32" s="111"/>
      <c r="I32" s="111"/>
      <c r="J32" s="111"/>
      <c r="K32" s="111"/>
      <c r="L32" s="112"/>
      <c r="M32" s="89"/>
      <c r="N32" s="113">
        <v>6</v>
      </c>
      <c r="O32" s="111">
        <v>8</v>
      </c>
      <c r="P32" s="84">
        <f t="shared" si="1"/>
        <v>-2</v>
      </c>
      <c r="Q32" s="111"/>
      <c r="R32" s="102"/>
      <c r="S32" s="102"/>
      <c r="T32" s="108">
        <f t="shared" si="2"/>
        <v>0</v>
      </c>
      <c r="U32" s="113"/>
      <c r="V32" s="104">
        <f t="shared" si="0"/>
        <v>8</v>
      </c>
      <c r="W32" s="115"/>
    </row>
    <row r="33" spans="2:23" s="93" customFormat="1" x14ac:dyDescent="0.25">
      <c r="B33" s="1"/>
      <c r="C33" s="1" t="s">
        <v>133</v>
      </c>
      <c r="D33" s="111"/>
      <c r="E33" s="111"/>
      <c r="F33" s="111"/>
      <c r="G33" s="111"/>
      <c r="H33" s="111"/>
      <c r="I33" s="111"/>
      <c r="J33" s="111">
        <v>2</v>
      </c>
      <c r="K33" s="111"/>
      <c r="L33" s="112"/>
      <c r="M33" s="89"/>
      <c r="N33" s="113">
        <v>12</v>
      </c>
      <c r="O33" s="111">
        <v>8</v>
      </c>
      <c r="P33" s="84">
        <f t="shared" si="1"/>
        <v>4</v>
      </c>
      <c r="Q33" s="111"/>
      <c r="R33" s="102"/>
      <c r="S33" s="102"/>
      <c r="T33" s="108">
        <f t="shared" si="2"/>
        <v>0</v>
      </c>
      <c r="U33" s="113"/>
      <c r="V33" s="104">
        <f t="shared" si="0"/>
        <v>10</v>
      </c>
      <c r="W33" s="115"/>
    </row>
    <row r="34" spans="2:23" s="93" customFormat="1" x14ac:dyDescent="0.25">
      <c r="B34" s="1"/>
      <c r="C34" s="1" t="s">
        <v>138</v>
      </c>
      <c r="D34" s="111"/>
      <c r="E34" s="111"/>
      <c r="F34" s="111"/>
      <c r="G34" s="111"/>
      <c r="H34" s="111"/>
      <c r="I34" s="111"/>
      <c r="J34" s="111"/>
      <c r="K34" s="111"/>
      <c r="L34" s="112"/>
      <c r="M34" s="89"/>
      <c r="N34" s="113"/>
      <c r="O34" s="111">
        <v>5</v>
      </c>
      <c r="P34" s="84">
        <f t="shared" si="1"/>
        <v>0</v>
      </c>
      <c r="Q34" s="111"/>
      <c r="R34" s="102"/>
      <c r="S34" s="102"/>
      <c r="T34" s="108">
        <f t="shared" si="2"/>
        <v>0</v>
      </c>
      <c r="U34" s="113"/>
      <c r="V34" s="104">
        <f t="shared" si="0"/>
        <v>5</v>
      </c>
      <c r="W34" s="115"/>
    </row>
    <row r="35" spans="2:23" s="93" customFormat="1" x14ac:dyDescent="0.25">
      <c r="B35" s="1"/>
      <c r="C35" s="1" t="s">
        <v>139</v>
      </c>
      <c r="D35" s="111"/>
      <c r="E35" s="111"/>
      <c r="F35" s="111"/>
      <c r="G35" s="111"/>
      <c r="H35" s="111"/>
      <c r="I35" s="111"/>
      <c r="J35" s="111"/>
      <c r="K35" s="111"/>
      <c r="L35" s="112"/>
      <c r="M35" s="89"/>
      <c r="N35" s="113"/>
      <c r="O35" s="111">
        <v>4</v>
      </c>
      <c r="P35" s="84">
        <f t="shared" si="1"/>
        <v>0</v>
      </c>
      <c r="Q35" s="111"/>
      <c r="R35" s="102"/>
      <c r="S35" s="102">
        <v>1</v>
      </c>
      <c r="T35" s="108">
        <f t="shared" si="2"/>
        <v>0</v>
      </c>
      <c r="U35" s="113"/>
      <c r="V35" s="104">
        <f t="shared" si="0"/>
        <v>5</v>
      </c>
      <c r="W35" s="115"/>
    </row>
    <row r="36" spans="2:23" s="93" customFormat="1" x14ac:dyDescent="0.25">
      <c r="B36" s="1" t="s">
        <v>141</v>
      </c>
      <c r="C36" s="1"/>
      <c r="D36" s="111"/>
      <c r="E36" s="111"/>
      <c r="F36" s="111"/>
      <c r="G36" s="111"/>
      <c r="H36" s="111"/>
      <c r="I36" s="111"/>
      <c r="J36" s="111"/>
      <c r="K36" s="111"/>
      <c r="L36" s="112"/>
      <c r="M36" s="89"/>
      <c r="N36" s="113"/>
      <c r="O36" s="111"/>
      <c r="P36" s="84">
        <f t="shared" si="1"/>
        <v>0</v>
      </c>
      <c r="Q36" s="111"/>
      <c r="R36" s="102"/>
      <c r="S36" s="102"/>
      <c r="T36" s="108"/>
      <c r="U36" s="113"/>
      <c r="V36" s="104">
        <f t="shared" si="0"/>
        <v>0</v>
      </c>
      <c r="W36" s="115"/>
    </row>
    <row r="37" spans="2:23" s="93" customFormat="1" x14ac:dyDescent="0.25">
      <c r="B37" s="1"/>
      <c r="C37" s="1" t="s">
        <v>140</v>
      </c>
      <c r="D37" s="111"/>
      <c r="E37" s="111"/>
      <c r="F37" s="111"/>
      <c r="G37" s="111"/>
      <c r="H37" s="111"/>
      <c r="I37" s="111"/>
      <c r="J37" s="111"/>
      <c r="K37" s="111">
        <v>4</v>
      </c>
      <c r="L37" s="112"/>
      <c r="M37" s="89"/>
      <c r="N37" s="113"/>
      <c r="O37" s="111">
        <v>10</v>
      </c>
      <c r="P37" s="84">
        <f t="shared" si="1"/>
        <v>0</v>
      </c>
      <c r="Q37" s="111"/>
      <c r="R37" s="102"/>
      <c r="S37" s="102"/>
      <c r="T37" s="108"/>
      <c r="U37" s="113"/>
      <c r="V37" s="104">
        <f t="shared" si="0"/>
        <v>14</v>
      </c>
      <c r="W37" s="115"/>
    </row>
    <row r="38" spans="2:23" s="93" customFormat="1" x14ac:dyDescent="0.25">
      <c r="B38" s="1" t="s">
        <v>134</v>
      </c>
      <c r="C38" s="1"/>
      <c r="D38" s="111"/>
      <c r="E38" s="111"/>
      <c r="F38" s="111"/>
      <c r="G38" s="111"/>
      <c r="H38" s="111"/>
      <c r="I38" s="111"/>
      <c r="J38" s="111"/>
      <c r="K38" s="111"/>
      <c r="L38" s="112"/>
      <c r="M38" s="89"/>
      <c r="N38" s="113"/>
      <c r="O38" s="111"/>
      <c r="P38" s="84">
        <f t="shared" si="1"/>
        <v>0</v>
      </c>
      <c r="Q38" s="111"/>
      <c r="R38" s="102"/>
      <c r="S38" s="102"/>
      <c r="T38" s="108">
        <f t="shared" si="2"/>
        <v>0</v>
      </c>
      <c r="U38" s="113"/>
      <c r="V38" s="104">
        <f t="shared" si="0"/>
        <v>0</v>
      </c>
      <c r="W38" s="115"/>
    </row>
    <row r="39" spans="2:23" s="93" customFormat="1" x14ac:dyDescent="0.25">
      <c r="B39" s="1"/>
      <c r="C39" s="1" t="s">
        <v>95</v>
      </c>
      <c r="D39" s="111"/>
      <c r="E39" s="111">
        <v>3</v>
      </c>
      <c r="F39" s="111"/>
      <c r="G39" s="111"/>
      <c r="H39" s="111"/>
      <c r="I39" s="111"/>
      <c r="J39" s="111"/>
      <c r="K39" s="111"/>
      <c r="L39" s="112"/>
      <c r="M39" s="89"/>
      <c r="N39" s="113"/>
      <c r="O39" s="111"/>
      <c r="P39" s="84"/>
      <c r="Q39" s="111"/>
      <c r="R39" s="102"/>
      <c r="S39" s="102"/>
      <c r="T39" s="108"/>
      <c r="U39" s="113"/>
      <c r="V39" s="104"/>
      <c r="W39" s="115"/>
    </row>
    <row r="40" spans="2:23" s="93" customFormat="1" x14ac:dyDescent="0.25">
      <c r="B40" s="1"/>
      <c r="C40" s="1" t="s">
        <v>94</v>
      </c>
      <c r="D40" s="111"/>
      <c r="E40" s="111"/>
      <c r="F40" s="111"/>
      <c r="G40" s="111"/>
      <c r="H40" s="111"/>
      <c r="I40" s="111"/>
      <c r="J40" s="111"/>
      <c r="K40" s="111"/>
      <c r="L40" s="112"/>
      <c r="M40" s="89"/>
      <c r="N40" s="113"/>
      <c r="O40" s="111">
        <v>6</v>
      </c>
      <c r="P40" s="84"/>
      <c r="Q40" s="111"/>
      <c r="R40" s="102"/>
      <c r="S40" s="102"/>
      <c r="T40" s="108"/>
      <c r="U40" s="113"/>
      <c r="V40" s="104"/>
      <c r="W40" s="115"/>
    </row>
    <row r="41" spans="2:23" s="93" customFormat="1" x14ac:dyDescent="0.25">
      <c r="B41" s="1"/>
      <c r="C41" s="1" t="s">
        <v>96</v>
      </c>
      <c r="D41" s="111"/>
      <c r="E41" s="111"/>
      <c r="F41" s="111"/>
      <c r="G41" s="111"/>
      <c r="H41" s="111"/>
      <c r="I41" s="111"/>
      <c r="J41" s="111"/>
      <c r="K41" s="111"/>
      <c r="L41" s="112"/>
      <c r="M41" s="89"/>
      <c r="N41" s="113"/>
      <c r="O41" s="111"/>
      <c r="P41" s="84">
        <f t="shared" si="1"/>
        <v>0</v>
      </c>
      <c r="Q41" s="111"/>
      <c r="R41" s="102"/>
      <c r="S41" s="102">
        <v>128.5</v>
      </c>
      <c r="T41" s="108">
        <f t="shared" si="2"/>
        <v>0</v>
      </c>
      <c r="U41" s="113"/>
      <c r="V41" s="104">
        <f t="shared" si="0"/>
        <v>128.5</v>
      </c>
      <c r="W41" s="115"/>
    </row>
    <row r="42" spans="2:23" s="93" customFormat="1" x14ac:dyDescent="0.25">
      <c r="B42" s="1" t="s">
        <v>111</v>
      </c>
      <c r="C42" s="1"/>
      <c r="D42" s="111"/>
      <c r="E42" s="111"/>
      <c r="F42" s="111"/>
      <c r="G42" s="111"/>
      <c r="H42" s="111"/>
      <c r="I42" s="111"/>
      <c r="J42" s="111"/>
      <c r="K42" s="111"/>
      <c r="L42" s="112"/>
      <c r="M42" s="89"/>
      <c r="N42" s="113"/>
      <c r="O42" s="111"/>
      <c r="P42" s="84">
        <f t="shared" si="1"/>
        <v>0</v>
      </c>
      <c r="Q42" s="111"/>
      <c r="R42" s="102"/>
      <c r="S42" s="102"/>
      <c r="T42" s="108">
        <f t="shared" si="2"/>
        <v>0</v>
      </c>
      <c r="U42" s="113"/>
      <c r="V42" s="104">
        <f t="shared" si="0"/>
        <v>0</v>
      </c>
      <c r="W42" s="115"/>
    </row>
    <row r="43" spans="2:23" s="93" customFormat="1" x14ac:dyDescent="0.25">
      <c r="B43" s="1"/>
      <c r="C43" s="1" t="s">
        <v>85</v>
      </c>
      <c r="D43" s="111"/>
      <c r="E43" s="111"/>
      <c r="F43" s="111"/>
      <c r="G43" s="111">
        <v>12</v>
      </c>
      <c r="H43" s="111"/>
      <c r="I43" s="111"/>
      <c r="J43" s="111"/>
      <c r="K43" s="111"/>
      <c r="L43" s="112"/>
      <c r="M43" s="89"/>
      <c r="N43" s="113"/>
      <c r="O43" s="111"/>
      <c r="P43" s="84"/>
      <c r="Q43" s="111"/>
      <c r="R43" s="102"/>
      <c r="S43" s="102">
        <v>3</v>
      </c>
      <c r="T43" s="108"/>
      <c r="U43" s="113"/>
      <c r="V43" s="104"/>
      <c r="W43" s="115"/>
    </row>
    <row r="44" spans="2:23" s="93" customFormat="1" x14ac:dyDescent="0.25">
      <c r="B44" s="1"/>
      <c r="C44" s="1" t="s">
        <v>142</v>
      </c>
      <c r="D44" s="111"/>
      <c r="E44" s="111">
        <v>2.5</v>
      </c>
      <c r="F44" s="111">
        <v>5</v>
      </c>
      <c r="G44" s="111"/>
      <c r="H44" s="111"/>
      <c r="I44" s="111"/>
      <c r="J44" s="111"/>
      <c r="K44" s="111"/>
      <c r="L44" s="112"/>
      <c r="M44" s="89"/>
      <c r="N44" s="113"/>
      <c r="O44" s="111"/>
      <c r="P44" s="84"/>
      <c r="Q44" s="111"/>
      <c r="R44" s="102"/>
      <c r="S44" s="102"/>
      <c r="T44" s="108"/>
      <c r="U44" s="113"/>
      <c r="V44" s="104"/>
      <c r="W44" s="115"/>
    </row>
    <row r="45" spans="2:23" s="93" customFormat="1" x14ac:dyDescent="0.25">
      <c r="B45" s="1"/>
      <c r="C45" s="1" t="s">
        <v>112</v>
      </c>
      <c r="D45" s="111"/>
      <c r="E45" s="111">
        <v>65.5</v>
      </c>
      <c r="F45" s="111"/>
      <c r="G45" s="111"/>
      <c r="H45" s="111"/>
      <c r="I45" s="111"/>
      <c r="J45" s="111"/>
      <c r="K45" s="111"/>
      <c r="L45" s="112"/>
      <c r="M45" s="89"/>
      <c r="N45" s="113"/>
      <c r="O45" s="111"/>
      <c r="P45" s="84">
        <f t="shared" si="1"/>
        <v>0</v>
      </c>
      <c r="Q45" s="111"/>
      <c r="R45" s="102"/>
      <c r="S45" s="102">
        <v>37.5</v>
      </c>
      <c r="T45" s="108">
        <f t="shared" si="2"/>
        <v>0</v>
      </c>
      <c r="U45" s="113"/>
      <c r="V45" s="104">
        <f t="shared" si="0"/>
        <v>103</v>
      </c>
      <c r="W45" s="115"/>
    </row>
    <row r="46" spans="2:23" s="93" customFormat="1" x14ac:dyDescent="0.25">
      <c r="B46" s="1"/>
      <c r="C46" s="1"/>
      <c r="D46" s="111"/>
      <c r="E46" s="111"/>
      <c r="F46" s="111"/>
      <c r="G46" s="111"/>
      <c r="H46" s="111"/>
      <c r="I46" s="111"/>
      <c r="J46" s="111"/>
      <c r="K46" s="111"/>
      <c r="L46" s="112"/>
      <c r="M46" s="89"/>
      <c r="N46" s="113"/>
      <c r="O46" s="111"/>
      <c r="P46" s="84">
        <f t="shared" si="1"/>
        <v>0</v>
      </c>
      <c r="Q46" s="111"/>
      <c r="R46" s="102"/>
      <c r="S46" s="102"/>
      <c r="T46" s="108">
        <f t="shared" si="2"/>
        <v>0</v>
      </c>
      <c r="U46" s="113"/>
      <c r="V46" s="104">
        <f t="shared" si="0"/>
        <v>0</v>
      </c>
      <c r="W46" s="115"/>
    </row>
    <row r="47" spans="2:23" s="93" customFormat="1" x14ac:dyDescent="0.25">
      <c r="B47" s="1"/>
      <c r="C47" s="1"/>
      <c r="D47" s="111"/>
      <c r="E47" s="111"/>
      <c r="F47" s="111"/>
      <c r="G47" s="111"/>
      <c r="H47" s="111"/>
      <c r="I47" s="111"/>
      <c r="J47" s="111"/>
      <c r="K47" s="111"/>
      <c r="L47" s="112"/>
      <c r="M47" s="89"/>
      <c r="N47" s="113"/>
      <c r="O47" s="111"/>
      <c r="P47" s="84">
        <f t="shared" si="1"/>
        <v>0</v>
      </c>
      <c r="Q47" s="111"/>
      <c r="R47" s="102"/>
      <c r="S47" s="102"/>
      <c r="T47" s="108">
        <f t="shared" si="2"/>
        <v>0</v>
      </c>
      <c r="U47" s="113"/>
      <c r="V47" s="104">
        <f t="shared" si="0"/>
        <v>0</v>
      </c>
      <c r="W47" s="115"/>
    </row>
    <row r="48" spans="2:23" s="93" customFormat="1" x14ac:dyDescent="0.25">
      <c r="B48" s="1"/>
      <c r="C48" s="1"/>
      <c r="D48" s="111"/>
      <c r="E48" s="111"/>
      <c r="F48" s="111"/>
      <c r="G48" s="111"/>
      <c r="H48" s="111"/>
      <c r="I48" s="111"/>
      <c r="J48" s="111"/>
      <c r="K48" s="111"/>
      <c r="L48" s="112"/>
      <c r="M48" s="89"/>
      <c r="N48" s="113"/>
      <c r="O48" s="111"/>
      <c r="P48" s="84">
        <f t="shared" si="1"/>
        <v>0</v>
      </c>
      <c r="Q48" s="111"/>
      <c r="R48" s="102"/>
      <c r="S48" s="102"/>
      <c r="T48" s="108">
        <f t="shared" si="2"/>
        <v>0</v>
      </c>
      <c r="U48" s="113"/>
      <c r="V48" s="104">
        <f t="shared" si="0"/>
        <v>0</v>
      </c>
      <c r="W48" s="115"/>
    </row>
    <row r="49" spans="2:23" s="93" customFormat="1" x14ac:dyDescent="0.25">
      <c r="B49" s="1"/>
      <c r="C49" s="1"/>
      <c r="D49" s="111"/>
      <c r="E49" s="111"/>
      <c r="F49" s="111"/>
      <c r="G49" s="111"/>
      <c r="H49" s="111"/>
      <c r="I49" s="111"/>
      <c r="J49" s="111"/>
      <c r="K49" s="111"/>
      <c r="L49" s="112"/>
      <c r="M49" s="89"/>
      <c r="N49" s="113"/>
      <c r="O49" s="111"/>
      <c r="P49" s="84">
        <f t="shared" si="1"/>
        <v>0</v>
      </c>
      <c r="Q49" s="111"/>
      <c r="R49" s="102"/>
      <c r="S49" s="102"/>
      <c r="T49" s="108">
        <f t="shared" si="2"/>
        <v>0</v>
      </c>
      <c r="U49" s="113"/>
      <c r="V49" s="104">
        <f t="shared" si="0"/>
        <v>0</v>
      </c>
      <c r="W49" s="115"/>
    </row>
    <row r="50" spans="2:23" s="93" customFormat="1" x14ac:dyDescent="0.25">
      <c r="B50" s="1"/>
      <c r="C50" s="1"/>
      <c r="D50" s="111"/>
      <c r="E50" s="111"/>
      <c r="F50" s="111"/>
      <c r="G50" s="111"/>
      <c r="H50" s="111"/>
      <c r="I50" s="111"/>
      <c r="J50" s="111"/>
      <c r="K50" s="111"/>
      <c r="L50" s="112"/>
      <c r="M50" s="89"/>
      <c r="N50" s="113"/>
      <c r="O50" s="111"/>
      <c r="P50" s="84">
        <f t="shared" si="1"/>
        <v>0</v>
      </c>
      <c r="Q50" s="111"/>
      <c r="R50" s="102"/>
      <c r="S50" s="102"/>
      <c r="T50" s="108">
        <f t="shared" si="2"/>
        <v>0</v>
      </c>
      <c r="U50" s="113"/>
      <c r="V50" s="104">
        <f t="shared" si="0"/>
        <v>0</v>
      </c>
      <c r="W50" s="115"/>
    </row>
    <row r="51" spans="2:23" s="93" customFormat="1" x14ac:dyDescent="0.25">
      <c r="B51" s="1"/>
      <c r="C51" s="1"/>
      <c r="D51" s="111"/>
      <c r="E51" s="111"/>
      <c r="F51" s="111"/>
      <c r="G51" s="111"/>
      <c r="H51" s="111"/>
      <c r="I51" s="111"/>
      <c r="J51" s="111"/>
      <c r="K51" s="111"/>
      <c r="L51" s="112"/>
      <c r="M51" s="89"/>
      <c r="N51" s="113"/>
      <c r="O51" s="111"/>
      <c r="P51" s="84">
        <f t="shared" si="1"/>
        <v>0</v>
      </c>
      <c r="Q51" s="111"/>
      <c r="R51" s="102"/>
      <c r="S51" s="102"/>
      <c r="T51" s="108">
        <f t="shared" si="2"/>
        <v>0</v>
      </c>
      <c r="U51" s="113"/>
      <c r="V51" s="104">
        <f t="shared" si="0"/>
        <v>0</v>
      </c>
      <c r="W51" s="115"/>
    </row>
    <row r="52" spans="2:23" s="93" customFormat="1" x14ac:dyDescent="0.25">
      <c r="B52" s="1"/>
      <c r="C52" s="1"/>
      <c r="D52" s="111"/>
      <c r="E52" s="111"/>
      <c r="F52" s="111"/>
      <c r="G52" s="111"/>
      <c r="H52" s="111"/>
      <c r="I52" s="111"/>
      <c r="J52" s="111"/>
      <c r="K52" s="111"/>
      <c r="L52" s="112"/>
      <c r="M52" s="89"/>
      <c r="N52" s="113"/>
      <c r="O52" s="111"/>
      <c r="P52" s="84">
        <f t="shared" si="1"/>
        <v>0</v>
      </c>
      <c r="Q52" s="111"/>
      <c r="R52" s="102"/>
      <c r="S52" s="102"/>
      <c r="T52" s="108">
        <f t="shared" si="2"/>
        <v>0</v>
      </c>
      <c r="U52" s="113"/>
      <c r="V52" s="104">
        <f t="shared" si="0"/>
        <v>0</v>
      </c>
      <c r="W52" s="115"/>
    </row>
    <row r="53" spans="2:23" s="93" customFormat="1" x14ac:dyDescent="0.25">
      <c r="B53" s="1"/>
      <c r="C53" s="1"/>
      <c r="D53" s="111"/>
      <c r="E53" s="111"/>
      <c r="F53" s="111"/>
      <c r="G53" s="111"/>
      <c r="H53" s="111"/>
      <c r="I53" s="111"/>
      <c r="J53" s="111"/>
      <c r="K53" s="111"/>
      <c r="L53" s="112"/>
      <c r="M53" s="89"/>
      <c r="N53" s="113"/>
      <c r="O53" s="111"/>
      <c r="P53" s="84">
        <f t="shared" si="1"/>
        <v>0</v>
      </c>
      <c r="Q53" s="111"/>
      <c r="R53" s="102"/>
      <c r="S53" s="102"/>
      <c r="T53" s="108">
        <f t="shared" si="2"/>
        <v>0</v>
      </c>
      <c r="U53" s="113"/>
      <c r="V53" s="104">
        <f t="shared" si="0"/>
        <v>0</v>
      </c>
      <c r="W53" s="115"/>
    </row>
    <row r="54" spans="2:23" s="93" customFormat="1" x14ac:dyDescent="0.25">
      <c r="B54" s="1"/>
      <c r="C54" s="1"/>
      <c r="D54" s="111"/>
      <c r="E54" s="111"/>
      <c r="F54" s="111"/>
      <c r="G54" s="111"/>
      <c r="H54" s="111"/>
      <c r="I54" s="111"/>
      <c r="J54" s="111"/>
      <c r="K54" s="111"/>
      <c r="L54" s="112"/>
      <c r="M54" s="89"/>
      <c r="N54" s="113"/>
      <c r="O54" s="111"/>
      <c r="P54" s="84">
        <f t="shared" si="1"/>
        <v>0</v>
      </c>
      <c r="Q54" s="111"/>
      <c r="R54" s="102"/>
      <c r="S54" s="102"/>
      <c r="T54" s="108">
        <f t="shared" si="2"/>
        <v>0</v>
      </c>
      <c r="U54" s="113"/>
      <c r="V54" s="104">
        <f t="shared" si="0"/>
        <v>0</v>
      </c>
      <c r="W54" s="115"/>
    </row>
    <row r="55" spans="2:23" s="93" customFormat="1" x14ac:dyDescent="0.25">
      <c r="B55" s="1"/>
      <c r="C55" s="1"/>
      <c r="D55" s="111"/>
      <c r="E55" s="111"/>
      <c r="F55" s="111"/>
      <c r="G55" s="111"/>
      <c r="H55" s="111"/>
      <c r="I55" s="111"/>
      <c r="J55" s="111"/>
      <c r="K55" s="111"/>
      <c r="L55" s="112"/>
      <c r="M55" s="89"/>
      <c r="N55" s="113"/>
      <c r="O55" s="111"/>
      <c r="P55" s="84">
        <f t="shared" si="1"/>
        <v>0</v>
      </c>
      <c r="Q55" s="111"/>
      <c r="R55" s="102"/>
      <c r="S55" s="102"/>
      <c r="T55" s="108">
        <f t="shared" si="2"/>
        <v>0</v>
      </c>
      <c r="U55" s="113"/>
      <c r="V55" s="104">
        <f t="shared" si="0"/>
        <v>0</v>
      </c>
      <c r="W55" s="115"/>
    </row>
    <row r="56" spans="2:23" s="93" customFormat="1" x14ac:dyDescent="0.25">
      <c r="B56" s="1"/>
      <c r="C56" s="1"/>
      <c r="D56" s="111"/>
      <c r="E56" s="111"/>
      <c r="F56" s="111"/>
      <c r="G56" s="111"/>
      <c r="H56" s="111"/>
      <c r="I56" s="111"/>
      <c r="J56" s="111"/>
      <c r="K56" s="111"/>
      <c r="L56" s="112"/>
      <c r="M56" s="89"/>
      <c r="N56" s="113"/>
      <c r="O56" s="111"/>
      <c r="P56" s="84">
        <f t="shared" si="1"/>
        <v>0</v>
      </c>
      <c r="Q56" s="111"/>
      <c r="R56" s="102"/>
      <c r="S56" s="102"/>
      <c r="T56" s="108"/>
      <c r="U56" s="113"/>
      <c r="V56" s="104">
        <f t="shared" si="0"/>
        <v>0</v>
      </c>
      <c r="W56" s="115"/>
    </row>
    <row r="57" spans="2:23" s="93" customFormat="1" x14ac:dyDescent="0.25">
      <c r="B57" s="1"/>
      <c r="C57" s="1"/>
      <c r="D57" s="111"/>
      <c r="E57" s="111"/>
      <c r="F57" s="111"/>
      <c r="G57" s="111"/>
      <c r="H57" s="111"/>
      <c r="I57" s="111"/>
      <c r="J57" s="111"/>
      <c r="K57" s="111"/>
      <c r="L57" s="112"/>
      <c r="M57" s="89"/>
      <c r="N57" s="113"/>
      <c r="O57" s="111"/>
      <c r="P57" s="84">
        <f t="shared" si="1"/>
        <v>0</v>
      </c>
      <c r="Q57" s="111"/>
      <c r="R57" s="102"/>
      <c r="S57" s="102"/>
      <c r="T57" s="108"/>
      <c r="U57" s="113"/>
      <c r="V57" s="104">
        <f t="shared" si="0"/>
        <v>0</v>
      </c>
      <c r="W57" s="115"/>
    </row>
    <row r="58" spans="2:23" s="93" customFormat="1" x14ac:dyDescent="0.25">
      <c r="B58" s="1"/>
      <c r="C58" s="1"/>
      <c r="D58" s="111"/>
      <c r="E58" s="111"/>
      <c r="F58" s="111"/>
      <c r="G58" s="111"/>
      <c r="H58" s="111"/>
      <c r="I58" s="111"/>
      <c r="J58" s="111"/>
      <c r="K58" s="111"/>
      <c r="L58" s="112"/>
      <c r="M58" s="89"/>
      <c r="N58" s="113"/>
      <c r="O58" s="111"/>
      <c r="P58" s="84">
        <f t="shared" si="1"/>
        <v>0</v>
      </c>
      <c r="Q58" s="111"/>
      <c r="R58" s="102"/>
      <c r="S58" s="102"/>
      <c r="T58" s="108"/>
      <c r="U58" s="113"/>
      <c r="V58" s="104">
        <f t="shared" si="0"/>
        <v>0</v>
      </c>
      <c r="W58" s="115"/>
    </row>
    <row r="59" spans="2:23" s="93" customFormat="1" x14ac:dyDescent="0.25">
      <c r="B59" s="1"/>
      <c r="C59" s="99"/>
      <c r="D59" s="111"/>
      <c r="E59" s="111"/>
      <c r="F59" s="111"/>
      <c r="G59" s="111"/>
      <c r="H59" s="111"/>
      <c r="I59" s="111"/>
      <c r="J59" s="111"/>
      <c r="K59" s="111"/>
      <c r="L59" s="112"/>
      <c r="M59" s="89"/>
      <c r="N59" s="113"/>
      <c r="O59" s="111"/>
      <c r="P59" s="84">
        <f t="shared" si="1"/>
        <v>0</v>
      </c>
      <c r="Q59" s="111"/>
      <c r="R59" s="102"/>
      <c r="S59" s="102"/>
      <c r="T59" s="108"/>
      <c r="U59" s="113"/>
      <c r="V59" s="104">
        <f t="shared" si="0"/>
        <v>0</v>
      </c>
      <c r="W59" s="115"/>
    </row>
    <row r="60" spans="2:23" s="93" customFormat="1" ht="12.75" x14ac:dyDescent="0.2">
      <c r="B60" s="99"/>
      <c r="C60" s="99"/>
      <c r="D60" s="111"/>
      <c r="E60" s="111"/>
      <c r="F60" s="111"/>
      <c r="G60" s="111"/>
      <c r="H60" s="111"/>
      <c r="I60" s="111"/>
      <c r="J60" s="111"/>
      <c r="K60" s="111"/>
      <c r="L60" s="112"/>
      <c r="M60" s="89"/>
      <c r="N60" s="113"/>
      <c r="O60" s="111"/>
      <c r="P60" s="84">
        <f>N60-O60</f>
        <v>0</v>
      </c>
      <c r="Q60" s="111"/>
      <c r="R60" s="102"/>
      <c r="S60" s="102"/>
      <c r="T60" s="108"/>
      <c r="U60" s="113"/>
      <c r="V60" s="104">
        <f t="shared" si="0"/>
        <v>0</v>
      </c>
      <c r="W60" s="115"/>
    </row>
    <row r="61" spans="2:23" s="93" customFormat="1" ht="13.5" thickBot="1" x14ac:dyDescent="0.25">
      <c r="B61" s="116" t="s">
        <v>23</v>
      </c>
      <c r="C61" s="117"/>
      <c r="D61" s="118">
        <f>SUM(D8:D60)</f>
        <v>0</v>
      </c>
      <c r="E61" s="118">
        <f t="shared" ref="E61:P61" si="3">SUM(E8:E60)</f>
        <v>74</v>
      </c>
      <c r="F61" s="118">
        <f t="shared" si="3"/>
        <v>5</v>
      </c>
      <c r="G61" s="118">
        <f t="shared" si="3"/>
        <v>12</v>
      </c>
      <c r="H61" s="118">
        <f t="shared" si="3"/>
        <v>0</v>
      </c>
      <c r="I61" s="118">
        <f t="shared" si="3"/>
        <v>0</v>
      </c>
      <c r="J61" s="118">
        <f t="shared" si="3"/>
        <v>8.5</v>
      </c>
      <c r="K61" s="118">
        <f t="shared" si="3"/>
        <v>19</v>
      </c>
      <c r="L61" s="119">
        <f t="shared" si="3"/>
        <v>22</v>
      </c>
      <c r="M61" s="89"/>
      <c r="N61" s="120">
        <f t="shared" si="3"/>
        <v>308</v>
      </c>
      <c r="O61" s="118">
        <f t="shared" si="3"/>
        <v>253</v>
      </c>
      <c r="P61" s="121">
        <f t="shared" si="3"/>
        <v>159</v>
      </c>
      <c r="Q61" s="118"/>
      <c r="R61" s="122">
        <f>SUM(R8:R60)</f>
        <v>0</v>
      </c>
      <c r="S61" s="122">
        <f>SUM(S8:S60)</f>
        <v>292</v>
      </c>
      <c r="T61" s="122">
        <f>SUM(T8:T60)</f>
        <v>0</v>
      </c>
      <c r="U61" s="120"/>
      <c r="V61" s="123">
        <f>SUM(V8:V60)</f>
        <v>654</v>
      </c>
      <c r="W61" s="115"/>
    </row>
    <row r="62" spans="2:23" s="124" customFormat="1" thickTop="1" x14ac:dyDescent="0.2"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6"/>
      <c r="Q62" s="125"/>
      <c r="R62" s="125"/>
      <c r="S62" s="125"/>
      <c r="T62" s="125"/>
      <c r="U62" s="125"/>
      <c r="V62" s="127"/>
      <c r="W62" s="125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11D3-25EB-4C7B-A542-36477AFAF505}">
  <dimension ref="B2:V37"/>
  <sheetViews>
    <sheetView tabSelected="1" workbookViewId="0">
      <selection activeCell="E14" sqref="E14"/>
    </sheetView>
  </sheetViews>
  <sheetFormatPr defaultRowHeight="12.75" x14ac:dyDescent="0.2"/>
  <cols>
    <col min="1" max="1" width="9.140625" style="50"/>
    <col min="2" max="2" width="12.7109375" style="50" customWidth="1"/>
    <col min="3" max="3" width="60.5703125" style="50" bestFit="1" customWidth="1"/>
    <col min="4" max="4" width="9.140625" style="51"/>
    <col min="5" max="6" width="11.7109375" style="51" customWidth="1"/>
    <col min="7" max="7" width="10.85546875" style="51" customWidth="1"/>
    <col min="8" max="9" width="10.7109375" style="51" customWidth="1"/>
    <col min="10" max="10" width="8.28515625" style="51" bestFit="1" customWidth="1"/>
    <col min="11" max="11" width="10.28515625" style="51" customWidth="1"/>
    <col min="12" max="12" width="1.7109375" style="51" customWidth="1"/>
    <col min="13" max="13" width="8.42578125" style="51" customWidth="1"/>
    <col min="14" max="14" width="9.7109375" style="51" customWidth="1"/>
    <col min="15" max="15" width="11.85546875" style="81" customWidth="1"/>
    <col min="16" max="16" width="1.85546875" style="51" customWidth="1"/>
    <col min="17" max="19" width="9.140625" style="51"/>
    <col min="20" max="20" width="2.28515625" style="51" customWidth="1"/>
    <col min="21" max="21" width="9.140625" style="49"/>
    <col min="22" max="22" width="2.140625" style="50" customWidth="1"/>
    <col min="23" max="16384" width="9.140625" style="50"/>
  </cols>
  <sheetData>
    <row r="2" spans="2:22" x14ac:dyDescent="0.2">
      <c r="B2" s="154" t="s">
        <v>16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2" x14ac:dyDescent="0.2">
      <c r="B3" s="155" t="str">
        <f>Employee!C6</f>
        <v>Arslan Khalid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2" x14ac:dyDescent="0.2">
      <c r="B4" s="156" t="s">
        <v>144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</row>
    <row r="6" spans="2:22" x14ac:dyDescent="0.2">
      <c r="B6" s="52" t="s">
        <v>11</v>
      </c>
      <c r="C6" s="128" t="s">
        <v>10</v>
      </c>
      <c r="D6" s="157" t="s">
        <v>79</v>
      </c>
      <c r="E6" s="158"/>
      <c r="F6" s="158"/>
      <c r="G6" s="158"/>
      <c r="H6" s="158"/>
      <c r="I6" s="54" t="s">
        <v>113</v>
      </c>
      <c r="J6" s="159" t="s">
        <v>80</v>
      </c>
      <c r="K6" s="159" t="s">
        <v>81</v>
      </c>
      <c r="M6" s="158" t="s">
        <v>17</v>
      </c>
      <c r="N6" s="158"/>
      <c r="O6" s="158"/>
      <c r="Q6" s="158" t="s">
        <v>20</v>
      </c>
      <c r="R6" s="158"/>
      <c r="S6" s="158"/>
      <c r="U6" s="55" t="s">
        <v>13</v>
      </c>
      <c r="V6" s="51"/>
    </row>
    <row r="7" spans="2:22" x14ac:dyDescent="0.2">
      <c r="B7" s="56"/>
      <c r="C7" s="57"/>
      <c r="D7" s="58" t="s">
        <v>82</v>
      </c>
      <c r="E7" s="58" t="s">
        <v>83</v>
      </c>
      <c r="F7" s="58" t="s">
        <v>143</v>
      </c>
      <c r="G7" s="58" t="s">
        <v>84</v>
      </c>
      <c r="H7" s="58" t="s">
        <v>85</v>
      </c>
      <c r="I7" s="58" t="s">
        <v>114</v>
      </c>
      <c r="J7" s="160"/>
      <c r="K7" s="160"/>
      <c r="M7" s="53" t="s">
        <v>12</v>
      </c>
      <c r="N7" s="53" t="s">
        <v>15</v>
      </c>
      <c r="O7" s="79" t="s">
        <v>115</v>
      </c>
      <c r="Q7" s="53" t="s">
        <v>19</v>
      </c>
      <c r="R7" s="53" t="s">
        <v>15</v>
      </c>
      <c r="S7" s="53" t="s">
        <v>115</v>
      </c>
      <c r="U7" s="59" t="s">
        <v>97</v>
      </c>
      <c r="V7" s="51"/>
    </row>
    <row r="8" spans="2:22" ht="15" x14ac:dyDescent="0.25">
      <c r="B8" s="1" t="s">
        <v>147</v>
      </c>
      <c r="C8" s="1"/>
      <c r="D8" s="62"/>
      <c r="E8" s="62"/>
      <c r="F8" s="62"/>
      <c r="G8" s="62"/>
      <c r="H8" s="62"/>
      <c r="I8" s="62"/>
      <c r="J8" s="62"/>
      <c r="K8" s="62"/>
      <c r="M8" s="62"/>
      <c r="N8" s="62"/>
      <c r="O8" s="80"/>
      <c r="Q8" s="62"/>
      <c r="R8" s="62"/>
      <c r="S8" s="63"/>
      <c r="U8" s="64"/>
      <c r="V8" s="51"/>
    </row>
    <row r="9" spans="2:22" ht="15" x14ac:dyDescent="0.25">
      <c r="B9" s="1"/>
      <c r="C9" s="1" t="s">
        <v>150</v>
      </c>
      <c r="D9" s="26"/>
      <c r="E9" s="26"/>
      <c r="F9" s="26"/>
      <c r="G9" s="26"/>
      <c r="H9" s="26">
        <v>41</v>
      </c>
      <c r="I9" s="26"/>
      <c r="J9" s="62"/>
      <c r="K9" s="62"/>
      <c r="M9" s="62"/>
      <c r="N9" s="62"/>
      <c r="O9" s="84">
        <f>IF(M9&gt;0,M9-N9,0)</f>
        <v>0</v>
      </c>
      <c r="Q9" s="62"/>
      <c r="R9" s="62"/>
      <c r="S9" s="84"/>
      <c r="T9" s="65"/>
      <c r="U9" s="64">
        <f>D9+E9+F9+G9+H9+I9+J9+K9+N9+R9</f>
        <v>41</v>
      </c>
      <c r="V9" s="51"/>
    </row>
    <row r="10" spans="2:22" ht="15" x14ac:dyDescent="0.25">
      <c r="B10" s="1" t="s">
        <v>148</v>
      </c>
      <c r="C10" s="1"/>
      <c r="D10" s="26"/>
      <c r="E10" s="26"/>
      <c r="F10" s="26"/>
      <c r="G10" s="26"/>
      <c r="H10" s="26"/>
      <c r="I10" s="26"/>
      <c r="J10" s="62"/>
      <c r="K10" s="62"/>
      <c r="M10" s="62"/>
      <c r="N10" s="130"/>
      <c r="O10" s="84">
        <f t="shared" ref="O10:O30" si="0">IF(M10&gt;0,M10-N10,0)</f>
        <v>0</v>
      </c>
      <c r="Q10" s="62"/>
      <c r="R10" s="62"/>
      <c r="S10" s="84">
        <f t="shared" ref="S10" si="1">Q10-R10</f>
        <v>0</v>
      </c>
      <c r="T10" s="65"/>
      <c r="U10" s="64">
        <f t="shared" ref="U10:U30" si="2">D10+E10+F10+G10+H10+I10+J10+K10+N10+R10</f>
        <v>0</v>
      </c>
      <c r="V10" s="51"/>
    </row>
    <row r="11" spans="2:22" ht="15" x14ac:dyDescent="0.25">
      <c r="B11" s="1"/>
      <c r="C11" s="1" t="s">
        <v>149</v>
      </c>
      <c r="D11" s="26"/>
      <c r="E11" s="26"/>
      <c r="F11" s="26"/>
      <c r="G11" s="26"/>
      <c r="H11" s="26"/>
      <c r="I11" s="26"/>
      <c r="J11" s="62"/>
      <c r="K11" s="62"/>
      <c r="M11" s="62"/>
      <c r="N11" s="67">
        <v>20</v>
      </c>
      <c r="O11" s="84">
        <f t="shared" si="0"/>
        <v>0</v>
      </c>
      <c r="Q11" s="62"/>
      <c r="R11" s="62"/>
      <c r="S11" s="84"/>
      <c r="T11" s="65"/>
      <c r="U11" s="64">
        <f t="shared" si="2"/>
        <v>20</v>
      </c>
      <c r="V11" s="51"/>
    </row>
    <row r="12" spans="2:22" ht="15" x14ac:dyDescent="0.25">
      <c r="B12" s="1" t="s">
        <v>111</v>
      </c>
      <c r="C12" s="1"/>
      <c r="D12" s="26"/>
      <c r="E12" s="26"/>
      <c r="F12" s="26"/>
      <c r="G12" s="26"/>
      <c r="H12" s="26"/>
      <c r="I12" s="26"/>
      <c r="J12" s="62"/>
      <c r="K12" s="62"/>
      <c r="M12" s="62"/>
      <c r="N12" s="68"/>
      <c r="O12" s="84">
        <f t="shared" si="0"/>
        <v>0</v>
      </c>
      <c r="Q12" s="62"/>
      <c r="R12" s="62"/>
      <c r="S12" s="84"/>
      <c r="T12" s="65"/>
      <c r="U12" s="64">
        <f t="shared" si="2"/>
        <v>0</v>
      </c>
      <c r="V12" s="51"/>
    </row>
    <row r="13" spans="2:22" ht="15" x14ac:dyDescent="0.25">
      <c r="B13" s="1"/>
      <c r="C13" s="1" t="s">
        <v>112</v>
      </c>
      <c r="D13" s="26"/>
      <c r="E13" s="26">
        <v>11</v>
      </c>
      <c r="F13" s="26"/>
      <c r="G13" s="26"/>
      <c r="H13" s="26"/>
      <c r="I13" s="26"/>
      <c r="J13" s="62"/>
      <c r="K13" s="62"/>
      <c r="M13" s="62"/>
      <c r="N13" s="68"/>
      <c r="O13" s="84">
        <f t="shared" si="0"/>
        <v>0</v>
      </c>
      <c r="Q13" s="62"/>
      <c r="R13" s="62"/>
      <c r="S13" s="84"/>
      <c r="T13" s="65"/>
      <c r="U13" s="64">
        <f t="shared" si="2"/>
        <v>11</v>
      </c>
      <c r="V13" s="51"/>
    </row>
    <row r="14" spans="2:22" ht="15" x14ac:dyDescent="0.25">
      <c r="B14" s="1"/>
      <c r="C14" s="1"/>
      <c r="D14" s="26"/>
      <c r="E14" s="26"/>
      <c r="F14" s="26"/>
      <c r="G14" s="26"/>
      <c r="H14" s="26"/>
      <c r="I14" s="26"/>
      <c r="J14" s="62"/>
      <c r="K14" s="62"/>
      <c r="M14" s="62"/>
      <c r="N14" s="68"/>
      <c r="O14" s="84">
        <f t="shared" si="0"/>
        <v>0</v>
      </c>
      <c r="Q14" s="62"/>
      <c r="R14" s="62"/>
      <c r="S14" s="84"/>
      <c r="T14" s="65"/>
      <c r="U14" s="64">
        <f t="shared" si="2"/>
        <v>0</v>
      </c>
      <c r="V14" s="51"/>
    </row>
    <row r="15" spans="2:22" ht="15" x14ac:dyDescent="0.25">
      <c r="B15" s="1"/>
      <c r="C15" s="1"/>
      <c r="D15" s="26"/>
      <c r="E15" s="26"/>
      <c r="F15" s="26"/>
      <c r="G15" s="26"/>
      <c r="H15" s="26"/>
      <c r="I15" s="26"/>
      <c r="J15" s="62"/>
      <c r="K15" s="62"/>
      <c r="M15" s="62"/>
      <c r="N15" s="68"/>
      <c r="O15" s="84">
        <f t="shared" si="0"/>
        <v>0</v>
      </c>
      <c r="Q15" s="62"/>
      <c r="R15" s="62"/>
      <c r="S15" s="84"/>
      <c r="T15" s="65"/>
      <c r="U15" s="64">
        <f t="shared" si="2"/>
        <v>0</v>
      </c>
      <c r="V15" s="51"/>
    </row>
    <row r="16" spans="2:22" ht="15" x14ac:dyDescent="0.25">
      <c r="B16" s="1"/>
      <c r="C16" s="1"/>
      <c r="D16" s="26"/>
      <c r="E16" s="26"/>
      <c r="F16" s="26"/>
      <c r="G16" s="26"/>
      <c r="H16" s="26"/>
      <c r="I16" s="26"/>
      <c r="J16" s="62"/>
      <c r="K16" s="62"/>
      <c r="M16" s="62"/>
      <c r="N16" s="68"/>
      <c r="O16" s="84">
        <f t="shared" si="0"/>
        <v>0</v>
      </c>
      <c r="Q16" s="62"/>
      <c r="R16" s="62"/>
      <c r="S16" s="84"/>
      <c r="T16" s="65"/>
      <c r="U16" s="64">
        <f t="shared" si="2"/>
        <v>0</v>
      </c>
      <c r="V16" s="51"/>
    </row>
    <row r="17" spans="2:22" ht="15" x14ac:dyDescent="0.25">
      <c r="B17" s="1"/>
      <c r="C17" s="1"/>
      <c r="D17" s="26"/>
      <c r="E17" s="26"/>
      <c r="F17" s="26"/>
      <c r="G17" s="26"/>
      <c r="H17" s="26"/>
      <c r="I17" s="26"/>
      <c r="J17" s="62"/>
      <c r="K17" s="62"/>
      <c r="M17" s="62"/>
      <c r="N17" s="68"/>
      <c r="O17" s="84">
        <f t="shared" si="0"/>
        <v>0</v>
      </c>
      <c r="Q17" s="62"/>
      <c r="R17" s="62"/>
      <c r="S17" s="84"/>
      <c r="T17" s="65"/>
      <c r="U17" s="64">
        <f t="shared" si="2"/>
        <v>0</v>
      </c>
      <c r="V17" s="51"/>
    </row>
    <row r="18" spans="2:22" ht="15" x14ac:dyDescent="0.25">
      <c r="B18" s="1"/>
      <c r="C18" s="1"/>
      <c r="D18" s="26"/>
      <c r="E18" s="26"/>
      <c r="F18" s="26"/>
      <c r="G18" s="26"/>
      <c r="H18" s="26"/>
      <c r="I18" s="26"/>
      <c r="J18" s="62"/>
      <c r="K18" s="62"/>
      <c r="M18" s="62"/>
      <c r="N18" s="68"/>
      <c r="O18" s="84">
        <f t="shared" si="0"/>
        <v>0</v>
      </c>
      <c r="Q18" s="62"/>
      <c r="R18" s="62"/>
      <c r="S18" s="84"/>
      <c r="T18" s="65"/>
      <c r="U18" s="64">
        <f t="shared" si="2"/>
        <v>0</v>
      </c>
      <c r="V18" s="51"/>
    </row>
    <row r="19" spans="2:22" ht="15" x14ac:dyDescent="0.25">
      <c r="B19" s="1"/>
      <c r="C19" s="1"/>
      <c r="D19" s="26"/>
      <c r="E19" s="26"/>
      <c r="F19" s="26"/>
      <c r="G19" s="26"/>
      <c r="H19" s="26"/>
      <c r="I19" s="26"/>
      <c r="J19" s="62"/>
      <c r="K19" s="62"/>
      <c r="M19" s="62"/>
      <c r="N19" s="68"/>
      <c r="O19" s="84">
        <f t="shared" si="0"/>
        <v>0</v>
      </c>
      <c r="Q19" s="62"/>
      <c r="R19" s="62"/>
      <c r="S19" s="84"/>
      <c r="T19" s="65"/>
      <c r="U19" s="64">
        <f t="shared" si="2"/>
        <v>0</v>
      </c>
      <c r="V19" s="51"/>
    </row>
    <row r="20" spans="2:22" ht="15" x14ac:dyDescent="0.25">
      <c r="B20" s="1"/>
      <c r="C20" s="1"/>
      <c r="D20" s="26"/>
      <c r="E20" s="26"/>
      <c r="F20" s="26"/>
      <c r="G20" s="26"/>
      <c r="H20" s="26"/>
      <c r="I20" s="26"/>
      <c r="J20" s="62"/>
      <c r="K20" s="62"/>
      <c r="M20" s="62"/>
      <c r="N20" s="68"/>
      <c r="O20" s="84">
        <f t="shared" si="0"/>
        <v>0</v>
      </c>
      <c r="Q20" s="62"/>
      <c r="R20" s="62"/>
      <c r="S20" s="84"/>
      <c r="T20" s="65"/>
      <c r="U20" s="64">
        <f t="shared" si="2"/>
        <v>0</v>
      </c>
      <c r="V20" s="51"/>
    </row>
    <row r="21" spans="2:22" ht="15" x14ac:dyDescent="0.25">
      <c r="B21" s="1"/>
      <c r="C21" s="1"/>
      <c r="D21" s="26"/>
      <c r="E21" s="26"/>
      <c r="F21" s="26"/>
      <c r="G21" s="26"/>
      <c r="H21" s="26"/>
      <c r="I21" s="26"/>
      <c r="J21" s="62"/>
      <c r="K21" s="62"/>
      <c r="M21" s="62"/>
      <c r="N21" s="68"/>
      <c r="O21" s="84">
        <f t="shared" si="0"/>
        <v>0</v>
      </c>
      <c r="Q21" s="62"/>
      <c r="R21" s="62"/>
      <c r="S21" s="84"/>
      <c r="T21" s="65"/>
      <c r="U21" s="64">
        <f t="shared" si="2"/>
        <v>0</v>
      </c>
      <c r="V21" s="51"/>
    </row>
    <row r="22" spans="2:22" ht="15" x14ac:dyDescent="0.25">
      <c r="B22" s="1"/>
      <c r="C22" s="1"/>
      <c r="D22" s="26"/>
      <c r="E22" s="26"/>
      <c r="F22" s="26"/>
      <c r="G22" s="26"/>
      <c r="H22" s="26"/>
      <c r="I22" s="26"/>
      <c r="J22" s="62"/>
      <c r="K22" s="62"/>
      <c r="M22" s="62"/>
      <c r="N22" s="66"/>
      <c r="O22" s="84">
        <f t="shared" si="0"/>
        <v>0</v>
      </c>
      <c r="Q22" s="62"/>
      <c r="R22" s="62"/>
      <c r="S22" s="84"/>
      <c r="T22" s="65"/>
      <c r="U22" s="64">
        <f t="shared" si="2"/>
        <v>0</v>
      </c>
      <c r="V22" s="51"/>
    </row>
    <row r="23" spans="2:22" ht="15" x14ac:dyDescent="0.25">
      <c r="B23" s="1"/>
      <c r="C23" s="1"/>
      <c r="D23" s="26"/>
      <c r="E23" s="26"/>
      <c r="F23" s="26"/>
      <c r="G23" s="26"/>
      <c r="H23" s="26"/>
      <c r="I23" s="26"/>
      <c r="J23" s="62"/>
      <c r="K23" s="62"/>
      <c r="M23" s="62"/>
      <c r="N23" s="66"/>
      <c r="O23" s="84">
        <f t="shared" si="0"/>
        <v>0</v>
      </c>
      <c r="Q23" s="62"/>
      <c r="R23" s="62"/>
      <c r="S23" s="84"/>
      <c r="T23" s="65"/>
      <c r="U23" s="64">
        <f t="shared" si="2"/>
        <v>0</v>
      </c>
      <c r="V23" s="51"/>
    </row>
    <row r="24" spans="2:22" ht="15" x14ac:dyDescent="0.25">
      <c r="B24" s="1"/>
      <c r="C24" s="1"/>
      <c r="D24" s="26"/>
      <c r="E24" s="26"/>
      <c r="F24" s="26"/>
      <c r="G24" s="26"/>
      <c r="H24" s="26"/>
      <c r="I24" s="26"/>
      <c r="J24" s="62"/>
      <c r="K24" s="62"/>
      <c r="M24" s="62"/>
      <c r="N24" s="66"/>
      <c r="O24" s="84">
        <f t="shared" si="0"/>
        <v>0</v>
      </c>
      <c r="Q24" s="62"/>
      <c r="R24" s="62"/>
      <c r="S24" s="84"/>
      <c r="T24" s="65"/>
      <c r="U24" s="64">
        <f t="shared" si="2"/>
        <v>0</v>
      </c>
      <c r="V24" s="51"/>
    </row>
    <row r="25" spans="2:22" ht="15" x14ac:dyDescent="0.25">
      <c r="B25" s="1"/>
      <c r="C25" s="1"/>
      <c r="D25" s="26"/>
      <c r="E25" s="26"/>
      <c r="F25" s="26"/>
      <c r="G25" s="26"/>
      <c r="H25" s="26"/>
      <c r="I25" s="26"/>
      <c r="J25" s="62"/>
      <c r="K25" s="62"/>
      <c r="M25" s="62"/>
      <c r="N25" s="66"/>
      <c r="O25" s="84">
        <f t="shared" si="0"/>
        <v>0</v>
      </c>
      <c r="Q25" s="62"/>
      <c r="R25" s="62"/>
      <c r="S25" s="84"/>
      <c r="T25" s="65"/>
      <c r="U25" s="64">
        <f t="shared" si="2"/>
        <v>0</v>
      </c>
      <c r="V25" s="51"/>
    </row>
    <row r="26" spans="2:22" ht="15" x14ac:dyDescent="0.25">
      <c r="B26" s="1"/>
      <c r="C26" s="1"/>
      <c r="D26" s="26"/>
      <c r="E26" s="26"/>
      <c r="F26" s="26"/>
      <c r="G26" s="26"/>
      <c r="H26" s="26"/>
      <c r="I26" s="26"/>
      <c r="J26" s="62"/>
      <c r="K26" s="62"/>
      <c r="M26" s="62"/>
      <c r="N26" s="66"/>
      <c r="O26" s="84">
        <f t="shared" si="0"/>
        <v>0</v>
      </c>
      <c r="Q26" s="62"/>
      <c r="R26" s="62"/>
      <c r="S26" s="84"/>
      <c r="T26" s="65"/>
      <c r="U26" s="64">
        <f t="shared" si="2"/>
        <v>0</v>
      </c>
      <c r="V26" s="51"/>
    </row>
    <row r="27" spans="2:22" ht="15" x14ac:dyDescent="0.25">
      <c r="B27" s="1"/>
      <c r="C27" s="1"/>
      <c r="D27" s="26"/>
      <c r="E27" s="26"/>
      <c r="F27" s="26"/>
      <c r="G27" s="26"/>
      <c r="H27" s="26"/>
      <c r="I27" s="26"/>
      <c r="J27" s="62"/>
      <c r="K27" s="62"/>
      <c r="M27" s="62"/>
      <c r="N27" s="66"/>
      <c r="O27" s="84">
        <f t="shared" si="0"/>
        <v>0</v>
      </c>
      <c r="Q27" s="62"/>
      <c r="R27" s="62"/>
      <c r="S27" s="84"/>
      <c r="T27" s="65"/>
      <c r="U27" s="64">
        <f t="shared" si="2"/>
        <v>0</v>
      </c>
      <c r="V27" s="51"/>
    </row>
    <row r="28" spans="2:22" ht="15" x14ac:dyDescent="0.25">
      <c r="B28" s="1"/>
      <c r="C28" s="1"/>
      <c r="D28" s="26"/>
      <c r="E28" s="26"/>
      <c r="F28" s="26"/>
      <c r="G28" s="26"/>
      <c r="H28" s="26"/>
      <c r="I28" s="26"/>
      <c r="J28" s="62"/>
      <c r="K28" s="62"/>
      <c r="M28" s="62"/>
      <c r="N28" s="68"/>
      <c r="O28" s="84">
        <f t="shared" si="0"/>
        <v>0</v>
      </c>
      <c r="Q28" s="62"/>
      <c r="R28" s="62"/>
      <c r="S28" s="84"/>
      <c r="T28" s="65"/>
      <c r="U28" s="64">
        <f t="shared" si="2"/>
        <v>0</v>
      </c>
      <c r="V28" s="51"/>
    </row>
    <row r="29" spans="2:22" x14ac:dyDescent="0.2">
      <c r="B29" s="61"/>
      <c r="C29" s="61"/>
      <c r="D29" s="26"/>
      <c r="E29" s="26"/>
      <c r="F29" s="26"/>
      <c r="G29" s="26"/>
      <c r="H29" s="26"/>
      <c r="I29" s="26"/>
      <c r="J29" s="62"/>
      <c r="K29" s="62"/>
      <c r="M29" s="62"/>
      <c r="N29" s="68"/>
      <c r="O29" s="84">
        <f t="shared" si="0"/>
        <v>0</v>
      </c>
      <c r="Q29" s="62"/>
      <c r="R29" s="62"/>
      <c r="S29" s="84"/>
      <c r="T29" s="65"/>
      <c r="U29" s="64">
        <f t="shared" si="2"/>
        <v>0</v>
      </c>
      <c r="V29" s="51"/>
    </row>
    <row r="30" spans="2:22" x14ac:dyDescent="0.2">
      <c r="B30" s="61"/>
      <c r="C30" s="60"/>
      <c r="D30" s="26"/>
      <c r="E30" s="26"/>
      <c r="F30" s="26"/>
      <c r="G30" s="26"/>
      <c r="H30" s="26"/>
      <c r="I30" s="26"/>
      <c r="J30" s="62"/>
      <c r="K30" s="62"/>
      <c r="M30" s="62"/>
      <c r="N30" s="66"/>
      <c r="O30" s="84">
        <f t="shared" si="0"/>
        <v>0</v>
      </c>
      <c r="Q30" s="62"/>
      <c r="R30" s="62"/>
      <c r="S30" s="84"/>
      <c r="T30" s="65"/>
      <c r="U30" s="64">
        <f t="shared" si="2"/>
        <v>0</v>
      </c>
      <c r="V30" s="51"/>
    </row>
    <row r="31" spans="2:22" x14ac:dyDescent="0.2">
      <c r="U31" s="69"/>
      <c r="V31" s="51"/>
    </row>
    <row r="32" spans="2:22" ht="13.5" thickBot="1" x14ac:dyDescent="0.25">
      <c r="B32" s="70" t="s">
        <v>23</v>
      </c>
      <c r="C32" s="70"/>
      <c r="D32" s="71"/>
      <c r="E32" s="71"/>
      <c r="F32" s="71"/>
      <c r="G32" s="71"/>
      <c r="H32" s="71"/>
      <c r="I32" s="71"/>
      <c r="J32" s="71"/>
      <c r="K32" s="71"/>
      <c r="M32" s="71"/>
      <c r="N32" s="71">
        <f>SUM(N8:N24)</f>
        <v>20</v>
      </c>
      <c r="O32" s="82">
        <f t="shared" ref="O32" si="3">IF(M32=0,0,(N32-M32)/M32)</f>
        <v>0</v>
      </c>
      <c r="P32" s="71"/>
      <c r="Q32" s="71">
        <f>SUM(Q8:Q23)</f>
        <v>0</v>
      </c>
      <c r="R32" s="71">
        <f>SUM(R8:R23)</f>
        <v>0</v>
      </c>
      <c r="S32" s="72">
        <f t="shared" ref="S32" si="4">IF(Q32=0,0,(R32-Q32)/Q32)</f>
        <v>0</v>
      </c>
      <c r="T32" s="71"/>
      <c r="U32" s="73">
        <f>SUM(U8:U30)</f>
        <v>72</v>
      </c>
      <c r="V32" s="71"/>
    </row>
    <row r="33" spans="21:21" ht="13.5" thickTop="1" x14ac:dyDescent="0.2"/>
    <row r="37" spans="21:21" x14ac:dyDescent="0.2">
      <c r="U37" s="51"/>
    </row>
  </sheetData>
  <mergeCells count="8">
    <mergeCell ref="B2:T2"/>
    <mergeCell ref="B3:T3"/>
    <mergeCell ref="B4:T4"/>
    <mergeCell ref="D6:H6"/>
    <mergeCell ref="J6:J7"/>
    <mergeCell ref="K6:K7"/>
    <mergeCell ref="M6:O6"/>
    <mergeCell ref="Q6:S6"/>
  </mergeCells>
  <conditionalFormatting sqref="C1:C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0FB1-A11C-4AA2-A20D-A9CB6E6BE92E}">
  <dimension ref="B2:V37"/>
  <sheetViews>
    <sheetView workbookViewId="0">
      <selection sqref="A1:XFD1048576"/>
    </sheetView>
  </sheetViews>
  <sheetFormatPr defaultRowHeight="12.75" x14ac:dyDescent="0.2"/>
  <cols>
    <col min="1" max="1" width="9.140625" style="50"/>
    <col min="2" max="2" width="12.7109375" style="50" customWidth="1"/>
    <col min="3" max="3" width="60.5703125" style="50" bestFit="1" customWidth="1"/>
    <col min="4" max="4" width="9.140625" style="51"/>
    <col min="5" max="6" width="11.7109375" style="51" customWidth="1"/>
    <col min="7" max="7" width="10.85546875" style="51" customWidth="1"/>
    <col min="8" max="9" width="10.7109375" style="51" customWidth="1"/>
    <col min="10" max="10" width="8.28515625" style="51" bestFit="1" customWidth="1"/>
    <col min="11" max="11" width="10.28515625" style="51" customWidth="1"/>
    <col min="12" max="12" width="1.7109375" style="51" customWidth="1"/>
    <col min="13" max="13" width="8.42578125" style="51" customWidth="1"/>
    <col min="14" max="14" width="9.7109375" style="51" customWidth="1"/>
    <col min="15" max="15" width="11.85546875" style="81" customWidth="1"/>
    <col min="16" max="16" width="1.85546875" style="51" customWidth="1"/>
    <col min="17" max="19" width="9.140625" style="51"/>
    <col min="20" max="20" width="2.28515625" style="51" customWidth="1"/>
    <col min="21" max="21" width="9.140625" style="49"/>
    <col min="22" max="22" width="2.140625" style="50" customWidth="1"/>
    <col min="23" max="16384" width="9.140625" style="50"/>
  </cols>
  <sheetData>
    <row r="2" spans="2:22" x14ac:dyDescent="0.2">
      <c r="B2" s="154" t="s">
        <v>16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2" x14ac:dyDescent="0.2">
      <c r="B3" s="155" t="str">
        <f>Employee!C6</f>
        <v>Arslan Khalid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2" x14ac:dyDescent="0.2">
      <c r="B4" s="156" t="s">
        <v>144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</row>
    <row r="6" spans="2:22" x14ac:dyDescent="0.2">
      <c r="B6" s="52" t="s">
        <v>11</v>
      </c>
      <c r="C6" s="128" t="s">
        <v>10</v>
      </c>
      <c r="D6" s="157" t="s">
        <v>79</v>
      </c>
      <c r="E6" s="158"/>
      <c r="F6" s="158"/>
      <c r="G6" s="158"/>
      <c r="H6" s="158"/>
      <c r="I6" s="54" t="s">
        <v>113</v>
      </c>
      <c r="J6" s="159" t="s">
        <v>80</v>
      </c>
      <c r="K6" s="159" t="s">
        <v>81</v>
      </c>
      <c r="M6" s="158" t="s">
        <v>17</v>
      </c>
      <c r="N6" s="158"/>
      <c r="O6" s="158"/>
      <c r="Q6" s="158" t="s">
        <v>20</v>
      </c>
      <c r="R6" s="158"/>
      <c r="S6" s="158"/>
      <c r="U6" s="55" t="s">
        <v>13</v>
      </c>
      <c r="V6" s="51"/>
    </row>
    <row r="7" spans="2:22" x14ac:dyDescent="0.2">
      <c r="B7" s="56"/>
      <c r="C7" s="57"/>
      <c r="D7" s="58" t="s">
        <v>82</v>
      </c>
      <c r="E7" s="58" t="s">
        <v>83</v>
      </c>
      <c r="F7" s="58" t="s">
        <v>143</v>
      </c>
      <c r="G7" s="58" t="s">
        <v>84</v>
      </c>
      <c r="H7" s="58" t="s">
        <v>85</v>
      </c>
      <c r="I7" s="58" t="s">
        <v>114</v>
      </c>
      <c r="J7" s="160"/>
      <c r="K7" s="160"/>
      <c r="M7" s="53" t="s">
        <v>12</v>
      </c>
      <c r="N7" s="53" t="s">
        <v>15</v>
      </c>
      <c r="O7" s="79" t="s">
        <v>115</v>
      </c>
      <c r="Q7" s="53" t="s">
        <v>19</v>
      </c>
      <c r="R7" s="53" t="s">
        <v>15</v>
      </c>
      <c r="S7" s="53" t="s">
        <v>115</v>
      </c>
      <c r="U7" s="59" t="s">
        <v>97</v>
      </c>
      <c r="V7" s="51"/>
    </row>
    <row r="8" spans="2:22" ht="15" x14ac:dyDescent="0.25">
      <c r="B8" s="1" t="s">
        <v>127</v>
      </c>
      <c r="C8" s="1"/>
      <c r="D8" s="62"/>
      <c r="E8" s="62"/>
      <c r="F8" s="62"/>
      <c r="G8" s="62"/>
      <c r="H8" s="62"/>
      <c r="I8" s="62"/>
      <c r="J8" s="62"/>
      <c r="K8" s="62"/>
      <c r="M8" s="62"/>
      <c r="N8" s="62"/>
      <c r="O8" s="80"/>
      <c r="Q8" s="62"/>
      <c r="R8" s="62"/>
      <c r="S8" s="63"/>
      <c r="U8" s="64"/>
      <c r="V8" s="51"/>
    </row>
    <row r="9" spans="2:22" ht="15" x14ac:dyDescent="0.25">
      <c r="B9" s="1"/>
      <c r="C9" s="1" t="s">
        <v>145</v>
      </c>
      <c r="D9" s="26"/>
      <c r="E9" s="26"/>
      <c r="F9" s="26"/>
      <c r="G9" s="26"/>
      <c r="H9" s="26"/>
      <c r="I9" s="26"/>
      <c r="J9" s="62">
        <v>4</v>
      </c>
      <c r="K9" s="62"/>
      <c r="M9" s="62"/>
      <c r="N9" s="62">
        <v>14</v>
      </c>
      <c r="O9" s="84">
        <f>IF(M9&gt;0,M9-N9,0)</f>
        <v>0</v>
      </c>
      <c r="Q9" s="62"/>
      <c r="R9" s="62"/>
      <c r="S9" s="84"/>
      <c r="T9" s="65"/>
      <c r="U9" s="64">
        <f>D9+E9+F9+G9+H9+I9+J9+K9+N9+R9</f>
        <v>18</v>
      </c>
      <c r="V9" s="51"/>
    </row>
    <row r="10" spans="2:22" ht="15" x14ac:dyDescent="0.25">
      <c r="B10" s="1"/>
      <c r="C10" s="1" t="s">
        <v>146</v>
      </c>
      <c r="D10" s="26"/>
      <c r="E10" s="26"/>
      <c r="F10" s="26"/>
      <c r="G10" s="26"/>
      <c r="H10" s="26"/>
      <c r="I10" s="26"/>
      <c r="J10" s="62"/>
      <c r="K10" s="62"/>
      <c r="M10" s="62"/>
      <c r="N10" s="130">
        <v>38</v>
      </c>
      <c r="O10" s="84">
        <f t="shared" ref="O10:O30" si="0">IF(M10&gt;0,M10-N10,0)</f>
        <v>0</v>
      </c>
      <c r="Q10" s="62"/>
      <c r="R10" s="62"/>
      <c r="S10" s="84">
        <f t="shared" ref="S10" si="1">Q10-R10</f>
        <v>0</v>
      </c>
      <c r="T10" s="65"/>
      <c r="U10" s="64">
        <f t="shared" ref="U10:U30" si="2">D10+E10+F10+G10+H10+I10+J10+K10+N10+R10</f>
        <v>38</v>
      </c>
      <c r="V10" s="51"/>
    </row>
    <row r="11" spans="2:22" ht="15" x14ac:dyDescent="0.25">
      <c r="B11" s="1" t="s">
        <v>134</v>
      </c>
      <c r="C11" s="1"/>
      <c r="D11" s="26"/>
      <c r="E11" s="26"/>
      <c r="F11" s="26"/>
      <c r="G11" s="26"/>
      <c r="H11" s="26"/>
      <c r="I11" s="26"/>
      <c r="J11" s="62"/>
      <c r="K11" s="62"/>
      <c r="M11" s="62"/>
      <c r="N11" s="67"/>
      <c r="O11" s="84">
        <f t="shared" si="0"/>
        <v>0</v>
      </c>
      <c r="Q11" s="62"/>
      <c r="R11" s="62"/>
      <c r="S11" s="84"/>
      <c r="T11" s="65"/>
      <c r="U11" s="64">
        <f t="shared" si="2"/>
        <v>0</v>
      </c>
      <c r="V11" s="51"/>
    </row>
    <row r="12" spans="2:22" ht="15" x14ac:dyDescent="0.25">
      <c r="B12" s="1"/>
      <c r="C12" s="1" t="s">
        <v>96</v>
      </c>
      <c r="D12" s="26"/>
      <c r="E12" s="26"/>
      <c r="F12" s="26"/>
      <c r="G12" s="26"/>
      <c r="H12" s="26"/>
      <c r="I12" s="26"/>
      <c r="J12" s="62"/>
      <c r="K12" s="62"/>
      <c r="M12" s="62"/>
      <c r="N12" s="68"/>
      <c r="O12" s="84">
        <f t="shared" si="0"/>
        <v>0</v>
      </c>
      <c r="Q12" s="62"/>
      <c r="R12" s="62">
        <v>46</v>
      </c>
      <c r="S12" s="84"/>
      <c r="T12" s="65"/>
      <c r="U12" s="64">
        <f t="shared" si="2"/>
        <v>46</v>
      </c>
      <c r="V12" s="51"/>
    </row>
    <row r="13" spans="2:22" ht="15" x14ac:dyDescent="0.25">
      <c r="B13" s="1" t="s">
        <v>111</v>
      </c>
      <c r="C13" s="1"/>
      <c r="D13" s="26"/>
      <c r="E13" s="26"/>
      <c r="F13" s="26"/>
      <c r="G13" s="26"/>
      <c r="H13" s="26"/>
      <c r="I13" s="26"/>
      <c r="J13" s="62"/>
      <c r="K13" s="62"/>
      <c r="M13" s="62"/>
      <c r="N13" s="68"/>
      <c r="O13" s="84">
        <f t="shared" si="0"/>
        <v>0</v>
      </c>
      <c r="Q13" s="62"/>
      <c r="R13" s="62"/>
      <c r="S13" s="84"/>
      <c r="T13" s="65"/>
      <c r="U13" s="64">
        <f t="shared" si="2"/>
        <v>0</v>
      </c>
      <c r="V13" s="51"/>
    </row>
    <row r="14" spans="2:22" ht="15" x14ac:dyDescent="0.25">
      <c r="B14" s="1"/>
      <c r="C14" s="1" t="s">
        <v>142</v>
      </c>
      <c r="D14" s="26"/>
      <c r="E14" s="26"/>
      <c r="F14" s="26">
        <v>1</v>
      </c>
      <c r="G14" s="26"/>
      <c r="H14" s="26"/>
      <c r="I14" s="26"/>
      <c r="J14" s="62"/>
      <c r="K14" s="62"/>
      <c r="M14" s="62"/>
      <c r="N14" s="68"/>
      <c r="O14" s="84">
        <f t="shared" si="0"/>
        <v>0</v>
      </c>
      <c r="Q14" s="62"/>
      <c r="R14" s="62"/>
      <c r="S14" s="84"/>
      <c r="T14" s="65"/>
      <c r="U14" s="64">
        <f t="shared" si="2"/>
        <v>1</v>
      </c>
      <c r="V14" s="51"/>
    </row>
    <row r="15" spans="2:22" ht="15" x14ac:dyDescent="0.25">
      <c r="B15" s="1"/>
      <c r="C15" s="1" t="s">
        <v>112</v>
      </c>
      <c r="D15" s="26"/>
      <c r="E15" s="26">
        <v>27.5</v>
      </c>
      <c r="F15" s="26"/>
      <c r="G15" s="26"/>
      <c r="H15" s="26"/>
      <c r="I15" s="26"/>
      <c r="J15" s="62"/>
      <c r="K15" s="62"/>
      <c r="M15" s="62"/>
      <c r="N15" s="68"/>
      <c r="O15" s="84">
        <f t="shared" si="0"/>
        <v>0</v>
      </c>
      <c r="Q15" s="62"/>
      <c r="R15" s="62"/>
      <c r="S15" s="84"/>
      <c r="T15" s="65"/>
      <c r="U15" s="64">
        <f t="shared" si="2"/>
        <v>27.5</v>
      </c>
      <c r="V15" s="51"/>
    </row>
    <row r="16" spans="2:22" ht="15" x14ac:dyDescent="0.25">
      <c r="B16" s="1"/>
      <c r="C16" s="1"/>
      <c r="D16" s="26"/>
      <c r="E16" s="26"/>
      <c r="F16" s="26"/>
      <c r="G16" s="26"/>
      <c r="H16" s="26"/>
      <c r="I16" s="26"/>
      <c r="J16" s="62"/>
      <c r="K16" s="62"/>
      <c r="M16" s="62"/>
      <c r="N16" s="68"/>
      <c r="O16" s="84">
        <f t="shared" si="0"/>
        <v>0</v>
      </c>
      <c r="Q16" s="62"/>
      <c r="R16" s="62"/>
      <c r="S16" s="84"/>
      <c r="T16" s="65"/>
      <c r="U16" s="64">
        <f t="shared" si="2"/>
        <v>0</v>
      </c>
      <c r="V16" s="51"/>
    </row>
    <row r="17" spans="2:22" ht="15" x14ac:dyDescent="0.25">
      <c r="B17" s="1"/>
      <c r="C17" s="1"/>
      <c r="D17" s="26"/>
      <c r="E17" s="26"/>
      <c r="F17" s="26"/>
      <c r="G17" s="26"/>
      <c r="H17" s="26"/>
      <c r="I17" s="26"/>
      <c r="J17" s="62"/>
      <c r="K17" s="62"/>
      <c r="M17" s="62"/>
      <c r="N17" s="68"/>
      <c r="O17" s="84">
        <f t="shared" si="0"/>
        <v>0</v>
      </c>
      <c r="Q17" s="62"/>
      <c r="R17" s="62"/>
      <c r="S17" s="84"/>
      <c r="T17" s="65"/>
      <c r="U17" s="64">
        <f t="shared" si="2"/>
        <v>0</v>
      </c>
      <c r="V17" s="51"/>
    </row>
    <row r="18" spans="2:22" ht="15" x14ac:dyDescent="0.25">
      <c r="B18" s="1"/>
      <c r="C18" s="1"/>
      <c r="D18" s="26"/>
      <c r="E18" s="26"/>
      <c r="F18" s="26"/>
      <c r="G18" s="26"/>
      <c r="H18" s="26"/>
      <c r="I18" s="26"/>
      <c r="J18" s="62"/>
      <c r="K18" s="62"/>
      <c r="M18" s="62"/>
      <c r="N18" s="68"/>
      <c r="O18" s="84">
        <f t="shared" si="0"/>
        <v>0</v>
      </c>
      <c r="Q18" s="62"/>
      <c r="R18" s="62"/>
      <c r="S18" s="84"/>
      <c r="T18" s="65"/>
      <c r="U18" s="64">
        <f t="shared" si="2"/>
        <v>0</v>
      </c>
      <c r="V18" s="51"/>
    </row>
    <row r="19" spans="2:22" ht="15" x14ac:dyDescent="0.25">
      <c r="B19" s="1"/>
      <c r="C19" s="1"/>
      <c r="D19" s="26"/>
      <c r="E19" s="26"/>
      <c r="F19" s="26"/>
      <c r="G19" s="26"/>
      <c r="H19" s="26"/>
      <c r="I19" s="26"/>
      <c r="J19" s="62"/>
      <c r="K19" s="62"/>
      <c r="M19" s="62"/>
      <c r="N19" s="68"/>
      <c r="O19" s="84">
        <f t="shared" si="0"/>
        <v>0</v>
      </c>
      <c r="Q19" s="62"/>
      <c r="R19" s="62"/>
      <c r="S19" s="84"/>
      <c r="T19" s="65"/>
      <c r="U19" s="64">
        <f t="shared" si="2"/>
        <v>0</v>
      </c>
      <c r="V19" s="51"/>
    </row>
    <row r="20" spans="2:22" ht="15" x14ac:dyDescent="0.25">
      <c r="B20" s="1"/>
      <c r="C20" s="1"/>
      <c r="D20" s="26"/>
      <c r="E20" s="26"/>
      <c r="F20" s="26"/>
      <c r="G20" s="26"/>
      <c r="H20" s="26"/>
      <c r="I20" s="26"/>
      <c r="J20" s="62"/>
      <c r="K20" s="62"/>
      <c r="M20" s="62"/>
      <c r="N20" s="68"/>
      <c r="O20" s="84">
        <f t="shared" si="0"/>
        <v>0</v>
      </c>
      <c r="Q20" s="62"/>
      <c r="R20" s="62"/>
      <c r="S20" s="84"/>
      <c r="T20" s="65"/>
      <c r="U20" s="64">
        <f t="shared" si="2"/>
        <v>0</v>
      </c>
      <c r="V20" s="51"/>
    </row>
    <row r="21" spans="2:22" ht="15" x14ac:dyDescent="0.25">
      <c r="B21" s="1"/>
      <c r="C21" s="1"/>
      <c r="D21" s="26"/>
      <c r="E21" s="26"/>
      <c r="F21" s="26"/>
      <c r="G21" s="26"/>
      <c r="H21" s="26"/>
      <c r="I21" s="26"/>
      <c r="J21" s="62"/>
      <c r="K21" s="62"/>
      <c r="M21" s="62"/>
      <c r="N21" s="68"/>
      <c r="O21" s="84">
        <f t="shared" si="0"/>
        <v>0</v>
      </c>
      <c r="Q21" s="62"/>
      <c r="R21" s="62"/>
      <c r="S21" s="84"/>
      <c r="T21" s="65"/>
      <c r="U21" s="64">
        <f t="shared" si="2"/>
        <v>0</v>
      </c>
      <c r="V21" s="51"/>
    </row>
    <row r="22" spans="2:22" ht="15" x14ac:dyDescent="0.25">
      <c r="B22" s="1"/>
      <c r="C22" s="1"/>
      <c r="D22" s="26"/>
      <c r="E22" s="26"/>
      <c r="F22" s="26"/>
      <c r="G22" s="26"/>
      <c r="H22" s="26"/>
      <c r="I22" s="26"/>
      <c r="J22" s="62"/>
      <c r="K22" s="62"/>
      <c r="M22" s="62"/>
      <c r="N22" s="66"/>
      <c r="O22" s="84">
        <f t="shared" si="0"/>
        <v>0</v>
      </c>
      <c r="Q22" s="62"/>
      <c r="R22" s="62"/>
      <c r="S22" s="84"/>
      <c r="T22" s="65"/>
      <c r="U22" s="64">
        <f t="shared" si="2"/>
        <v>0</v>
      </c>
      <c r="V22" s="51"/>
    </row>
    <row r="23" spans="2:22" ht="15" x14ac:dyDescent="0.25">
      <c r="B23" s="1"/>
      <c r="C23" s="1"/>
      <c r="D23" s="26"/>
      <c r="E23" s="26"/>
      <c r="F23" s="26"/>
      <c r="G23" s="26"/>
      <c r="H23" s="26"/>
      <c r="I23" s="26"/>
      <c r="J23" s="62"/>
      <c r="K23" s="62"/>
      <c r="M23" s="62"/>
      <c r="N23" s="66"/>
      <c r="O23" s="84">
        <f t="shared" si="0"/>
        <v>0</v>
      </c>
      <c r="Q23" s="62"/>
      <c r="R23" s="62"/>
      <c r="S23" s="84"/>
      <c r="T23" s="65"/>
      <c r="U23" s="64">
        <f t="shared" si="2"/>
        <v>0</v>
      </c>
      <c r="V23" s="51"/>
    </row>
    <row r="24" spans="2:22" ht="15" x14ac:dyDescent="0.25">
      <c r="B24" s="1"/>
      <c r="C24" s="1"/>
      <c r="D24" s="26"/>
      <c r="E24" s="26"/>
      <c r="F24" s="26"/>
      <c r="G24" s="26"/>
      <c r="H24" s="26"/>
      <c r="I24" s="26"/>
      <c r="J24" s="62"/>
      <c r="K24" s="62"/>
      <c r="M24" s="62"/>
      <c r="N24" s="66"/>
      <c r="O24" s="84">
        <f t="shared" si="0"/>
        <v>0</v>
      </c>
      <c r="Q24" s="62"/>
      <c r="R24" s="62"/>
      <c r="S24" s="84"/>
      <c r="T24" s="65"/>
      <c r="U24" s="64">
        <f t="shared" si="2"/>
        <v>0</v>
      </c>
      <c r="V24" s="51"/>
    </row>
    <row r="25" spans="2:22" ht="15" x14ac:dyDescent="0.25">
      <c r="B25" s="1"/>
      <c r="C25" s="1"/>
      <c r="D25" s="26"/>
      <c r="E25" s="26"/>
      <c r="F25" s="26"/>
      <c r="G25" s="26"/>
      <c r="H25" s="26"/>
      <c r="I25" s="26"/>
      <c r="J25" s="62"/>
      <c r="K25" s="62"/>
      <c r="M25" s="62"/>
      <c r="N25" s="66"/>
      <c r="O25" s="84">
        <f t="shared" si="0"/>
        <v>0</v>
      </c>
      <c r="Q25" s="62"/>
      <c r="R25" s="62"/>
      <c r="S25" s="84"/>
      <c r="T25" s="65"/>
      <c r="U25" s="64">
        <f t="shared" si="2"/>
        <v>0</v>
      </c>
      <c r="V25" s="51"/>
    </row>
    <row r="26" spans="2:22" ht="15" x14ac:dyDescent="0.25">
      <c r="B26" s="1"/>
      <c r="C26" s="1"/>
      <c r="D26" s="26"/>
      <c r="E26" s="26"/>
      <c r="F26" s="26"/>
      <c r="G26" s="26"/>
      <c r="H26" s="26"/>
      <c r="I26" s="26"/>
      <c r="J26" s="62"/>
      <c r="K26" s="62"/>
      <c r="M26" s="62"/>
      <c r="N26" s="66"/>
      <c r="O26" s="84">
        <f t="shared" si="0"/>
        <v>0</v>
      </c>
      <c r="Q26" s="62"/>
      <c r="R26" s="62"/>
      <c r="S26" s="84"/>
      <c r="T26" s="65"/>
      <c r="U26" s="64">
        <f t="shared" si="2"/>
        <v>0</v>
      </c>
      <c r="V26" s="51"/>
    </row>
    <row r="27" spans="2:22" ht="15" x14ac:dyDescent="0.25">
      <c r="B27" s="1"/>
      <c r="C27" s="1"/>
      <c r="D27" s="26"/>
      <c r="E27" s="26"/>
      <c r="F27" s="26"/>
      <c r="G27" s="26"/>
      <c r="H27" s="26"/>
      <c r="I27" s="26"/>
      <c r="J27" s="62"/>
      <c r="K27" s="62"/>
      <c r="M27" s="62"/>
      <c r="N27" s="66"/>
      <c r="O27" s="84">
        <f t="shared" si="0"/>
        <v>0</v>
      </c>
      <c r="Q27" s="62"/>
      <c r="R27" s="62"/>
      <c r="S27" s="84"/>
      <c r="T27" s="65"/>
      <c r="U27" s="64">
        <f t="shared" si="2"/>
        <v>0</v>
      </c>
      <c r="V27" s="51"/>
    </row>
    <row r="28" spans="2:22" ht="15" x14ac:dyDescent="0.25">
      <c r="B28" s="1"/>
      <c r="C28" s="1"/>
      <c r="D28" s="26"/>
      <c r="E28" s="26"/>
      <c r="F28" s="26"/>
      <c r="G28" s="26"/>
      <c r="H28" s="26"/>
      <c r="I28" s="26"/>
      <c r="J28" s="62"/>
      <c r="K28" s="62"/>
      <c r="M28" s="62"/>
      <c r="N28" s="68"/>
      <c r="O28" s="84">
        <f t="shared" si="0"/>
        <v>0</v>
      </c>
      <c r="Q28" s="62"/>
      <c r="R28" s="62"/>
      <c r="S28" s="84"/>
      <c r="T28" s="65"/>
      <c r="U28" s="64">
        <f t="shared" si="2"/>
        <v>0</v>
      </c>
      <c r="V28" s="51"/>
    </row>
    <row r="29" spans="2:22" x14ac:dyDescent="0.2">
      <c r="B29" s="61"/>
      <c r="C29" s="61"/>
      <c r="D29" s="26"/>
      <c r="E29" s="26"/>
      <c r="F29" s="26"/>
      <c r="G29" s="26"/>
      <c r="H29" s="26"/>
      <c r="I29" s="26"/>
      <c r="J29" s="62"/>
      <c r="K29" s="62"/>
      <c r="M29" s="62"/>
      <c r="N29" s="68"/>
      <c r="O29" s="84">
        <f t="shared" si="0"/>
        <v>0</v>
      </c>
      <c r="Q29" s="62"/>
      <c r="R29" s="62"/>
      <c r="S29" s="84"/>
      <c r="T29" s="65"/>
      <c r="U29" s="64">
        <f t="shared" si="2"/>
        <v>0</v>
      </c>
      <c r="V29" s="51"/>
    </row>
    <row r="30" spans="2:22" x14ac:dyDescent="0.2">
      <c r="B30" s="61"/>
      <c r="C30" s="60"/>
      <c r="D30" s="26"/>
      <c r="E30" s="26"/>
      <c r="F30" s="26"/>
      <c r="G30" s="26"/>
      <c r="H30" s="26"/>
      <c r="I30" s="26"/>
      <c r="J30" s="62"/>
      <c r="K30" s="62"/>
      <c r="M30" s="62"/>
      <c r="N30" s="66"/>
      <c r="O30" s="84">
        <f t="shared" si="0"/>
        <v>0</v>
      </c>
      <c r="Q30" s="62"/>
      <c r="R30" s="62"/>
      <c r="S30" s="84"/>
      <c r="T30" s="65"/>
      <c r="U30" s="64">
        <f t="shared" si="2"/>
        <v>0</v>
      </c>
      <c r="V30" s="51"/>
    </row>
    <row r="31" spans="2:22" x14ac:dyDescent="0.2">
      <c r="U31" s="69"/>
      <c r="V31" s="51"/>
    </row>
    <row r="32" spans="2:22" ht="13.5" thickBot="1" x14ac:dyDescent="0.25">
      <c r="B32" s="70" t="s">
        <v>23</v>
      </c>
      <c r="C32" s="70"/>
      <c r="D32" s="71"/>
      <c r="E32" s="71"/>
      <c r="F32" s="71"/>
      <c r="G32" s="71"/>
      <c r="H32" s="71"/>
      <c r="I32" s="71"/>
      <c r="J32" s="71"/>
      <c r="K32" s="71"/>
      <c r="M32" s="71"/>
      <c r="N32" s="71">
        <f>SUM(N8:N24)</f>
        <v>52</v>
      </c>
      <c r="O32" s="82">
        <f t="shared" ref="O32" si="3">IF(M32=0,0,(N32-M32)/M32)</f>
        <v>0</v>
      </c>
      <c r="P32" s="71"/>
      <c r="Q32" s="71">
        <f>SUM(Q8:Q23)</f>
        <v>0</v>
      </c>
      <c r="R32" s="71">
        <f>SUM(R8:R23)</f>
        <v>46</v>
      </c>
      <c r="S32" s="72">
        <f t="shared" ref="S32" si="4">IF(Q32=0,0,(R32-Q32)/Q32)</f>
        <v>0</v>
      </c>
      <c r="T32" s="71"/>
      <c r="U32" s="73">
        <f>SUM(U8:U30)</f>
        <v>130.5</v>
      </c>
      <c r="V32" s="71"/>
    </row>
    <row r="33" spans="21:21" ht="13.5" thickTop="1" x14ac:dyDescent="0.2"/>
    <row r="37" spans="21:21" x14ac:dyDescent="0.2">
      <c r="U37" s="51"/>
    </row>
  </sheetData>
  <mergeCells count="8">
    <mergeCell ref="B2:T2"/>
    <mergeCell ref="B3:T3"/>
    <mergeCell ref="B4:T4"/>
    <mergeCell ref="D6:H6"/>
    <mergeCell ref="J6:J7"/>
    <mergeCell ref="K6:K7"/>
    <mergeCell ref="M6:O6"/>
    <mergeCell ref="Q6:S6"/>
  </mergeCells>
  <conditionalFormatting sqref="C1:C1048576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62FF-4427-45BF-9EF0-00AD083E5BCA}">
  <dimension ref="B2:V37"/>
  <sheetViews>
    <sheetView workbookViewId="0">
      <selection sqref="A1:XFD1048576"/>
    </sheetView>
  </sheetViews>
  <sheetFormatPr defaultRowHeight="12.75" x14ac:dyDescent="0.2"/>
  <cols>
    <col min="1" max="1" width="9.140625" style="50"/>
    <col min="2" max="2" width="12.7109375" style="50" customWidth="1"/>
    <col min="3" max="3" width="60.5703125" style="50" bestFit="1" customWidth="1"/>
    <col min="4" max="4" width="9.140625" style="51"/>
    <col min="5" max="6" width="11.7109375" style="51" customWidth="1"/>
    <col min="7" max="7" width="10.85546875" style="51" customWidth="1"/>
    <col min="8" max="9" width="10.7109375" style="51" customWidth="1"/>
    <col min="10" max="10" width="8.28515625" style="51" bestFit="1" customWidth="1"/>
    <col min="11" max="11" width="10.28515625" style="51" customWidth="1"/>
    <col min="12" max="12" width="1.7109375" style="51" customWidth="1"/>
    <col min="13" max="13" width="8.42578125" style="51" customWidth="1"/>
    <col min="14" max="14" width="9.7109375" style="51" customWidth="1"/>
    <col min="15" max="15" width="11.85546875" style="81" customWidth="1"/>
    <col min="16" max="16" width="1.85546875" style="51" customWidth="1"/>
    <col min="17" max="19" width="9.140625" style="51"/>
    <col min="20" max="20" width="2.28515625" style="51" customWidth="1"/>
    <col min="21" max="21" width="9.140625" style="49"/>
    <col min="22" max="22" width="2.140625" style="50" customWidth="1"/>
    <col min="23" max="16384" width="9.140625" style="50"/>
  </cols>
  <sheetData>
    <row r="2" spans="2:22" x14ac:dyDescent="0.2">
      <c r="B2" s="154" t="s">
        <v>16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2" x14ac:dyDescent="0.2">
      <c r="B3" s="155" t="str">
        <f>Employee!C6</f>
        <v>Arslan Khalid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2" x14ac:dyDescent="0.2">
      <c r="B4" s="156" t="s">
        <v>75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</row>
    <row r="6" spans="2:22" x14ac:dyDescent="0.2">
      <c r="B6" s="52" t="s">
        <v>11</v>
      </c>
      <c r="C6" s="128" t="s">
        <v>10</v>
      </c>
      <c r="D6" s="157" t="s">
        <v>79</v>
      </c>
      <c r="E6" s="158"/>
      <c r="F6" s="158"/>
      <c r="G6" s="158"/>
      <c r="H6" s="158"/>
      <c r="I6" s="54" t="s">
        <v>113</v>
      </c>
      <c r="J6" s="159" t="s">
        <v>80</v>
      </c>
      <c r="K6" s="159" t="s">
        <v>81</v>
      </c>
      <c r="M6" s="158" t="s">
        <v>17</v>
      </c>
      <c r="N6" s="158"/>
      <c r="O6" s="158"/>
      <c r="Q6" s="158" t="s">
        <v>20</v>
      </c>
      <c r="R6" s="158"/>
      <c r="S6" s="158"/>
      <c r="U6" s="55" t="s">
        <v>13</v>
      </c>
      <c r="V6" s="51"/>
    </row>
    <row r="7" spans="2:22" x14ac:dyDescent="0.2">
      <c r="B7" s="56"/>
      <c r="C7" s="57"/>
      <c r="D7" s="58" t="s">
        <v>82</v>
      </c>
      <c r="E7" s="58" t="s">
        <v>83</v>
      </c>
      <c r="F7" s="58" t="s">
        <v>143</v>
      </c>
      <c r="G7" s="58" t="s">
        <v>84</v>
      </c>
      <c r="H7" s="58" t="s">
        <v>85</v>
      </c>
      <c r="I7" s="58" t="s">
        <v>114</v>
      </c>
      <c r="J7" s="160"/>
      <c r="K7" s="160"/>
      <c r="M7" s="53" t="s">
        <v>12</v>
      </c>
      <c r="N7" s="53" t="s">
        <v>15</v>
      </c>
      <c r="O7" s="79" t="s">
        <v>115</v>
      </c>
      <c r="Q7" s="53" t="s">
        <v>19</v>
      </c>
      <c r="R7" s="53" t="s">
        <v>15</v>
      </c>
      <c r="S7" s="53" t="s">
        <v>115</v>
      </c>
      <c r="U7" s="59" t="s">
        <v>97</v>
      </c>
      <c r="V7" s="51"/>
    </row>
    <row r="8" spans="2:22" ht="15" x14ac:dyDescent="0.25">
      <c r="B8" s="1" t="s">
        <v>125</v>
      </c>
      <c r="C8" s="1"/>
      <c r="D8" s="62"/>
      <c r="E8" s="62"/>
      <c r="F8" s="62"/>
      <c r="G8" s="62"/>
      <c r="H8" s="62"/>
      <c r="I8" s="62"/>
      <c r="J8" s="62"/>
      <c r="K8" s="62"/>
      <c r="M8" s="62"/>
      <c r="N8" s="62"/>
      <c r="O8" s="80"/>
      <c r="Q8" s="62"/>
      <c r="R8" s="62"/>
      <c r="S8" s="63"/>
      <c r="U8" s="64"/>
      <c r="V8" s="51"/>
    </row>
    <row r="9" spans="2:22" ht="15" x14ac:dyDescent="0.25">
      <c r="B9" s="1"/>
      <c r="C9" s="1" t="s">
        <v>96</v>
      </c>
      <c r="D9" s="26"/>
      <c r="E9" s="26"/>
      <c r="F9" s="26"/>
      <c r="G9" s="26"/>
      <c r="H9" s="26"/>
      <c r="I9" s="26"/>
      <c r="J9" s="62"/>
      <c r="K9" s="62"/>
      <c r="M9" s="62"/>
      <c r="N9" s="62"/>
      <c r="O9" s="84">
        <f>IF(M9&gt;0,M9-N9,0)</f>
        <v>0</v>
      </c>
      <c r="Q9" s="62"/>
      <c r="R9" s="62">
        <v>22</v>
      </c>
      <c r="S9" s="84"/>
      <c r="T9" s="65"/>
      <c r="U9" s="64">
        <f>D9+E9+F9+G9+H9+I9+J9+K9+N9+R9</f>
        <v>22</v>
      </c>
      <c r="V9" s="51"/>
    </row>
    <row r="10" spans="2:22" ht="15" x14ac:dyDescent="0.25">
      <c r="B10" s="1" t="s">
        <v>127</v>
      </c>
      <c r="C10" s="1"/>
      <c r="D10" s="26"/>
      <c r="E10" s="26"/>
      <c r="F10" s="26"/>
      <c r="G10" s="26"/>
      <c r="H10" s="26"/>
      <c r="I10" s="26"/>
      <c r="J10" s="62"/>
      <c r="K10" s="62"/>
      <c r="M10" s="62"/>
      <c r="N10" s="83"/>
      <c r="O10" s="84">
        <f t="shared" ref="O10:O30" si="0">IF(M10&gt;0,M10-N10,0)</f>
        <v>0</v>
      </c>
      <c r="Q10" s="62"/>
      <c r="R10" s="62"/>
      <c r="S10" s="84">
        <f t="shared" ref="S10" si="1">Q10-R10</f>
        <v>0</v>
      </c>
      <c r="T10" s="65"/>
      <c r="U10" s="64">
        <f t="shared" ref="U10:U30" si="2">D10+E10+F10+G10+H10+I10+J10+K10+N10+R10</f>
        <v>0</v>
      </c>
      <c r="V10" s="51"/>
    </row>
    <row r="11" spans="2:22" ht="15" x14ac:dyDescent="0.25">
      <c r="B11" s="1"/>
      <c r="C11" s="1" t="s">
        <v>131</v>
      </c>
      <c r="D11" s="26"/>
      <c r="E11" s="26"/>
      <c r="F11" s="26"/>
      <c r="G11" s="26"/>
      <c r="H11" s="26"/>
      <c r="I11" s="26">
        <v>4</v>
      </c>
      <c r="J11" s="62">
        <v>1</v>
      </c>
      <c r="K11" s="62"/>
      <c r="M11" s="62"/>
      <c r="N11" s="67">
        <v>27</v>
      </c>
      <c r="O11" s="84">
        <f t="shared" si="0"/>
        <v>0</v>
      </c>
      <c r="Q11" s="62"/>
      <c r="R11" s="62">
        <v>6</v>
      </c>
      <c r="S11" s="84"/>
      <c r="T11" s="65"/>
      <c r="U11" s="64">
        <f t="shared" si="2"/>
        <v>38</v>
      </c>
      <c r="V11" s="51"/>
    </row>
    <row r="12" spans="2:22" ht="15" x14ac:dyDescent="0.25">
      <c r="B12" s="1"/>
      <c r="C12" s="1" t="s">
        <v>133</v>
      </c>
      <c r="D12" s="26"/>
      <c r="E12" s="26"/>
      <c r="F12" s="26"/>
      <c r="G12" s="26"/>
      <c r="H12" s="26"/>
      <c r="I12" s="26"/>
      <c r="J12" s="62"/>
      <c r="K12" s="62"/>
      <c r="M12" s="62"/>
      <c r="N12" s="68"/>
      <c r="O12" s="84">
        <f t="shared" si="0"/>
        <v>0</v>
      </c>
      <c r="Q12" s="62"/>
      <c r="R12" s="62">
        <v>2</v>
      </c>
      <c r="S12" s="84"/>
      <c r="T12" s="65"/>
      <c r="U12" s="64">
        <f t="shared" si="2"/>
        <v>2</v>
      </c>
      <c r="V12" s="51"/>
    </row>
    <row r="13" spans="2:22" ht="15" x14ac:dyDescent="0.25">
      <c r="B13" s="1"/>
      <c r="C13" s="1" t="s">
        <v>138</v>
      </c>
      <c r="D13" s="26"/>
      <c r="E13" s="26"/>
      <c r="F13" s="26"/>
      <c r="G13" s="26"/>
      <c r="H13" s="26"/>
      <c r="I13" s="26"/>
      <c r="J13" s="62"/>
      <c r="K13" s="62"/>
      <c r="M13" s="62"/>
      <c r="N13" s="68">
        <v>5</v>
      </c>
      <c r="O13" s="84">
        <f t="shared" si="0"/>
        <v>0</v>
      </c>
      <c r="Q13" s="62"/>
      <c r="R13" s="62"/>
      <c r="S13" s="84"/>
      <c r="T13" s="65"/>
      <c r="U13" s="64">
        <f t="shared" si="2"/>
        <v>5</v>
      </c>
      <c r="V13" s="51"/>
    </row>
    <row r="14" spans="2:22" ht="15" x14ac:dyDescent="0.25">
      <c r="B14" s="1"/>
      <c r="C14" s="1" t="s">
        <v>139</v>
      </c>
      <c r="D14" s="26"/>
      <c r="E14" s="26"/>
      <c r="F14" s="26"/>
      <c r="G14" s="26"/>
      <c r="H14" s="26"/>
      <c r="I14" s="26"/>
      <c r="J14" s="62"/>
      <c r="K14" s="62"/>
      <c r="M14" s="62"/>
      <c r="N14" s="68">
        <v>4</v>
      </c>
      <c r="O14" s="84">
        <f t="shared" si="0"/>
        <v>0</v>
      </c>
      <c r="Q14" s="62"/>
      <c r="R14" s="62">
        <v>1</v>
      </c>
      <c r="S14" s="84"/>
      <c r="T14" s="65"/>
      <c r="U14" s="64">
        <f t="shared" si="2"/>
        <v>5</v>
      </c>
      <c r="V14" s="51"/>
    </row>
    <row r="15" spans="2:22" ht="15" x14ac:dyDescent="0.25">
      <c r="B15" s="1" t="s">
        <v>141</v>
      </c>
      <c r="C15" s="1"/>
      <c r="D15" s="26"/>
      <c r="E15" s="26"/>
      <c r="F15" s="26"/>
      <c r="G15" s="26"/>
      <c r="H15" s="26"/>
      <c r="I15" s="26"/>
      <c r="J15" s="62"/>
      <c r="K15" s="62"/>
      <c r="M15" s="62"/>
      <c r="N15" s="68"/>
      <c r="O15" s="84">
        <f t="shared" si="0"/>
        <v>0</v>
      </c>
      <c r="Q15" s="62"/>
      <c r="R15" s="62"/>
      <c r="S15" s="84"/>
      <c r="T15" s="65"/>
      <c r="U15" s="64">
        <f t="shared" si="2"/>
        <v>0</v>
      </c>
      <c r="V15" s="51"/>
    </row>
    <row r="16" spans="2:22" ht="15" x14ac:dyDescent="0.25">
      <c r="B16" s="1"/>
      <c r="C16" s="1" t="s">
        <v>140</v>
      </c>
      <c r="D16" s="26"/>
      <c r="E16" s="26"/>
      <c r="F16" s="26"/>
      <c r="G16" s="26"/>
      <c r="H16" s="26"/>
      <c r="I16" s="26"/>
      <c r="J16" s="62">
        <v>4</v>
      </c>
      <c r="K16" s="62"/>
      <c r="M16" s="62"/>
      <c r="N16" s="68">
        <v>10</v>
      </c>
      <c r="O16" s="84">
        <f t="shared" si="0"/>
        <v>0</v>
      </c>
      <c r="Q16" s="62"/>
      <c r="R16" s="62"/>
      <c r="S16" s="84"/>
      <c r="T16" s="65"/>
      <c r="U16" s="64">
        <f t="shared" si="2"/>
        <v>14</v>
      </c>
      <c r="V16" s="51"/>
    </row>
    <row r="17" spans="2:22" ht="15" x14ac:dyDescent="0.25">
      <c r="B17" s="1" t="s">
        <v>134</v>
      </c>
      <c r="C17" s="1"/>
      <c r="D17" s="26"/>
      <c r="E17" s="26"/>
      <c r="F17" s="26"/>
      <c r="G17" s="26"/>
      <c r="H17" s="26"/>
      <c r="I17" s="26"/>
      <c r="J17" s="62"/>
      <c r="K17" s="62"/>
      <c r="M17" s="62"/>
      <c r="N17" s="68"/>
      <c r="O17" s="84">
        <f t="shared" si="0"/>
        <v>0</v>
      </c>
      <c r="Q17" s="62"/>
      <c r="R17" s="62"/>
      <c r="S17" s="84"/>
      <c r="T17" s="65"/>
      <c r="U17" s="64">
        <f t="shared" si="2"/>
        <v>0</v>
      </c>
      <c r="V17" s="51"/>
    </row>
    <row r="18" spans="2:22" ht="15" x14ac:dyDescent="0.25">
      <c r="B18" s="1"/>
      <c r="C18" s="1" t="s">
        <v>96</v>
      </c>
      <c r="D18" s="26"/>
      <c r="E18" s="26"/>
      <c r="F18" s="26"/>
      <c r="G18" s="26"/>
      <c r="H18" s="26"/>
      <c r="I18" s="26"/>
      <c r="J18" s="62"/>
      <c r="K18" s="62"/>
      <c r="M18" s="62"/>
      <c r="N18" s="68"/>
      <c r="O18" s="84">
        <f t="shared" si="0"/>
        <v>0</v>
      </c>
      <c r="Q18" s="62"/>
      <c r="R18" s="62">
        <v>28.5</v>
      </c>
      <c r="S18" s="84"/>
      <c r="T18" s="65"/>
      <c r="U18" s="64">
        <f t="shared" si="2"/>
        <v>28.5</v>
      </c>
      <c r="V18" s="51"/>
    </row>
    <row r="19" spans="2:22" ht="15" x14ac:dyDescent="0.25">
      <c r="B19" s="1" t="s">
        <v>111</v>
      </c>
      <c r="C19" s="1"/>
      <c r="D19" s="26"/>
      <c r="E19" s="26"/>
      <c r="F19" s="26"/>
      <c r="G19" s="26"/>
      <c r="H19" s="26"/>
      <c r="I19" s="26"/>
      <c r="J19" s="62"/>
      <c r="K19" s="62"/>
      <c r="M19" s="62"/>
      <c r="N19" s="68"/>
      <c r="O19" s="84">
        <f t="shared" si="0"/>
        <v>0</v>
      </c>
      <c r="Q19" s="62"/>
      <c r="R19" s="62"/>
      <c r="S19" s="84"/>
      <c r="T19" s="65"/>
      <c r="U19" s="64">
        <f t="shared" si="2"/>
        <v>0</v>
      </c>
      <c r="V19" s="51"/>
    </row>
    <row r="20" spans="2:22" ht="15" x14ac:dyDescent="0.25">
      <c r="B20" s="1"/>
      <c r="C20" s="1" t="s">
        <v>85</v>
      </c>
      <c r="D20" s="26"/>
      <c r="E20" s="26"/>
      <c r="F20" s="26"/>
      <c r="G20" s="26"/>
      <c r="H20" s="26">
        <v>12</v>
      </c>
      <c r="I20" s="26"/>
      <c r="J20" s="62"/>
      <c r="K20" s="62"/>
      <c r="M20" s="62"/>
      <c r="N20" s="68"/>
      <c r="O20" s="84">
        <f t="shared" si="0"/>
        <v>0</v>
      </c>
      <c r="Q20" s="62"/>
      <c r="R20" s="62">
        <v>3</v>
      </c>
      <c r="S20" s="84"/>
      <c r="T20" s="65"/>
      <c r="U20" s="64">
        <f t="shared" si="2"/>
        <v>15</v>
      </c>
      <c r="V20" s="51"/>
    </row>
    <row r="21" spans="2:22" ht="15" x14ac:dyDescent="0.25">
      <c r="B21" s="1"/>
      <c r="C21" s="1" t="s">
        <v>142</v>
      </c>
      <c r="D21" s="26"/>
      <c r="E21" s="26">
        <v>2.5</v>
      </c>
      <c r="F21" s="26">
        <v>5</v>
      </c>
      <c r="G21" s="26"/>
      <c r="H21" s="26"/>
      <c r="I21" s="26"/>
      <c r="J21" s="62"/>
      <c r="K21" s="62"/>
      <c r="M21" s="62"/>
      <c r="N21" s="68"/>
      <c r="O21" s="84">
        <f t="shared" si="0"/>
        <v>0</v>
      </c>
      <c r="Q21" s="62"/>
      <c r="R21" s="62"/>
      <c r="S21" s="84"/>
      <c r="T21" s="65"/>
      <c r="U21" s="64">
        <f t="shared" si="2"/>
        <v>7.5</v>
      </c>
      <c r="V21" s="51"/>
    </row>
    <row r="22" spans="2:22" ht="15" x14ac:dyDescent="0.25">
      <c r="B22" s="1"/>
      <c r="C22" s="1" t="s">
        <v>112</v>
      </c>
      <c r="D22" s="26"/>
      <c r="E22" s="26">
        <v>26</v>
      </c>
      <c r="F22" s="26"/>
      <c r="G22" s="26"/>
      <c r="H22" s="26"/>
      <c r="I22" s="26"/>
      <c r="J22" s="62"/>
      <c r="K22" s="62"/>
      <c r="M22" s="62"/>
      <c r="N22" s="66"/>
      <c r="O22" s="84">
        <f t="shared" si="0"/>
        <v>0</v>
      </c>
      <c r="Q22" s="62"/>
      <c r="R22" s="62"/>
      <c r="S22" s="84"/>
      <c r="T22" s="65"/>
      <c r="U22" s="64">
        <f t="shared" si="2"/>
        <v>26</v>
      </c>
      <c r="V22" s="51"/>
    </row>
    <row r="23" spans="2:22" ht="15" x14ac:dyDescent="0.25">
      <c r="B23" s="1"/>
      <c r="C23" s="1"/>
      <c r="D23" s="26"/>
      <c r="E23" s="26"/>
      <c r="F23" s="26"/>
      <c r="G23" s="26"/>
      <c r="H23" s="26"/>
      <c r="I23" s="26"/>
      <c r="J23" s="62"/>
      <c r="K23" s="62"/>
      <c r="M23" s="62"/>
      <c r="N23" s="66"/>
      <c r="O23" s="84">
        <f t="shared" si="0"/>
        <v>0</v>
      </c>
      <c r="Q23" s="62"/>
      <c r="R23" s="62"/>
      <c r="S23" s="84"/>
      <c r="T23" s="65"/>
      <c r="U23" s="64">
        <f t="shared" si="2"/>
        <v>0</v>
      </c>
      <c r="V23" s="51"/>
    </row>
    <row r="24" spans="2:22" ht="15" x14ac:dyDescent="0.25">
      <c r="B24" s="1"/>
      <c r="C24" s="1"/>
      <c r="D24" s="26"/>
      <c r="E24" s="26"/>
      <c r="F24" s="26"/>
      <c r="G24" s="26"/>
      <c r="H24" s="26"/>
      <c r="I24" s="26"/>
      <c r="J24" s="62"/>
      <c r="K24" s="62"/>
      <c r="M24" s="62"/>
      <c r="N24" s="66"/>
      <c r="O24" s="84">
        <f t="shared" si="0"/>
        <v>0</v>
      </c>
      <c r="Q24" s="62"/>
      <c r="R24" s="62"/>
      <c r="S24" s="84"/>
      <c r="T24" s="65"/>
      <c r="U24" s="64">
        <f t="shared" si="2"/>
        <v>0</v>
      </c>
      <c r="V24" s="51"/>
    </row>
    <row r="25" spans="2:22" ht="15" x14ac:dyDescent="0.25">
      <c r="B25" s="1"/>
      <c r="C25" s="1"/>
      <c r="D25" s="26"/>
      <c r="E25" s="26"/>
      <c r="F25" s="26"/>
      <c r="G25" s="26"/>
      <c r="H25" s="26"/>
      <c r="I25" s="26"/>
      <c r="J25" s="62"/>
      <c r="K25" s="62"/>
      <c r="M25" s="62"/>
      <c r="N25" s="66"/>
      <c r="O25" s="84">
        <f t="shared" si="0"/>
        <v>0</v>
      </c>
      <c r="Q25" s="62"/>
      <c r="R25" s="62"/>
      <c r="S25" s="84"/>
      <c r="T25" s="65"/>
      <c r="U25" s="64">
        <f t="shared" si="2"/>
        <v>0</v>
      </c>
      <c r="V25" s="51"/>
    </row>
    <row r="26" spans="2:22" ht="15" x14ac:dyDescent="0.25">
      <c r="B26" s="1"/>
      <c r="C26" s="1"/>
      <c r="D26" s="26"/>
      <c r="E26" s="26"/>
      <c r="F26" s="26"/>
      <c r="G26" s="26"/>
      <c r="H26" s="26"/>
      <c r="I26" s="26"/>
      <c r="J26" s="62"/>
      <c r="K26" s="62"/>
      <c r="M26" s="62"/>
      <c r="N26" s="66"/>
      <c r="O26" s="84">
        <f t="shared" si="0"/>
        <v>0</v>
      </c>
      <c r="Q26" s="62"/>
      <c r="R26" s="62"/>
      <c r="S26" s="84"/>
      <c r="T26" s="65"/>
      <c r="U26" s="64">
        <f t="shared" si="2"/>
        <v>0</v>
      </c>
      <c r="V26" s="51"/>
    </row>
    <row r="27" spans="2:22" ht="15" x14ac:dyDescent="0.25">
      <c r="B27" s="1"/>
      <c r="C27" s="1"/>
      <c r="D27" s="26"/>
      <c r="E27" s="26"/>
      <c r="F27" s="26"/>
      <c r="G27" s="26"/>
      <c r="H27" s="26"/>
      <c r="I27" s="26"/>
      <c r="J27" s="62"/>
      <c r="K27" s="62"/>
      <c r="M27" s="62"/>
      <c r="N27" s="66"/>
      <c r="O27" s="84">
        <f t="shared" si="0"/>
        <v>0</v>
      </c>
      <c r="Q27" s="62"/>
      <c r="R27" s="62"/>
      <c r="S27" s="84"/>
      <c r="T27" s="65"/>
      <c r="U27" s="64">
        <f t="shared" si="2"/>
        <v>0</v>
      </c>
      <c r="V27" s="51"/>
    </row>
    <row r="28" spans="2:22" ht="15" x14ac:dyDescent="0.25">
      <c r="B28" s="1"/>
      <c r="C28" s="1"/>
      <c r="D28" s="26"/>
      <c r="E28" s="26"/>
      <c r="F28" s="26"/>
      <c r="G28" s="26"/>
      <c r="H28" s="26"/>
      <c r="I28" s="26"/>
      <c r="J28" s="62"/>
      <c r="K28" s="62"/>
      <c r="M28" s="62"/>
      <c r="N28" s="68"/>
      <c r="O28" s="84">
        <f t="shared" si="0"/>
        <v>0</v>
      </c>
      <c r="Q28" s="62"/>
      <c r="R28" s="62"/>
      <c r="S28" s="84"/>
      <c r="T28" s="65"/>
      <c r="U28" s="64">
        <f t="shared" si="2"/>
        <v>0</v>
      </c>
      <c r="V28" s="51"/>
    </row>
    <row r="29" spans="2:22" x14ac:dyDescent="0.2">
      <c r="B29" s="61"/>
      <c r="C29" s="61"/>
      <c r="D29" s="26"/>
      <c r="E29" s="26"/>
      <c r="F29" s="26"/>
      <c r="G29" s="26"/>
      <c r="H29" s="26"/>
      <c r="I29" s="26"/>
      <c r="J29" s="62"/>
      <c r="K29" s="62"/>
      <c r="M29" s="62"/>
      <c r="N29" s="68"/>
      <c r="O29" s="84">
        <f t="shared" si="0"/>
        <v>0</v>
      </c>
      <c r="Q29" s="62"/>
      <c r="R29" s="62"/>
      <c r="S29" s="84"/>
      <c r="T29" s="65"/>
      <c r="U29" s="64">
        <f t="shared" si="2"/>
        <v>0</v>
      </c>
      <c r="V29" s="51"/>
    </row>
    <row r="30" spans="2:22" x14ac:dyDescent="0.2">
      <c r="B30" s="61"/>
      <c r="C30" s="60"/>
      <c r="D30" s="26"/>
      <c r="E30" s="26"/>
      <c r="F30" s="26"/>
      <c r="G30" s="26"/>
      <c r="H30" s="26"/>
      <c r="I30" s="26"/>
      <c r="J30" s="62"/>
      <c r="K30" s="62"/>
      <c r="M30" s="62"/>
      <c r="N30" s="66"/>
      <c r="O30" s="84">
        <f t="shared" si="0"/>
        <v>0</v>
      </c>
      <c r="Q30" s="62"/>
      <c r="R30" s="62"/>
      <c r="S30" s="84"/>
      <c r="T30" s="65"/>
      <c r="U30" s="64">
        <f t="shared" si="2"/>
        <v>0</v>
      </c>
      <c r="V30" s="51"/>
    </row>
    <row r="31" spans="2:22" x14ac:dyDescent="0.2">
      <c r="U31" s="69"/>
      <c r="V31" s="51"/>
    </row>
    <row r="32" spans="2:22" ht="13.5" thickBot="1" x14ac:dyDescent="0.25">
      <c r="B32" s="70" t="s">
        <v>23</v>
      </c>
      <c r="C32" s="70"/>
      <c r="D32" s="71"/>
      <c r="E32" s="71"/>
      <c r="F32" s="71"/>
      <c r="G32" s="71"/>
      <c r="H32" s="71"/>
      <c r="I32" s="71"/>
      <c r="J32" s="71"/>
      <c r="K32" s="71"/>
      <c r="M32" s="71"/>
      <c r="N32" s="71">
        <f>SUM(N8:N24)</f>
        <v>46</v>
      </c>
      <c r="O32" s="82">
        <f t="shared" ref="O32" si="3">IF(M32=0,0,(N32-M32)/M32)</f>
        <v>0</v>
      </c>
      <c r="P32" s="71"/>
      <c r="Q32" s="71">
        <f>SUM(Q8:Q23)</f>
        <v>0</v>
      </c>
      <c r="R32" s="71">
        <f>SUM(R8:R23)</f>
        <v>62.5</v>
      </c>
      <c r="S32" s="72">
        <f t="shared" ref="S32" si="4">IF(Q32=0,0,(R32-Q32)/Q32)</f>
        <v>0</v>
      </c>
      <c r="T32" s="71"/>
      <c r="U32" s="73">
        <f>SUM(U8:U30)</f>
        <v>163</v>
      </c>
      <c r="V32" s="71"/>
    </row>
    <row r="33" spans="21:21" ht="13.5" thickTop="1" x14ac:dyDescent="0.2"/>
    <row r="37" spans="21:21" x14ac:dyDescent="0.2">
      <c r="U37" s="51"/>
    </row>
  </sheetData>
  <mergeCells count="8">
    <mergeCell ref="B2:T2"/>
    <mergeCell ref="B3:T3"/>
    <mergeCell ref="B4:T4"/>
    <mergeCell ref="D6:H6"/>
    <mergeCell ref="J6:J7"/>
    <mergeCell ref="K6:K7"/>
    <mergeCell ref="M6:O6"/>
    <mergeCell ref="Q6:S6"/>
  </mergeCells>
  <conditionalFormatting sqref="C1:C1048576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1944-9C3B-4B01-99AE-D20CEF7A29FD}">
  <dimension ref="B2:U37"/>
  <sheetViews>
    <sheetView workbookViewId="0">
      <pane xSplit="3" ySplit="7" topLeftCell="D8" activePane="bottomRight" state="frozen"/>
      <selection activeCell="C45" sqref="C45"/>
      <selection pane="topRight" activeCell="C45" sqref="C45"/>
      <selection pane="bottomLeft" activeCell="C45" sqref="C45"/>
      <selection pane="bottomRight" sqref="A1:XFD1048576"/>
    </sheetView>
  </sheetViews>
  <sheetFormatPr defaultRowHeight="12.75" x14ac:dyDescent="0.2"/>
  <cols>
    <col min="1" max="1" width="9.140625" style="50"/>
    <col min="2" max="2" width="12.7109375" style="50" customWidth="1"/>
    <col min="3" max="3" width="60.5703125" style="50" bestFit="1" customWidth="1"/>
    <col min="4" max="4" width="9.140625" style="51"/>
    <col min="5" max="5" width="11.7109375" style="51" customWidth="1"/>
    <col min="6" max="6" width="10.85546875" style="51" customWidth="1"/>
    <col min="7" max="8" width="10.7109375" style="51" customWidth="1"/>
    <col min="9" max="9" width="8.28515625" style="51" bestFit="1" customWidth="1"/>
    <col min="10" max="10" width="10.28515625" style="51" customWidth="1"/>
    <col min="11" max="11" width="1.7109375" style="51" customWidth="1"/>
    <col min="12" max="12" width="8.42578125" style="51" customWidth="1"/>
    <col min="13" max="13" width="9.7109375" style="51" customWidth="1"/>
    <col min="14" max="14" width="11.85546875" style="81" customWidth="1"/>
    <col min="15" max="15" width="1.85546875" style="51" customWidth="1"/>
    <col min="16" max="18" width="9.140625" style="51"/>
    <col min="19" max="19" width="2.28515625" style="51" customWidth="1"/>
    <col min="20" max="20" width="9.140625" style="49"/>
    <col min="21" max="21" width="2.140625" style="50" customWidth="1"/>
    <col min="22" max="16384" width="9.140625" style="50"/>
  </cols>
  <sheetData>
    <row r="2" spans="2:21" x14ac:dyDescent="0.2">
      <c r="B2" s="154" t="s">
        <v>16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2:21" x14ac:dyDescent="0.2">
      <c r="B3" s="155" t="str">
        <f>Employee!C6</f>
        <v>Arslan Khalid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2:21" x14ac:dyDescent="0.2">
      <c r="B4" s="156" t="s">
        <v>75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6" spans="2:21" x14ac:dyDescent="0.2">
      <c r="B6" s="52" t="s">
        <v>11</v>
      </c>
      <c r="C6" s="128" t="s">
        <v>10</v>
      </c>
      <c r="D6" s="157" t="s">
        <v>79</v>
      </c>
      <c r="E6" s="158"/>
      <c r="F6" s="158"/>
      <c r="G6" s="158"/>
      <c r="H6" s="54" t="s">
        <v>113</v>
      </c>
      <c r="I6" s="159" t="s">
        <v>80</v>
      </c>
      <c r="J6" s="159" t="s">
        <v>81</v>
      </c>
      <c r="L6" s="158" t="s">
        <v>17</v>
      </c>
      <c r="M6" s="158"/>
      <c r="N6" s="158"/>
      <c r="P6" s="158" t="s">
        <v>20</v>
      </c>
      <c r="Q6" s="158"/>
      <c r="R6" s="158"/>
      <c r="T6" s="55" t="s">
        <v>13</v>
      </c>
      <c r="U6" s="51"/>
    </row>
    <row r="7" spans="2:21" x14ac:dyDescent="0.2">
      <c r="B7" s="56"/>
      <c r="C7" s="57"/>
      <c r="D7" s="58" t="s">
        <v>82</v>
      </c>
      <c r="E7" s="58" t="s">
        <v>83</v>
      </c>
      <c r="F7" s="58" t="s">
        <v>84</v>
      </c>
      <c r="G7" s="58" t="s">
        <v>85</v>
      </c>
      <c r="H7" s="58" t="s">
        <v>114</v>
      </c>
      <c r="I7" s="160"/>
      <c r="J7" s="160"/>
      <c r="L7" s="53" t="s">
        <v>12</v>
      </c>
      <c r="M7" s="53" t="s">
        <v>15</v>
      </c>
      <c r="N7" s="79" t="s">
        <v>115</v>
      </c>
      <c r="P7" s="53" t="s">
        <v>19</v>
      </c>
      <c r="Q7" s="53"/>
      <c r="R7" s="53" t="s">
        <v>115</v>
      </c>
      <c r="T7" s="59" t="s">
        <v>97</v>
      </c>
      <c r="U7" s="51"/>
    </row>
    <row r="8" spans="2:21" ht="15" x14ac:dyDescent="0.25">
      <c r="B8" s="1" t="s">
        <v>87</v>
      </c>
      <c r="C8" s="1"/>
      <c r="D8" s="62"/>
      <c r="E8" s="62"/>
      <c r="F8" s="62"/>
      <c r="G8" s="62"/>
      <c r="H8" s="62"/>
      <c r="I8" s="62"/>
      <c r="J8" s="62"/>
      <c r="L8" s="62"/>
      <c r="M8" s="62"/>
      <c r="N8" s="80"/>
      <c r="P8" s="62"/>
      <c r="Q8" s="62"/>
      <c r="R8" s="63"/>
      <c r="T8" s="64"/>
      <c r="U8" s="51"/>
    </row>
    <row r="9" spans="2:21" ht="15" x14ac:dyDescent="0.25">
      <c r="B9" s="1"/>
      <c r="C9" s="1" t="s">
        <v>86</v>
      </c>
      <c r="D9" s="26"/>
      <c r="E9" s="26"/>
      <c r="F9" s="26"/>
      <c r="G9" s="26"/>
      <c r="H9" s="26"/>
      <c r="I9" s="62"/>
      <c r="J9" s="62"/>
      <c r="L9" s="62"/>
      <c r="M9" s="62"/>
      <c r="N9" s="84">
        <f>IF(L9&gt;0,L9-M9,0)</f>
        <v>0</v>
      </c>
      <c r="P9" s="62">
        <v>0</v>
      </c>
      <c r="Q9" s="62">
        <v>3</v>
      </c>
      <c r="R9" s="84"/>
      <c r="S9" s="65"/>
      <c r="T9" s="64">
        <f>D9+E9+F9+G9+H9+I9+J9+M9+Q9</f>
        <v>3</v>
      </c>
      <c r="U9" s="51"/>
    </row>
    <row r="10" spans="2:21" ht="15" x14ac:dyDescent="0.25">
      <c r="B10" s="1"/>
      <c r="C10" s="1" t="s">
        <v>88</v>
      </c>
      <c r="D10" s="26"/>
      <c r="E10" s="26"/>
      <c r="F10" s="26"/>
      <c r="G10" s="26"/>
      <c r="H10" s="26"/>
      <c r="I10" s="62"/>
      <c r="J10" s="62"/>
      <c r="L10" s="62"/>
      <c r="M10" s="83">
        <v>6</v>
      </c>
      <c r="N10" s="84">
        <f t="shared" ref="N10:N30" si="0">IF(L10&gt;0,L10-M10,0)</f>
        <v>0</v>
      </c>
      <c r="P10" s="62"/>
      <c r="Q10" s="62">
        <v>5</v>
      </c>
      <c r="R10" s="84">
        <f t="shared" ref="R10" si="1">P10-Q10</f>
        <v>-5</v>
      </c>
      <c r="S10" s="65"/>
      <c r="T10" s="64">
        <f t="shared" ref="T10:T30" si="2">D10+E10+F10+G10+H10+I10+J10+M10+Q10</f>
        <v>11</v>
      </c>
      <c r="U10" s="51"/>
    </row>
    <row r="11" spans="2:21" ht="15" x14ac:dyDescent="0.25">
      <c r="B11" s="1"/>
      <c r="C11" s="1" t="s">
        <v>103</v>
      </c>
      <c r="D11" s="26"/>
      <c r="E11" s="26"/>
      <c r="F11" s="26"/>
      <c r="G11" s="26"/>
      <c r="H11" s="26"/>
      <c r="I11" s="62"/>
      <c r="J11" s="62">
        <v>1</v>
      </c>
      <c r="L11" s="62"/>
      <c r="M11" s="67"/>
      <c r="N11" s="84">
        <f t="shared" si="0"/>
        <v>0</v>
      </c>
      <c r="P11" s="62"/>
      <c r="Q11" s="62">
        <v>14</v>
      </c>
      <c r="R11" s="84"/>
      <c r="S11" s="65"/>
      <c r="T11" s="64">
        <f t="shared" si="2"/>
        <v>15</v>
      </c>
      <c r="U11" s="51"/>
    </row>
    <row r="12" spans="2:21" ht="15" x14ac:dyDescent="0.25">
      <c r="B12" s="1"/>
      <c r="C12" s="1" t="s">
        <v>108</v>
      </c>
      <c r="D12" s="26"/>
      <c r="E12" s="26"/>
      <c r="F12" s="26"/>
      <c r="G12" s="26"/>
      <c r="H12" s="26"/>
      <c r="I12" s="62"/>
      <c r="J12" s="62"/>
      <c r="L12" s="62"/>
      <c r="M12" s="68"/>
      <c r="N12" s="84">
        <f t="shared" si="0"/>
        <v>0</v>
      </c>
      <c r="P12" s="62"/>
      <c r="Q12" s="62">
        <v>3</v>
      </c>
      <c r="R12" s="84"/>
      <c r="S12" s="65"/>
      <c r="T12" s="64">
        <f t="shared" si="2"/>
        <v>3</v>
      </c>
      <c r="U12" s="51"/>
    </row>
    <row r="13" spans="2:21" ht="15" x14ac:dyDescent="0.25">
      <c r="B13" s="1"/>
      <c r="C13" s="1" t="s">
        <v>116</v>
      </c>
      <c r="D13" s="26"/>
      <c r="E13" s="26"/>
      <c r="F13" s="26"/>
      <c r="G13" s="26"/>
      <c r="H13" s="26"/>
      <c r="I13" s="62"/>
      <c r="J13" s="62"/>
      <c r="L13" s="62">
        <v>13</v>
      </c>
      <c r="M13" s="68"/>
      <c r="N13" s="84">
        <f t="shared" si="0"/>
        <v>13</v>
      </c>
      <c r="P13" s="62"/>
      <c r="Q13" s="62">
        <v>8</v>
      </c>
      <c r="R13" s="84"/>
      <c r="S13" s="65"/>
      <c r="T13" s="64">
        <f t="shared" si="2"/>
        <v>8</v>
      </c>
      <c r="U13" s="51"/>
    </row>
    <row r="14" spans="2:21" ht="15" x14ac:dyDescent="0.25">
      <c r="B14" s="1"/>
      <c r="C14" s="1" t="s">
        <v>128</v>
      </c>
      <c r="D14" s="26"/>
      <c r="E14" s="26"/>
      <c r="F14" s="26"/>
      <c r="G14" s="26"/>
      <c r="H14" s="26"/>
      <c r="I14" s="62"/>
      <c r="J14" s="62"/>
      <c r="L14" s="62"/>
      <c r="M14" s="68">
        <v>3</v>
      </c>
      <c r="N14" s="84">
        <f t="shared" si="0"/>
        <v>0</v>
      </c>
      <c r="P14" s="62"/>
      <c r="Q14" s="62">
        <v>3</v>
      </c>
      <c r="R14" s="84"/>
      <c r="S14" s="65"/>
      <c r="T14" s="64">
        <f t="shared" si="2"/>
        <v>6</v>
      </c>
      <c r="U14" s="51"/>
    </row>
    <row r="15" spans="2:21" ht="15" x14ac:dyDescent="0.25">
      <c r="B15" s="1"/>
      <c r="C15" s="1" t="s">
        <v>129</v>
      </c>
      <c r="D15" s="26"/>
      <c r="E15" s="26"/>
      <c r="F15" s="26"/>
      <c r="G15" s="26"/>
      <c r="H15" s="26"/>
      <c r="I15" s="62"/>
      <c r="J15" s="62"/>
      <c r="L15" s="62"/>
      <c r="M15" s="68">
        <v>10</v>
      </c>
      <c r="N15" s="84">
        <f t="shared" si="0"/>
        <v>0</v>
      </c>
      <c r="P15" s="62"/>
      <c r="Q15" s="62"/>
      <c r="R15" s="84"/>
      <c r="S15" s="65"/>
      <c r="T15" s="64">
        <f t="shared" si="2"/>
        <v>10</v>
      </c>
      <c r="U15" s="51"/>
    </row>
    <row r="16" spans="2:21" ht="15" x14ac:dyDescent="0.25">
      <c r="B16" s="1"/>
      <c r="C16" s="1" t="s">
        <v>130</v>
      </c>
      <c r="D16" s="26"/>
      <c r="E16" s="26"/>
      <c r="F16" s="26"/>
      <c r="G16" s="26"/>
      <c r="H16" s="26"/>
      <c r="I16" s="62"/>
      <c r="J16" s="62"/>
      <c r="L16" s="62"/>
      <c r="M16" s="68">
        <v>5</v>
      </c>
      <c r="N16" s="84">
        <f t="shared" si="0"/>
        <v>0</v>
      </c>
      <c r="P16" s="62"/>
      <c r="Q16" s="62">
        <v>2</v>
      </c>
      <c r="R16" s="84"/>
      <c r="S16" s="65"/>
      <c r="T16" s="64">
        <f t="shared" si="2"/>
        <v>7</v>
      </c>
      <c r="U16" s="51"/>
    </row>
    <row r="17" spans="2:21" ht="15" x14ac:dyDescent="0.25">
      <c r="B17" s="1" t="s">
        <v>127</v>
      </c>
      <c r="C17" s="1"/>
      <c r="D17" s="26"/>
      <c r="E17" s="26"/>
      <c r="F17" s="26"/>
      <c r="G17" s="26"/>
      <c r="H17" s="26"/>
      <c r="I17" s="62"/>
      <c r="J17" s="62"/>
      <c r="L17" s="62"/>
      <c r="M17" s="68"/>
      <c r="N17" s="84">
        <f t="shared" si="0"/>
        <v>0</v>
      </c>
      <c r="P17" s="62"/>
      <c r="Q17" s="62"/>
      <c r="R17" s="84"/>
      <c r="S17" s="65"/>
      <c r="T17" s="64">
        <f t="shared" si="2"/>
        <v>0</v>
      </c>
      <c r="U17" s="51"/>
    </row>
    <row r="18" spans="2:21" ht="15" x14ac:dyDescent="0.25">
      <c r="B18" s="1"/>
      <c r="C18" s="1" t="s">
        <v>79</v>
      </c>
      <c r="D18" s="26"/>
      <c r="E18" s="26"/>
      <c r="F18" s="26"/>
      <c r="G18" s="26"/>
      <c r="H18" s="26"/>
      <c r="I18" s="62"/>
      <c r="J18" s="62"/>
      <c r="L18" s="62">
        <v>6</v>
      </c>
      <c r="M18" s="68"/>
      <c r="N18" s="84">
        <f t="shared" si="0"/>
        <v>6</v>
      </c>
      <c r="P18" s="62"/>
      <c r="Q18" s="62"/>
      <c r="R18" s="84"/>
      <c r="S18" s="65"/>
      <c r="T18" s="64">
        <f t="shared" si="2"/>
        <v>0</v>
      </c>
      <c r="U18" s="51"/>
    </row>
    <row r="19" spans="2:21" ht="15" x14ac:dyDescent="0.25">
      <c r="B19" s="1"/>
      <c r="C19" s="1" t="s">
        <v>131</v>
      </c>
      <c r="D19" s="26"/>
      <c r="E19" s="26"/>
      <c r="F19" s="26"/>
      <c r="G19" s="26"/>
      <c r="H19" s="26"/>
      <c r="I19" s="62"/>
      <c r="J19" s="62"/>
      <c r="L19" s="62"/>
      <c r="M19" s="68">
        <v>35</v>
      </c>
      <c r="N19" s="84">
        <f t="shared" si="0"/>
        <v>0</v>
      </c>
      <c r="P19" s="62"/>
      <c r="Q19" s="62"/>
      <c r="R19" s="84"/>
      <c r="S19" s="65"/>
      <c r="T19" s="64">
        <f t="shared" si="2"/>
        <v>35</v>
      </c>
      <c r="U19" s="51"/>
    </row>
    <row r="20" spans="2:21" ht="15" x14ac:dyDescent="0.25">
      <c r="B20" s="1"/>
      <c r="C20" s="1" t="s">
        <v>132</v>
      </c>
      <c r="D20" s="26"/>
      <c r="E20" s="26"/>
      <c r="F20" s="26"/>
      <c r="G20" s="26"/>
      <c r="H20" s="26"/>
      <c r="I20" s="62"/>
      <c r="J20" s="62"/>
      <c r="L20" s="62"/>
      <c r="M20" s="68">
        <v>8</v>
      </c>
      <c r="N20" s="84">
        <f t="shared" si="0"/>
        <v>0</v>
      </c>
      <c r="P20" s="62"/>
      <c r="Q20" s="62"/>
      <c r="R20" s="84"/>
      <c r="S20" s="65"/>
      <c r="T20" s="64">
        <f t="shared" si="2"/>
        <v>8</v>
      </c>
      <c r="U20" s="51"/>
    </row>
    <row r="21" spans="2:21" ht="15" x14ac:dyDescent="0.25">
      <c r="B21" s="1"/>
      <c r="C21" s="1" t="s">
        <v>133</v>
      </c>
      <c r="D21" s="26"/>
      <c r="E21" s="26"/>
      <c r="F21" s="26"/>
      <c r="G21" s="26"/>
      <c r="H21" s="26"/>
      <c r="I21" s="62"/>
      <c r="J21" s="62"/>
      <c r="L21" s="62"/>
      <c r="M21" s="68">
        <v>8</v>
      </c>
      <c r="N21" s="84">
        <f t="shared" si="0"/>
        <v>0</v>
      </c>
      <c r="P21" s="62"/>
      <c r="Q21" s="62"/>
      <c r="R21" s="84"/>
      <c r="S21" s="65"/>
      <c r="T21" s="64">
        <f t="shared" si="2"/>
        <v>8</v>
      </c>
      <c r="U21" s="51"/>
    </row>
    <row r="22" spans="2:21" ht="15" x14ac:dyDescent="0.25">
      <c r="B22" s="1" t="s">
        <v>74</v>
      </c>
      <c r="C22" s="1"/>
      <c r="D22" s="26"/>
      <c r="E22" s="26"/>
      <c r="F22" s="26"/>
      <c r="G22" s="26"/>
      <c r="H22" s="26"/>
      <c r="I22" s="62"/>
      <c r="J22" s="62"/>
      <c r="L22" s="62"/>
      <c r="M22" s="66">
        <v>4</v>
      </c>
      <c r="N22" s="84">
        <f t="shared" si="0"/>
        <v>0</v>
      </c>
      <c r="P22" s="62"/>
      <c r="Q22" s="62"/>
      <c r="R22" s="84"/>
      <c r="S22" s="65"/>
      <c r="T22" s="64">
        <f t="shared" si="2"/>
        <v>4</v>
      </c>
      <c r="U22" s="51"/>
    </row>
    <row r="23" spans="2:21" ht="15" x14ac:dyDescent="0.25">
      <c r="B23" s="1"/>
      <c r="C23" s="1" t="s">
        <v>96</v>
      </c>
      <c r="D23" s="26"/>
      <c r="E23" s="26"/>
      <c r="F23" s="26"/>
      <c r="G23" s="26"/>
      <c r="H23" s="26"/>
      <c r="I23" s="62"/>
      <c r="J23" s="62">
        <v>1</v>
      </c>
      <c r="L23" s="62"/>
      <c r="M23" s="66"/>
      <c r="N23" s="84">
        <f t="shared" si="0"/>
        <v>0</v>
      </c>
      <c r="P23" s="62"/>
      <c r="Q23" s="62"/>
      <c r="R23" s="84"/>
      <c r="S23" s="65"/>
      <c r="T23" s="64">
        <f t="shared" si="2"/>
        <v>1</v>
      </c>
      <c r="U23" s="51"/>
    </row>
    <row r="24" spans="2:21" ht="15" x14ac:dyDescent="0.25">
      <c r="B24" s="1" t="s">
        <v>125</v>
      </c>
      <c r="C24" s="1"/>
      <c r="D24" s="26"/>
      <c r="E24" s="26"/>
      <c r="F24" s="26"/>
      <c r="G24" s="26"/>
      <c r="H24" s="26"/>
      <c r="I24" s="62"/>
      <c r="J24" s="62"/>
      <c r="L24" s="62"/>
      <c r="M24" s="66">
        <v>3</v>
      </c>
      <c r="N24" s="84">
        <f t="shared" si="0"/>
        <v>0</v>
      </c>
      <c r="P24" s="62"/>
      <c r="Q24" s="62"/>
      <c r="R24" s="84"/>
      <c r="S24" s="65"/>
      <c r="T24" s="64">
        <f t="shared" si="2"/>
        <v>3</v>
      </c>
      <c r="U24" s="51"/>
    </row>
    <row r="25" spans="2:21" ht="15" x14ac:dyDescent="0.25">
      <c r="B25" s="1"/>
      <c r="C25" s="1" t="s">
        <v>96</v>
      </c>
      <c r="D25" s="26"/>
      <c r="E25" s="26"/>
      <c r="F25" s="26"/>
      <c r="G25" s="26"/>
      <c r="H25" s="26"/>
      <c r="I25" s="62"/>
      <c r="J25" s="62"/>
      <c r="L25" s="62"/>
      <c r="M25" s="66"/>
      <c r="N25" s="84">
        <f t="shared" si="0"/>
        <v>0</v>
      </c>
      <c r="P25" s="62"/>
      <c r="Q25" s="62"/>
      <c r="R25" s="84"/>
      <c r="S25" s="65"/>
      <c r="T25" s="64">
        <f t="shared" si="2"/>
        <v>0</v>
      </c>
      <c r="U25" s="51"/>
    </row>
    <row r="26" spans="2:21" ht="15" x14ac:dyDescent="0.25">
      <c r="B26" s="1"/>
      <c r="C26" s="1"/>
      <c r="D26" s="26"/>
      <c r="E26" s="26">
        <v>3</v>
      </c>
      <c r="F26" s="26"/>
      <c r="G26" s="26"/>
      <c r="H26" s="26"/>
      <c r="I26" s="62"/>
      <c r="J26" s="62"/>
      <c r="L26" s="62"/>
      <c r="M26" s="66"/>
      <c r="N26" s="84">
        <f t="shared" si="0"/>
        <v>0</v>
      </c>
      <c r="P26" s="62"/>
      <c r="Q26" s="62"/>
      <c r="R26" s="84"/>
      <c r="S26" s="65"/>
      <c r="T26" s="64">
        <f t="shared" si="2"/>
        <v>3</v>
      </c>
      <c r="U26" s="51"/>
    </row>
    <row r="27" spans="2:21" ht="15" x14ac:dyDescent="0.25">
      <c r="B27" s="1"/>
      <c r="C27" s="1"/>
      <c r="D27" s="26"/>
      <c r="E27" s="26"/>
      <c r="F27" s="26"/>
      <c r="G27" s="26"/>
      <c r="H27" s="26"/>
      <c r="I27" s="62"/>
      <c r="J27" s="62">
        <v>0.5</v>
      </c>
      <c r="L27" s="62"/>
      <c r="M27" s="66"/>
      <c r="N27" s="84">
        <f t="shared" si="0"/>
        <v>0</v>
      </c>
      <c r="P27" s="62"/>
      <c r="Q27" s="62"/>
      <c r="R27" s="84"/>
      <c r="S27" s="65"/>
      <c r="T27" s="64">
        <f t="shared" si="2"/>
        <v>0.5</v>
      </c>
      <c r="U27" s="51"/>
    </row>
    <row r="28" spans="2:21" ht="15" x14ac:dyDescent="0.25">
      <c r="B28" s="1" t="s">
        <v>111</v>
      </c>
      <c r="C28" s="1"/>
      <c r="D28" s="26"/>
      <c r="E28" s="26"/>
      <c r="F28" s="26"/>
      <c r="G28" s="26"/>
      <c r="H28" s="26"/>
      <c r="I28" s="62"/>
      <c r="J28" s="62"/>
      <c r="L28" s="62"/>
      <c r="M28" s="68"/>
      <c r="N28" s="84">
        <f t="shared" si="0"/>
        <v>0</v>
      </c>
      <c r="P28" s="62"/>
      <c r="Q28" s="62"/>
      <c r="R28" s="84"/>
      <c r="S28" s="65"/>
      <c r="T28" s="64">
        <f t="shared" si="2"/>
        <v>0</v>
      </c>
      <c r="U28" s="51"/>
    </row>
    <row r="29" spans="2:21" x14ac:dyDescent="0.2">
      <c r="B29" s="61"/>
      <c r="C29" s="61" t="s">
        <v>112</v>
      </c>
      <c r="D29" s="26"/>
      <c r="E29" s="26"/>
      <c r="F29" s="26"/>
      <c r="G29" s="26"/>
      <c r="H29" s="26"/>
      <c r="I29" s="62"/>
      <c r="J29" s="62"/>
      <c r="L29" s="62"/>
      <c r="M29" s="68"/>
      <c r="N29" s="84">
        <f t="shared" si="0"/>
        <v>0</v>
      </c>
      <c r="P29" s="62"/>
      <c r="Q29" s="62"/>
      <c r="R29" s="84"/>
      <c r="S29" s="65"/>
      <c r="T29" s="64">
        <f t="shared" si="2"/>
        <v>0</v>
      </c>
      <c r="U29" s="51"/>
    </row>
    <row r="30" spans="2:21" x14ac:dyDescent="0.2">
      <c r="B30" s="61"/>
      <c r="C30" s="60"/>
      <c r="D30" s="26"/>
      <c r="E30" s="26"/>
      <c r="F30" s="26"/>
      <c r="G30" s="26"/>
      <c r="H30" s="26"/>
      <c r="I30" s="62"/>
      <c r="J30" s="62"/>
      <c r="L30" s="62"/>
      <c r="M30" s="66"/>
      <c r="N30" s="84">
        <f t="shared" si="0"/>
        <v>0</v>
      </c>
      <c r="P30" s="62"/>
      <c r="Q30" s="62"/>
      <c r="R30" s="84"/>
      <c r="S30" s="65"/>
      <c r="T30" s="64">
        <f t="shared" si="2"/>
        <v>0</v>
      </c>
      <c r="U30" s="51"/>
    </row>
    <row r="31" spans="2:21" x14ac:dyDescent="0.2">
      <c r="T31" s="69"/>
      <c r="U31" s="51"/>
    </row>
    <row r="32" spans="2:21" ht="13.5" thickBot="1" x14ac:dyDescent="0.25">
      <c r="B32" s="70" t="s">
        <v>23</v>
      </c>
      <c r="C32" s="70"/>
      <c r="D32" s="71"/>
      <c r="E32" s="71"/>
      <c r="F32" s="71"/>
      <c r="G32" s="71"/>
      <c r="H32" s="71"/>
      <c r="I32" s="71"/>
      <c r="J32" s="71"/>
      <c r="L32" s="71"/>
      <c r="M32" s="71">
        <f>SUM(M8:M24)</f>
        <v>82</v>
      </c>
      <c r="N32" s="82">
        <f t="shared" ref="N32" si="3">IF(L32=0,0,(M32-L32)/L32)</f>
        <v>0</v>
      </c>
      <c r="O32" s="71"/>
      <c r="P32" s="71">
        <f>SUM(P8:P23)</f>
        <v>0</v>
      </c>
      <c r="Q32" s="71">
        <f>SUM(Q8:Q23)</f>
        <v>38</v>
      </c>
      <c r="R32" s="72">
        <f t="shared" ref="R32" si="4">IF(P32=0,0,(Q32-P32)/P32)</f>
        <v>0</v>
      </c>
      <c r="S32" s="71"/>
      <c r="T32" s="73">
        <f>SUM(T8:T30)</f>
        <v>125.5</v>
      </c>
      <c r="U32" s="71"/>
    </row>
    <row r="33" spans="20:20" ht="13.5" thickTop="1" x14ac:dyDescent="0.2"/>
    <row r="37" spans="20:20" x14ac:dyDescent="0.2">
      <c r="T37" s="51"/>
    </row>
  </sheetData>
  <mergeCells count="8">
    <mergeCell ref="B2:S2"/>
    <mergeCell ref="B3:S3"/>
    <mergeCell ref="B4:S4"/>
    <mergeCell ref="D6:G6"/>
    <mergeCell ref="I6:I7"/>
    <mergeCell ref="J6:J7"/>
    <mergeCell ref="L6:N6"/>
    <mergeCell ref="P6:R6"/>
  </mergeCells>
  <conditionalFormatting sqref="C1:C1048576">
    <cfRule type="duplicateValues" dxfId="1" priority="1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E213-AB99-479F-8C2D-AF848A7C2997}">
  <dimension ref="B2:Y30"/>
  <sheetViews>
    <sheetView topLeftCell="A18" workbookViewId="0">
      <selection activeCell="C9" sqref="C9:C21"/>
    </sheetView>
  </sheetViews>
  <sheetFormatPr defaultRowHeight="15" x14ac:dyDescent="0.25"/>
  <cols>
    <col min="2" max="2" width="19.28515625" bestFit="1" customWidth="1"/>
    <col min="3" max="3" width="57.7109375" bestFit="1" customWidth="1"/>
    <col min="4" max="4" width="9.140625" style="5"/>
    <col min="5" max="5" width="11.7109375" style="5" customWidth="1"/>
    <col min="6" max="6" width="10.85546875" style="5" customWidth="1"/>
    <col min="7" max="8" width="10.7109375" style="5" customWidth="1"/>
    <col min="9" max="9" width="8.28515625" style="5" bestFit="1" customWidth="1"/>
    <col min="10" max="10" width="10.28515625" style="5" customWidth="1"/>
    <col min="11" max="11" width="1.7109375" style="5" customWidth="1"/>
    <col min="12" max="12" width="8.42578125" style="5" customWidth="1"/>
    <col min="13" max="13" width="9.7109375" style="47" customWidth="1"/>
    <col min="14" max="14" width="11.85546875" style="77" customWidth="1"/>
    <col min="15" max="15" width="1.85546875" style="5" customWidth="1"/>
    <col min="16" max="18" width="9.140625" style="5"/>
    <col min="19" max="19" width="2.28515625" style="5" customWidth="1"/>
    <col min="20" max="20" width="9.140625" style="29"/>
    <col min="21" max="21" width="2.140625" customWidth="1"/>
  </cols>
  <sheetData>
    <row r="2" spans="2:25" ht="26.25" x14ac:dyDescent="0.4">
      <c r="B2" s="142" t="s">
        <v>16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</row>
    <row r="3" spans="2:25" ht="15.75" x14ac:dyDescent="0.25">
      <c r="B3" s="143" t="str">
        <f>Employee!C6</f>
        <v>Arslan Khalid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2:25" x14ac:dyDescent="0.25">
      <c r="B4" s="145" t="s">
        <v>75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6" spans="2:25" x14ac:dyDescent="0.25">
      <c r="B6" s="8" t="s">
        <v>11</v>
      </c>
      <c r="C6" s="9" t="s">
        <v>10</v>
      </c>
      <c r="D6" s="164" t="s">
        <v>79</v>
      </c>
      <c r="E6" s="164"/>
      <c r="F6" s="164"/>
      <c r="G6" s="164"/>
      <c r="H6" s="43" t="s">
        <v>113</v>
      </c>
      <c r="I6" s="165" t="s">
        <v>80</v>
      </c>
      <c r="J6" s="165" t="s">
        <v>81</v>
      </c>
      <c r="L6" s="164" t="s">
        <v>17</v>
      </c>
      <c r="M6" s="164"/>
      <c r="N6" s="164"/>
      <c r="P6" s="164" t="s">
        <v>20</v>
      </c>
      <c r="Q6" s="164"/>
      <c r="R6" s="164"/>
      <c r="T6" s="30" t="s">
        <v>13</v>
      </c>
      <c r="U6" s="5"/>
      <c r="V6" s="161" t="s">
        <v>21</v>
      </c>
      <c r="W6" s="162"/>
      <c r="X6" s="162"/>
      <c r="Y6" s="163"/>
    </row>
    <row r="7" spans="2:25" x14ac:dyDescent="0.25">
      <c r="B7" s="11"/>
      <c r="C7" s="12"/>
      <c r="D7" s="25" t="s">
        <v>82</v>
      </c>
      <c r="E7" s="25" t="s">
        <v>83</v>
      </c>
      <c r="F7" s="25" t="s">
        <v>84</v>
      </c>
      <c r="G7" s="25" t="s">
        <v>85</v>
      </c>
      <c r="H7" s="25" t="s">
        <v>114</v>
      </c>
      <c r="I7" s="166"/>
      <c r="J7" s="166"/>
      <c r="L7" s="10" t="s">
        <v>12</v>
      </c>
      <c r="M7" s="44" t="s">
        <v>15</v>
      </c>
      <c r="N7" s="74" t="s">
        <v>115</v>
      </c>
      <c r="P7" s="10" t="s">
        <v>19</v>
      </c>
      <c r="Q7" s="10" t="s">
        <v>15</v>
      </c>
      <c r="R7" s="10" t="s">
        <v>115</v>
      </c>
      <c r="T7" s="31" t="s">
        <v>97</v>
      </c>
      <c r="U7" s="5"/>
      <c r="V7" s="10" t="s">
        <v>31</v>
      </c>
      <c r="W7" s="10" t="s">
        <v>32</v>
      </c>
      <c r="X7" s="10" t="s">
        <v>14</v>
      </c>
      <c r="Y7" s="10" t="s">
        <v>13</v>
      </c>
    </row>
    <row r="8" spans="2:25" x14ac:dyDescent="0.25">
      <c r="B8" s="27" t="s">
        <v>87</v>
      </c>
      <c r="C8" s="1"/>
      <c r="D8" s="2"/>
      <c r="E8" s="2"/>
      <c r="F8" s="2"/>
      <c r="G8" s="2"/>
      <c r="H8" s="2"/>
      <c r="I8" s="2"/>
      <c r="J8" s="2"/>
      <c r="L8" s="2"/>
      <c r="M8" s="45"/>
      <c r="N8" s="75"/>
      <c r="P8" s="2"/>
      <c r="Q8" s="2"/>
      <c r="R8" s="7"/>
      <c r="T8" s="32"/>
      <c r="U8" s="5"/>
      <c r="V8" s="2"/>
      <c r="W8" s="2"/>
      <c r="X8" s="2"/>
      <c r="Y8" s="7"/>
    </row>
    <row r="9" spans="2:25" x14ac:dyDescent="0.25">
      <c r="B9" s="1"/>
      <c r="C9" s="1" t="s">
        <v>103</v>
      </c>
      <c r="D9" s="26"/>
      <c r="E9" s="26"/>
      <c r="F9" s="26"/>
      <c r="G9" s="26"/>
      <c r="H9" s="26"/>
      <c r="I9" s="2"/>
      <c r="J9" s="2"/>
      <c r="L9" s="2">
        <v>70</v>
      </c>
      <c r="M9" s="45"/>
      <c r="N9" s="76">
        <f>IF(L9&gt;0,IF(M9&gt;0,L9-M9,0),0)</f>
        <v>0</v>
      </c>
      <c r="P9" s="2"/>
      <c r="Q9" s="2">
        <v>13</v>
      </c>
      <c r="R9" s="76">
        <f t="shared" ref="R9:R25" si="0">IF(P9&gt;0,IF(Q9&gt;0,P9-Q9,0),0)</f>
        <v>0</v>
      </c>
      <c r="S9" s="6"/>
      <c r="T9" s="32">
        <f>D9+E9+F9+G9+H9+I9+J9+M9+Q9</f>
        <v>13</v>
      </c>
      <c r="U9" s="5"/>
      <c r="V9" s="2"/>
      <c r="W9" s="2"/>
      <c r="X9" s="2"/>
      <c r="Y9" s="7">
        <f>SUM(V9:X9)</f>
        <v>0</v>
      </c>
    </row>
    <row r="10" spans="2:25" x14ac:dyDescent="0.25">
      <c r="B10" s="1"/>
      <c r="C10" s="1" t="s">
        <v>86</v>
      </c>
      <c r="D10" s="26"/>
      <c r="E10" s="26"/>
      <c r="F10" s="26"/>
      <c r="G10" s="26"/>
      <c r="H10" s="26">
        <v>1</v>
      </c>
      <c r="I10" s="2"/>
      <c r="J10" s="2"/>
      <c r="L10" s="2">
        <v>32</v>
      </c>
      <c r="M10" s="45">
        <v>12</v>
      </c>
      <c r="N10" s="76">
        <f t="shared" ref="N10:N27" si="1">IF(L10&gt;0,IF(M10&gt;0,L10-M10,0),0)</f>
        <v>20</v>
      </c>
      <c r="P10" s="2"/>
      <c r="Q10" s="2">
        <v>10</v>
      </c>
      <c r="R10" s="76">
        <f t="shared" si="0"/>
        <v>0</v>
      </c>
      <c r="S10" s="6"/>
      <c r="T10" s="32">
        <f t="shared" ref="T10:T20" si="2">D10+E10+F10+G10+H10+I10+J10+M10+Q10</f>
        <v>23</v>
      </c>
      <c r="U10" s="5"/>
      <c r="V10" s="2"/>
      <c r="W10" s="2"/>
      <c r="X10" s="2"/>
      <c r="Y10" s="7"/>
    </row>
    <row r="11" spans="2:25" x14ac:dyDescent="0.25">
      <c r="B11" s="1"/>
      <c r="C11" s="1" t="s">
        <v>104</v>
      </c>
      <c r="D11" s="26"/>
      <c r="E11" s="26"/>
      <c r="F11" s="26"/>
      <c r="G11" s="26"/>
      <c r="H11" s="26"/>
      <c r="I11" s="2"/>
      <c r="J11" s="2"/>
      <c r="L11" s="2">
        <v>16</v>
      </c>
      <c r="M11" s="45">
        <v>2</v>
      </c>
      <c r="N11" s="76">
        <f t="shared" si="1"/>
        <v>14</v>
      </c>
      <c r="P11" s="2"/>
      <c r="Q11" s="2">
        <v>3</v>
      </c>
      <c r="R11" s="76">
        <f t="shared" si="0"/>
        <v>0</v>
      </c>
      <c r="S11" s="6"/>
      <c r="T11" s="32">
        <f t="shared" si="2"/>
        <v>5</v>
      </c>
      <c r="U11" s="5"/>
      <c r="V11" s="2"/>
      <c r="W11" s="2"/>
      <c r="X11" s="2"/>
      <c r="Y11" s="7"/>
    </row>
    <row r="12" spans="2:25" x14ac:dyDescent="0.25">
      <c r="B12" s="1"/>
      <c r="C12" s="1" t="s">
        <v>88</v>
      </c>
      <c r="D12" s="26"/>
      <c r="E12" s="26"/>
      <c r="F12" s="26"/>
      <c r="G12" s="26"/>
      <c r="H12" s="26"/>
      <c r="I12" s="2"/>
      <c r="J12" s="2"/>
      <c r="L12" s="2">
        <v>30</v>
      </c>
      <c r="M12" s="45">
        <v>2</v>
      </c>
      <c r="N12" s="76">
        <f t="shared" si="1"/>
        <v>28</v>
      </c>
      <c r="P12" s="2"/>
      <c r="Q12" s="2">
        <v>1</v>
      </c>
      <c r="R12" s="76">
        <f t="shared" si="0"/>
        <v>0</v>
      </c>
      <c r="S12" s="6"/>
      <c r="T12" s="32">
        <f t="shared" si="2"/>
        <v>3</v>
      </c>
      <c r="U12" s="5"/>
      <c r="V12" s="2"/>
      <c r="W12" s="2"/>
      <c r="X12" s="2"/>
      <c r="Y12" s="7"/>
    </row>
    <row r="13" spans="2:25" x14ac:dyDescent="0.25">
      <c r="B13" s="1"/>
      <c r="C13" s="1" t="s">
        <v>105</v>
      </c>
      <c r="D13" s="26"/>
      <c r="E13" s="26"/>
      <c r="F13" s="26"/>
      <c r="G13" s="26"/>
      <c r="H13" s="26"/>
      <c r="I13" s="2"/>
      <c r="J13" s="2"/>
      <c r="L13" s="2"/>
      <c r="M13" s="45"/>
      <c r="N13" s="76">
        <f t="shared" si="1"/>
        <v>0</v>
      </c>
      <c r="P13" s="2"/>
      <c r="Q13" s="2"/>
      <c r="R13" s="76">
        <f t="shared" si="0"/>
        <v>0</v>
      </c>
      <c r="S13" s="6"/>
      <c r="T13" s="32">
        <f t="shared" si="2"/>
        <v>0</v>
      </c>
      <c r="U13" s="5"/>
      <c r="V13" s="2"/>
      <c r="W13" s="2"/>
      <c r="X13" s="2"/>
      <c r="Y13" s="7"/>
    </row>
    <row r="14" spans="2:25" x14ac:dyDescent="0.25">
      <c r="B14" s="1"/>
      <c r="C14" s="1" t="s">
        <v>106</v>
      </c>
      <c r="D14" s="26"/>
      <c r="E14" s="26"/>
      <c r="F14" s="26"/>
      <c r="G14" s="26"/>
      <c r="H14" s="26"/>
      <c r="I14" s="2">
        <v>3</v>
      </c>
      <c r="J14" s="2">
        <v>13</v>
      </c>
      <c r="L14" s="2"/>
      <c r="M14" s="45">
        <v>9</v>
      </c>
      <c r="N14" s="76">
        <f t="shared" si="1"/>
        <v>0</v>
      </c>
      <c r="P14" s="2"/>
      <c r="Q14" s="2">
        <v>4</v>
      </c>
      <c r="R14" s="76">
        <f t="shared" si="0"/>
        <v>0</v>
      </c>
      <c r="S14" s="6"/>
      <c r="T14" s="32">
        <f t="shared" si="2"/>
        <v>29</v>
      </c>
      <c r="U14" s="5"/>
      <c r="V14" s="2"/>
      <c r="W14" s="2"/>
      <c r="X14" s="2"/>
      <c r="Y14" s="7"/>
    </row>
    <row r="15" spans="2:25" x14ac:dyDescent="0.25">
      <c r="B15" s="1"/>
      <c r="C15" s="1" t="s">
        <v>107</v>
      </c>
      <c r="D15" s="26"/>
      <c r="E15" s="26"/>
      <c r="F15" s="26"/>
      <c r="G15" s="26"/>
      <c r="H15" s="26"/>
      <c r="I15" s="2"/>
      <c r="J15" s="2"/>
      <c r="L15" s="2"/>
      <c r="M15" s="46"/>
      <c r="N15" s="76">
        <f t="shared" si="1"/>
        <v>0</v>
      </c>
      <c r="P15" s="2"/>
      <c r="Q15" s="2">
        <v>2</v>
      </c>
      <c r="R15" s="76">
        <f t="shared" si="0"/>
        <v>0</v>
      </c>
      <c r="S15" s="6"/>
      <c r="T15" s="32">
        <f t="shared" si="2"/>
        <v>2</v>
      </c>
      <c r="U15" s="5"/>
      <c r="V15" s="2"/>
      <c r="W15" s="2"/>
      <c r="X15" s="2"/>
      <c r="Y15" s="7"/>
    </row>
    <row r="16" spans="2:25" x14ac:dyDescent="0.25">
      <c r="B16" s="1"/>
      <c r="C16" s="1" t="s">
        <v>89</v>
      </c>
      <c r="D16" s="26"/>
      <c r="E16" s="26"/>
      <c r="F16" s="26"/>
      <c r="G16" s="26"/>
      <c r="H16" s="26"/>
      <c r="I16" s="2"/>
      <c r="J16" s="2"/>
      <c r="L16" s="2">
        <v>4</v>
      </c>
      <c r="M16" s="46">
        <v>4</v>
      </c>
      <c r="N16" s="76">
        <f t="shared" si="1"/>
        <v>0</v>
      </c>
      <c r="P16" s="2"/>
      <c r="Q16" s="2"/>
      <c r="R16" s="76">
        <f t="shared" si="0"/>
        <v>0</v>
      </c>
      <c r="S16" s="6"/>
      <c r="T16" s="32">
        <f t="shared" si="2"/>
        <v>4</v>
      </c>
      <c r="U16" s="5"/>
      <c r="V16" s="2"/>
      <c r="W16" s="2"/>
      <c r="X16" s="2"/>
      <c r="Y16" s="7"/>
    </row>
    <row r="17" spans="2:25" x14ac:dyDescent="0.25">
      <c r="B17" s="1"/>
      <c r="C17" t="s">
        <v>90</v>
      </c>
      <c r="D17" s="26"/>
      <c r="E17" s="26"/>
      <c r="F17" s="26"/>
      <c r="G17" s="26"/>
      <c r="H17" s="26"/>
      <c r="I17" s="2"/>
      <c r="J17" s="2"/>
      <c r="L17" s="2"/>
      <c r="M17" s="46"/>
      <c r="N17" s="76">
        <f t="shared" si="1"/>
        <v>0</v>
      </c>
      <c r="P17" s="2"/>
      <c r="Q17" s="2"/>
      <c r="R17" s="76">
        <f t="shared" si="0"/>
        <v>0</v>
      </c>
      <c r="S17" s="6"/>
      <c r="T17" s="32">
        <f t="shared" si="2"/>
        <v>0</v>
      </c>
      <c r="U17" s="5"/>
      <c r="V17" s="2"/>
      <c r="W17" s="2"/>
      <c r="X17" s="2"/>
      <c r="Y17" s="7"/>
    </row>
    <row r="18" spans="2:25" x14ac:dyDescent="0.25">
      <c r="B18" s="1"/>
      <c r="C18" s="1" t="s">
        <v>108</v>
      </c>
      <c r="D18" s="26"/>
      <c r="E18" s="26"/>
      <c r="F18" s="26"/>
      <c r="G18" s="26"/>
      <c r="H18" s="26"/>
      <c r="I18" s="2">
        <v>2</v>
      </c>
      <c r="J18" s="2">
        <v>6</v>
      </c>
      <c r="L18" s="2"/>
      <c r="M18" s="46">
        <v>25</v>
      </c>
      <c r="N18" s="76">
        <f t="shared" si="1"/>
        <v>0</v>
      </c>
      <c r="P18" s="2"/>
      <c r="Q18" s="2">
        <v>5</v>
      </c>
      <c r="R18" s="76">
        <f t="shared" si="0"/>
        <v>0</v>
      </c>
      <c r="S18" s="6"/>
      <c r="T18" s="32">
        <f t="shared" si="2"/>
        <v>38</v>
      </c>
      <c r="U18" s="5"/>
      <c r="V18" s="2"/>
      <c r="W18" s="2"/>
      <c r="X18" s="2"/>
      <c r="Y18" s="7"/>
    </row>
    <row r="19" spans="2:25" x14ac:dyDescent="0.25">
      <c r="B19" s="1"/>
      <c r="C19" s="1" t="s">
        <v>109</v>
      </c>
      <c r="D19" s="26"/>
      <c r="E19" s="26"/>
      <c r="F19" s="26"/>
      <c r="G19" s="26"/>
      <c r="H19" s="26"/>
      <c r="I19" s="2">
        <v>1</v>
      </c>
      <c r="J19" s="2"/>
      <c r="L19" s="2">
        <v>56</v>
      </c>
      <c r="M19" s="46">
        <v>14</v>
      </c>
      <c r="N19" s="76">
        <f t="shared" si="1"/>
        <v>42</v>
      </c>
      <c r="P19" s="2"/>
      <c r="Q19" s="2">
        <v>9</v>
      </c>
      <c r="R19" s="76">
        <f t="shared" si="0"/>
        <v>0</v>
      </c>
      <c r="S19" s="6"/>
      <c r="T19" s="32">
        <f t="shared" si="2"/>
        <v>24</v>
      </c>
      <c r="U19" s="5"/>
      <c r="V19" s="2"/>
      <c r="W19" s="2"/>
      <c r="X19" s="2"/>
      <c r="Y19" s="7"/>
    </row>
    <row r="20" spans="2:25" x14ac:dyDescent="0.25">
      <c r="B20" s="1"/>
      <c r="C20" s="1" t="s">
        <v>110</v>
      </c>
      <c r="D20" s="26"/>
      <c r="E20" s="26"/>
      <c r="F20" s="26"/>
      <c r="G20" s="26"/>
      <c r="H20" s="26"/>
      <c r="I20" s="2"/>
      <c r="J20" s="2"/>
      <c r="L20" s="2"/>
      <c r="M20" s="46"/>
      <c r="N20" s="76">
        <f t="shared" si="1"/>
        <v>0</v>
      </c>
      <c r="P20" s="2"/>
      <c r="Q20" s="2">
        <v>2</v>
      </c>
      <c r="R20" s="76">
        <f t="shared" si="0"/>
        <v>0</v>
      </c>
      <c r="S20" s="6"/>
      <c r="T20" s="32">
        <f t="shared" si="2"/>
        <v>2</v>
      </c>
      <c r="U20" s="5"/>
      <c r="V20" s="2"/>
      <c r="W20" s="2"/>
      <c r="X20" s="2"/>
      <c r="Y20" s="7"/>
    </row>
    <row r="21" spans="2:25" x14ac:dyDescent="0.25">
      <c r="B21" s="1"/>
      <c r="C21" t="s">
        <v>116</v>
      </c>
      <c r="D21" s="26"/>
      <c r="E21" s="26"/>
      <c r="F21" s="26"/>
      <c r="G21" s="26"/>
      <c r="H21" s="26"/>
      <c r="I21" s="2"/>
      <c r="J21" s="2"/>
      <c r="L21" s="2"/>
      <c r="M21" s="46"/>
      <c r="N21" s="76">
        <f t="shared" si="1"/>
        <v>0</v>
      </c>
      <c r="P21" s="2"/>
      <c r="Q21" s="2">
        <v>4</v>
      </c>
      <c r="R21" s="76">
        <f t="shared" si="0"/>
        <v>0</v>
      </c>
      <c r="S21" s="6"/>
      <c r="T21" s="32">
        <f t="shared" ref="T21:T25" si="3">D21+E21+F21+G21+I21+J21+M21+Q21</f>
        <v>4</v>
      </c>
      <c r="U21" s="5"/>
      <c r="V21" s="2"/>
      <c r="W21" s="2"/>
      <c r="X21" s="2"/>
      <c r="Y21" s="7"/>
    </row>
    <row r="22" spans="2:25" x14ac:dyDescent="0.25">
      <c r="B22" s="27" t="s">
        <v>74</v>
      </c>
      <c r="C22" s="27"/>
      <c r="D22" s="26"/>
      <c r="E22" s="26"/>
      <c r="F22" s="26"/>
      <c r="G22" s="26"/>
      <c r="H22" s="26"/>
      <c r="I22" s="2"/>
      <c r="J22" s="2"/>
      <c r="L22" s="2"/>
      <c r="M22" s="46"/>
      <c r="N22" s="76">
        <f t="shared" si="1"/>
        <v>0</v>
      </c>
      <c r="P22" s="2"/>
      <c r="Q22" s="2"/>
      <c r="R22" s="76">
        <f t="shared" si="0"/>
        <v>0</v>
      </c>
      <c r="S22" s="6"/>
      <c r="T22" s="32"/>
      <c r="U22" s="5"/>
      <c r="V22" s="2"/>
      <c r="W22" s="2"/>
      <c r="X22" s="2"/>
      <c r="Y22" s="7"/>
    </row>
    <row r="23" spans="2:25" x14ac:dyDescent="0.25">
      <c r="B23" s="1"/>
      <c r="C23" s="1" t="s">
        <v>96</v>
      </c>
      <c r="D23" s="26"/>
      <c r="E23" s="26"/>
      <c r="F23" s="26"/>
      <c r="G23" s="26"/>
      <c r="H23" s="26"/>
      <c r="I23" s="2"/>
      <c r="J23" s="2"/>
      <c r="L23" s="2"/>
      <c r="M23" s="46"/>
      <c r="N23" s="76">
        <f t="shared" si="1"/>
        <v>0</v>
      </c>
      <c r="P23" s="2"/>
      <c r="Q23" s="2">
        <v>17</v>
      </c>
      <c r="R23" s="76">
        <f t="shared" si="0"/>
        <v>0</v>
      </c>
      <c r="S23" s="6"/>
      <c r="T23" s="32">
        <f t="shared" si="3"/>
        <v>17</v>
      </c>
      <c r="U23" s="5"/>
      <c r="V23" s="2"/>
      <c r="W23" s="2"/>
      <c r="X23" s="2"/>
      <c r="Y23" s="7"/>
    </row>
    <row r="24" spans="2:25" x14ac:dyDescent="0.25">
      <c r="B24" s="1" t="s">
        <v>111</v>
      </c>
      <c r="C24" s="27"/>
      <c r="D24" s="26"/>
      <c r="E24" s="26"/>
      <c r="F24" s="26"/>
      <c r="G24" s="26"/>
      <c r="H24" s="26"/>
      <c r="I24" s="2"/>
      <c r="J24" s="2"/>
      <c r="L24" s="2"/>
      <c r="M24" s="46"/>
      <c r="N24" s="76">
        <f t="shared" si="1"/>
        <v>0</v>
      </c>
      <c r="P24" s="2"/>
      <c r="Q24" s="2"/>
      <c r="R24" s="76">
        <f t="shared" si="0"/>
        <v>0</v>
      </c>
      <c r="S24" s="6"/>
      <c r="T24" s="32">
        <f t="shared" si="3"/>
        <v>0</v>
      </c>
      <c r="U24" s="5"/>
      <c r="V24" s="2"/>
      <c r="W24" s="2"/>
      <c r="X24" s="2"/>
      <c r="Y24" s="7"/>
    </row>
    <row r="25" spans="2:25" x14ac:dyDescent="0.25">
      <c r="B25" s="1"/>
      <c r="C25" s="1" t="s">
        <v>112</v>
      </c>
      <c r="D25" s="26"/>
      <c r="E25" s="26">
        <v>14</v>
      </c>
      <c r="F25" s="26"/>
      <c r="G25" s="26"/>
      <c r="H25" s="26"/>
      <c r="I25" s="2"/>
      <c r="J25" s="2"/>
      <c r="L25" s="2"/>
      <c r="M25" s="46"/>
      <c r="N25" s="76">
        <f t="shared" si="1"/>
        <v>0</v>
      </c>
      <c r="P25" s="2"/>
      <c r="Q25" s="2">
        <v>2</v>
      </c>
      <c r="R25" s="76">
        <f t="shared" si="0"/>
        <v>0</v>
      </c>
      <c r="S25" s="6"/>
      <c r="T25" s="32">
        <f t="shared" si="3"/>
        <v>16</v>
      </c>
      <c r="U25" s="5"/>
      <c r="V25" s="2"/>
      <c r="W25" s="2"/>
      <c r="X25" s="2"/>
      <c r="Y25" s="7"/>
    </row>
    <row r="26" spans="2:25" x14ac:dyDescent="0.25">
      <c r="B26" s="1"/>
      <c r="C26" s="1"/>
      <c r="D26" s="26"/>
      <c r="E26" s="26"/>
      <c r="F26" s="26"/>
      <c r="G26" s="26"/>
      <c r="H26" s="26"/>
      <c r="I26" s="2"/>
      <c r="J26" s="2"/>
      <c r="L26" s="2"/>
      <c r="M26" s="46"/>
      <c r="N26" s="76">
        <f t="shared" si="1"/>
        <v>0</v>
      </c>
      <c r="P26" s="2"/>
      <c r="Q26" s="2"/>
      <c r="R26" s="13"/>
      <c r="S26" s="6"/>
      <c r="T26" s="32"/>
      <c r="U26" s="5"/>
      <c r="V26" s="2"/>
      <c r="W26" s="2"/>
      <c r="X26" s="2"/>
      <c r="Y26" s="7"/>
    </row>
    <row r="27" spans="2:25" x14ac:dyDescent="0.25">
      <c r="B27" s="1"/>
      <c r="C27" s="1"/>
      <c r="D27" s="2"/>
      <c r="E27" s="2"/>
      <c r="F27" s="2"/>
      <c r="G27" s="2"/>
      <c r="H27" s="2"/>
      <c r="I27" s="2"/>
      <c r="J27" s="2"/>
      <c r="L27" s="2"/>
      <c r="M27" s="45"/>
      <c r="N27" s="76">
        <f t="shared" si="1"/>
        <v>0</v>
      </c>
      <c r="O27" s="2"/>
      <c r="P27" s="2"/>
      <c r="Q27" s="2"/>
      <c r="R27" s="2"/>
      <c r="S27" s="2"/>
      <c r="T27" s="32"/>
      <c r="U27" s="2"/>
      <c r="V27" s="2"/>
      <c r="W27" s="2"/>
      <c r="X27" s="2"/>
      <c r="Y27" s="7"/>
    </row>
    <row r="28" spans="2:25" x14ac:dyDescent="0.25">
      <c r="T28" s="33"/>
      <c r="U28" s="5"/>
      <c r="V28" s="5"/>
      <c r="W28" s="5"/>
      <c r="X28" s="5"/>
      <c r="Y28" s="5"/>
    </row>
    <row r="29" spans="2:25" ht="15.75" thickBot="1" x14ac:dyDescent="0.3">
      <c r="B29" s="14" t="s">
        <v>23</v>
      </c>
      <c r="C29" s="14"/>
      <c r="D29" s="15">
        <f t="shared" ref="D29:J29" si="4">SUM(D8:D25)</f>
        <v>0</v>
      </c>
      <c r="E29" s="15">
        <f t="shared" si="4"/>
        <v>14</v>
      </c>
      <c r="F29" s="15">
        <f t="shared" si="4"/>
        <v>0</v>
      </c>
      <c r="G29" s="15">
        <f t="shared" si="4"/>
        <v>0</v>
      </c>
      <c r="H29" s="15"/>
      <c r="I29" s="15">
        <f t="shared" si="4"/>
        <v>6</v>
      </c>
      <c r="J29" s="15">
        <f t="shared" si="4"/>
        <v>19</v>
      </c>
      <c r="L29" s="15">
        <f>SUM(L8:L25)</f>
        <v>208</v>
      </c>
      <c r="M29" s="48">
        <f>SUM(M8:M25)</f>
        <v>68</v>
      </c>
      <c r="N29" s="78">
        <f t="shared" ref="N29" si="5">IF(L29=0,0,(M29-L29)/L29)</f>
        <v>-0.67307692307692313</v>
      </c>
      <c r="O29" s="15"/>
      <c r="P29" s="15">
        <f>SUM(P8:P25)</f>
        <v>0</v>
      </c>
      <c r="Q29" s="15">
        <f>SUM(Q8:Q25)</f>
        <v>72</v>
      </c>
      <c r="R29" s="16">
        <f t="shared" ref="R29" si="6">IF(P29=0,0,(Q29-P29)/P29)</f>
        <v>0</v>
      </c>
      <c r="S29" s="15"/>
      <c r="T29" s="34">
        <f>SUM(T8:T27)</f>
        <v>180</v>
      </c>
      <c r="U29" s="15"/>
      <c r="V29" s="15">
        <f>SUM(V8:V25)</f>
        <v>0</v>
      </c>
      <c r="W29" s="15">
        <f>SUM(W8:W25)</f>
        <v>0</v>
      </c>
      <c r="X29" s="15">
        <f>SUM(X8:X25)</f>
        <v>0</v>
      </c>
      <c r="Y29" s="15">
        <f>SUM(Y8:Y25)</f>
        <v>0</v>
      </c>
    </row>
    <row r="30" spans="2:25" ht="15.75" thickTop="1" x14ac:dyDescent="0.25"/>
  </sheetData>
  <mergeCells count="9">
    <mergeCell ref="V6:Y6"/>
    <mergeCell ref="B2:S2"/>
    <mergeCell ref="B3:S3"/>
    <mergeCell ref="B4:S4"/>
    <mergeCell ref="D6:G6"/>
    <mergeCell ref="I6:I7"/>
    <mergeCell ref="J6:J7"/>
    <mergeCell ref="L6:N6"/>
    <mergeCell ref="P6:R6"/>
  </mergeCells>
  <conditionalFormatting sqref="V9:V26">
    <cfRule type="expression" priority="1">
      <formula>V9/$AR9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3"/>
  <sheetViews>
    <sheetView topLeftCell="A4" workbookViewId="0">
      <selection activeCell="C9" sqref="C9:C15"/>
    </sheetView>
  </sheetViews>
  <sheetFormatPr defaultRowHeight="15" x14ac:dyDescent="0.25"/>
  <cols>
    <col min="2" max="2" width="19.28515625" bestFit="1" customWidth="1"/>
    <col min="3" max="3" width="51.85546875" bestFit="1" customWidth="1"/>
    <col min="4" max="4" width="9.28515625" style="5"/>
    <col min="5" max="5" width="11.7109375" style="5" customWidth="1"/>
    <col min="6" max="6" width="10.85546875" style="5" customWidth="1"/>
    <col min="7" max="7" width="10.7109375" style="5" customWidth="1"/>
    <col min="8" max="8" width="8.28515625" style="5" bestFit="1" customWidth="1"/>
    <col min="9" max="9" width="10.28515625" style="5" customWidth="1"/>
    <col min="10" max="10" width="1.7109375" style="5" customWidth="1"/>
    <col min="11" max="11" width="8.42578125" style="5" customWidth="1"/>
    <col min="12" max="12" width="9.7109375" style="5" customWidth="1"/>
    <col min="13" max="13" width="11.85546875" style="5" customWidth="1"/>
    <col min="14" max="14" width="1.85546875" style="5" customWidth="1"/>
    <col min="15" max="17" width="9.28515625" style="5"/>
    <col min="18" max="18" width="2.28515625" style="5" customWidth="1"/>
    <col min="19" max="19" width="9.140625" style="29"/>
    <col min="20" max="20" width="2.140625" customWidth="1"/>
  </cols>
  <sheetData>
    <row r="2" spans="2:24" ht="26.25" x14ac:dyDescent="0.4">
      <c r="B2" s="142" t="s">
        <v>16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</row>
    <row r="3" spans="2:24" ht="15.75" x14ac:dyDescent="0.25">
      <c r="B3" s="143" t="str">
        <f>Employee!C6</f>
        <v>Arslan Khalid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</row>
    <row r="4" spans="2:24" x14ac:dyDescent="0.25">
      <c r="B4" s="145" t="s">
        <v>75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</row>
    <row r="6" spans="2:24" x14ac:dyDescent="0.25">
      <c r="B6" s="8" t="s">
        <v>11</v>
      </c>
      <c r="C6" s="9" t="s">
        <v>10</v>
      </c>
      <c r="D6" s="164" t="s">
        <v>79</v>
      </c>
      <c r="E6" s="164"/>
      <c r="F6" s="164"/>
      <c r="G6" s="164"/>
      <c r="H6" s="165" t="s">
        <v>80</v>
      </c>
      <c r="I6" s="165" t="s">
        <v>81</v>
      </c>
      <c r="K6" s="164" t="s">
        <v>17</v>
      </c>
      <c r="L6" s="164"/>
      <c r="M6" s="164"/>
      <c r="O6" s="164" t="s">
        <v>20</v>
      </c>
      <c r="P6" s="164"/>
      <c r="Q6" s="164"/>
      <c r="S6" s="30" t="s">
        <v>13</v>
      </c>
      <c r="T6" s="5"/>
      <c r="U6" s="161" t="s">
        <v>21</v>
      </c>
      <c r="V6" s="162"/>
      <c r="W6" s="162"/>
      <c r="X6" s="163"/>
    </row>
    <row r="7" spans="2:24" x14ac:dyDescent="0.25">
      <c r="B7" s="11"/>
      <c r="C7" s="12"/>
      <c r="D7" s="25" t="s">
        <v>82</v>
      </c>
      <c r="E7" s="25" t="s">
        <v>83</v>
      </c>
      <c r="F7" s="25" t="s">
        <v>84</v>
      </c>
      <c r="G7" s="25" t="s">
        <v>85</v>
      </c>
      <c r="H7" s="166"/>
      <c r="I7" s="166"/>
      <c r="K7" s="10" t="s">
        <v>12</v>
      </c>
      <c r="L7" s="10" t="s">
        <v>15</v>
      </c>
      <c r="M7" s="10" t="s">
        <v>22</v>
      </c>
      <c r="O7" s="10" t="s">
        <v>19</v>
      </c>
      <c r="P7" s="10" t="s">
        <v>15</v>
      </c>
      <c r="Q7" s="10" t="s">
        <v>18</v>
      </c>
      <c r="S7" s="31" t="s">
        <v>97</v>
      </c>
      <c r="T7" s="5"/>
      <c r="U7" s="10" t="s">
        <v>31</v>
      </c>
      <c r="V7" s="10" t="s">
        <v>32</v>
      </c>
      <c r="W7" s="10" t="s">
        <v>14</v>
      </c>
      <c r="X7" s="10" t="s">
        <v>13</v>
      </c>
    </row>
    <row r="8" spans="2:24" x14ac:dyDescent="0.25">
      <c r="B8" s="27" t="s">
        <v>87</v>
      </c>
      <c r="C8" s="1"/>
      <c r="D8" s="2"/>
      <c r="E8" s="2"/>
      <c r="F8" s="2"/>
      <c r="G8" s="2"/>
      <c r="H8" s="2"/>
      <c r="I8" s="2"/>
      <c r="K8" s="2"/>
      <c r="L8" s="2"/>
      <c r="M8" s="7"/>
      <c r="O8" s="2"/>
      <c r="P8" s="2"/>
      <c r="Q8" s="7"/>
      <c r="S8" s="32"/>
      <c r="T8" s="5"/>
      <c r="U8" s="2"/>
      <c r="V8" s="2"/>
      <c r="W8" s="2"/>
      <c r="X8" s="7"/>
    </row>
    <row r="9" spans="2:24" x14ac:dyDescent="0.25">
      <c r="B9" s="1"/>
      <c r="C9" s="27" t="s">
        <v>86</v>
      </c>
      <c r="D9" s="26"/>
      <c r="E9" s="26"/>
      <c r="F9" s="26"/>
      <c r="G9" s="26"/>
      <c r="H9" s="2"/>
      <c r="I9" s="2">
        <v>3</v>
      </c>
      <c r="K9" s="2">
        <v>32</v>
      </c>
      <c r="L9" s="2">
        <v>21</v>
      </c>
      <c r="M9" s="13">
        <f>IF(K9=0,0,L9/K9)</f>
        <v>0.65625</v>
      </c>
      <c r="O9" s="2">
        <v>0</v>
      </c>
      <c r="P9" s="2">
        <v>0</v>
      </c>
      <c r="Q9" s="13">
        <f>IF(O9=0,0,P9/O9)</f>
        <v>0</v>
      </c>
      <c r="R9" s="6"/>
      <c r="S9" s="32">
        <f>D9+E9+F9+G9+H9+I9+L9+P9</f>
        <v>24</v>
      </c>
      <c r="T9" s="5"/>
      <c r="U9" s="2">
        <v>0</v>
      </c>
      <c r="V9" s="2">
        <v>0</v>
      </c>
      <c r="W9" s="2">
        <v>0</v>
      </c>
      <c r="X9" s="7">
        <f>SUM(U9:W9)</f>
        <v>0</v>
      </c>
    </row>
    <row r="10" spans="2:24" x14ac:dyDescent="0.25">
      <c r="B10" s="1"/>
      <c r="C10" s="27" t="s">
        <v>88</v>
      </c>
      <c r="D10" s="26"/>
      <c r="E10" s="26"/>
      <c r="F10" s="26"/>
      <c r="G10" s="26"/>
      <c r="H10" s="2"/>
      <c r="I10" s="2"/>
      <c r="K10" s="2">
        <v>30</v>
      </c>
      <c r="L10" s="28">
        <v>16</v>
      </c>
      <c r="M10" s="13">
        <f>IF(K10=0,0,L10/K10)</f>
        <v>0.53333333333333333</v>
      </c>
      <c r="O10" s="2"/>
      <c r="P10" s="2"/>
      <c r="Q10" s="13"/>
      <c r="R10" s="6"/>
      <c r="S10" s="32">
        <f t="shared" ref="S10:S19" si="0">D10+E10+F10+G10+H10+I10+L10+P10</f>
        <v>16</v>
      </c>
      <c r="T10" s="5"/>
      <c r="U10" s="2"/>
      <c r="V10" s="2"/>
      <c r="W10" s="2"/>
      <c r="X10" s="7"/>
    </row>
    <row r="11" spans="2:24" x14ac:dyDescent="0.25">
      <c r="B11" s="1"/>
      <c r="C11" s="27" t="s">
        <v>89</v>
      </c>
      <c r="D11" s="26"/>
      <c r="E11" s="26"/>
      <c r="F11" s="26"/>
      <c r="G11" s="26"/>
      <c r="H11" s="2"/>
      <c r="I11" s="2"/>
      <c r="K11" s="2">
        <v>4</v>
      </c>
      <c r="L11" s="28">
        <v>2</v>
      </c>
      <c r="M11" s="13">
        <f>IF(K11=0,0,L11/K11)</f>
        <v>0.5</v>
      </c>
      <c r="O11" s="2"/>
      <c r="P11" s="2"/>
      <c r="Q11" s="13"/>
      <c r="R11" s="6"/>
      <c r="S11" s="32">
        <f t="shared" si="0"/>
        <v>2</v>
      </c>
      <c r="T11" s="5"/>
      <c r="U11" s="2"/>
      <c r="V11" s="2"/>
      <c r="W11" s="2"/>
      <c r="X11" s="7"/>
    </row>
    <row r="12" spans="2:24" x14ac:dyDescent="0.25">
      <c r="B12" s="1"/>
      <c r="C12" s="27" t="s">
        <v>90</v>
      </c>
      <c r="D12" s="26"/>
      <c r="E12" s="26"/>
      <c r="F12" s="26"/>
      <c r="G12" s="26"/>
      <c r="H12" s="2"/>
      <c r="I12" s="2"/>
      <c r="K12" s="2">
        <v>0</v>
      </c>
      <c r="L12" s="28">
        <v>2</v>
      </c>
      <c r="M12" s="13"/>
      <c r="O12" s="2"/>
      <c r="P12" s="2"/>
      <c r="Q12" s="13"/>
      <c r="R12" s="6"/>
      <c r="S12" s="32">
        <f t="shared" si="0"/>
        <v>2</v>
      </c>
      <c r="T12" s="5"/>
      <c r="U12" s="2"/>
      <c r="V12" s="2"/>
      <c r="W12" s="2"/>
      <c r="X12" s="7"/>
    </row>
    <row r="13" spans="2:24" x14ac:dyDescent="0.25">
      <c r="B13" s="1"/>
      <c r="C13" s="27" t="s">
        <v>91</v>
      </c>
      <c r="D13" s="26"/>
      <c r="E13" s="26"/>
      <c r="F13" s="26"/>
      <c r="G13" s="26"/>
      <c r="H13" s="2"/>
      <c r="I13" s="2"/>
      <c r="K13" s="37"/>
      <c r="L13" s="28">
        <v>2</v>
      </c>
      <c r="M13" s="13"/>
      <c r="O13" s="2"/>
      <c r="P13" s="2"/>
      <c r="Q13" s="13"/>
      <c r="R13" s="6"/>
      <c r="S13" s="32">
        <f t="shared" si="0"/>
        <v>2</v>
      </c>
      <c r="T13" s="5"/>
      <c r="U13" s="2"/>
      <c r="V13" s="2"/>
      <c r="W13" s="2"/>
      <c r="X13" s="7"/>
    </row>
    <row r="14" spans="2:24" x14ac:dyDescent="0.25">
      <c r="B14" s="1"/>
      <c r="C14" s="27" t="s">
        <v>92</v>
      </c>
      <c r="D14" s="26"/>
      <c r="E14" s="26"/>
      <c r="F14" s="26"/>
      <c r="G14" s="26"/>
      <c r="H14" s="2"/>
      <c r="I14" s="2"/>
      <c r="K14" s="2">
        <v>12</v>
      </c>
      <c r="L14" s="28">
        <v>4</v>
      </c>
      <c r="M14" s="13">
        <f>IF(K14=0,0,L14/K14)</f>
        <v>0.33333333333333331</v>
      </c>
      <c r="O14" s="2"/>
      <c r="P14" s="2"/>
      <c r="Q14" s="13"/>
      <c r="R14" s="6"/>
      <c r="S14" s="32">
        <f t="shared" si="0"/>
        <v>4</v>
      </c>
      <c r="T14" s="5"/>
      <c r="U14" s="2"/>
      <c r="V14" s="2"/>
      <c r="W14" s="2"/>
      <c r="X14" s="7"/>
    </row>
    <row r="15" spans="2:24" x14ac:dyDescent="0.25">
      <c r="B15" s="1"/>
      <c r="C15" s="27" t="s">
        <v>93</v>
      </c>
      <c r="D15" s="26"/>
      <c r="E15" s="26"/>
      <c r="F15" s="26"/>
      <c r="G15" s="26"/>
      <c r="H15" s="2"/>
      <c r="I15" s="2"/>
      <c r="K15" s="2">
        <v>4</v>
      </c>
      <c r="L15" s="28">
        <v>8</v>
      </c>
      <c r="M15" s="42">
        <f>IF(K15=0,0,L15/K15)</f>
        <v>2</v>
      </c>
      <c r="O15" s="2"/>
      <c r="P15" s="2"/>
      <c r="Q15" s="13"/>
      <c r="R15" s="6"/>
      <c r="S15" s="32">
        <f t="shared" si="0"/>
        <v>8</v>
      </c>
      <c r="T15" s="5"/>
      <c r="U15" s="2"/>
      <c r="V15" s="2"/>
      <c r="W15" s="2"/>
      <c r="X15" s="7"/>
    </row>
    <row r="16" spans="2:24" x14ac:dyDescent="0.25">
      <c r="B16" s="27" t="s">
        <v>74</v>
      </c>
      <c r="C16" s="27"/>
      <c r="D16" s="26"/>
      <c r="E16" s="26"/>
      <c r="F16" s="26"/>
      <c r="G16" s="26"/>
      <c r="H16" s="2"/>
      <c r="I16" s="2"/>
      <c r="K16" s="2"/>
      <c r="L16" s="28"/>
      <c r="M16" s="13"/>
      <c r="O16" s="2"/>
      <c r="P16" s="2"/>
      <c r="Q16" s="13"/>
      <c r="R16" s="6"/>
      <c r="S16" s="32"/>
      <c r="T16" s="5"/>
      <c r="U16" s="2"/>
      <c r="V16" s="2"/>
      <c r="W16" s="2"/>
      <c r="X16" s="7"/>
    </row>
    <row r="17" spans="2:24" x14ac:dyDescent="0.25">
      <c r="B17" s="1"/>
      <c r="C17" s="27" t="s">
        <v>94</v>
      </c>
      <c r="D17" s="26"/>
      <c r="E17" s="26"/>
      <c r="F17" s="26"/>
      <c r="G17" s="26"/>
      <c r="H17" s="2"/>
      <c r="I17" s="2"/>
      <c r="K17" s="2"/>
      <c r="L17" s="28">
        <v>6</v>
      </c>
      <c r="M17" s="13"/>
      <c r="O17" s="2"/>
      <c r="P17" s="2"/>
      <c r="Q17" s="13"/>
      <c r="R17" s="6"/>
      <c r="S17" s="32">
        <f t="shared" si="0"/>
        <v>6</v>
      </c>
      <c r="T17" s="5"/>
      <c r="U17" s="2"/>
      <c r="V17" s="2"/>
      <c r="W17" s="2"/>
      <c r="X17" s="7"/>
    </row>
    <row r="18" spans="2:24" x14ac:dyDescent="0.25">
      <c r="B18" s="1"/>
      <c r="C18" s="27" t="s">
        <v>95</v>
      </c>
      <c r="D18" s="26"/>
      <c r="E18" s="26">
        <v>3</v>
      </c>
      <c r="F18" s="26"/>
      <c r="G18" s="26"/>
      <c r="H18" s="2"/>
      <c r="I18" s="2"/>
      <c r="K18" s="2"/>
      <c r="L18" s="28"/>
      <c r="M18" s="13"/>
      <c r="O18" s="2"/>
      <c r="P18" s="2"/>
      <c r="Q18" s="13"/>
      <c r="R18" s="6"/>
      <c r="S18" s="32">
        <f t="shared" si="0"/>
        <v>3</v>
      </c>
      <c r="T18" s="5"/>
      <c r="U18" s="2"/>
      <c r="V18" s="2"/>
      <c r="W18" s="2"/>
      <c r="X18" s="7"/>
    </row>
    <row r="19" spans="2:24" x14ac:dyDescent="0.25">
      <c r="B19" s="1"/>
      <c r="C19" s="27" t="s">
        <v>96</v>
      </c>
      <c r="D19" s="26"/>
      <c r="E19" s="26"/>
      <c r="F19" s="26"/>
      <c r="G19" s="26"/>
      <c r="H19" s="2"/>
      <c r="I19" s="2"/>
      <c r="K19" s="2"/>
      <c r="L19" s="28"/>
      <c r="M19" s="13"/>
      <c r="O19" s="2">
        <v>0</v>
      </c>
      <c r="P19" s="2">
        <v>79</v>
      </c>
      <c r="Q19" s="13">
        <f>IF(O19=0,0,P19/O19)</f>
        <v>0</v>
      </c>
      <c r="R19" s="6"/>
      <c r="S19" s="32">
        <f t="shared" si="0"/>
        <v>79</v>
      </c>
      <c r="T19" s="5"/>
      <c r="U19" s="2"/>
      <c r="V19" s="2"/>
      <c r="W19" s="2"/>
      <c r="X19" s="7"/>
    </row>
    <row r="20" spans="2:24" x14ac:dyDescent="0.25">
      <c r="B20" s="1"/>
      <c r="C20" s="1"/>
      <c r="D20" s="2"/>
      <c r="E20" s="2"/>
      <c r="F20" s="2"/>
      <c r="G20" s="2"/>
      <c r="H20" s="2"/>
      <c r="I20" s="2"/>
      <c r="K20" s="2"/>
      <c r="L20" s="2"/>
      <c r="M20" s="13"/>
      <c r="N20" s="2"/>
      <c r="O20" s="2"/>
      <c r="P20" s="2"/>
      <c r="Q20" s="2"/>
      <c r="R20" s="2"/>
      <c r="S20" s="32"/>
      <c r="T20" s="2"/>
      <c r="U20" s="2"/>
      <c r="V20" s="2"/>
      <c r="W20" s="2"/>
      <c r="X20" s="7"/>
    </row>
    <row r="21" spans="2:24" x14ac:dyDescent="0.25">
      <c r="S21" s="33"/>
      <c r="T21" s="5"/>
      <c r="U21" s="5"/>
      <c r="V21" s="5"/>
      <c r="W21" s="5"/>
      <c r="X21" s="5"/>
    </row>
    <row r="22" spans="2:24" ht="15.75" thickBot="1" x14ac:dyDescent="0.3">
      <c r="B22" s="14" t="s">
        <v>23</v>
      </c>
      <c r="C22" s="14"/>
      <c r="D22" s="15">
        <f t="shared" ref="D22:I22" si="1">SUM(D8:D19)</f>
        <v>0</v>
      </c>
      <c r="E22" s="15">
        <f t="shared" si="1"/>
        <v>3</v>
      </c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3</v>
      </c>
      <c r="K22" s="15">
        <f>SUM(K8:K19)</f>
        <v>82</v>
      </c>
      <c r="L22" s="15">
        <f>SUM(L8:L19)</f>
        <v>61</v>
      </c>
      <c r="M22" s="16">
        <f t="shared" ref="M22" si="2">IF(K22=0,0,(L22-K22)/K22)</f>
        <v>-0.25609756097560976</v>
      </c>
      <c r="N22" s="15"/>
      <c r="O22" s="15">
        <f>SUM(O8:O19)</f>
        <v>0</v>
      </c>
      <c r="P22" s="15">
        <f>SUM(P8:P19)</f>
        <v>79</v>
      </c>
      <c r="Q22" s="16">
        <f t="shared" ref="Q22" si="3">IF(O22=0,0,(P22-O22)/O22)</f>
        <v>0</v>
      </c>
      <c r="R22" s="15"/>
      <c r="S22" s="34">
        <f>SUM(S8:S20)</f>
        <v>146</v>
      </c>
      <c r="T22" s="15"/>
      <c r="U22" s="15">
        <f>SUM(U8:U19)</f>
        <v>0</v>
      </c>
      <c r="V22" s="15">
        <f>SUM(V8:V19)</f>
        <v>0</v>
      </c>
      <c r="W22" s="15">
        <f>SUM(W8:W19)</f>
        <v>0</v>
      </c>
      <c r="X22" s="15">
        <f>SUM(X8:X19)</f>
        <v>0</v>
      </c>
    </row>
    <row r="23" spans="2:24" ht="15.75" thickTop="1" x14ac:dyDescent="0.25"/>
  </sheetData>
  <mergeCells count="9">
    <mergeCell ref="U6:X6"/>
    <mergeCell ref="B3:R3"/>
    <mergeCell ref="B2:R2"/>
    <mergeCell ref="B4:R4"/>
    <mergeCell ref="D6:G6"/>
    <mergeCell ref="H6:H7"/>
    <mergeCell ref="I6:I7"/>
    <mergeCell ref="K6:M6"/>
    <mergeCell ref="O6:Q6"/>
  </mergeCells>
  <conditionalFormatting sqref="U9:U19">
    <cfRule type="expression" priority="1">
      <formula>U9/$AQ9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</vt:lpstr>
      <vt:lpstr>Quarterly Evaluation</vt:lpstr>
      <vt:lpstr>Consolidated</vt:lpstr>
      <vt:lpstr>February 2025</vt:lpstr>
      <vt:lpstr>January 2025</vt:lpstr>
      <vt:lpstr>December 2024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2025-03-04T05:29:45Z</dcterms:modified>
</cp:coreProperties>
</file>