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Dev\"/>
    </mc:Choice>
  </mc:AlternateContent>
  <xr:revisionPtr revIDLastSave="0" documentId="13_ncr:1_{881AFD7D-F4E4-4FA3-AA0B-80A5E6955311}" xr6:coauthVersionLast="47" xr6:coauthVersionMax="47" xr10:uidLastSave="{00000000-0000-0000-0000-000000000000}"/>
  <bookViews>
    <workbookView xWindow="-120" yWindow="-120" windowWidth="20730" windowHeight="11040" xr2:uid="{C18F1D24-2B51-47D5-ADD3-847EF68750D1}"/>
  </bookViews>
  <sheets>
    <sheet name="Employee" sheetId="2" r:id="rId1"/>
    <sheet name="Quarterly Evaluation" sheetId="3" r:id="rId2"/>
    <sheet name="Consolidated" sheetId="6" r:id="rId3"/>
    <sheet name="November 2024" sheetId="7" r:id="rId4"/>
    <sheet name="October 2024" sheetId="4" r:id="rId5"/>
    <sheet name="September 2024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0" i="6" l="1"/>
  <c r="Y40" i="6"/>
  <c r="X40" i="6"/>
  <c r="W40" i="6"/>
  <c r="D40" i="6"/>
  <c r="E40" i="6"/>
  <c r="F40" i="6"/>
  <c r="G40" i="6"/>
  <c r="H40" i="6"/>
  <c r="I40" i="6"/>
  <c r="J40" i="6"/>
  <c r="K40" i="6"/>
  <c r="M40" i="6"/>
  <c r="N40" i="6"/>
  <c r="Q40" i="6"/>
  <c r="R40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8" i="6"/>
  <c r="U17" i="6"/>
  <c r="U16" i="6"/>
  <c r="U15" i="6"/>
  <c r="U14" i="6"/>
  <c r="U13" i="6"/>
  <c r="U12" i="6"/>
  <c r="U11" i="6"/>
  <c r="U10" i="6"/>
  <c r="U9" i="6"/>
  <c r="U8" i="6"/>
  <c r="U40" i="6" s="1"/>
  <c r="U19" i="6"/>
  <c r="S27" i="7"/>
  <c r="R27" i="7"/>
  <c r="O27" i="7"/>
  <c r="N27" i="7"/>
  <c r="L27" i="7"/>
  <c r="K27" i="7"/>
  <c r="J27" i="7"/>
  <c r="I27" i="7"/>
  <c r="H27" i="7"/>
  <c r="G27" i="7"/>
  <c r="F27" i="7"/>
  <c r="E27" i="7"/>
  <c r="D27" i="7"/>
  <c r="V26" i="7"/>
  <c r="V25" i="7"/>
  <c r="V24" i="7"/>
  <c r="V23" i="7"/>
  <c r="V22" i="7"/>
  <c r="V21" i="7"/>
  <c r="P21" i="7"/>
  <c r="V20" i="7"/>
  <c r="P20" i="7"/>
  <c r="V19" i="7"/>
  <c r="V18" i="7"/>
  <c r="V17" i="7"/>
  <c r="V16" i="7"/>
  <c r="V15" i="7"/>
  <c r="V14" i="7"/>
  <c r="V13" i="7"/>
  <c r="T13" i="7"/>
  <c r="P13" i="7"/>
  <c r="V12" i="7"/>
  <c r="V11" i="7"/>
  <c r="V10" i="7"/>
  <c r="V9" i="7"/>
  <c r="T9" i="7"/>
  <c r="P9" i="7"/>
  <c r="V8" i="7"/>
  <c r="P27" i="7" l="1"/>
  <c r="T27" i="7"/>
  <c r="V27" i="7"/>
  <c r="N14" i="1" l="1"/>
  <c r="N9" i="1"/>
  <c r="N20" i="4"/>
  <c r="N11" i="4"/>
  <c r="N10" i="4"/>
  <c r="O22" i="6"/>
  <c r="O21" i="6"/>
  <c r="O19" i="6"/>
  <c r="O23" i="6"/>
  <c r="O20" i="6"/>
  <c r="W20" i="4"/>
  <c r="T20" i="4"/>
  <c r="H20" i="4"/>
  <c r="T12" i="4"/>
  <c r="T11" i="4"/>
  <c r="T14" i="4"/>
  <c r="R14" i="4"/>
  <c r="T10" i="4"/>
  <c r="T9" i="4"/>
  <c r="O26" i="6" l="1"/>
  <c r="O25" i="6"/>
  <c r="O24" i="6"/>
  <c r="O40" i="6" s="1"/>
  <c r="B3" i="6"/>
  <c r="Z20" i="4"/>
  <c r="Y20" i="4"/>
  <c r="X20" i="4"/>
  <c r="Q20" i="4"/>
  <c r="P20" i="4"/>
  <c r="R20" i="4" s="1"/>
  <c r="M20" i="4"/>
  <c r="L20" i="4"/>
  <c r="J20" i="4"/>
  <c r="I20" i="4"/>
  <c r="G20" i="4"/>
  <c r="F20" i="4"/>
  <c r="E20" i="4"/>
  <c r="D20" i="4"/>
  <c r="B3" i="4"/>
  <c r="T12" i="1"/>
  <c r="T11" i="1"/>
  <c r="T10" i="1"/>
  <c r="T9" i="1"/>
  <c r="Z14" i="1"/>
  <c r="Y14" i="1"/>
  <c r="X14" i="1"/>
  <c r="W14" i="1"/>
  <c r="Q14" i="1"/>
  <c r="P14" i="1"/>
  <c r="M14" i="1"/>
  <c r="L14" i="1"/>
  <c r="J14" i="1"/>
  <c r="I14" i="1"/>
  <c r="G14" i="1"/>
  <c r="F14" i="1"/>
  <c r="E14" i="1"/>
  <c r="D14" i="1"/>
  <c r="C10" i="2"/>
  <c r="B3" i="1"/>
  <c r="T14" i="1" l="1"/>
</calcChain>
</file>

<file path=xl/sharedStrings.xml><?xml version="1.0" encoding="utf-8"?>
<sst xmlns="http://schemas.openxmlformats.org/spreadsheetml/2006/main" count="241" uniqueCount="127">
  <si>
    <t>Employee Name</t>
  </si>
  <si>
    <t>Employee ID</t>
  </si>
  <si>
    <t>Designation</t>
  </si>
  <si>
    <t>Department</t>
  </si>
  <si>
    <t>Employee Information</t>
  </si>
  <si>
    <t>Joining Date</t>
  </si>
  <si>
    <t>Asad Mahmood</t>
  </si>
  <si>
    <t>Software Engineer</t>
  </si>
  <si>
    <t>Development</t>
  </si>
  <si>
    <t>Assessment Year</t>
  </si>
  <si>
    <t>2023-24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</si>
  <si>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</si>
  <si>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</si>
  <si>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</si>
  <si>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</si>
  <si>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</si>
  <si>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</si>
  <si>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</si>
  <si>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</si>
  <si>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</si>
  <si>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</si>
  <si>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</si>
  <si>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</si>
  <si>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</si>
  <si>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</si>
  <si>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</si>
  <si>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</si>
  <si>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</si>
  <si>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</si>
  <si>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</si>
  <si>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</si>
  <si>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</si>
  <si>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</si>
  <si>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</si>
  <si>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</si>
  <si>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</si>
  <si>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</si>
  <si>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</si>
  <si>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</si>
  <si>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</si>
  <si>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</si>
  <si>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</si>
  <si>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</si>
  <si>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</si>
  <si>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</si>
  <si>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</si>
  <si>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</si>
  <si>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</si>
  <si>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</si>
  <si>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</si>
  <si>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</si>
  <si>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</si>
  <si>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</si>
  <si>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</si>
  <si>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</si>
  <si>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</si>
  <si>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</si>
  <si>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</si>
  <si>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</si>
  <si>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</si>
  <si>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</si>
  <si>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</si>
  <si>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</si>
  <si>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</si>
  <si>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</si>
  <si>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</si>
  <si>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</si>
  <si>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</si>
  <si>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</si>
  <si>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</si>
  <si>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</si>
  <si>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</si>
  <si>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</si>
  <si>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</si>
  <si>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</si>
  <si>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</si>
  <si>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</si>
  <si>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</si>
  <si>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021</t>
  </si>
  <si>
    <t>10/02/2023</t>
  </si>
  <si>
    <t>Project Overhead</t>
  </si>
  <si>
    <t>Analysis</t>
  </si>
  <si>
    <t>Design</t>
  </si>
  <si>
    <t>Mgmt</t>
  </si>
  <si>
    <t>Meetings</t>
  </si>
  <si>
    <t>Deployment</t>
  </si>
  <si>
    <t>Client Items</t>
  </si>
  <si>
    <t>APWORKS 2024.2 - PHASE 3</t>
  </si>
  <si>
    <t>Google Drive integration. (Setup and Integration development)</t>
  </si>
  <si>
    <t>Dev Support</t>
  </si>
  <si>
    <t>Regular bug fixing activity</t>
  </si>
  <si>
    <t>Quarterly Evaluation (%)</t>
  </si>
  <si>
    <t>Performance Evaluation</t>
  </si>
  <si>
    <t>Jul-Sep</t>
  </si>
  <si>
    <t>Oct-Dec</t>
  </si>
  <si>
    <t>Jan-Mar</t>
  </si>
  <si>
    <t>Time</t>
  </si>
  <si>
    <t>Ability to automatically attach additional documents to Invoice</t>
  </si>
  <si>
    <t>Broadcast Invoice: EDI File Processing</t>
  </si>
  <si>
    <t>Switch Company on Invoice</t>
  </si>
  <si>
    <t>Code</t>
  </si>
  <si>
    <t>Review</t>
  </si>
  <si>
    <t>Period: September 2024 - July 2025</t>
  </si>
  <si>
    <t>Period: November 2024</t>
  </si>
  <si>
    <t>Post Dep</t>
  </si>
  <si>
    <t>Unit Test</t>
  </si>
  <si>
    <t>Deployments</t>
  </si>
  <si>
    <t>Support</t>
  </si>
  <si>
    <t>Fixes</t>
  </si>
  <si>
    <t>Code Review</t>
  </si>
  <si>
    <t>Diff</t>
  </si>
  <si>
    <t>Hours</t>
  </si>
  <si>
    <t xml:space="preserve">AP WORKFLOW                     </t>
  </si>
  <si>
    <t xml:space="preserve">APWORKS 2024.2 - PHASE 3        </t>
  </si>
  <si>
    <t xml:space="preserve">APWORKS 2024.2 - PHASE 4        </t>
  </si>
  <si>
    <t xml:space="preserve">AD-0001                         </t>
  </si>
  <si>
    <t>Google Drive - Split Process and show documents in queue</t>
  </si>
  <si>
    <t>PDF based broadcast invoices - Invoice Scan</t>
  </si>
  <si>
    <t>Approve upto last level and auto post.</t>
  </si>
  <si>
    <t>Stamp multiple approvers.</t>
  </si>
  <si>
    <t>EDI file updating and upload</t>
  </si>
  <si>
    <t>Production: Auto populate lines based PO during scanning</t>
  </si>
  <si>
    <t>Production: show keyvalue pairs for level2 mapping</t>
  </si>
  <si>
    <t>Period: October 2024</t>
  </si>
  <si>
    <t>Meetings, mails, communication, TFS, Interviews</t>
  </si>
  <si>
    <t xml:space="preserve">APWORKS PHASE2                  </t>
  </si>
  <si>
    <t>Internal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</si>
</sst>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1"/>
      <name val="Aptos Narrow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9" fontId="0" fillId="4" borderId="5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 applyAlignment="1">
      <alignment horizontal="center" vertical="top"/>
    </xf>
    <xf numFmtId="1" fontId="0" fillId="3" borderId="1" xfId="5" applyNumberFormat="1" applyFont="1" applyFill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43" fontId="13" fillId="3" borderId="1" xfId="5" applyFont="1" applyFill="1" applyBorder="1" applyAlignment="1">
      <alignment horizontal="center"/>
    </xf>
    <xf numFmtId="0" fontId="14" fillId="3" borderId="1" xfId="5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2" fillId="3" borderId="1" xfId="1" applyNumberFormat="1" applyFont="1" applyFill="1" applyBorder="1" applyAlignment="1">
      <alignment horizontal="center"/>
    </xf>
    <xf numFmtId="2" fontId="14" fillId="3" borderId="1" xfId="1" applyNumberFormat="1" applyFont="1" applyFill="1" applyBorder="1" applyAlignment="1">
      <alignment horizontal="center"/>
    </xf>
    <xf numFmtId="2" fontId="0" fillId="3" borderId="1" xfId="1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4" borderId="5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16" fillId="2" borderId="4" xfId="0" applyFont="1" applyFill="1" applyBorder="1"/>
    <xf numFmtId="0" fontId="16" fillId="2" borderId="11" xfId="0" applyFont="1" applyFill="1" applyBorder="1"/>
    <xf numFmtId="0" fontId="16" fillId="2" borderId="3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43" fontId="16" fillId="2" borderId="4" xfId="5" applyFont="1" applyFill="1" applyBorder="1" applyAlignment="1">
      <alignment horizontal="center"/>
    </xf>
    <xf numFmtId="0" fontId="16" fillId="0" borderId="0" xfId="0" applyFont="1"/>
    <xf numFmtId="0" fontId="16" fillId="2" borderId="1" xfId="0" applyFont="1" applyFill="1" applyBorder="1"/>
    <xf numFmtId="0" fontId="16" fillId="2" borderId="14" xfId="0" applyFont="1" applyFill="1" applyBorder="1"/>
    <xf numFmtId="0" fontId="16" fillId="2" borderId="14" xfId="0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43" fontId="16" fillId="2" borderId="8" xfId="5" applyFont="1" applyFill="1" applyBorder="1" applyAlignment="1">
      <alignment horizontal="center"/>
    </xf>
    <xf numFmtId="0" fontId="16" fillId="0" borderId="1" xfId="0" applyFont="1" applyBorder="1"/>
    <xf numFmtId="0" fontId="16" fillId="0" borderId="3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4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43" fontId="16" fillId="3" borderId="1" xfId="5" applyFont="1" applyFill="1" applyBorder="1" applyAlignment="1">
      <alignment horizontal="center"/>
    </xf>
    <xf numFmtId="0" fontId="17" fillId="0" borderId="1" xfId="4" applyFont="1" applyBorder="1" applyAlignment="1">
      <alignment horizontal="center" vertical="top"/>
    </xf>
    <xf numFmtId="0" fontId="17" fillId="0" borderId="2" xfId="4" applyFont="1" applyBorder="1" applyAlignment="1">
      <alignment horizontal="center" vertical="top"/>
    </xf>
    <xf numFmtId="0" fontId="17" fillId="0" borderId="3" xfId="4" applyFont="1" applyBorder="1" applyAlignment="1">
      <alignment horizontal="center" vertical="top"/>
    </xf>
    <xf numFmtId="164" fontId="16" fillId="3" borderId="1" xfId="1" applyNumberFormat="1" applyFont="1" applyFill="1" applyBorder="1" applyAlignment="1">
      <alignment horizontal="center"/>
    </xf>
    <xf numFmtId="9" fontId="16" fillId="3" borderId="1" xfId="1" applyFont="1" applyFill="1" applyBorder="1" applyAlignment="1">
      <alignment horizontal="center"/>
    </xf>
    <xf numFmtId="9" fontId="16" fillId="0" borderId="0" xfId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64" fontId="16" fillId="3" borderId="4" xfId="1" applyNumberFormat="1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4" borderId="1" xfId="0" applyFont="1" applyFill="1" applyBorder="1"/>
    <xf numFmtId="0" fontId="16" fillId="4" borderId="5" xfId="0" applyFont="1" applyFill="1" applyBorder="1"/>
    <xf numFmtId="0" fontId="16" fillId="4" borderId="5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164" fontId="16" fillId="4" borderId="5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43" fontId="16" fillId="4" borderId="12" xfId="5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43" fontId="18" fillId="0" borderId="0" xfId="5" applyFont="1" applyAlignment="1">
      <alignment horizontal="center"/>
    </xf>
    <xf numFmtId="43" fontId="0" fillId="0" borderId="0" xfId="5" applyFont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12" fillId="3" borderId="2" xfId="1" applyNumberFormat="1" applyFont="1" applyFill="1" applyBorder="1" applyAlignment="1">
      <alignment horizontal="center"/>
    </xf>
    <xf numFmtId="164" fontId="14" fillId="3" borderId="2" xfId="1" applyNumberFormat="1" applyFont="1" applyFill="1" applyBorder="1" applyAlignment="1">
      <alignment horizontal="center"/>
    </xf>
    <xf numFmtId="164" fontId="15" fillId="3" borderId="2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3" fontId="13" fillId="0" borderId="7" xfId="5" applyFon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D-4BB3-B6E4-9035BCC9B948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21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4-439F-8FAB-DB54379C8582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4-439F-8FAB-DB54379C8582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4-439F-8FAB-DB54379C8582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64-439F-8FAB-DB54379C8582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64-439F-8FAB-DB54379C8582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64-439F-8FAB-DB54379C8582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64-439F-8FAB-DB54379C8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14</xdr:col>
      <xdr:colOff>57150</xdr:colOff>
      <xdr:row>37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61D6BA-4A0A-4C35-B146-B28E4F24E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topLeftCell="A6" workbookViewId="0">
      <selection activeCell="H9" sqref="H9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113" t="s">
        <v>61</v>
      </c>
      <c r="C2" s="113"/>
    </row>
    <row r="4" spans="2:14" x14ac:dyDescent="0.25">
      <c r="B4" s="112" t="s">
        <v>4</v>
      </c>
      <c r="C4" s="112"/>
      <c r="D4" s="112"/>
      <c r="E4" s="112"/>
      <c r="F4" s="20"/>
      <c r="G4" s="20"/>
    </row>
    <row r="5" spans="2:14" x14ac:dyDescent="0.25">
      <c r="B5" s="3" t="s">
        <v>1</v>
      </c>
      <c r="C5" s="110" t="s">
        <v>78</v>
      </c>
      <c r="D5" s="110"/>
      <c r="E5" s="110"/>
      <c r="F5" s="4"/>
      <c r="G5" s="4"/>
    </row>
    <row r="6" spans="2:14" x14ac:dyDescent="0.25">
      <c r="B6" s="3" t="s">
        <v>0</v>
      </c>
      <c r="C6" s="110" t="s">
        <v>6</v>
      </c>
      <c r="D6" s="110"/>
      <c r="E6" s="110"/>
      <c r="F6" s="4"/>
      <c r="G6" s="4"/>
    </row>
    <row r="7" spans="2:14" x14ac:dyDescent="0.25">
      <c r="B7" s="3" t="s">
        <v>2</v>
      </c>
      <c r="C7" s="110" t="s">
        <v>7</v>
      </c>
      <c r="D7" s="110"/>
      <c r="E7" s="110"/>
      <c r="F7" s="4"/>
      <c r="G7" s="4"/>
    </row>
    <row r="8" spans="2:14" x14ac:dyDescent="0.25">
      <c r="B8" s="3" t="s">
        <v>3</v>
      </c>
      <c r="C8" s="110" t="s">
        <v>8</v>
      </c>
      <c r="D8" s="110"/>
      <c r="E8" s="110"/>
      <c r="F8" s="4"/>
      <c r="G8" s="4"/>
    </row>
    <row r="9" spans="2:14" x14ac:dyDescent="0.25">
      <c r="B9" s="3" t="s">
        <v>5</v>
      </c>
      <c r="C9" s="110" t="s">
        <v>79</v>
      </c>
      <c r="D9" s="110"/>
      <c r="E9" s="110"/>
      <c r="F9" s="4"/>
      <c r="G9" s="4"/>
    </row>
    <row r="10" spans="2:14" x14ac:dyDescent="0.25">
      <c r="B10" s="3" t="s">
        <v>63</v>
      </c>
      <c r="C10" s="111">
        <f ca="1">(_xlfn.DAYS(TODAY(),C9)/365)</f>
        <v>1.1726027397260275</v>
      </c>
      <c r="D10" s="111"/>
      <c r="E10" s="111"/>
      <c r="F10" s="16"/>
      <c r="G10" s="16"/>
    </row>
    <row r="11" spans="2:14" x14ac:dyDescent="0.25">
      <c r="B11" s="3" t="s">
        <v>9</v>
      </c>
      <c r="C11" s="110" t="s">
        <v>10</v>
      </c>
      <c r="D11" s="110"/>
      <c r="E11" s="110"/>
      <c r="F11" s="4"/>
      <c r="G11" s="4"/>
    </row>
    <row r="12" spans="2:14" ht="3.75" customHeight="1" x14ac:dyDescent="0.25"/>
    <row r="13" spans="2:14" x14ac:dyDescent="0.25">
      <c r="B13" s="18" t="s">
        <v>25</v>
      </c>
      <c r="C13" s="15" t="s">
        <v>64</v>
      </c>
      <c r="D13" s="19" t="s">
        <v>65</v>
      </c>
      <c r="E13" s="15" t="s">
        <v>66</v>
      </c>
      <c r="F13" s="19" t="s">
        <v>67</v>
      </c>
      <c r="G13" s="15" t="s">
        <v>68</v>
      </c>
      <c r="H13" s="19" t="s">
        <v>69</v>
      </c>
      <c r="I13" s="15" t="s">
        <v>70</v>
      </c>
      <c r="J13" s="19" t="s">
        <v>71</v>
      </c>
      <c r="K13" s="15" t="s">
        <v>72</v>
      </c>
      <c r="L13" s="19" t="s">
        <v>73</v>
      </c>
      <c r="M13" s="15" t="s">
        <v>74</v>
      </c>
      <c r="N13" s="19" t="s">
        <v>75</v>
      </c>
    </row>
    <row r="14" spans="2:14" x14ac:dyDescent="0.25">
      <c r="B14" s="17" t="s">
        <v>29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17" t="s">
        <v>35</v>
      </c>
      <c r="C15" s="2">
        <v>21</v>
      </c>
      <c r="D15" s="2">
        <v>22</v>
      </c>
      <c r="E15" s="2">
        <v>19</v>
      </c>
      <c r="F15" s="2">
        <v>21</v>
      </c>
      <c r="G15" s="2">
        <v>20</v>
      </c>
      <c r="H15" s="1"/>
      <c r="I15" s="1"/>
      <c r="J15" s="1"/>
      <c r="K15" s="1"/>
      <c r="L15" s="1"/>
      <c r="M15" s="1"/>
      <c r="N15" s="1"/>
    </row>
    <row r="16" spans="2:14" x14ac:dyDescent="0.25">
      <c r="B16" s="17" t="s">
        <v>26</v>
      </c>
      <c r="C16" s="2">
        <v>0</v>
      </c>
      <c r="D16" s="2">
        <v>0</v>
      </c>
      <c r="E16" s="2">
        <v>0</v>
      </c>
      <c r="F16" s="2">
        <v>2</v>
      </c>
      <c r="G16" s="2">
        <v>1</v>
      </c>
      <c r="H16" s="1"/>
      <c r="I16" s="1"/>
      <c r="J16" s="1"/>
      <c r="K16" s="1"/>
      <c r="L16" s="1"/>
      <c r="M16" s="1"/>
      <c r="N16" s="1"/>
    </row>
    <row r="17" spans="2:14" x14ac:dyDescent="0.25">
      <c r="B17" s="17" t="s">
        <v>27</v>
      </c>
      <c r="C17" s="2">
        <v>21</v>
      </c>
      <c r="D17" s="2">
        <v>21</v>
      </c>
      <c r="E17" s="2">
        <v>19</v>
      </c>
      <c r="F17" s="2">
        <v>1</v>
      </c>
      <c r="G17" s="2">
        <v>0</v>
      </c>
      <c r="H17" s="1"/>
      <c r="I17" s="1"/>
      <c r="J17" s="1"/>
      <c r="K17" s="1"/>
      <c r="L17" s="1"/>
      <c r="M17" s="1"/>
      <c r="N17" s="1"/>
    </row>
    <row r="18" spans="2:14" x14ac:dyDescent="0.25">
      <c r="B18" s="17" t="s">
        <v>31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1"/>
      <c r="I18" s="1"/>
      <c r="J18" s="1"/>
      <c r="K18" s="1"/>
      <c r="L18" s="1"/>
      <c r="M18" s="1"/>
      <c r="N18" s="1"/>
    </row>
    <row r="19" spans="2:14" x14ac:dyDescent="0.25">
      <c r="B19" s="17" t="s">
        <v>28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17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17" t="s">
        <v>36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1890-A597-467E-9367-06D36CAF8E11}">
  <dimension ref="B2:L31"/>
  <sheetViews>
    <sheetView workbookViewId="0">
      <selection activeCell="B26" sqref="B26"/>
    </sheetView>
  </sheetViews>
  <sheetFormatPr defaultRowHeight="15" x14ac:dyDescent="0.25"/>
  <cols>
    <col min="2" max="2" width="46.7109375" customWidth="1"/>
    <col min="3" max="6" width="25.28515625" style="5" customWidth="1"/>
  </cols>
  <sheetData>
    <row r="2" spans="2:12" ht="18.75" x14ac:dyDescent="0.3">
      <c r="B2" s="114" t="s">
        <v>92</v>
      </c>
      <c r="C2" s="114"/>
      <c r="D2" s="114"/>
      <c r="E2" s="114"/>
      <c r="F2" s="114"/>
    </row>
    <row r="3" spans="2:12" ht="18.75" x14ac:dyDescent="0.3">
      <c r="B3" s="28"/>
      <c r="C3" s="29"/>
      <c r="D3" s="29"/>
      <c r="E3" s="29"/>
      <c r="F3" s="29"/>
      <c r="G3" s="28"/>
      <c r="H3" s="28"/>
      <c r="I3" s="28"/>
      <c r="J3" s="28"/>
      <c r="K3" s="28"/>
      <c r="L3" s="28"/>
    </row>
    <row r="4" spans="2:12" x14ac:dyDescent="0.25">
      <c r="B4" s="30"/>
      <c r="C4" s="115" t="s">
        <v>91</v>
      </c>
      <c r="D4" s="116"/>
      <c r="E4" s="116"/>
      <c r="F4" s="116"/>
    </row>
    <row r="5" spans="2:12" x14ac:dyDescent="0.25">
      <c r="B5" s="31" t="s">
        <v>37</v>
      </c>
      <c r="C5" s="14" t="s">
        <v>93</v>
      </c>
      <c r="D5" s="14" t="s">
        <v>94</v>
      </c>
      <c r="E5" s="14" t="s">
        <v>95</v>
      </c>
      <c r="F5" s="14" t="s">
        <v>95</v>
      </c>
    </row>
    <row r="6" spans="2:12" x14ac:dyDescent="0.25">
      <c r="B6" s="117" t="s">
        <v>24</v>
      </c>
      <c r="C6" s="118"/>
      <c r="D6" s="118"/>
      <c r="E6" s="118"/>
      <c r="F6" s="119"/>
    </row>
    <row r="7" spans="2:12" x14ac:dyDescent="0.25">
      <c r="B7" s="13" t="s">
        <v>38</v>
      </c>
      <c r="C7" s="26">
        <v>0.8</v>
      </c>
      <c r="D7" s="26"/>
      <c r="E7" s="26"/>
      <c r="F7" s="26"/>
    </row>
    <row r="8" spans="2:12" x14ac:dyDescent="0.25">
      <c r="B8" s="13" t="s">
        <v>39</v>
      </c>
      <c r="C8" s="26">
        <v>0.7</v>
      </c>
      <c r="D8" s="26"/>
      <c r="E8" s="26"/>
      <c r="F8" s="26"/>
    </row>
    <row r="9" spans="2:12" x14ac:dyDescent="0.25">
      <c r="B9" s="13" t="s">
        <v>40</v>
      </c>
      <c r="C9" s="26">
        <v>0.8</v>
      </c>
      <c r="D9" s="26"/>
      <c r="E9" s="26"/>
      <c r="F9" s="26"/>
    </row>
    <row r="10" spans="2:12" x14ac:dyDescent="0.25">
      <c r="B10" s="13" t="s">
        <v>41</v>
      </c>
      <c r="C10" s="26">
        <v>0.8</v>
      </c>
      <c r="D10" s="26"/>
      <c r="E10" s="26"/>
      <c r="F10" s="26"/>
    </row>
    <row r="11" spans="2:12" x14ac:dyDescent="0.25">
      <c r="B11" s="13" t="s">
        <v>42</v>
      </c>
      <c r="C11" s="26">
        <v>0.8</v>
      </c>
      <c r="D11" s="26"/>
      <c r="E11" s="26"/>
      <c r="F11" s="26"/>
    </row>
    <row r="12" spans="2:12" x14ac:dyDescent="0.25">
      <c r="B12" s="13" t="s">
        <v>43</v>
      </c>
      <c r="C12" s="26">
        <v>0.8</v>
      </c>
      <c r="D12" s="26"/>
      <c r="E12" s="26"/>
      <c r="F12" s="26"/>
    </row>
    <row r="13" spans="2:12" x14ac:dyDescent="0.25">
      <c r="B13" s="13" t="s">
        <v>56</v>
      </c>
      <c r="C13" s="26">
        <v>0.7</v>
      </c>
      <c r="D13" s="26"/>
      <c r="E13" s="26"/>
      <c r="F13" s="26"/>
    </row>
    <row r="14" spans="2:12" x14ac:dyDescent="0.25">
      <c r="B14" s="13" t="s">
        <v>57</v>
      </c>
      <c r="C14" s="26">
        <v>0.7</v>
      </c>
      <c r="D14" s="26"/>
      <c r="E14" s="26"/>
      <c r="F14" s="26"/>
    </row>
    <row r="15" spans="2:12" x14ac:dyDescent="0.25">
      <c r="B15" s="120" t="s">
        <v>55</v>
      </c>
      <c r="C15" s="118"/>
      <c r="D15" s="118"/>
      <c r="E15" s="118"/>
      <c r="F15" s="119"/>
    </row>
    <row r="16" spans="2:12" x14ac:dyDescent="0.25">
      <c r="B16" s="17" t="s">
        <v>60</v>
      </c>
      <c r="C16" s="26">
        <v>0.5</v>
      </c>
      <c r="D16" s="26"/>
      <c r="E16" s="26"/>
      <c r="F16" s="26"/>
    </row>
    <row r="17" spans="2:6" x14ac:dyDescent="0.25">
      <c r="B17" s="17" t="s">
        <v>44</v>
      </c>
      <c r="C17" s="26">
        <v>0.7</v>
      </c>
      <c r="D17" s="26"/>
      <c r="E17" s="26"/>
      <c r="F17" s="26"/>
    </row>
    <row r="18" spans="2:6" x14ac:dyDescent="0.25">
      <c r="B18" s="17" t="s">
        <v>45</v>
      </c>
      <c r="C18" s="26">
        <v>0.9</v>
      </c>
      <c r="D18" s="26"/>
      <c r="E18" s="26"/>
      <c r="F18" s="26"/>
    </row>
    <row r="19" spans="2:6" x14ac:dyDescent="0.25">
      <c r="B19" s="17" t="s">
        <v>46</v>
      </c>
      <c r="C19" s="26">
        <v>0.8</v>
      </c>
      <c r="D19" s="26"/>
      <c r="E19" s="26"/>
      <c r="F19" s="26"/>
    </row>
    <row r="20" spans="2:6" x14ac:dyDescent="0.25">
      <c r="B20" s="17" t="s">
        <v>47</v>
      </c>
      <c r="C20" s="26">
        <v>0.8</v>
      </c>
      <c r="D20" s="26"/>
      <c r="E20" s="26"/>
      <c r="F20" s="26"/>
    </row>
    <row r="21" spans="2:6" x14ac:dyDescent="0.25">
      <c r="B21" s="17" t="s">
        <v>55</v>
      </c>
      <c r="C21" s="26">
        <v>0.8</v>
      </c>
      <c r="D21" s="26"/>
      <c r="E21" s="26"/>
      <c r="F21" s="26"/>
    </row>
    <row r="22" spans="2:6" x14ac:dyDescent="0.25">
      <c r="B22" s="17" t="s">
        <v>54</v>
      </c>
      <c r="C22" s="26"/>
      <c r="D22" s="26"/>
      <c r="E22" s="26"/>
      <c r="F22" s="26"/>
    </row>
    <row r="23" spans="2:6" x14ac:dyDescent="0.25">
      <c r="B23" s="120" t="s">
        <v>48</v>
      </c>
      <c r="C23" s="118"/>
      <c r="D23" s="118"/>
      <c r="E23" s="118"/>
      <c r="F23" s="119"/>
    </row>
    <row r="24" spans="2:6" x14ac:dyDescent="0.25">
      <c r="B24" s="27" t="s">
        <v>49</v>
      </c>
      <c r="C24" s="26"/>
      <c r="D24" s="26"/>
      <c r="E24" s="26"/>
      <c r="F24" s="26"/>
    </row>
    <row r="25" spans="2:6" x14ac:dyDescent="0.25">
      <c r="B25" s="27" t="s">
        <v>62</v>
      </c>
      <c r="C25" s="26"/>
      <c r="D25" s="26"/>
      <c r="E25" s="26"/>
      <c r="F25" s="26"/>
    </row>
    <row r="26" spans="2:6" x14ac:dyDescent="0.25">
      <c r="B26" s="27" t="s">
        <v>50</v>
      </c>
      <c r="C26" s="26"/>
      <c r="D26" s="26"/>
      <c r="E26" s="26"/>
      <c r="F26" s="26"/>
    </row>
    <row r="27" spans="2:6" x14ac:dyDescent="0.25">
      <c r="B27" s="27" t="s">
        <v>51</v>
      </c>
      <c r="C27" s="26"/>
      <c r="D27" s="26"/>
      <c r="E27" s="26"/>
      <c r="F27" s="26"/>
    </row>
    <row r="28" spans="2:6" x14ac:dyDescent="0.25">
      <c r="B28" s="27" t="s">
        <v>52</v>
      </c>
      <c r="C28" s="26"/>
      <c r="D28" s="26"/>
      <c r="E28" s="26"/>
      <c r="F28" s="26"/>
    </row>
    <row r="29" spans="2:6" x14ac:dyDescent="0.25">
      <c r="B29" s="27" t="s">
        <v>53</v>
      </c>
      <c r="C29" s="26"/>
      <c r="D29" s="26"/>
      <c r="E29" s="26"/>
      <c r="F29" s="26"/>
    </row>
    <row r="30" spans="2:6" x14ac:dyDescent="0.25">
      <c r="B30" s="27" t="s">
        <v>58</v>
      </c>
      <c r="C30" s="26"/>
      <c r="D30" s="26"/>
      <c r="E30" s="26"/>
      <c r="F30" s="26"/>
    </row>
    <row r="31" spans="2:6" x14ac:dyDescent="0.25">
      <c r="B31" s="27" t="s">
        <v>59</v>
      </c>
      <c r="C31" s="26"/>
      <c r="D31" s="26"/>
      <c r="E31" s="26"/>
      <c r="F31" s="26"/>
    </row>
  </sheetData>
  <mergeCells count="5">
    <mergeCell ref="B2:F2"/>
    <mergeCell ref="C4:F4"/>
    <mergeCell ref="B6:F6"/>
    <mergeCell ref="B15:F15"/>
    <mergeCell ref="B23:F23"/>
  </mergeCells>
  <conditionalFormatting sqref="C7:C14">
    <cfRule type="dataBar" priority="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{A17CD655-CF47-497A-99A3-1DD58651EB14}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{C29DF5E9-237F-4827-BE92-4D49BC2A67E4}</x14:id>
        </ext>
      </extLst>
    </cfRule>
  </conditionalFormatting>
  <conditionalFormatting sqref="C24:C31">
    <cfRule type="dataBar" priority="12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{CC52CC09-7B23-4AA3-81A4-0CA98AFD85D6}</x14:id>
        </ext>
      </extLst>
    </cfRule>
  </conditionalFormatting>
  <conditionalFormatting sqref="D7:D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{A7E8C12D-A005-4B7E-AB4E-435B315AE77C}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{364E9B71-0A01-46BF-84FF-91D1A8057F61}</x14:id>
        </ext>
      </extLst>
    </cfRule>
  </conditionalFormatting>
  <conditionalFormatting sqref="D24:D31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{E988AE6F-8D3D-4319-9FDC-2684FE674F83}</x14:id>
        </ext>
      </extLst>
    </cfRule>
  </conditionalFormatting>
  <conditionalFormatting sqref="E7:E14">
    <cfRule type="dataBar" priority="10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{8EC38CBA-7DB1-42B9-B98B-6389179AB3CD}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{95522ED1-30A3-4809-9208-469FBA621B2B}</x14:id>
        </ext>
      </extLst>
    </cfRule>
  </conditionalFormatting>
  <conditionalFormatting sqref="E24:E31">
    <cfRule type="dataBar" priority="6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{F7F85ACA-F26E-4CBC-8278-BBFBDBE9B7B0}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{6F71EBD8-FE0C-4B1D-8356-7D525BDC775E}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{D1319692-73C9-45CD-B451-32189E2257B2}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{A212CABE-84A0-49F2-9541-BB819C398167}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7CD655-CF47-497A-99A3-1DD58651EB1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C29DF5E9-237F-4827-BE92-4D49BC2A67E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CC52CC09-7B23-4AA3-81A4-0CA98AFD85D6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A7E8C12D-A005-4B7E-AB4E-435B315AE77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364E9B71-0A01-46BF-84FF-91D1A8057F6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E988AE6F-8D3D-4319-9FDC-2684FE674F83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8EC38CBA-7DB1-42B9-B98B-6389179AB3C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95522ED1-30A3-4809-9208-469FBA621B2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F7F85ACA-F26E-4CBC-8278-BBFBDBE9B7B0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6F71EBD8-FE0C-4B1D-8356-7D525BDC775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D1319692-73C9-45CD-B451-32189E2257B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A212CABE-84A0-49F2-9541-BB819C398167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AAFB-7E02-4623-8BE3-19E3C5A62E53}">
  <dimension ref="B2:Z41"/>
  <sheetViews>
    <sheetView topLeftCell="B6" workbookViewId="0">
      <selection activeCell="D41" sqref="D41"/>
    </sheetView>
  </sheetViews>
  <sheetFormatPr defaultRowHeight="15" x14ac:dyDescent="0.25"/>
  <cols>
    <col min="2" max="2" width="10.140625" customWidth="1"/>
    <col min="3" max="3" width="57.42578125" bestFit="1" customWidth="1"/>
    <col min="4" max="5" width="9.42578125" style="5" customWidth="1"/>
    <col min="6" max="6" width="11.42578125" style="5" bestFit="1" customWidth="1"/>
    <col min="7" max="9" width="11.42578125" style="5" customWidth="1"/>
    <col min="10" max="10" width="10.5703125" style="5" bestFit="1" customWidth="1"/>
    <col min="11" max="11" width="10.5703125" style="5" customWidth="1"/>
    <col min="12" max="12" width="2.140625" style="5" customWidth="1"/>
    <col min="13" max="13" width="9.140625" style="5"/>
    <col min="14" max="14" width="6.5703125" style="5" bestFit="1" customWidth="1"/>
    <col min="15" max="15" width="7.42578125" style="52" bestFit="1" customWidth="1"/>
    <col min="16" max="16" width="2.28515625" style="5" customWidth="1"/>
    <col min="17" max="17" width="8.28515625" style="5" bestFit="1" customWidth="1"/>
    <col min="18" max="18" width="6.5703125" style="5" bestFit="1" customWidth="1"/>
    <col min="19" max="19" width="8.7109375" style="5" bestFit="1" customWidth="1"/>
    <col min="20" max="20" width="1.7109375" style="5" customWidth="1"/>
    <col min="21" max="21" width="9.7109375" style="5" customWidth="1"/>
    <col min="22" max="22" width="2.28515625" style="5" customWidth="1"/>
    <col min="23" max="25" width="9.140625" style="5"/>
    <col min="26" max="26" width="9.7109375" style="5" bestFit="1" customWidth="1"/>
  </cols>
  <sheetData>
    <row r="2" spans="2:26" ht="26.25" x14ac:dyDescent="0.4">
      <c r="B2" s="121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spans="2:26" ht="15.75" x14ac:dyDescent="0.25">
      <c r="B3" s="122" t="str">
        <f>Employee!C6</f>
        <v>Asad Mahmood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</row>
    <row r="4" spans="2:26" x14ac:dyDescent="0.25">
      <c r="B4" s="124" t="s">
        <v>102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6" spans="2:26" x14ac:dyDescent="0.25">
      <c r="B6" s="7" t="s">
        <v>12</v>
      </c>
      <c r="C6" s="3" t="s">
        <v>11</v>
      </c>
      <c r="D6" s="125" t="s">
        <v>80</v>
      </c>
      <c r="E6" s="125"/>
      <c r="F6" s="125"/>
      <c r="G6" s="125"/>
      <c r="H6" s="32" t="s">
        <v>104</v>
      </c>
      <c r="I6" s="32" t="s">
        <v>100</v>
      </c>
      <c r="J6" s="125" t="s">
        <v>81</v>
      </c>
      <c r="K6" s="127" t="s">
        <v>82</v>
      </c>
      <c r="L6" s="42"/>
      <c r="M6" s="129" t="s">
        <v>18</v>
      </c>
      <c r="N6" s="129"/>
      <c r="O6" s="129"/>
      <c r="P6" s="42"/>
      <c r="Q6" s="130" t="s">
        <v>21</v>
      </c>
      <c r="R6" s="125"/>
      <c r="S6" s="125"/>
      <c r="U6" s="8" t="s">
        <v>14</v>
      </c>
      <c r="W6" s="127" t="s">
        <v>22</v>
      </c>
      <c r="X6" s="129"/>
      <c r="Y6" s="129"/>
      <c r="Z6" s="130"/>
    </row>
    <row r="7" spans="2:26" x14ac:dyDescent="0.25">
      <c r="B7" s="24"/>
      <c r="C7" s="7"/>
      <c r="D7" s="8" t="s">
        <v>83</v>
      </c>
      <c r="E7" s="8" t="s">
        <v>84</v>
      </c>
      <c r="F7" s="8" t="s">
        <v>85</v>
      </c>
      <c r="G7" s="8" t="s">
        <v>86</v>
      </c>
      <c r="H7" s="8" t="s">
        <v>108</v>
      </c>
      <c r="I7" s="8" t="s">
        <v>101</v>
      </c>
      <c r="J7" s="126"/>
      <c r="K7" s="128"/>
      <c r="L7" s="42"/>
      <c r="M7" s="34" t="s">
        <v>13</v>
      </c>
      <c r="N7" s="8" t="s">
        <v>16</v>
      </c>
      <c r="O7" s="101" t="s">
        <v>23</v>
      </c>
      <c r="P7" s="42"/>
      <c r="Q7" s="34" t="s">
        <v>20</v>
      </c>
      <c r="R7" s="8" t="s">
        <v>16</v>
      </c>
      <c r="S7" s="8" t="s">
        <v>19</v>
      </c>
      <c r="U7" s="25" t="s">
        <v>96</v>
      </c>
      <c r="W7" s="8" t="s">
        <v>33</v>
      </c>
      <c r="X7" s="8" t="s">
        <v>34</v>
      </c>
      <c r="Y7" s="8" t="s">
        <v>15</v>
      </c>
      <c r="Z7" s="8" t="s">
        <v>14</v>
      </c>
    </row>
    <row r="8" spans="2:26" x14ac:dyDescent="0.25">
      <c r="B8" s="1" t="s">
        <v>115</v>
      </c>
      <c r="C8" s="1"/>
      <c r="D8" s="2"/>
      <c r="E8" s="2"/>
      <c r="F8" s="2"/>
      <c r="G8" s="2"/>
      <c r="H8" s="2"/>
      <c r="I8" s="2"/>
      <c r="J8" s="2"/>
      <c r="K8" s="40"/>
      <c r="L8" s="42"/>
      <c r="M8" s="41"/>
      <c r="N8" s="2"/>
      <c r="O8" s="102"/>
      <c r="P8" s="42"/>
      <c r="Q8" s="41"/>
      <c r="R8" s="2"/>
      <c r="S8" s="6"/>
      <c r="T8" s="2"/>
      <c r="U8" s="22">
        <f t="shared" ref="U8:U18" si="0">D8+E8+F8+G8+H8+I8+J8+K8+N8+R8</f>
        <v>0</v>
      </c>
      <c r="V8" s="2"/>
      <c r="W8" s="2"/>
      <c r="X8" s="2"/>
      <c r="Y8" s="2"/>
      <c r="Z8" s="6"/>
    </row>
    <row r="9" spans="2:26" x14ac:dyDescent="0.25">
      <c r="B9" s="23"/>
      <c r="C9" s="1" t="s">
        <v>84</v>
      </c>
      <c r="D9" s="2"/>
      <c r="E9" s="2">
        <v>13</v>
      </c>
      <c r="F9" s="2"/>
      <c r="G9" s="2"/>
      <c r="H9" s="2"/>
      <c r="I9" s="2"/>
      <c r="J9" s="2"/>
      <c r="K9" s="40"/>
      <c r="L9" s="42"/>
      <c r="M9" s="41"/>
      <c r="N9" s="2"/>
      <c r="O9" s="102"/>
      <c r="P9" s="42"/>
      <c r="Q9" s="41"/>
      <c r="R9" s="2"/>
      <c r="S9" s="6"/>
      <c r="T9" s="2"/>
      <c r="U9" s="22">
        <f t="shared" si="0"/>
        <v>13</v>
      </c>
      <c r="V9" s="2"/>
      <c r="W9" s="2"/>
      <c r="X9" s="2"/>
      <c r="Y9" s="2"/>
      <c r="Z9" s="6"/>
    </row>
    <row r="10" spans="2:26" x14ac:dyDescent="0.25">
      <c r="B10" s="1" t="s">
        <v>112</v>
      </c>
      <c r="C10" s="1"/>
      <c r="D10" s="2"/>
      <c r="E10" s="2"/>
      <c r="F10" s="2"/>
      <c r="G10" s="2"/>
      <c r="H10" s="2"/>
      <c r="I10" s="2"/>
      <c r="J10" s="2"/>
      <c r="K10" s="40"/>
      <c r="L10" s="42"/>
      <c r="M10" s="41"/>
      <c r="N10" s="2"/>
      <c r="O10" s="102"/>
      <c r="P10" s="42"/>
      <c r="Q10" s="41"/>
      <c r="R10" s="2"/>
      <c r="S10" s="6"/>
      <c r="T10" s="2"/>
      <c r="U10" s="22">
        <f t="shared" si="0"/>
        <v>0</v>
      </c>
      <c r="V10" s="2"/>
      <c r="W10" s="2"/>
      <c r="X10" s="2"/>
      <c r="Y10" s="2"/>
      <c r="Z10" s="6"/>
    </row>
    <row r="11" spans="2:26" x14ac:dyDescent="0.25">
      <c r="B11" s="23"/>
      <c r="C11" s="1" t="s">
        <v>124</v>
      </c>
      <c r="D11" s="2"/>
      <c r="E11" s="2"/>
      <c r="F11" s="2"/>
      <c r="G11" s="2"/>
      <c r="H11" s="2"/>
      <c r="I11" s="2"/>
      <c r="J11" s="2"/>
      <c r="K11" s="40"/>
      <c r="L11" s="42"/>
      <c r="M11" s="41"/>
      <c r="N11" s="2"/>
      <c r="O11" s="102"/>
      <c r="P11" s="42"/>
      <c r="Q11" s="41"/>
      <c r="R11" s="2"/>
      <c r="S11" s="6"/>
      <c r="T11" s="2"/>
      <c r="U11" s="22">
        <f t="shared" si="0"/>
        <v>0</v>
      </c>
      <c r="V11" s="2"/>
      <c r="W11" s="2"/>
      <c r="X11" s="2"/>
      <c r="Y11" s="2"/>
      <c r="Z11" s="6"/>
    </row>
    <row r="12" spans="2:26" x14ac:dyDescent="0.25">
      <c r="B12" s="23"/>
      <c r="C12" s="1" t="s">
        <v>90</v>
      </c>
      <c r="D12" s="2"/>
      <c r="E12" s="2"/>
      <c r="F12" s="2"/>
      <c r="G12" s="2"/>
      <c r="H12" s="2"/>
      <c r="I12" s="2"/>
      <c r="J12" s="2"/>
      <c r="K12" s="40"/>
      <c r="L12" s="42"/>
      <c r="M12" s="41"/>
      <c r="N12" s="2"/>
      <c r="O12" s="102"/>
      <c r="P12" s="42"/>
      <c r="Q12" s="41"/>
      <c r="R12" s="2">
        <v>4</v>
      </c>
      <c r="S12" s="6"/>
      <c r="T12" s="2"/>
      <c r="U12" s="22">
        <f t="shared" si="0"/>
        <v>4</v>
      </c>
      <c r="V12" s="2"/>
      <c r="W12" s="2"/>
      <c r="X12" s="2"/>
      <c r="Y12" s="2"/>
      <c r="Z12" s="6"/>
    </row>
    <row r="13" spans="2:26" x14ac:dyDescent="0.25">
      <c r="B13" s="1" t="s">
        <v>113</v>
      </c>
      <c r="C13" s="1"/>
      <c r="D13" s="2"/>
      <c r="E13" s="2"/>
      <c r="F13" s="2"/>
      <c r="G13" s="2"/>
      <c r="H13" s="2"/>
      <c r="I13" s="2"/>
      <c r="J13" s="2"/>
      <c r="K13" s="40"/>
      <c r="L13" s="42"/>
      <c r="M13" s="41"/>
      <c r="N13" s="2"/>
      <c r="O13" s="102"/>
      <c r="P13" s="42"/>
      <c r="Q13" s="41"/>
      <c r="R13" s="2"/>
      <c r="S13" s="6"/>
      <c r="T13" s="2"/>
      <c r="U13" s="22">
        <f t="shared" si="0"/>
        <v>0</v>
      </c>
      <c r="V13" s="2"/>
      <c r="W13" s="2"/>
      <c r="X13" s="2"/>
      <c r="Y13" s="2"/>
      <c r="Z13" s="6"/>
    </row>
    <row r="14" spans="2:26" x14ac:dyDescent="0.25">
      <c r="B14" s="23"/>
      <c r="C14" s="1" t="s">
        <v>97</v>
      </c>
      <c r="D14" s="2"/>
      <c r="E14" s="2"/>
      <c r="F14" s="2"/>
      <c r="G14" s="2"/>
      <c r="H14" s="2"/>
      <c r="I14" s="2">
        <v>4</v>
      </c>
      <c r="J14" s="2"/>
      <c r="K14" s="40"/>
      <c r="L14" s="42"/>
      <c r="M14" s="41"/>
      <c r="N14" s="2">
        <v>35</v>
      </c>
      <c r="O14" s="102"/>
      <c r="P14" s="42"/>
      <c r="Q14" s="41"/>
      <c r="R14" s="2">
        <v>20</v>
      </c>
      <c r="S14" s="6"/>
      <c r="T14" s="2"/>
      <c r="U14" s="22">
        <f t="shared" si="0"/>
        <v>59</v>
      </c>
      <c r="V14" s="2"/>
      <c r="W14" s="2"/>
      <c r="X14" s="2"/>
      <c r="Y14" s="2"/>
      <c r="Z14" s="6"/>
    </row>
    <row r="15" spans="2:26" x14ac:dyDescent="0.25">
      <c r="B15" s="23"/>
      <c r="C15" s="1" t="s">
        <v>88</v>
      </c>
      <c r="D15" s="2"/>
      <c r="E15" s="2">
        <v>5</v>
      </c>
      <c r="F15" s="2"/>
      <c r="G15" s="2"/>
      <c r="H15" s="2"/>
      <c r="I15" s="2"/>
      <c r="J15" s="2"/>
      <c r="K15" s="40"/>
      <c r="L15" s="42"/>
      <c r="M15" s="41"/>
      <c r="N15" s="2">
        <v>89</v>
      </c>
      <c r="O15" s="102"/>
      <c r="P15" s="42"/>
      <c r="Q15" s="41"/>
      <c r="R15" s="2">
        <v>14</v>
      </c>
      <c r="S15" s="6"/>
      <c r="T15" s="2"/>
      <c r="U15" s="22">
        <f t="shared" si="0"/>
        <v>108</v>
      </c>
      <c r="V15" s="2"/>
      <c r="W15" s="2"/>
      <c r="X15" s="2"/>
      <c r="Y15" s="2"/>
      <c r="Z15" s="6"/>
    </row>
    <row r="16" spans="2:26" x14ac:dyDescent="0.25">
      <c r="B16" s="23"/>
      <c r="C16" s="1" t="s">
        <v>80</v>
      </c>
      <c r="D16" s="2"/>
      <c r="E16" s="2"/>
      <c r="F16" s="2"/>
      <c r="G16" s="2"/>
      <c r="H16" s="2">
        <v>5</v>
      </c>
      <c r="I16" s="2"/>
      <c r="J16" s="2"/>
      <c r="K16" s="40"/>
      <c r="L16" s="42"/>
      <c r="M16" s="41"/>
      <c r="N16" s="2"/>
      <c r="O16" s="102"/>
      <c r="P16" s="42"/>
      <c r="Q16" s="41"/>
      <c r="R16" s="2"/>
      <c r="S16" s="6"/>
      <c r="T16" s="2"/>
      <c r="U16" s="22">
        <f t="shared" si="0"/>
        <v>5</v>
      </c>
      <c r="V16" s="2"/>
      <c r="W16" s="2"/>
      <c r="X16" s="2"/>
      <c r="Y16" s="2"/>
      <c r="Z16" s="6"/>
    </row>
    <row r="17" spans="2:26" x14ac:dyDescent="0.25">
      <c r="B17" s="23"/>
      <c r="C17" s="1" t="s">
        <v>98</v>
      </c>
      <c r="D17" s="2"/>
      <c r="E17" s="2"/>
      <c r="F17" s="2"/>
      <c r="G17" s="2"/>
      <c r="H17" s="2"/>
      <c r="I17" s="2"/>
      <c r="J17" s="2"/>
      <c r="K17" s="40"/>
      <c r="L17" s="42"/>
      <c r="M17" s="41"/>
      <c r="N17" s="2">
        <v>2</v>
      </c>
      <c r="O17" s="102"/>
      <c r="P17" s="42"/>
      <c r="Q17" s="41"/>
      <c r="R17" s="2"/>
      <c r="S17" s="6"/>
      <c r="T17" s="2"/>
      <c r="U17" s="22">
        <f t="shared" si="0"/>
        <v>2</v>
      </c>
      <c r="V17" s="2"/>
      <c r="W17" s="2"/>
      <c r="X17" s="2"/>
      <c r="Y17" s="2"/>
      <c r="Z17" s="6"/>
    </row>
    <row r="18" spans="2:26" x14ac:dyDescent="0.25">
      <c r="B18" s="23"/>
      <c r="C18" s="1" t="s">
        <v>99</v>
      </c>
      <c r="D18" s="2"/>
      <c r="E18" s="2"/>
      <c r="F18" s="2"/>
      <c r="G18" s="2"/>
      <c r="H18" s="2"/>
      <c r="I18" s="2">
        <v>3</v>
      </c>
      <c r="J18" s="2"/>
      <c r="K18" s="40"/>
      <c r="L18" s="42"/>
      <c r="M18" s="41"/>
      <c r="N18" s="2">
        <v>20</v>
      </c>
      <c r="O18" s="102"/>
      <c r="P18" s="42"/>
      <c r="Q18" s="41"/>
      <c r="R18" s="2">
        <v>28</v>
      </c>
      <c r="S18" s="6"/>
      <c r="T18" s="2"/>
      <c r="U18" s="22">
        <f t="shared" si="0"/>
        <v>51</v>
      </c>
      <c r="V18" s="2"/>
      <c r="W18" s="2"/>
      <c r="X18" s="2"/>
      <c r="Y18" s="2"/>
      <c r="Z18" s="6"/>
    </row>
    <row r="19" spans="2:26" x14ac:dyDescent="0.25">
      <c r="B19" s="1"/>
      <c r="C19" s="1" t="s">
        <v>116</v>
      </c>
      <c r="D19" s="21"/>
      <c r="E19" s="21"/>
      <c r="F19" s="21"/>
      <c r="G19" s="21"/>
      <c r="H19" s="21"/>
      <c r="I19" s="21"/>
      <c r="J19" s="2"/>
      <c r="K19" s="40"/>
      <c r="L19" s="42"/>
      <c r="M19" s="41"/>
      <c r="N19" s="2">
        <v>31</v>
      </c>
      <c r="O19" s="103">
        <f>M19-N19</f>
        <v>-31</v>
      </c>
      <c r="P19" s="42"/>
      <c r="Q19" s="41"/>
      <c r="R19" s="2">
        <v>6</v>
      </c>
      <c r="S19" s="9"/>
      <c r="T19" s="26"/>
      <c r="U19" s="22">
        <f>D19+E19+F19+G19+H19+I19+J19+K19+N19+R19</f>
        <v>37</v>
      </c>
      <c r="V19" s="2"/>
      <c r="W19" s="2"/>
      <c r="X19" s="2"/>
      <c r="Y19" s="2"/>
      <c r="Z19" s="6"/>
    </row>
    <row r="20" spans="2:26" ht="15.75" x14ac:dyDescent="0.25">
      <c r="B20" s="1" t="s">
        <v>114</v>
      </c>
      <c r="C20" s="1"/>
      <c r="D20" s="2"/>
      <c r="E20" s="2"/>
      <c r="F20" s="2"/>
      <c r="G20" s="2"/>
      <c r="H20" s="2"/>
      <c r="I20" s="2"/>
      <c r="J20" s="2"/>
      <c r="K20" s="40"/>
      <c r="L20" s="42"/>
      <c r="M20" s="41"/>
      <c r="N20" s="2"/>
      <c r="O20" s="104">
        <f>IF(M20=0,0,N20/M20)</f>
        <v>0</v>
      </c>
      <c r="P20" s="108">
        <v>49</v>
      </c>
      <c r="Q20" s="41"/>
      <c r="R20" s="2"/>
      <c r="S20" s="6"/>
      <c r="T20" s="2"/>
      <c r="U20" s="22">
        <f>D20+E20+F20+G20+H20+I20+J20+K20+N20+R20</f>
        <v>0</v>
      </c>
      <c r="V20" s="2"/>
      <c r="W20" s="2"/>
      <c r="X20" s="2"/>
      <c r="Y20" s="2"/>
      <c r="Z20" s="6"/>
    </row>
    <row r="21" spans="2:26" x14ac:dyDescent="0.25">
      <c r="B21" s="23"/>
      <c r="C21" s="1" t="s">
        <v>80</v>
      </c>
      <c r="D21" s="2"/>
      <c r="E21" s="2"/>
      <c r="F21" s="2"/>
      <c r="G21" s="2"/>
      <c r="H21" s="2">
        <v>6</v>
      </c>
      <c r="I21" s="2"/>
      <c r="J21" s="2"/>
      <c r="K21" s="40"/>
      <c r="L21" s="42"/>
      <c r="M21" s="41"/>
      <c r="N21" s="2"/>
      <c r="O21" s="105">
        <f>M21-N21</f>
        <v>0</v>
      </c>
      <c r="P21" s="42"/>
      <c r="Q21" s="41"/>
      <c r="R21" s="2"/>
      <c r="S21" s="6"/>
      <c r="T21" s="2"/>
      <c r="U21" s="22">
        <f t="shared" ref="U21:U38" si="1">D21+E21+F21+G21+H21+I21+J21+K21+N21+R21</f>
        <v>6</v>
      </c>
      <c r="V21" s="2"/>
      <c r="W21" s="2"/>
      <c r="X21" s="2"/>
      <c r="Y21" s="2"/>
      <c r="Z21" s="6"/>
    </row>
    <row r="22" spans="2:26" x14ac:dyDescent="0.25">
      <c r="B22" s="23"/>
      <c r="C22" s="1" t="s">
        <v>117</v>
      </c>
      <c r="D22" s="2"/>
      <c r="E22" s="2"/>
      <c r="F22" s="2"/>
      <c r="G22" s="2"/>
      <c r="H22" s="2"/>
      <c r="I22" s="2">
        <v>2</v>
      </c>
      <c r="J22" s="2"/>
      <c r="K22" s="40"/>
      <c r="L22" s="42"/>
      <c r="M22" s="41"/>
      <c r="N22" s="2">
        <v>12</v>
      </c>
      <c r="O22" s="103">
        <f>M22-N22</f>
        <v>-12</v>
      </c>
      <c r="P22" s="42"/>
      <c r="Q22" s="41"/>
      <c r="R22" s="2"/>
      <c r="S22" s="6"/>
      <c r="T22" s="2"/>
      <c r="U22" s="22">
        <f t="shared" si="1"/>
        <v>14</v>
      </c>
      <c r="V22" s="2"/>
      <c r="W22" s="2"/>
      <c r="X22" s="2"/>
      <c r="Y22" s="2"/>
      <c r="Z22" s="6"/>
    </row>
    <row r="23" spans="2:26" x14ac:dyDescent="0.25">
      <c r="B23" s="23"/>
      <c r="C23" s="1" t="s">
        <v>118</v>
      </c>
      <c r="D23" s="2"/>
      <c r="E23" s="2"/>
      <c r="F23" s="2"/>
      <c r="G23" s="2"/>
      <c r="H23" s="2"/>
      <c r="I23" s="2"/>
      <c r="J23" s="2"/>
      <c r="K23" s="40"/>
      <c r="L23" s="42"/>
      <c r="M23" s="41"/>
      <c r="N23" s="2">
        <v>8</v>
      </c>
      <c r="O23" s="105">
        <f>IF(M23=0,0,IF(N23=0,0,(N23/M23)))</f>
        <v>0</v>
      </c>
      <c r="P23" s="42"/>
      <c r="Q23" s="41"/>
      <c r="R23" s="2">
        <v>1</v>
      </c>
      <c r="S23" s="6"/>
      <c r="T23" s="2"/>
      <c r="U23" s="22">
        <f t="shared" si="1"/>
        <v>9</v>
      </c>
      <c r="V23" s="2"/>
      <c r="W23" s="2"/>
      <c r="X23" s="2"/>
      <c r="Y23" s="2"/>
      <c r="Z23" s="6"/>
    </row>
    <row r="24" spans="2:26" x14ac:dyDescent="0.25">
      <c r="B24" s="23"/>
      <c r="C24" s="1" t="s">
        <v>119</v>
      </c>
      <c r="D24" s="2"/>
      <c r="E24" s="2"/>
      <c r="F24" s="2"/>
      <c r="G24" s="2"/>
      <c r="H24" s="2"/>
      <c r="I24" s="2">
        <v>1</v>
      </c>
      <c r="J24" s="2"/>
      <c r="K24" s="40"/>
      <c r="L24" s="42"/>
      <c r="M24" s="41"/>
      <c r="N24" s="2">
        <v>8</v>
      </c>
      <c r="O24" s="106">
        <f t="shared" ref="O24:O26" si="2">IF(M24=0,0,(N24-M24)/M24)</f>
        <v>0</v>
      </c>
      <c r="P24" s="42"/>
      <c r="Q24" s="41"/>
      <c r="R24" s="2">
        <v>1</v>
      </c>
      <c r="S24" s="9"/>
      <c r="T24" s="26"/>
      <c r="U24" s="22">
        <f t="shared" si="1"/>
        <v>10</v>
      </c>
      <c r="V24" s="2"/>
      <c r="W24" s="2"/>
      <c r="X24" s="2"/>
      <c r="Y24" s="2"/>
      <c r="Z24" s="6"/>
    </row>
    <row r="25" spans="2:26" x14ac:dyDescent="0.25">
      <c r="B25" s="1"/>
      <c r="C25" s="1" t="s">
        <v>120</v>
      </c>
      <c r="D25" s="2"/>
      <c r="E25" s="2"/>
      <c r="F25" s="2"/>
      <c r="G25" s="2"/>
      <c r="H25" s="2"/>
      <c r="I25" s="2"/>
      <c r="J25" s="2">
        <v>1</v>
      </c>
      <c r="K25" s="40"/>
      <c r="L25" s="42"/>
      <c r="M25" s="41"/>
      <c r="N25" s="2">
        <v>11</v>
      </c>
      <c r="O25" s="106">
        <f t="shared" si="2"/>
        <v>0</v>
      </c>
      <c r="P25" s="42"/>
      <c r="Q25" s="41"/>
      <c r="R25" s="2"/>
      <c r="S25" s="9"/>
      <c r="T25" s="26"/>
      <c r="U25" s="22">
        <f t="shared" si="1"/>
        <v>12</v>
      </c>
      <c r="V25" s="2"/>
      <c r="W25" s="2"/>
      <c r="X25" s="2"/>
      <c r="Y25" s="2"/>
      <c r="Z25" s="6"/>
    </row>
    <row r="26" spans="2:26" x14ac:dyDescent="0.25">
      <c r="B26" s="1"/>
      <c r="C26" s="1" t="s">
        <v>121</v>
      </c>
      <c r="D26" s="2"/>
      <c r="E26" s="2"/>
      <c r="F26" s="2"/>
      <c r="G26" s="2"/>
      <c r="H26" s="2"/>
      <c r="I26" s="2"/>
      <c r="J26" s="2"/>
      <c r="K26" s="40"/>
      <c r="L26" s="42"/>
      <c r="M26" s="41"/>
      <c r="N26" s="2">
        <v>3</v>
      </c>
      <c r="O26" s="106">
        <f t="shared" si="2"/>
        <v>0</v>
      </c>
      <c r="P26" s="42"/>
      <c r="Q26" s="41"/>
      <c r="R26" s="39"/>
      <c r="S26" s="9"/>
      <c r="T26" s="2"/>
      <c r="U26" s="22">
        <f t="shared" si="1"/>
        <v>3</v>
      </c>
      <c r="V26" s="2"/>
      <c r="W26" s="2"/>
      <c r="X26" s="2"/>
      <c r="Y26" s="2"/>
      <c r="Z26" s="6"/>
    </row>
    <row r="27" spans="2:26" x14ac:dyDescent="0.25">
      <c r="B27" s="1"/>
      <c r="C27" s="1" t="s">
        <v>122</v>
      </c>
      <c r="D27" s="2"/>
      <c r="E27" s="2"/>
      <c r="F27" s="2"/>
      <c r="G27" s="2"/>
      <c r="H27" s="2"/>
      <c r="I27" s="2"/>
      <c r="J27" s="2"/>
      <c r="K27" s="40"/>
      <c r="L27" s="42"/>
      <c r="M27" s="41"/>
      <c r="N27" s="2">
        <v>8</v>
      </c>
      <c r="O27" s="106"/>
      <c r="P27" s="42"/>
      <c r="Q27" s="41"/>
      <c r="R27" s="2"/>
      <c r="S27" s="9"/>
      <c r="T27" s="2"/>
      <c r="U27" s="22">
        <f t="shared" si="1"/>
        <v>8</v>
      </c>
      <c r="V27" s="2"/>
      <c r="W27" s="2"/>
      <c r="X27" s="2"/>
      <c r="Y27" s="2"/>
      <c r="Z27" s="6"/>
    </row>
    <row r="28" spans="2:26" x14ac:dyDescent="0.25">
      <c r="B28" s="1" t="s">
        <v>125</v>
      </c>
      <c r="C28" s="1"/>
      <c r="D28" s="2"/>
      <c r="E28" s="2"/>
      <c r="F28" s="2"/>
      <c r="G28" s="2"/>
      <c r="H28" s="2"/>
      <c r="I28" s="2"/>
      <c r="J28" s="2"/>
      <c r="K28" s="40"/>
      <c r="L28" s="42"/>
      <c r="M28" s="41"/>
      <c r="N28" s="2"/>
      <c r="O28" s="106"/>
      <c r="P28" s="42"/>
      <c r="Q28" s="41"/>
      <c r="R28" s="2"/>
      <c r="S28" s="9"/>
      <c r="T28" s="2"/>
      <c r="U28" s="22">
        <f t="shared" si="1"/>
        <v>0</v>
      </c>
      <c r="V28" s="2"/>
      <c r="W28" s="2"/>
      <c r="X28" s="2"/>
      <c r="Y28" s="2"/>
      <c r="Z28" s="6"/>
    </row>
    <row r="29" spans="2:26" x14ac:dyDescent="0.25">
      <c r="B29" s="1"/>
      <c r="C29" s="1" t="s">
        <v>90</v>
      </c>
      <c r="D29" s="2"/>
      <c r="E29" s="2"/>
      <c r="F29" s="2"/>
      <c r="G29" s="2"/>
      <c r="H29" s="2"/>
      <c r="I29" s="2"/>
      <c r="J29" s="2"/>
      <c r="K29" s="40"/>
      <c r="L29" s="42"/>
      <c r="M29" s="41"/>
      <c r="N29" s="2"/>
      <c r="O29" s="106"/>
      <c r="P29" s="42"/>
      <c r="Q29" s="41"/>
      <c r="R29" s="2">
        <v>103</v>
      </c>
      <c r="S29" s="9"/>
      <c r="T29" s="2"/>
      <c r="U29" s="22">
        <f t="shared" si="1"/>
        <v>103</v>
      </c>
      <c r="V29" s="2"/>
      <c r="W29" s="2"/>
      <c r="X29" s="2"/>
      <c r="Y29" s="2"/>
      <c r="Z29" s="6"/>
    </row>
    <row r="30" spans="2:26" x14ac:dyDescent="0.25">
      <c r="B30" s="1"/>
      <c r="C30" s="1" t="s">
        <v>89</v>
      </c>
      <c r="D30" s="2"/>
      <c r="E30" s="2"/>
      <c r="F30" s="2"/>
      <c r="G30" s="2"/>
      <c r="H30" s="2"/>
      <c r="I30" s="2"/>
      <c r="J30" s="2"/>
      <c r="K30" s="40"/>
      <c r="L30" s="42"/>
      <c r="M30" s="41"/>
      <c r="N30" s="2"/>
      <c r="O30" s="106"/>
      <c r="P30" s="42"/>
      <c r="Q30" s="41"/>
      <c r="R30" s="2">
        <v>4</v>
      </c>
      <c r="S30" s="9"/>
      <c r="T30" s="2"/>
      <c r="U30" s="22">
        <f t="shared" si="1"/>
        <v>4</v>
      </c>
      <c r="V30" s="2"/>
      <c r="W30" s="2"/>
      <c r="X30" s="2"/>
      <c r="Y30" s="2"/>
      <c r="Z30" s="6"/>
    </row>
    <row r="31" spans="2:26" x14ac:dyDescent="0.25">
      <c r="B31" s="1"/>
      <c r="C31" s="1" t="s">
        <v>126</v>
      </c>
      <c r="D31" s="2"/>
      <c r="E31" s="2">
        <v>3</v>
      </c>
      <c r="F31" s="2"/>
      <c r="G31" s="2"/>
      <c r="H31" s="2"/>
      <c r="I31" s="2"/>
      <c r="J31" s="2"/>
      <c r="K31" s="40"/>
      <c r="L31" s="42"/>
      <c r="M31" s="41"/>
      <c r="N31" s="2"/>
      <c r="O31" s="106"/>
      <c r="P31" s="42"/>
      <c r="Q31" s="41"/>
      <c r="R31" s="2"/>
      <c r="S31" s="9"/>
      <c r="T31" s="2"/>
      <c r="U31" s="22">
        <f t="shared" si="1"/>
        <v>3</v>
      </c>
      <c r="V31" s="2"/>
      <c r="W31" s="2"/>
      <c r="X31" s="2"/>
      <c r="Y31" s="2"/>
      <c r="Z31" s="6"/>
    </row>
    <row r="32" spans="2:26" x14ac:dyDescent="0.25">
      <c r="B32" s="1"/>
      <c r="C32" s="1"/>
      <c r="D32" s="2"/>
      <c r="E32" s="2"/>
      <c r="F32" s="2"/>
      <c r="G32" s="2"/>
      <c r="H32" s="2"/>
      <c r="I32" s="2"/>
      <c r="J32" s="2"/>
      <c r="K32" s="40"/>
      <c r="L32" s="42"/>
      <c r="M32" s="41"/>
      <c r="N32" s="2"/>
      <c r="O32" s="106"/>
      <c r="P32" s="42"/>
      <c r="Q32" s="41"/>
      <c r="R32" s="2"/>
      <c r="S32" s="9"/>
      <c r="T32" s="2"/>
      <c r="U32" s="22">
        <f t="shared" si="1"/>
        <v>0</v>
      </c>
      <c r="V32" s="2"/>
      <c r="W32" s="2"/>
      <c r="X32" s="2"/>
      <c r="Y32" s="2"/>
      <c r="Z32" s="6"/>
    </row>
    <row r="33" spans="2:26" x14ac:dyDescent="0.25">
      <c r="B33" s="1"/>
      <c r="C33" s="1"/>
      <c r="D33" s="2"/>
      <c r="E33" s="2"/>
      <c r="F33" s="2"/>
      <c r="G33" s="2"/>
      <c r="H33" s="2"/>
      <c r="I33" s="2"/>
      <c r="J33" s="2"/>
      <c r="K33" s="40"/>
      <c r="L33" s="42"/>
      <c r="M33" s="41"/>
      <c r="N33" s="2"/>
      <c r="O33" s="106"/>
      <c r="P33" s="42"/>
      <c r="Q33" s="41"/>
      <c r="R33" s="2"/>
      <c r="S33" s="9"/>
      <c r="T33" s="2"/>
      <c r="U33" s="22">
        <f t="shared" si="1"/>
        <v>0</v>
      </c>
      <c r="V33" s="2"/>
      <c r="W33" s="2"/>
      <c r="X33" s="2"/>
      <c r="Y33" s="2"/>
      <c r="Z33" s="6"/>
    </row>
    <row r="34" spans="2:26" x14ac:dyDescent="0.25">
      <c r="B34" s="1"/>
      <c r="C34" s="1"/>
      <c r="D34" s="2"/>
      <c r="E34" s="2"/>
      <c r="F34" s="2"/>
      <c r="G34" s="2"/>
      <c r="H34" s="2"/>
      <c r="I34" s="2"/>
      <c r="J34" s="2"/>
      <c r="K34" s="40"/>
      <c r="L34" s="42"/>
      <c r="M34" s="41"/>
      <c r="N34" s="2"/>
      <c r="O34" s="106"/>
      <c r="P34" s="42"/>
      <c r="Q34" s="41"/>
      <c r="R34" s="2"/>
      <c r="S34" s="9"/>
      <c r="T34" s="2"/>
      <c r="U34" s="22">
        <f t="shared" si="1"/>
        <v>0</v>
      </c>
      <c r="V34" s="2"/>
      <c r="W34" s="2"/>
      <c r="X34" s="2"/>
      <c r="Y34" s="2"/>
      <c r="Z34" s="6"/>
    </row>
    <row r="35" spans="2:26" x14ac:dyDescent="0.25">
      <c r="B35" s="1"/>
      <c r="C35" s="1"/>
      <c r="D35" s="2"/>
      <c r="E35" s="2"/>
      <c r="F35" s="2"/>
      <c r="G35" s="2"/>
      <c r="H35" s="2"/>
      <c r="I35" s="2"/>
      <c r="J35" s="2"/>
      <c r="K35" s="40"/>
      <c r="L35" s="42"/>
      <c r="M35" s="41"/>
      <c r="N35" s="2"/>
      <c r="O35" s="106"/>
      <c r="P35" s="42"/>
      <c r="Q35" s="41"/>
      <c r="R35" s="2"/>
      <c r="S35" s="9"/>
      <c r="T35" s="2"/>
      <c r="U35" s="22">
        <f t="shared" si="1"/>
        <v>0</v>
      </c>
      <c r="V35" s="2"/>
      <c r="W35" s="2"/>
      <c r="X35" s="2"/>
      <c r="Y35" s="2"/>
      <c r="Z35" s="6"/>
    </row>
    <row r="36" spans="2:26" x14ac:dyDescent="0.25">
      <c r="B36" s="1"/>
      <c r="C36" s="1"/>
      <c r="D36" s="2"/>
      <c r="E36" s="2"/>
      <c r="F36" s="2"/>
      <c r="G36" s="2"/>
      <c r="H36" s="2"/>
      <c r="I36" s="2"/>
      <c r="J36" s="2"/>
      <c r="K36" s="40"/>
      <c r="L36" s="42"/>
      <c r="M36" s="41"/>
      <c r="N36" s="2"/>
      <c r="O36" s="106"/>
      <c r="P36" s="42"/>
      <c r="Q36" s="41"/>
      <c r="R36" s="2"/>
      <c r="S36" s="9"/>
      <c r="T36" s="2"/>
      <c r="U36" s="22">
        <f t="shared" si="1"/>
        <v>0</v>
      </c>
      <c r="V36" s="2"/>
      <c r="W36" s="2"/>
      <c r="X36" s="2"/>
      <c r="Y36" s="2"/>
      <c r="Z36" s="6"/>
    </row>
    <row r="37" spans="2:26" x14ac:dyDescent="0.25">
      <c r="B37" s="1"/>
      <c r="C37" s="1"/>
      <c r="D37" s="2"/>
      <c r="E37" s="2"/>
      <c r="F37" s="2"/>
      <c r="G37" s="2"/>
      <c r="H37" s="2"/>
      <c r="I37" s="2"/>
      <c r="J37" s="2"/>
      <c r="K37" s="40"/>
      <c r="L37" s="42"/>
      <c r="M37" s="41"/>
      <c r="N37" s="2"/>
      <c r="O37" s="106"/>
      <c r="P37" s="42"/>
      <c r="Q37" s="41"/>
      <c r="R37" s="2"/>
      <c r="S37" s="9"/>
      <c r="T37" s="2"/>
      <c r="U37" s="22">
        <f t="shared" si="1"/>
        <v>0</v>
      </c>
      <c r="V37" s="2"/>
      <c r="W37" s="2"/>
      <c r="X37" s="2"/>
      <c r="Y37" s="2"/>
      <c r="Z37" s="6"/>
    </row>
    <row r="38" spans="2:26" x14ac:dyDescent="0.25">
      <c r="B38" s="1"/>
      <c r="C38" s="1"/>
      <c r="D38" s="2"/>
      <c r="E38" s="2"/>
      <c r="F38" s="2"/>
      <c r="G38" s="2"/>
      <c r="H38" s="2"/>
      <c r="I38" s="2"/>
      <c r="J38" s="2"/>
      <c r="K38" s="40"/>
      <c r="L38" s="42"/>
      <c r="M38" s="41"/>
      <c r="N38" s="2"/>
      <c r="O38" s="106"/>
      <c r="P38" s="42"/>
      <c r="Q38" s="41"/>
      <c r="R38" s="2"/>
      <c r="S38" s="9"/>
      <c r="T38" s="2"/>
      <c r="U38" s="22">
        <f t="shared" si="1"/>
        <v>0</v>
      </c>
      <c r="V38" s="2"/>
      <c r="W38" s="2"/>
      <c r="X38" s="2"/>
      <c r="Y38" s="2"/>
      <c r="Z38" s="6"/>
    </row>
    <row r="39" spans="2:26" x14ac:dyDescent="0.25">
      <c r="B39" s="1"/>
      <c r="C39" s="1"/>
      <c r="D39" s="2"/>
      <c r="E39" s="2"/>
      <c r="F39" s="2"/>
      <c r="G39" s="2"/>
      <c r="H39" s="2"/>
      <c r="I39" s="2"/>
      <c r="J39" s="2"/>
      <c r="K39" s="40"/>
      <c r="L39" s="42"/>
      <c r="M39" s="41"/>
      <c r="N39" s="2"/>
      <c r="O39" s="107"/>
      <c r="P39" s="42"/>
      <c r="Q39" s="41"/>
      <c r="R39" s="2"/>
      <c r="S39" s="2"/>
      <c r="T39" s="2"/>
      <c r="U39" s="2"/>
      <c r="V39" s="2"/>
      <c r="W39" s="2"/>
      <c r="X39" s="2"/>
      <c r="Y39" s="2"/>
      <c r="Z39" s="2"/>
    </row>
    <row r="40" spans="2:26" ht="15.75" thickBot="1" x14ac:dyDescent="0.3">
      <c r="B40" s="10" t="s">
        <v>24</v>
      </c>
      <c r="C40" s="10"/>
      <c r="D40" s="109">
        <f t="shared" ref="D40:K40" si="3">SUM(D8:D39)</f>
        <v>0</v>
      </c>
      <c r="E40" s="109">
        <f t="shared" si="3"/>
        <v>21</v>
      </c>
      <c r="F40" s="109">
        <f t="shared" si="3"/>
        <v>0</v>
      </c>
      <c r="G40" s="109">
        <f t="shared" si="3"/>
        <v>0</v>
      </c>
      <c r="H40" s="109">
        <f t="shared" si="3"/>
        <v>11</v>
      </c>
      <c r="I40" s="109">
        <f t="shared" si="3"/>
        <v>10</v>
      </c>
      <c r="J40" s="109">
        <f t="shared" si="3"/>
        <v>1</v>
      </c>
      <c r="K40" s="109">
        <f t="shared" si="3"/>
        <v>0</v>
      </c>
      <c r="L40" s="43"/>
      <c r="M40" s="109">
        <f>SUM(M8:M39)</f>
        <v>0</v>
      </c>
      <c r="N40" s="109">
        <f>SUM(N8:N39)</f>
        <v>227</v>
      </c>
      <c r="O40" s="109">
        <f>SUM(O8:O39)</f>
        <v>-43</v>
      </c>
      <c r="P40" s="42"/>
      <c r="Q40" s="109">
        <f>SUM(Q8:Q39)</f>
        <v>0</v>
      </c>
      <c r="R40" s="109">
        <f>SUM(R8:R39)</f>
        <v>181</v>
      </c>
      <c r="S40" s="12"/>
      <c r="T40" s="11"/>
      <c r="U40" s="109">
        <f>SUM(U8:U39)</f>
        <v>451</v>
      </c>
      <c r="V40" s="11"/>
      <c r="W40" s="109">
        <f>SUM(W8:W39)</f>
        <v>0</v>
      </c>
      <c r="X40" s="109">
        <f>SUM(X8:X39)</f>
        <v>0</v>
      </c>
      <c r="Y40" s="109">
        <f>SUM(Y8:Y39)</f>
        <v>0</v>
      </c>
      <c r="Z40" s="109">
        <f>SUM(Z8:Z39)</f>
        <v>0</v>
      </c>
    </row>
    <row r="41" spans="2:26" ht="15.75" thickTop="1" x14ac:dyDescent="0.25"/>
  </sheetData>
  <mergeCells count="9">
    <mergeCell ref="B2:Z2"/>
    <mergeCell ref="B3:Z3"/>
    <mergeCell ref="B4:Z4"/>
    <mergeCell ref="D6:G6"/>
    <mergeCell ref="J6:J7"/>
    <mergeCell ref="K6:K7"/>
    <mergeCell ref="M6:O6"/>
    <mergeCell ref="Q6:S6"/>
    <mergeCell ref="W6:Z6"/>
  </mergeCells>
  <conditionalFormatting sqref="W19:W23">
    <cfRule type="expression" priority="1">
      <formula>W19/$Z19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64FF-5C57-4E32-A624-1C7A9E15FF92}">
  <dimension ref="B2:W28"/>
  <sheetViews>
    <sheetView workbookViewId="0">
      <selection activeCell="C13" sqref="C13"/>
    </sheetView>
  </sheetViews>
  <sheetFormatPr defaultRowHeight="15" x14ac:dyDescent="0.25"/>
  <cols>
    <col min="2" max="2" width="19.28515625" bestFit="1" customWidth="1"/>
    <col min="3" max="3" width="57.85546875" customWidth="1"/>
    <col min="4" max="5" width="9.42578125" style="5" customWidth="1"/>
    <col min="6" max="6" width="12.42578125" style="5" bestFit="1" customWidth="1"/>
    <col min="7" max="7" width="11.42578125" style="5" bestFit="1" customWidth="1"/>
    <col min="8" max="10" width="11.42578125" style="5" customWidth="1"/>
    <col min="11" max="11" width="10.5703125" style="5" bestFit="1" customWidth="1"/>
    <col min="12" max="12" width="10.5703125" style="5" customWidth="1"/>
    <col min="13" max="13" width="2.140625" style="5" customWidth="1"/>
    <col min="14" max="14" width="9.140625" style="5"/>
    <col min="15" max="15" width="6.5703125" style="5" bestFit="1" customWidth="1"/>
    <col min="16" max="16" width="7.42578125" style="52" bestFit="1" customWidth="1"/>
    <col min="17" max="17" width="2.28515625" style="5" customWidth="1"/>
    <col min="18" max="18" width="8.28515625" style="5" bestFit="1" customWidth="1"/>
    <col min="19" max="19" width="6.5703125" style="5" bestFit="1" customWidth="1"/>
    <col min="20" max="20" width="8.7109375" style="5" bestFit="1" customWidth="1"/>
    <col min="21" max="21" width="1.7109375" style="5" customWidth="1"/>
    <col min="22" max="22" width="9.7109375" style="100" customWidth="1"/>
    <col min="23" max="23" width="2.28515625" style="5" customWidth="1"/>
  </cols>
  <sheetData>
    <row r="2" spans="2:23" ht="26.25" x14ac:dyDescent="0.4">
      <c r="B2" s="121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</row>
    <row r="3" spans="2:23" ht="15.75" x14ac:dyDescent="0.25">
      <c r="B3" s="122" t="s">
        <v>6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</row>
    <row r="4" spans="2:23" x14ac:dyDescent="0.25">
      <c r="B4" s="124" t="s">
        <v>103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</row>
    <row r="6" spans="2:23" s="62" customFormat="1" ht="12.75" x14ac:dyDescent="0.2">
      <c r="B6" s="54" t="s">
        <v>12</v>
      </c>
      <c r="C6" s="55" t="s">
        <v>11</v>
      </c>
      <c r="D6" s="131" t="s">
        <v>80</v>
      </c>
      <c r="E6" s="132"/>
      <c r="F6" s="132"/>
      <c r="G6" s="133"/>
      <c r="H6" s="57"/>
      <c r="I6" s="57" t="s">
        <v>104</v>
      </c>
      <c r="J6" s="57" t="s">
        <v>105</v>
      </c>
      <c r="K6" s="134" t="s">
        <v>81</v>
      </c>
      <c r="L6" s="136" t="s">
        <v>82</v>
      </c>
      <c r="M6" s="58"/>
      <c r="N6" s="133" t="s">
        <v>18</v>
      </c>
      <c r="O6" s="138"/>
      <c r="P6" s="138"/>
      <c r="Q6" s="60"/>
      <c r="R6" s="138" t="s">
        <v>21</v>
      </c>
      <c r="S6" s="138"/>
      <c r="T6" s="138"/>
      <c r="U6" s="60"/>
      <c r="V6" s="61" t="s">
        <v>14</v>
      </c>
      <c r="W6" s="60"/>
    </row>
    <row r="7" spans="2:23" s="62" customFormat="1" ht="12.75" x14ac:dyDescent="0.2">
      <c r="B7" s="63"/>
      <c r="C7" s="64"/>
      <c r="D7" s="65" t="s">
        <v>83</v>
      </c>
      <c r="E7" s="65" t="s">
        <v>84</v>
      </c>
      <c r="F7" s="65" t="s">
        <v>106</v>
      </c>
      <c r="G7" s="65" t="s">
        <v>86</v>
      </c>
      <c r="H7" s="65" t="s">
        <v>107</v>
      </c>
      <c r="I7" s="65" t="s">
        <v>108</v>
      </c>
      <c r="J7" s="65" t="s">
        <v>109</v>
      </c>
      <c r="K7" s="135"/>
      <c r="L7" s="137"/>
      <c r="M7" s="58"/>
      <c r="N7" s="56" t="s">
        <v>13</v>
      </c>
      <c r="O7" s="59" t="s">
        <v>16</v>
      </c>
      <c r="P7" s="66" t="s">
        <v>110</v>
      </c>
      <c r="Q7" s="60"/>
      <c r="R7" s="59" t="s">
        <v>20</v>
      </c>
      <c r="S7" s="59" t="s">
        <v>16</v>
      </c>
      <c r="T7" s="59" t="s">
        <v>19</v>
      </c>
      <c r="U7" s="60"/>
      <c r="V7" s="67" t="s">
        <v>111</v>
      </c>
      <c r="W7" s="60"/>
    </row>
    <row r="8" spans="2:23" s="62" customFormat="1" x14ac:dyDescent="0.25">
      <c r="B8" s="1" t="s">
        <v>115</v>
      </c>
      <c r="C8" s="68"/>
      <c r="D8" s="69"/>
      <c r="E8" s="69"/>
      <c r="F8" s="69"/>
      <c r="G8" s="69"/>
      <c r="H8" s="69"/>
      <c r="I8" s="69"/>
      <c r="J8" s="69"/>
      <c r="K8" s="69"/>
      <c r="L8" s="70"/>
      <c r="M8" s="58"/>
      <c r="N8" s="69"/>
      <c r="O8" s="71"/>
      <c r="P8" s="72"/>
      <c r="Q8" s="60"/>
      <c r="R8" s="71"/>
      <c r="S8" s="71"/>
      <c r="T8" s="73"/>
      <c r="U8" s="60"/>
      <c r="V8" s="74">
        <f>D8+E8+F8+G8+H8+I8+J8+K8+L8+O8+S8</f>
        <v>0</v>
      </c>
      <c r="W8" s="60"/>
    </row>
    <row r="9" spans="2:23" s="62" customFormat="1" x14ac:dyDescent="0.25">
      <c r="B9" s="1"/>
      <c r="C9" s="1" t="s">
        <v>84</v>
      </c>
      <c r="D9" s="75"/>
      <c r="E9" s="75">
        <v>13</v>
      </c>
      <c r="F9" s="75"/>
      <c r="G9" s="76"/>
      <c r="H9" s="75"/>
      <c r="I9" s="77"/>
      <c r="J9" s="77"/>
      <c r="K9" s="69"/>
      <c r="L9" s="70"/>
      <c r="M9" s="58"/>
      <c r="N9" s="69"/>
      <c r="O9" s="71"/>
      <c r="P9" s="78">
        <f>N9-O9</f>
        <v>0</v>
      </c>
      <c r="Q9" s="60"/>
      <c r="R9" s="71"/>
      <c r="S9" s="71"/>
      <c r="T9" s="79">
        <f t="shared" ref="T9" si="0">IF(R9=0,0,(S9-R9)/R9)</f>
        <v>0</v>
      </c>
      <c r="U9" s="80"/>
      <c r="V9" s="74">
        <f t="shared" ref="V9:V26" si="1">D9+E9+F9+G9+H9+I9+J9+K9+L9+O9+S9</f>
        <v>13</v>
      </c>
      <c r="W9" s="60"/>
    </row>
    <row r="10" spans="2:23" s="62" customFormat="1" x14ac:dyDescent="0.25">
      <c r="B10" s="1" t="s">
        <v>112</v>
      </c>
      <c r="C10" s="68"/>
      <c r="D10" s="75"/>
      <c r="E10" s="75"/>
      <c r="F10" s="75"/>
      <c r="G10" s="76"/>
      <c r="H10" s="75"/>
      <c r="I10" s="77"/>
      <c r="J10" s="77"/>
      <c r="K10" s="69"/>
      <c r="L10" s="70"/>
      <c r="M10" s="58"/>
      <c r="N10" s="69"/>
      <c r="O10" s="71"/>
      <c r="P10" s="78"/>
      <c r="Q10" s="60"/>
      <c r="R10" s="71"/>
      <c r="S10" s="71"/>
      <c r="T10" s="79"/>
      <c r="U10" s="80"/>
      <c r="V10" s="74">
        <f t="shared" si="1"/>
        <v>0</v>
      </c>
      <c r="W10" s="60"/>
    </row>
    <row r="11" spans="2:23" s="62" customFormat="1" x14ac:dyDescent="0.25">
      <c r="B11" s="1"/>
      <c r="C11" s="1" t="s">
        <v>90</v>
      </c>
      <c r="D11" s="71"/>
      <c r="E11" s="71"/>
      <c r="F11" s="71"/>
      <c r="G11" s="81"/>
      <c r="H11" s="71"/>
      <c r="I11" s="69"/>
      <c r="J11" s="69"/>
      <c r="K11" s="71"/>
      <c r="L11" s="81"/>
      <c r="M11" s="58"/>
      <c r="N11" s="69"/>
      <c r="O11" s="71"/>
      <c r="P11" s="72"/>
      <c r="Q11" s="71"/>
      <c r="R11" s="71"/>
      <c r="S11" s="71">
        <v>4</v>
      </c>
      <c r="T11" s="79"/>
      <c r="U11" s="69"/>
      <c r="V11" s="74">
        <f t="shared" si="1"/>
        <v>4</v>
      </c>
      <c r="W11" s="71"/>
    </row>
    <row r="12" spans="2:23" s="62" customFormat="1" x14ac:dyDescent="0.25">
      <c r="B12" s="1" t="s">
        <v>113</v>
      </c>
      <c r="C12" s="1"/>
      <c r="D12" s="71"/>
      <c r="E12" s="71"/>
      <c r="F12" s="71"/>
      <c r="G12" s="81"/>
      <c r="H12" s="71"/>
      <c r="I12" s="69"/>
      <c r="J12" s="69"/>
      <c r="K12" s="71"/>
      <c r="L12" s="81"/>
      <c r="M12" s="58"/>
      <c r="N12" s="69"/>
      <c r="O12" s="71"/>
      <c r="P12" s="72"/>
      <c r="Q12" s="71"/>
      <c r="R12" s="71"/>
      <c r="S12" s="71"/>
      <c r="T12" s="79"/>
      <c r="U12" s="69"/>
      <c r="V12" s="74">
        <f t="shared" si="1"/>
        <v>0</v>
      </c>
      <c r="W12" s="71"/>
    </row>
    <row r="13" spans="2:23" s="62" customFormat="1" x14ac:dyDescent="0.25">
      <c r="B13" s="1"/>
      <c r="C13" s="1" t="s">
        <v>97</v>
      </c>
      <c r="D13" s="71"/>
      <c r="E13" s="71"/>
      <c r="F13" s="71"/>
      <c r="G13" s="81"/>
      <c r="H13" s="71"/>
      <c r="I13" s="69"/>
      <c r="J13" s="69"/>
      <c r="K13" s="71"/>
      <c r="L13" s="81"/>
      <c r="M13" s="58"/>
      <c r="N13" s="69"/>
      <c r="O13" s="71">
        <v>4</v>
      </c>
      <c r="P13" s="78">
        <f t="shared" ref="P13" si="2">IF(N13=0,0,(O13-N13)/N13)</f>
        <v>0</v>
      </c>
      <c r="Q13" s="71"/>
      <c r="R13" s="71"/>
      <c r="S13" s="71">
        <v>12</v>
      </c>
      <c r="T13" s="79">
        <f t="shared" ref="T13" si="3">IF(R13=0,0,(S13-R13)/R13)</f>
        <v>0</v>
      </c>
      <c r="U13" s="69"/>
      <c r="V13" s="74">
        <f t="shared" si="1"/>
        <v>16</v>
      </c>
      <c r="W13" s="71"/>
    </row>
    <row r="14" spans="2:23" s="62" customFormat="1" x14ac:dyDescent="0.25">
      <c r="B14" s="1"/>
      <c r="C14" s="1" t="s">
        <v>80</v>
      </c>
      <c r="D14" s="82"/>
      <c r="E14" s="82"/>
      <c r="F14" s="82"/>
      <c r="G14" s="83"/>
      <c r="H14" s="71"/>
      <c r="I14" s="84">
        <v>5</v>
      </c>
      <c r="J14" s="84"/>
      <c r="K14" s="82"/>
      <c r="L14" s="83"/>
      <c r="M14" s="58"/>
      <c r="N14" s="84"/>
      <c r="O14" s="82"/>
      <c r="P14" s="85"/>
      <c r="Q14" s="82"/>
      <c r="R14" s="71"/>
      <c r="S14" s="71"/>
      <c r="T14" s="79"/>
      <c r="U14" s="84"/>
      <c r="V14" s="74">
        <f t="shared" si="1"/>
        <v>5</v>
      </c>
      <c r="W14" s="82"/>
    </row>
    <row r="15" spans="2:23" s="62" customFormat="1" x14ac:dyDescent="0.25">
      <c r="B15" s="1"/>
      <c r="C15" s="1" t="s">
        <v>99</v>
      </c>
      <c r="D15" s="82"/>
      <c r="E15" s="82"/>
      <c r="F15" s="82"/>
      <c r="G15" s="83"/>
      <c r="H15" s="71"/>
      <c r="I15" s="84"/>
      <c r="J15" s="84">
        <v>3</v>
      </c>
      <c r="K15" s="84"/>
      <c r="L15" s="86"/>
      <c r="M15" s="58"/>
      <c r="N15" s="84"/>
      <c r="O15" s="82"/>
      <c r="P15" s="85"/>
      <c r="Q15" s="60"/>
      <c r="R15" s="71"/>
      <c r="S15" s="71">
        <v>20</v>
      </c>
      <c r="T15" s="79"/>
      <c r="U15" s="60"/>
      <c r="V15" s="74">
        <f t="shared" si="1"/>
        <v>23</v>
      </c>
      <c r="W15" s="60"/>
    </row>
    <row r="16" spans="2:23" s="62" customFormat="1" x14ac:dyDescent="0.25">
      <c r="B16" s="1"/>
      <c r="C16" s="1" t="s">
        <v>116</v>
      </c>
      <c r="D16" s="82"/>
      <c r="E16" s="82"/>
      <c r="F16" s="82"/>
      <c r="G16" s="82"/>
      <c r="H16" s="84"/>
      <c r="I16" s="84"/>
      <c r="J16" s="84">
        <v>3</v>
      </c>
      <c r="K16" s="84"/>
      <c r="L16" s="86"/>
      <c r="M16" s="58"/>
      <c r="N16" s="84"/>
      <c r="O16" s="82">
        <v>31</v>
      </c>
      <c r="P16" s="85"/>
      <c r="Q16" s="60"/>
      <c r="R16" s="71"/>
      <c r="S16" s="71">
        <v>6</v>
      </c>
      <c r="T16" s="79"/>
      <c r="U16" s="60"/>
      <c r="V16" s="74">
        <f t="shared" si="1"/>
        <v>40</v>
      </c>
      <c r="W16" s="60"/>
    </row>
    <row r="17" spans="2:23" s="62" customFormat="1" x14ac:dyDescent="0.25">
      <c r="B17" s="1" t="s">
        <v>114</v>
      </c>
      <c r="C17" s="1"/>
      <c r="D17" s="82"/>
      <c r="E17" s="82"/>
      <c r="F17" s="82"/>
      <c r="G17" s="82"/>
      <c r="H17" s="84"/>
      <c r="I17" s="84"/>
      <c r="J17" s="84"/>
      <c r="K17" s="84"/>
      <c r="L17" s="86"/>
      <c r="M17" s="58"/>
      <c r="N17" s="84"/>
      <c r="O17" s="82"/>
      <c r="P17" s="85"/>
      <c r="Q17" s="60"/>
      <c r="R17" s="71"/>
      <c r="S17" s="71"/>
      <c r="T17" s="79"/>
      <c r="U17" s="60"/>
      <c r="V17" s="74">
        <f t="shared" si="1"/>
        <v>0</v>
      </c>
      <c r="W17" s="60"/>
    </row>
    <row r="18" spans="2:23" s="62" customFormat="1" x14ac:dyDescent="0.25">
      <c r="B18" s="1"/>
      <c r="C18" s="1" t="s">
        <v>80</v>
      </c>
      <c r="D18" s="82"/>
      <c r="E18" s="82"/>
      <c r="F18" s="82"/>
      <c r="G18" s="82"/>
      <c r="H18" s="84"/>
      <c r="I18" s="84">
        <v>6</v>
      </c>
      <c r="J18" s="84"/>
      <c r="K18" s="84"/>
      <c r="L18" s="86"/>
      <c r="M18" s="58"/>
      <c r="N18" s="84"/>
      <c r="O18" s="82"/>
      <c r="P18" s="85"/>
      <c r="Q18" s="60"/>
      <c r="R18" s="71"/>
      <c r="S18" s="71"/>
      <c r="T18" s="79"/>
      <c r="U18" s="60"/>
      <c r="V18" s="74">
        <f t="shared" si="1"/>
        <v>6</v>
      </c>
      <c r="W18" s="60"/>
    </row>
    <row r="19" spans="2:23" s="62" customFormat="1" x14ac:dyDescent="0.25">
      <c r="B19" s="1"/>
      <c r="C19" s="1" t="s">
        <v>117</v>
      </c>
      <c r="D19" s="82"/>
      <c r="E19" s="82"/>
      <c r="F19" s="82"/>
      <c r="G19" s="82"/>
      <c r="H19" s="84"/>
      <c r="I19" s="84"/>
      <c r="J19" s="84">
        <v>2</v>
      </c>
      <c r="K19" s="84"/>
      <c r="L19" s="86"/>
      <c r="M19" s="58"/>
      <c r="N19" s="84"/>
      <c r="O19" s="82">
        <v>12</v>
      </c>
      <c r="P19" s="85"/>
      <c r="Q19" s="60"/>
      <c r="R19" s="71"/>
      <c r="S19" s="71"/>
      <c r="T19" s="79"/>
      <c r="U19" s="60"/>
      <c r="V19" s="74">
        <f t="shared" si="1"/>
        <v>14</v>
      </c>
      <c r="W19" s="60"/>
    </row>
    <row r="20" spans="2:23" s="62" customFormat="1" x14ac:dyDescent="0.25">
      <c r="B20" s="68"/>
      <c r="C20" s="1" t="s">
        <v>118</v>
      </c>
      <c r="D20" s="82"/>
      <c r="E20" s="82"/>
      <c r="F20" s="82"/>
      <c r="G20" s="82"/>
      <c r="H20" s="84"/>
      <c r="I20" s="84"/>
      <c r="J20" s="84">
        <v>1</v>
      </c>
      <c r="K20" s="84"/>
      <c r="L20" s="86"/>
      <c r="M20" s="58"/>
      <c r="N20" s="84"/>
      <c r="O20" s="82">
        <v>8</v>
      </c>
      <c r="P20" s="78">
        <f>N20-O20</f>
        <v>-8</v>
      </c>
      <c r="Q20" s="60"/>
      <c r="R20" s="71"/>
      <c r="S20" s="71"/>
      <c r="T20" s="79"/>
      <c r="U20" s="60"/>
      <c r="V20" s="74">
        <f t="shared" si="1"/>
        <v>9</v>
      </c>
      <c r="W20" s="60"/>
    </row>
    <row r="21" spans="2:23" s="62" customFormat="1" x14ac:dyDescent="0.25">
      <c r="B21" s="68"/>
      <c r="C21" s="1" t="s">
        <v>119</v>
      </c>
      <c r="D21" s="82"/>
      <c r="E21" s="82"/>
      <c r="F21" s="82"/>
      <c r="G21" s="82"/>
      <c r="H21" s="84"/>
      <c r="I21" s="84"/>
      <c r="J21" s="84">
        <v>1</v>
      </c>
      <c r="K21" s="84"/>
      <c r="L21" s="86"/>
      <c r="M21" s="58"/>
      <c r="N21" s="84"/>
      <c r="O21" s="82">
        <v>8</v>
      </c>
      <c r="P21" s="78">
        <f>N21-O21</f>
        <v>-8</v>
      </c>
      <c r="Q21" s="60"/>
      <c r="R21" s="71"/>
      <c r="S21" s="71">
        <v>1</v>
      </c>
      <c r="T21" s="79"/>
      <c r="U21" s="60"/>
      <c r="V21" s="74">
        <f t="shared" si="1"/>
        <v>10</v>
      </c>
      <c r="W21" s="60"/>
    </row>
    <row r="22" spans="2:23" s="62" customFormat="1" x14ac:dyDescent="0.25">
      <c r="B22" s="1"/>
      <c r="C22" s="1" t="s">
        <v>120</v>
      </c>
      <c r="D22" s="82"/>
      <c r="E22" s="82"/>
      <c r="F22" s="82"/>
      <c r="G22" s="82"/>
      <c r="H22" s="84"/>
      <c r="I22" s="84"/>
      <c r="J22" s="84"/>
      <c r="K22" s="84">
        <v>1</v>
      </c>
      <c r="L22" s="86"/>
      <c r="M22" s="58"/>
      <c r="N22" s="84"/>
      <c r="O22" s="82">
        <v>11</v>
      </c>
      <c r="P22" s="85"/>
      <c r="Q22" s="60"/>
      <c r="R22" s="71"/>
      <c r="S22" s="71"/>
      <c r="T22" s="79"/>
      <c r="U22" s="60"/>
      <c r="V22" s="74">
        <f t="shared" si="1"/>
        <v>12</v>
      </c>
      <c r="W22" s="60"/>
    </row>
    <row r="23" spans="2:23" s="62" customFormat="1" x14ac:dyDescent="0.25">
      <c r="B23" s="68"/>
      <c r="C23" s="1" t="s">
        <v>121</v>
      </c>
      <c r="D23" s="82"/>
      <c r="E23" s="82"/>
      <c r="F23" s="82"/>
      <c r="G23" s="82"/>
      <c r="H23" s="84"/>
      <c r="I23" s="84"/>
      <c r="J23" s="84"/>
      <c r="K23" s="84"/>
      <c r="L23" s="86"/>
      <c r="M23" s="58"/>
      <c r="N23" s="84"/>
      <c r="O23" s="82">
        <v>3</v>
      </c>
      <c r="P23" s="85"/>
      <c r="Q23" s="60"/>
      <c r="R23" s="71"/>
      <c r="S23" s="71"/>
      <c r="T23" s="79"/>
      <c r="U23" s="60"/>
      <c r="V23" s="74">
        <f t="shared" si="1"/>
        <v>3</v>
      </c>
      <c r="W23" s="60"/>
    </row>
    <row r="24" spans="2:23" s="62" customFormat="1" x14ac:dyDescent="0.25">
      <c r="B24" s="1"/>
      <c r="C24" s="1" t="s">
        <v>122</v>
      </c>
      <c r="D24" s="82"/>
      <c r="E24" s="82"/>
      <c r="F24" s="82"/>
      <c r="G24" s="82"/>
      <c r="H24" s="84"/>
      <c r="I24" s="84"/>
      <c r="J24" s="84"/>
      <c r="K24" s="84"/>
      <c r="L24" s="86"/>
      <c r="M24" s="58"/>
      <c r="N24" s="84"/>
      <c r="O24" s="82">
        <v>8</v>
      </c>
      <c r="P24" s="85"/>
      <c r="Q24" s="60"/>
      <c r="R24" s="71"/>
      <c r="S24" s="71"/>
      <c r="T24" s="79"/>
      <c r="U24" s="60"/>
      <c r="V24" s="74">
        <f t="shared" si="1"/>
        <v>8</v>
      </c>
      <c r="W24" s="60"/>
    </row>
    <row r="25" spans="2:23" s="62" customFormat="1" x14ac:dyDescent="0.25">
      <c r="B25" s="1"/>
      <c r="C25" s="1"/>
      <c r="D25" s="82"/>
      <c r="E25" s="82"/>
      <c r="F25" s="82"/>
      <c r="G25" s="82"/>
      <c r="H25" s="84"/>
      <c r="I25" s="84"/>
      <c r="J25" s="84"/>
      <c r="K25" s="84"/>
      <c r="L25" s="86"/>
      <c r="M25" s="58"/>
      <c r="N25" s="84"/>
      <c r="O25" s="82"/>
      <c r="P25" s="85"/>
      <c r="Q25" s="60"/>
      <c r="R25" s="71"/>
      <c r="S25" s="71"/>
      <c r="T25" s="79"/>
      <c r="U25" s="60"/>
      <c r="V25" s="74">
        <f t="shared" si="1"/>
        <v>0</v>
      </c>
      <c r="W25" s="60"/>
    </row>
    <row r="26" spans="2:23" s="62" customFormat="1" ht="12.75" x14ac:dyDescent="0.2">
      <c r="B26" s="68"/>
      <c r="C26" s="68"/>
      <c r="D26" s="82"/>
      <c r="E26" s="82"/>
      <c r="F26" s="82"/>
      <c r="G26" s="82"/>
      <c r="H26" s="82"/>
      <c r="I26" s="82"/>
      <c r="J26" s="82"/>
      <c r="K26" s="82"/>
      <c r="L26" s="83"/>
      <c r="M26" s="58"/>
      <c r="N26" s="84"/>
      <c r="O26" s="82"/>
      <c r="P26" s="85"/>
      <c r="Q26" s="82"/>
      <c r="R26" s="71"/>
      <c r="S26" s="71"/>
      <c r="T26" s="79"/>
      <c r="U26" s="84"/>
      <c r="V26" s="74">
        <f t="shared" si="1"/>
        <v>0</v>
      </c>
      <c r="W26" s="87"/>
    </row>
    <row r="27" spans="2:23" s="62" customFormat="1" ht="13.5" thickBot="1" x14ac:dyDescent="0.25">
      <c r="B27" s="88" t="s">
        <v>24</v>
      </c>
      <c r="C27" s="89"/>
      <c r="D27" s="90">
        <f t="shared" ref="D27:L27" si="4">SUM(D8:D26)</f>
        <v>0</v>
      </c>
      <c r="E27" s="90">
        <f t="shared" si="4"/>
        <v>13</v>
      </c>
      <c r="F27" s="90">
        <f t="shared" si="4"/>
        <v>0</v>
      </c>
      <c r="G27" s="90">
        <f t="shared" si="4"/>
        <v>0</v>
      </c>
      <c r="H27" s="90">
        <f t="shared" si="4"/>
        <v>0</v>
      </c>
      <c r="I27" s="90">
        <f t="shared" si="4"/>
        <v>11</v>
      </c>
      <c r="J27" s="90">
        <f t="shared" si="4"/>
        <v>10</v>
      </c>
      <c r="K27" s="90">
        <f t="shared" si="4"/>
        <v>1</v>
      </c>
      <c r="L27" s="91">
        <f t="shared" si="4"/>
        <v>0</v>
      </c>
      <c r="M27" s="58"/>
      <c r="N27" s="92">
        <f>SUM(N8:N26)</f>
        <v>0</v>
      </c>
      <c r="O27" s="90">
        <f>SUM(O8:O26)</f>
        <v>85</v>
      </c>
      <c r="P27" s="93">
        <f>SUM(P8:P26)</f>
        <v>-16</v>
      </c>
      <c r="Q27" s="90"/>
      <c r="R27" s="94">
        <f>SUM(R8:R26)</f>
        <v>0</v>
      </c>
      <c r="S27" s="94">
        <f>SUM(S8:S26)</f>
        <v>43</v>
      </c>
      <c r="T27" s="94">
        <f>SUM(T8:T26)</f>
        <v>0</v>
      </c>
      <c r="U27" s="92"/>
      <c r="V27" s="95">
        <f>SUM(V8:V26)</f>
        <v>163</v>
      </c>
      <c r="W27" s="87"/>
    </row>
    <row r="28" spans="2:23" s="96" customFormat="1" thickTop="1" x14ac:dyDescent="0.2"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8"/>
      <c r="Q28" s="97"/>
      <c r="R28" s="97"/>
      <c r="S28" s="97"/>
      <c r="T28" s="97"/>
      <c r="U28" s="97"/>
      <c r="V28" s="99"/>
      <c r="W28" s="97"/>
    </row>
  </sheetData>
  <mergeCells count="8">
    <mergeCell ref="B2:W2"/>
    <mergeCell ref="B3:W3"/>
    <mergeCell ref="B4:W4"/>
    <mergeCell ref="D6:G6"/>
    <mergeCell ref="K6:K7"/>
    <mergeCell ref="L6:L7"/>
    <mergeCell ref="N6:P6"/>
    <mergeCell ref="R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F14C-793E-47E5-A152-7F357B90EBD1}">
  <dimension ref="B2:Z21"/>
  <sheetViews>
    <sheetView topLeftCell="A2" workbookViewId="0">
      <selection activeCell="B5" sqref="B5"/>
    </sheetView>
  </sheetViews>
  <sheetFormatPr defaultRowHeight="15" x14ac:dyDescent="0.25"/>
  <cols>
    <col min="2" max="2" width="10.7109375" customWidth="1"/>
    <col min="3" max="3" width="57.4257812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140625" style="5" customWidth="1"/>
    <col min="12" max="12" width="9.140625" style="5"/>
    <col min="13" max="13" width="6.5703125" style="5" bestFit="1" customWidth="1"/>
    <col min="14" max="14" width="7.42578125" style="51" bestFit="1" customWidth="1"/>
    <col min="15" max="15" width="2.28515625" style="5" customWidth="1"/>
    <col min="16" max="16" width="8.28515625" style="5" bestFit="1" customWidth="1"/>
    <col min="17" max="17" width="6.5703125" style="5" bestFit="1" customWidth="1"/>
    <col min="18" max="18" width="8.7109375" style="5" bestFit="1" customWidth="1"/>
    <col min="19" max="19" width="1.7109375" style="5" customWidth="1"/>
    <col min="20" max="20" width="9.7109375" style="5" customWidth="1"/>
    <col min="21" max="21" width="2.28515625" style="5" customWidth="1"/>
    <col min="22" max="22" width="8.42578125" style="5" customWidth="1"/>
    <col min="23" max="25" width="9.140625" style="5"/>
    <col min="26" max="26" width="9.7109375" style="5" bestFit="1" customWidth="1"/>
  </cols>
  <sheetData>
    <row r="2" spans="2:26" ht="26.25" x14ac:dyDescent="0.4">
      <c r="B2" s="121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spans="2:26" ht="15.75" x14ac:dyDescent="0.25">
      <c r="B3" s="122" t="str">
        <f>Employee!C6</f>
        <v>Asad Mahmood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</row>
    <row r="4" spans="2:26" x14ac:dyDescent="0.25">
      <c r="B4" s="124" t="s">
        <v>123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6" spans="2:26" x14ac:dyDescent="0.25">
      <c r="B6" s="7" t="s">
        <v>12</v>
      </c>
      <c r="C6" s="3" t="s">
        <v>11</v>
      </c>
      <c r="D6" s="125" t="s">
        <v>80</v>
      </c>
      <c r="E6" s="125"/>
      <c r="F6" s="125"/>
      <c r="G6" s="127"/>
      <c r="H6" s="8" t="s">
        <v>100</v>
      </c>
      <c r="I6" s="130" t="s">
        <v>81</v>
      </c>
      <c r="J6" s="125" t="s">
        <v>82</v>
      </c>
      <c r="L6" s="127" t="s">
        <v>18</v>
      </c>
      <c r="M6" s="129"/>
      <c r="N6" s="130"/>
      <c r="P6" s="125" t="s">
        <v>21</v>
      </c>
      <c r="Q6" s="125"/>
      <c r="R6" s="125"/>
      <c r="T6" s="8" t="s">
        <v>14</v>
      </c>
      <c r="V6" s="8"/>
      <c r="W6" s="127" t="s">
        <v>22</v>
      </c>
      <c r="X6" s="129"/>
      <c r="Y6" s="129"/>
      <c r="Z6" s="130"/>
    </row>
    <row r="7" spans="2:26" x14ac:dyDescent="0.25">
      <c r="B7" s="24"/>
      <c r="C7" s="7"/>
      <c r="D7" s="8" t="s">
        <v>83</v>
      </c>
      <c r="E7" s="8" t="s">
        <v>84</v>
      </c>
      <c r="F7" s="8" t="s">
        <v>85</v>
      </c>
      <c r="G7" s="33" t="s">
        <v>86</v>
      </c>
      <c r="H7" s="36" t="s">
        <v>101</v>
      </c>
      <c r="I7" s="139"/>
      <c r="J7" s="126"/>
      <c r="L7" s="8" t="s">
        <v>13</v>
      </c>
      <c r="M7" s="8" t="s">
        <v>16</v>
      </c>
      <c r="N7" s="44" t="s">
        <v>23</v>
      </c>
      <c r="P7" s="8" t="s">
        <v>20</v>
      </c>
      <c r="Q7" s="8" t="s">
        <v>16</v>
      </c>
      <c r="R7" s="8" t="s">
        <v>19</v>
      </c>
      <c r="T7" s="25" t="s">
        <v>96</v>
      </c>
      <c r="V7" s="25" t="s">
        <v>32</v>
      </c>
      <c r="W7" s="8" t="s">
        <v>33</v>
      </c>
      <c r="X7" s="8" t="s">
        <v>34</v>
      </c>
      <c r="Y7" s="8" t="s">
        <v>15</v>
      </c>
      <c r="Z7" s="8" t="s">
        <v>14</v>
      </c>
    </row>
    <row r="8" spans="2:26" x14ac:dyDescent="0.25">
      <c r="B8" s="23" t="s">
        <v>87</v>
      </c>
      <c r="C8" s="1"/>
      <c r="D8" s="2"/>
      <c r="E8" s="2"/>
      <c r="F8" s="2"/>
      <c r="G8" s="2"/>
      <c r="H8" s="35"/>
      <c r="I8" s="2"/>
      <c r="J8" s="2"/>
      <c r="K8" s="2"/>
      <c r="L8" s="2"/>
      <c r="M8" s="2"/>
      <c r="N8" s="45"/>
      <c r="O8" s="2"/>
      <c r="P8" s="2"/>
      <c r="Q8" s="2"/>
      <c r="R8" s="6"/>
      <c r="S8" s="2"/>
      <c r="T8" s="6"/>
      <c r="U8" s="2"/>
      <c r="V8" s="6"/>
      <c r="W8" s="2"/>
      <c r="X8" s="2"/>
      <c r="Y8" s="2"/>
      <c r="Z8" s="6"/>
    </row>
    <row r="9" spans="2:26" ht="15.75" x14ac:dyDescent="0.25">
      <c r="B9" s="23"/>
      <c r="C9" s="1" t="s">
        <v>97</v>
      </c>
      <c r="D9" s="2"/>
      <c r="E9" s="2"/>
      <c r="F9" s="2"/>
      <c r="G9" s="2"/>
      <c r="H9" s="2">
        <v>4</v>
      </c>
      <c r="I9" s="2"/>
      <c r="J9" s="2"/>
      <c r="K9" s="2"/>
      <c r="L9" s="2"/>
      <c r="M9" s="2">
        <v>31</v>
      </c>
      <c r="N9" s="47"/>
      <c r="O9" s="37">
        <v>49</v>
      </c>
      <c r="P9" s="2"/>
      <c r="Q9" s="2">
        <v>8</v>
      </c>
      <c r="R9" s="6"/>
      <c r="S9" s="2"/>
      <c r="T9" s="38">
        <f>D9+E9+F9+G9+I9+J9+M9+Q9</f>
        <v>39</v>
      </c>
      <c r="U9" s="2"/>
      <c r="V9" s="6"/>
      <c r="W9" s="2"/>
      <c r="X9" s="2"/>
      <c r="Y9" s="2"/>
      <c r="Z9" s="6"/>
    </row>
    <row r="10" spans="2:26" x14ac:dyDescent="0.25">
      <c r="B10" s="23"/>
      <c r="C10" s="1" t="s">
        <v>88</v>
      </c>
      <c r="D10" s="2"/>
      <c r="E10" s="2"/>
      <c r="F10" s="2"/>
      <c r="G10" s="2"/>
      <c r="H10" s="2"/>
      <c r="I10" s="2"/>
      <c r="J10" s="2"/>
      <c r="K10" s="2"/>
      <c r="L10" s="2">
        <v>44</v>
      </c>
      <c r="M10" s="2">
        <v>33</v>
      </c>
      <c r="N10" s="45">
        <f>L10-M10</f>
        <v>11</v>
      </c>
      <c r="O10" s="2"/>
      <c r="P10" s="2"/>
      <c r="Q10" s="2">
        <v>14</v>
      </c>
      <c r="R10" s="6"/>
      <c r="S10" s="2"/>
      <c r="T10" s="38">
        <f>D10+E10+F10+G10+I10+J10+M10+Q10</f>
        <v>47</v>
      </c>
      <c r="U10" s="2"/>
      <c r="V10" s="6"/>
      <c r="W10" s="2"/>
      <c r="X10" s="2"/>
      <c r="Y10" s="2"/>
      <c r="Z10" s="6"/>
    </row>
    <row r="11" spans="2:26" x14ac:dyDescent="0.25">
      <c r="B11" s="23"/>
      <c r="C11" s="1" t="s">
        <v>98</v>
      </c>
      <c r="D11" s="2"/>
      <c r="E11" s="2"/>
      <c r="F11" s="2"/>
      <c r="G11" s="2"/>
      <c r="H11" s="2"/>
      <c r="I11" s="2"/>
      <c r="J11" s="2"/>
      <c r="K11" s="2"/>
      <c r="L11" s="2">
        <v>66</v>
      </c>
      <c r="M11" s="2">
        <v>2</v>
      </c>
      <c r="N11" s="45">
        <f>L11-M11</f>
        <v>64</v>
      </c>
      <c r="O11" s="2"/>
      <c r="P11" s="2"/>
      <c r="Q11" s="2"/>
      <c r="R11" s="6"/>
      <c r="S11" s="2"/>
      <c r="T11" s="38">
        <f>D11+E11+F11+G11+I11+J11+M11+Q11</f>
        <v>2</v>
      </c>
      <c r="U11" s="2"/>
      <c r="V11" s="6"/>
      <c r="W11" s="2"/>
      <c r="X11" s="2"/>
      <c r="Y11" s="2"/>
      <c r="Z11" s="6"/>
    </row>
    <row r="12" spans="2:26" x14ac:dyDescent="0.25">
      <c r="B12" s="23"/>
      <c r="C12" s="1" t="s">
        <v>99</v>
      </c>
      <c r="D12" s="2"/>
      <c r="E12" s="2"/>
      <c r="F12" s="2"/>
      <c r="G12" s="2"/>
      <c r="H12" s="2"/>
      <c r="I12" s="2"/>
      <c r="J12" s="2"/>
      <c r="K12" s="2"/>
      <c r="L12" s="2"/>
      <c r="M12" s="2">
        <v>20</v>
      </c>
      <c r="N12" s="45"/>
      <c r="O12" s="2"/>
      <c r="P12" s="2"/>
      <c r="Q12" s="2">
        <v>8</v>
      </c>
      <c r="R12" s="6"/>
      <c r="S12" s="2"/>
      <c r="T12" s="38">
        <f>D12+E12+F12+G12+I12+J12+M12+Q12</f>
        <v>28</v>
      </c>
      <c r="U12" s="2"/>
      <c r="V12" s="6"/>
      <c r="W12" s="2"/>
      <c r="X12" s="2"/>
      <c r="Y12" s="2"/>
      <c r="Z12" s="6"/>
    </row>
    <row r="13" spans="2:26" x14ac:dyDescent="0.25">
      <c r="B13" s="23" t="s">
        <v>76</v>
      </c>
      <c r="C13" s="23"/>
      <c r="D13" s="2"/>
      <c r="E13" s="2"/>
      <c r="F13" s="2"/>
      <c r="G13" s="2"/>
      <c r="H13" s="2"/>
      <c r="I13" s="2"/>
      <c r="J13" s="2"/>
      <c r="K13" s="2"/>
      <c r="L13" s="2"/>
      <c r="M13" s="2"/>
      <c r="N13" s="48"/>
      <c r="O13" s="2"/>
      <c r="P13" s="2"/>
      <c r="Q13" s="2"/>
      <c r="R13" s="9"/>
      <c r="S13" s="26"/>
      <c r="T13" s="22"/>
      <c r="U13" s="2"/>
      <c r="V13" s="9"/>
      <c r="W13" s="2"/>
      <c r="X13" s="2"/>
      <c r="Y13" s="2"/>
      <c r="Z13" s="6"/>
    </row>
    <row r="14" spans="2:26" x14ac:dyDescent="0.25">
      <c r="B14" s="1"/>
      <c r="C14" s="1" t="s">
        <v>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48"/>
      <c r="O14" s="2"/>
      <c r="P14" s="2"/>
      <c r="Q14" s="2">
        <v>40</v>
      </c>
      <c r="R14" s="9">
        <f>IF(P14=0,0,(Q14-P14)/P14)</f>
        <v>0</v>
      </c>
      <c r="S14" s="2"/>
      <c r="T14" s="22">
        <f>D14+E14+F14+G14+I14+J14+M14+Q14</f>
        <v>40</v>
      </c>
      <c r="U14" s="2"/>
      <c r="V14" s="6"/>
      <c r="W14" s="2"/>
      <c r="X14" s="2"/>
      <c r="Y14" s="2"/>
      <c r="Z14" s="6"/>
    </row>
    <row r="15" spans="2:26" x14ac:dyDescent="0.25">
      <c r="B15" s="1"/>
      <c r="C15" s="23"/>
      <c r="D15" s="2"/>
      <c r="E15" s="2"/>
      <c r="F15" s="2"/>
      <c r="G15" s="2"/>
      <c r="H15" s="2"/>
      <c r="I15" s="2"/>
      <c r="J15" s="2"/>
      <c r="K15" s="2"/>
      <c r="L15" s="2"/>
      <c r="M15" s="2"/>
      <c r="N15" s="48"/>
      <c r="O15" s="2"/>
      <c r="P15" s="2"/>
      <c r="Q15" s="2"/>
      <c r="R15" s="9"/>
      <c r="S15" s="2"/>
      <c r="T15" s="22"/>
      <c r="U15" s="2"/>
      <c r="V15" s="6"/>
      <c r="W15" s="2"/>
      <c r="X15" s="2"/>
      <c r="Y15" s="2"/>
      <c r="Z15" s="6"/>
    </row>
    <row r="16" spans="2:26" x14ac:dyDescent="0.25">
      <c r="B16" s="1"/>
      <c r="C16" s="23"/>
      <c r="D16" s="2"/>
      <c r="E16" s="2"/>
      <c r="F16" s="2"/>
      <c r="G16" s="2"/>
      <c r="H16" s="2"/>
      <c r="I16" s="2"/>
      <c r="J16" s="2"/>
      <c r="K16" s="2"/>
      <c r="L16" s="2"/>
      <c r="M16" s="2"/>
      <c r="N16" s="48"/>
      <c r="O16" s="2"/>
      <c r="P16" s="2"/>
      <c r="Q16" s="2"/>
      <c r="R16" s="9"/>
      <c r="S16" s="2"/>
      <c r="T16" s="22"/>
      <c r="U16" s="2"/>
      <c r="V16" s="6"/>
      <c r="W16" s="2"/>
      <c r="X16" s="2"/>
      <c r="Y16" s="2"/>
      <c r="Z16" s="6"/>
    </row>
    <row r="17" spans="2:26" x14ac:dyDescent="0.25">
      <c r="B17" s="1"/>
      <c r="C17" s="23"/>
      <c r="D17" s="2"/>
      <c r="E17" s="2"/>
      <c r="F17" s="2"/>
      <c r="G17" s="2"/>
      <c r="H17" s="2"/>
      <c r="I17" s="2"/>
      <c r="J17" s="2"/>
      <c r="K17" s="2"/>
      <c r="L17" s="2"/>
      <c r="M17" s="2"/>
      <c r="N17" s="48"/>
      <c r="O17" s="2"/>
      <c r="P17" s="2"/>
      <c r="Q17" s="2"/>
      <c r="R17" s="9"/>
      <c r="S17" s="2"/>
      <c r="T17" s="22"/>
      <c r="U17" s="2"/>
      <c r="V17" s="6"/>
      <c r="W17" s="2"/>
      <c r="X17" s="2"/>
      <c r="Y17" s="2"/>
      <c r="Z17" s="6"/>
    </row>
    <row r="18" spans="2:26" x14ac:dyDescent="0.25">
      <c r="B18" s="1"/>
      <c r="C18" s="23"/>
      <c r="D18" s="2"/>
      <c r="E18" s="2"/>
      <c r="F18" s="2"/>
      <c r="G18" s="2"/>
      <c r="H18" s="2"/>
      <c r="I18" s="2"/>
      <c r="J18" s="2"/>
      <c r="K18" s="2"/>
      <c r="L18" s="2"/>
      <c r="M18" s="2"/>
      <c r="N18" s="48"/>
      <c r="O18" s="2"/>
      <c r="P18" s="2"/>
      <c r="Q18" s="2"/>
      <c r="R18" s="9"/>
      <c r="S18" s="2"/>
      <c r="T18" s="22"/>
      <c r="U18" s="2"/>
      <c r="V18" s="6"/>
      <c r="W18" s="2"/>
      <c r="X18" s="2"/>
      <c r="Y18" s="2"/>
      <c r="Z18" s="6"/>
    </row>
    <row r="19" spans="2:26" x14ac:dyDescent="0.25"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4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15.75" thickBot="1" x14ac:dyDescent="0.3">
      <c r="B20" s="10" t="s">
        <v>24</v>
      </c>
      <c r="C20" s="10"/>
      <c r="D20" s="11">
        <f t="shared" ref="D20:J20" si="0">SUM(D8:D19)</f>
        <v>0</v>
      </c>
      <c r="E20" s="11">
        <f t="shared" si="0"/>
        <v>0</v>
      </c>
      <c r="F20" s="11">
        <f t="shared" si="0"/>
        <v>0</v>
      </c>
      <c r="G20" s="11">
        <f t="shared" si="0"/>
        <v>0</v>
      </c>
      <c r="H20" s="11">
        <f t="shared" si="0"/>
        <v>4</v>
      </c>
      <c r="I20" s="11">
        <f t="shared" si="0"/>
        <v>0</v>
      </c>
      <c r="J20" s="11">
        <f t="shared" si="0"/>
        <v>0</v>
      </c>
      <c r="K20" s="11"/>
      <c r="L20" s="11">
        <f>SUM(L8:L19)</f>
        <v>110</v>
      </c>
      <c r="M20" s="11">
        <f>SUM(M8:M19)</f>
        <v>86</v>
      </c>
      <c r="N20" s="50">
        <f>L20-M20</f>
        <v>24</v>
      </c>
      <c r="O20" s="11"/>
      <c r="P20" s="11">
        <f>SUM(P8:P19)</f>
        <v>0</v>
      </c>
      <c r="Q20" s="11">
        <f>SUM(Q8:Q19)</f>
        <v>70</v>
      </c>
      <c r="R20" s="12">
        <f>IF(P20=0,0,(Q20-P20)/P20)</f>
        <v>0</v>
      </c>
      <c r="S20" s="11"/>
      <c r="T20" s="11">
        <f>SUM(T8:T19)</f>
        <v>156</v>
      </c>
      <c r="U20" s="11"/>
      <c r="V20" s="11"/>
      <c r="W20" s="11">
        <f>SUM(W8:W19)</f>
        <v>0</v>
      </c>
      <c r="X20" s="11">
        <f t="shared" ref="X20:Z20" si="1">SUM(X8:X19)</f>
        <v>0</v>
      </c>
      <c r="Y20" s="11">
        <f t="shared" si="1"/>
        <v>0</v>
      </c>
      <c r="Z20" s="11">
        <f t="shared" si="1"/>
        <v>0</v>
      </c>
    </row>
    <row r="21" spans="2:26" ht="15.75" thickTop="1" x14ac:dyDescent="0.25"/>
  </sheetData>
  <mergeCells count="9">
    <mergeCell ref="B2:Z2"/>
    <mergeCell ref="B3:Z3"/>
    <mergeCell ref="B4:Z4"/>
    <mergeCell ref="D6:G6"/>
    <mergeCell ref="I6:I7"/>
    <mergeCell ref="J6:J7"/>
    <mergeCell ref="L6:N6"/>
    <mergeCell ref="P6:R6"/>
    <mergeCell ref="W6:Z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Z15"/>
  <sheetViews>
    <sheetView topLeftCell="A2" workbookViewId="0">
      <selection activeCell="A14" sqref="A14"/>
    </sheetView>
  </sheetViews>
  <sheetFormatPr defaultRowHeight="15" x14ac:dyDescent="0.25"/>
  <cols>
    <col min="2" max="2" width="19.28515625" bestFit="1" customWidth="1"/>
    <col min="3" max="3" width="52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140625" style="5" customWidth="1"/>
    <col min="12" max="12" width="9.28515625" style="5"/>
    <col min="13" max="13" width="6.5703125" style="5" bestFit="1" customWidth="1"/>
    <col min="14" max="14" width="7.42578125" style="51" bestFit="1" customWidth="1"/>
    <col min="15" max="15" width="2.28515625" style="5" customWidth="1"/>
    <col min="16" max="16" width="8.28515625" style="5" bestFit="1" customWidth="1"/>
    <col min="17" max="17" width="6.5703125" style="51" bestFit="1" customWidth="1"/>
    <col min="18" max="18" width="8.7109375" style="51" bestFit="1" customWidth="1"/>
    <col min="19" max="19" width="1.7109375" style="5" customWidth="1"/>
    <col min="20" max="20" width="9.7109375" style="5" customWidth="1"/>
    <col min="21" max="21" width="2.28515625" style="5" customWidth="1"/>
    <col min="22" max="22" width="8.42578125" style="5" customWidth="1"/>
    <col min="23" max="25" width="9.28515625" style="5"/>
    <col min="26" max="26" width="9.7109375" style="5" bestFit="1" customWidth="1"/>
  </cols>
  <sheetData>
    <row r="2" spans="2:26" ht="26.25" x14ac:dyDescent="0.4">
      <c r="B2" s="121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spans="2:26" ht="15.75" x14ac:dyDescent="0.25">
      <c r="B3" s="122" t="str">
        <f>Employee!C6</f>
        <v>Asad Mahmood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</row>
    <row r="4" spans="2:26" x14ac:dyDescent="0.25">
      <c r="B4" s="124" t="s">
        <v>77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6" spans="2:26" x14ac:dyDescent="0.25">
      <c r="B6" s="7" t="s">
        <v>12</v>
      </c>
      <c r="C6" s="3" t="s">
        <v>11</v>
      </c>
      <c r="D6" s="125" t="s">
        <v>80</v>
      </c>
      <c r="E6" s="125"/>
      <c r="F6" s="125"/>
      <c r="G6" s="125"/>
      <c r="H6" s="32" t="s">
        <v>100</v>
      </c>
      <c r="I6" s="125" t="s">
        <v>81</v>
      </c>
      <c r="J6" s="125" t="s">
        <v>82</v>
      </c>
      <c r="L6" s="127" t="s">
        <v>18</v>
      </c>
      <c r="M6" s="129"/>
      <c r="N6" s="130"/>
      <c r="P6" s="125" t="s">
        <v>21</v>
      </c>
      <c r="Q6" s="125"/>
      <c r="R6" s="125"/>
      <c r="T6" s="8" t="s">
        <v>14</v>
      </c>
      <c r="V6" s="8"/>
      <c r="W6" s="127" t="s">
        <v>22</v>
      </c>
      <c r="X6" s="129"/>
      <c r="Y6" s="129"/>
      <c r="Z6" s="130"/>
    </row>
    <row r="7" spans="2:26" x14ac:dyDescent="0.25">
      <c r="B7" s="24"/>
      <c r="C7" s="7"/>
      <c r="D7" s="8" t="s">
        <v>83</v>
      </c>
      <c r="E7" s="8" t="s">
        <v>84</v>
      </c>
      <c r="F7" s="8" t="s">
        <v>85</v>
      </c>
      <c r="G7" s="8" t="s">
        <v>86</v>
      </c>
      <c r="H7" s="8" t="s">
        <v>101</v>
      </c>
      <c r="I7" s="126"/>
      <c r="J7" s="126"/>
      <c r="L7" s="8" t="s">
        <v>13</v>
      </c>
      <c r="M7" s="8" t="s">
        <v>16</v>
      </c>
      <c r="N7" s="44" t="s">
        <v>23</v>
      </c>
      <c r="P7" s="8" t="s">
        <v>20</v>
      </c>
      <c r="Q7" s="44" t="s">
        <v>16</v>
      </c>
      <c r="R7" s="44" t="s">
        <v>19</v>
      </c>
      <c r="T7" s="25" t="s">
        <v>96</v>
      </c>
      <c r="V7" s="25" t="s">
        <v>32</v>
      </c>
      <c r="W7" s="8" t="s">
        <v>33</v>
      </c>
      <c r="X7" s="8" t="s">
        <v>34</v>
      </c>
      <c r="Y7" s="8" t="s">
        <v>15</v>
      </c>
      <c r="Z7" s="8" t="s">
        <v>14</v>
      </c>
    </row>
    <row r="8" spans="2:26" x14ac:dyDescent="0.25">
      <c r="B8" s="23" t="s">
        <v>87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45"/>
      <c r="O8" s="2"/>
      <c r="P8" s="2"/>
      <c r="Q8" s="49"/>
      <c r="R8" s="45"/>
      <c r="S8" s="2"/>
      <c r="T8" s="6"/>
      <c r="U8" s="2"/>
      <c r="V8" s="6"/>
      <c r="W8" s="2"/>
      <c r="X8" s="2"/>
      <c r="Y8" s="2"/>
      <c r="Z8" s="6"/>
    </row>
    <row r="9" spans="2:26" x14ac:dyDescent="0.25">
      <c r="B9" s="1"/>
      <c r="C9" s="23" t="s">
        <v>88</v>
      </c>
      <c r="D9" s="21"/>
      <c r="E9" s="21">
        <v>5</v>
      </c>
      <c r="F9" s="21"/>
      <c r="G9" s="21"/>
      <c r="H9" s="21"/>
      <c r="I9" s="2"/>
      <c r="J9" s="2"/>
      <c r="K9" s="2"/>
      <c r="L9" s="2">
        <v>40</v>
      </c>
      <c r="M9" s="2">
        <v>56</v>
      </c>
      <c r="N9" s="46">
        <f>L9-M9</f>
        <v>-16</v>
      </c>
      <c r="O9" s="2"/>
      <c r="P9" s="2">
        <v>0</v>
      </c>
      <c r="Q9" s="49">
        <v>0</v>
      </c>
      <c r="R9" s="48"/>
      <c r="S9" s="26"/>
      <c r="T9" s="22">
        <f>D9+E9+F9+G9+I9+J9+M9+Q9</f>
        <v>61</v>
      </c>
      <c r="U9" s="2"/>
      <c r="V9" s="9"/>
      <c r="W9" s="2"/>
      <c r="X9" s="2"/>
      <c r="Y9" s="2"/>
      <c r="Z9" s="6"/>
    </row>
    <row r="10" spans="2:26" x14ac:dyDescent="0.25">
      <c r="B10" s="23" t="s">
        <v>76</v>
      </c>
      <c r="C10" s="23"/>
      <c r="D10" s="2"/>
      <c r="E10" s="2"/>
      <c r="F10" s="2"/>
      <c r="G10" s="2"/>
      <c r="H10" s="2"/>
      <c r="I10" s="2"/>
      <c r="J10" s="2"/>
      <c r="K10" s="2"/>
      <c r="L10" s="2"/>
      <c r="M10" s="2"/>
      <c r="N10" s="48"/>
      <c r="O10" s="2"/>
      <c r="P10" s="2"/>
      <c r="Q10" s="49"/>
      <c r="R10" s="48"/>
      <c r="S10" s="26"/>
      <c r="T10" s="22">
        <f>D10+E10+F10+G10+I10+J10+M10+Q10</f>
        <v>0</v>
      </c>
      <c r="U10" s="2"/>
      <c r="V10" s="9"/>
      <c r="W10" s="2"/>
      <c r="X10" s="2"/>
      <c r="Y10" s="2"/>
      <c r="Z10" s="6"/>
    </row>
    <row r="11" spans="2:26" x14ac:dyDescent="0.25">
      <c r="B11" s="1"/>
      <c r="C11" s="23" t="s">
        <v>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48"/>
      <c r="O11" s="2"/>
      <c r="P11" s="2"/>
      <c r="Q11" s="49">
        <v>4</v>
      </c>
      <c r="R11" s="48"/>
      <c r="S11" s="26"/>
      <c r="T11" s="22">
        <f>D11+E11+F11+G11+I11+J11+M11+Q11</f>
        <v>4</v>
      </c>
      <c r="U11" s="2"/>
      <c r="V11" s="9"/>
      <c r="W11" s="2"/>
      <c r="X11" s="2"/>
      <c r="Y11" s="2"/>
      <c r="Z11" s="6"/>
    </row>
    <row r="12" spans="2:26" x14ac:dyDescent="0.25">
      <c r="B12" s="1"/>
      <c r="C12" s="23" t="s">
        <v>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48"/>
      <c r="O12" s="2"/>
      <c r="P12" s="2"/>
      <c r="Q12" s="49">
        <v>84</v>
      </c>
      <c r="R12" s="48"/>
      <c r="S12" s="2"/>
      <c r="T12" s="22">
        <f>D12+E12+F12+G12+I12+J12+M12+Q12</f>
        <v>84</v>
      </c>
      <c r="U12" s="2"/>
      <c r="V12" s="6"/>
      <c r="W12" s="2"/>
      <c r="X12" s="2"/>
      <c r="Y12" s="2"/>
      <c r="Z12" s="6"/>
    </row>
    <row r="13" spans="2:26" x14ac:dyDescent="0.25"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49"/>
      <c r="O13" s="2"/>
      <c r="P13" s="2"/>
      <c r="Q13" s="49"/>
      <c r="R13" s="49"/>
      <c r="S13" s="2"/>
      <c r="T13" s="2"/>
      <c r="U13" s="2"/>
      <c r="V13" s="2"/>
      <c r="W13" s="2"/>
      <c r="X13" s="2"/>
      <c r="Y13" s="2"/>
      <c r="Z13" s="2"/>
    </row>
    <row r="14" spans="2:26" ht="15.75" thickBot="1" x14ac:dyDescent="0.3">
      <c r="B14" s="10" t="s">
        <v>24</v>
      </c>
      <c r="C14" s="10"/>
      <c r="D14" s="11">
        <f>SUM(D8:D13)</f>
        <v>0</v>
      </c>
      <c r="E14" s="11">
        <f t="shared" ref="E14:J14" si="0">SUM(E8:E13)</f>
        <v>5</v>
      </c>
      <c r="F14" s="11">
        <f t="shared" si="0"/>
        <v>0</v>
      </c>
      <c r="G14" s="11">
        <f t="shared" si="0"/>
        <v>0</v>
      </c>
      <c r="H14" s="11"/>
      <c r="I14" s="11">
        <f t="shared" si="0"/>
        <v>0</v>
      </c>
      <c r="J14" s="11">
        <f t="shared" si="0"/>
        <v>0</v>
      </c>
      <c r="K14" s="11"/>
      <c r="L14" s="11">
        <f t="shared" ref="L14:M14" si="1">SUM(L8:L13)</f>
        <v>40</v>
      </c>
      <c r="M14" s="11">
        <f t="shared" si="1"/>
        <v>56</v>
      </c>
      <c r="N14" s="50">
        <f>L14-M14</f>
        <v>-16</v>
      </c>
      <c r="O14" s="11"/>
      <c r="P14" s="11">
        <f t="shared" ref="P14" si="2">SUM(P8:P13)</f>
        <v>0</v>
      </c>
      <c r="Q14" s="53">
        <f t="shared" ref="Q14" si="3">SUM(Q8:Q13)</f>
        <v>88</v>
      </c>
      <c r="R14" s="50"/>
      <c r="S14" s="11"/>
      <c r="T14" s="11">
        <f>SUM(T8:T12)</f>
        <v>149</v>
      </c>
      <c r="U14" s="11"/>
      <c r="V14" s="11"/>
      <c r="W14" s="11">
        <f t="shared" ref="W14" si="4">SUM(W8:W13)</f>
        <v>0</v>
      </c>
      <c r="X14" s="11">
        <f t="shared" ref="X14" si="5">SUM(X8:X13)</f>
        <v>0</v>
      </c>
      <c r="Y14" s="11">
        <f t="shared" ref="Y14:Z14" si="6">SUM(Y8:Y13)</f>
        <v>0</v>
      </c>
      <c r="Z14" s="11">
        <f t="shared" si="6"/>
        <v>0</v>
      </c>
    </row>
    <row r="15" spans="2:26" ht="15.75" thickTop="1" x14ac:dyDescent="0.25"/>
  </sheetData>
  <mergeCells count="9">
    <mergeCell ref="B3:Z3"/>
    <mergeCell ref="B2:Z2"/>
    <mergeCell ref="B4:Z4"/>
    <mergeCell ref="W6:Z6"/>
    <mergeCell ref="L6:N6"/>
    <mergeCell ref="P6:R6"/>
    <mergeCell ref="D6:G6"/>
    <mergeCell ref="I6:I7"/>
    <mergeCell ref="J6:J7"/>
  </mergeCells>
  <conditionalFormatting sqref="W9">
    <cfRule type="expression" priority="3">
      <formula>W9/$Z9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Quarterly Evaluation</vt:lpstr>
      <vt:lpstr>Consolidated</vt:lpstr>
      <vt:lpstr>November 2024</vt:lpstr>
      <vt:lpstr>October 2024</vt:lpstr>
      <vt:lpstr>September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2024-12-03T12:20:19Z</dcterms:modified>
</cp:coreProperties>
</file>