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27843269-3796-4C45-8BAC-AD9EA8175495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  <sheet name="Consolidated" sheetId="5" r:id="rId3"/>
    <sheet name="November 202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" i="5" l="1"/>
  <c r="T22" i="5"/>
  <c r="S22" i="5"/>
  <c r="P22" i="5"/>
  <c r="O22" i="5"/>
  <c r="M22" i="5"/>
  <c r="L22" i="5"/>
  <c r="K22" i="5"/>
  <c r="J22" i="5"/>
  <c r="I22" i="5"/>
  <c r="H22" i="5"/>
  <c r="G22" i="5"/>
  <c r="F22" i="5"/>
  <c r="D22" i="5"/>
  <c r="W21" i="5"/>
  <c r="W20" i="5"/>
  <c r="Q20" i="5"/>
  <c r="W19" i="5"/>
  <c r="Q19" i="5"/>
  <c r="W18" i="5"/>
  <c r="W17" i="5"/>
  <c r="W16" i="5"/>
  <c r="W15" i="5"/>
  <c r="W14" i="5"/>
  <c r="W13" i="5"/>
  <c r="W12" i="5"/>
  <c r="U12" i="5"/>
  <c r="Q12" i="5"/>
  <c r="W11" i="5"/>
  <c r="W10" i="5"/>
  <c r="W9" i="5"/>
  <c r="U9" i="5"/>
  <c r="Q9" i="5"/>
  <c r="Q22" i="5" s="1"/>
  <c r="W8" i="5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T22" i="6"/>
  <c r="S22" i="6"/>
  <c r="P22" i="6"/>
  <c r="O22" i="6"/>
  <c r="M22" i="6"/>
  <c r="L22" i="6"/>
  <c r="K22" i="6"/>
  <c r="J22" i="6"/>
  <c r="I22" i="6"/>
  <c r="H22" i="6"/>
  <c r="G22" i="6"/>
  <c r="D22" i="6"/>
  <c r="Q20" i="6"/>
  <c r="Q19" i="6"/>
  <c r="U12" i="6"/>
  <c r="Q12" i="6"/>
  <c r="U9" i="6"/>
  <c r="Q9" i="6"/>
  <c r="F22" i="6"/>
  <c r="W22" i="5" l="1"/>
  <c r="U22" i="6"/>
  <c r="Q22" i="6"/>
  <c r="W22" i="6"/>
  <c r="B3" i="5"/>
  <c r="C10" i="2"/>
</calcChain>
</file>

<file path=xl/sharedStrings.xml><?xml version="1.0" encoding="utf-8"?>
<sst xmlns="http://schemas.openxmlformats.org/spreadsheetml/2006/main" count="150" uniqueCount="104">
  <si>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</si>
  <si>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</si>
  <si>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</si>
  <si>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</si>
  <si>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</si>
  <si>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</si>
  <si>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</si>
  <si>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</si>
  <si>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</si>
  <si>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</si>
  <si>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</si>
  <si>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</si>
  <si>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</si>
  <si>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</si>
  <si>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</si>
  <si>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</si>
  <si>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</si>
  <si>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</si>
  <si>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</si>
  <si>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</si>
  <si>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</si>
  <si>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</si>
  <si>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</si>
  <si>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</si>
  <si>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</si>
  <si>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</si>
  <si>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</si>
  <si>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</si>
  <si>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</si>
  <si>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</si>
  <si>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</si>
  <si>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</si>
  <si>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</si>
  <si>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</si>
  <si>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</si>
  <si>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</si>
  <si>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</si>
  <si>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</si>
  <si>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</si>
  <si>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</si>
  <si>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</si>
  <si>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</si>
  <si>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</si>
  <si>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</si>
  <si>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</si>
  <si>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</si>
  <si>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</si>
  <si>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</si>
  <si>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</si>
  <si>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</si>
  <si>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</si>
  <si>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</si>
  <si>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</si>
  <si>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</si>
  <si>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</si>
  <si>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</si>
  <si>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</si>
  <si>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</si>
  <si>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</si>
  <si>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</si>
  <si>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</si>
  <si>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</si>
  <si>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</si>
  <si>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</si>
  <si>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</si>
  <si>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</si>
  <si>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</si>
  <si>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</si>
  <si>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</si>
  <si>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023</t>
  </si>
  <si>
    <t>Project Overhead</t>
  </si>
  <si>
    <t>Analysis</t>
  </si>
  <si>
    <t>Design</t>
  </si>
  <si>
    <t>Mgmt</t>
  </si>
  <si>
    <t>Meetings</t>
  </si>
  <si>
    <t>Client Items</t>
  </si>
  <si>
    <t>Time</t>
  </si>
  <si>
    <t>Quarterly Evaluation (%)</t>
  </si>
  <si>
    <t>Jul-Sep</t>
  </si>
  <si>
    <t>Oct-Dec</t>
  </si>
  <si>
    <t>Jan-Mar</t>
  </si>
  <si>
    <t>Performance Evaluation</t>
  </si>
  <si>
    <t>Diff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</si>
  <si>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</si>
  <si>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</si>
  <si>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</si>
  <si>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</si>
  <si>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</si>
  <si>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</si>
  <si>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</si>
  <si>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Hours</t>
  </si>
  <si>
    <t xml:space="preserve">AP WORKFLOW                     </t>
  </si>
  <si>
    <t xml:space="preserve">AD-0001                         </t>
  </si>
  <si>
    <t>Training</t>
  </si>
  <si>
    <t>In-house Training</t>
  </si>
  <si>
    <t xml:space="preserve">NEXELUS 2024.1 SP2              </t>
  </si>
  <si>
    <t>Client Profile: Media &gt; Flag to make the vendor inactive</t>
  </si>
  <si>
    <t>Generate Client Schedule Lines based on media type</t>
  </si>
  <si>
    <t>eConnect shell change to service</t>
  </si>
  <si>
    <t>Billing by Media Type</t>
  </si>
  <si>
    <t xml:space="preserve">NEXELUS 2024.2                  </t>
  </si>
  <si>
    <t>Saad Saeed</t>
  </si>
  <si>
    <t>10/24/2024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</si>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</sst>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43" fontId="0" fillId="0" borderId="0" xfId="5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43" fontId="12" fillId="0" borderId="0" xfId="5" applyFont="1"/>
    <xf numFmtId="0" fontId="12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2" borderId="4" xfId="0" applyFont="1" applyFill="1" applyBorder="1"/>
    <xf numFmtId="0" fontId="13" fillId="2" borderId="5" xfId="0" applyFont="1" applyFill="1" applyBorder="1"/>
    <xf numFmtId="0" fontId="13" fillId="2" borderId="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3" fontId="13" fillId="2" borderId="4" xfId="5" applyFont="1" applyFill="1" applyBorder="1" applyAlignment="1">
      <alignment horizontal="center"/>
    </xf>
    <xf numFmtId="0" fontId="13" fillId="0" borderId="0" xfId="0" applyFont="1"/>
    <xf numFmtId="0" fontId="13" fillId="2" borderId="1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43" fontId="13" fillId="2" borderId="8" xfId="5" applyFont="1" applyFill="1" applyBorder="1" applyAlignment="1">
      <alignment horizontal="center"/>
    </xf>
    <xf numFmtId="0" fontId="13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0" fontId="14" fillId="0" borderId="1" xfId="4" applyFont="1" applyBorder="1" applyAlignment="1">
      <alignment horizontal="center" vertical="top"/>
    </xf>
    <xf numFmtId="0" fontId="14" fillId="0" borderId="2" xfId="4" applyFont="1" applyBorder="1" applyAlignment="1">
      <alignment horizontal="center" vertical="top"/>
    </xf>
    <xf numFmtId="0" fontId="14" fillId="0" borderId="3" xfId="4" applyFont="1" applyBorder="1" applyAlignment="1">
      <alignment horizontal="center" vertical="top"/>
    </xf>
    <xf numFmtId="164" fontId="13" fillId="3" borderId="1" xfId="1" applyNumberFormat="1" applyFont="1" applyFill="1" applyBorder="1" applyAlignment="1">
      <alignment horizontal="center"/>
    </xf>
    <xf numFmtId="9" fontId="13" fillId="3" borderId="1" xfId="1" applyFont="1" applyFill="1" applyBorder="1" applyAlignment="1">
      <alignment horizontal="center"/>
    </xf>
    <xf numFmtId="9" fontId="13" fillId="0" borderId="0" xfId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4" fontId="13" fillId="3" borderId="4" xfId="1" applyNumberFormat="1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4" borderId="1" xfId="0" applyFont="1" applyFill="1" applyBorder="1"/>
    <xf numFmtId="0" fontId="13" fillId="4" borderId="6" xfId="0" applyFont="1" applyFill="1" applyBorder="1"/>
    <xf numFmtId="0" fontId="13" fillId="4" borderId="6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164" fontId="13" fillId="4" borderId="6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43" fontId="13" fillId="4" borderId="15" xfId="5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43" fontId="15" fillId="0" borderId="0" xfId="5" applyFont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54B-85D4-DBCC9F7D1546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54B-85D4-DBCC9F7D1546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54B-85D4-DBCC9F7D1546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B-454B-85D4-DBCC9F7D1546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B-454B-85D4-DBCC9F7D1546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B-454B-85D4-DBCC9F7D1546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B-454B-85D4-DBCC9F7D1546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B-454B-85D4-DBCC9F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93FFD-F37A-4EBE-98D9-5E04CCD87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C14" sqref="C1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75" t="s">
        <v>53</v>
      </c>
      <c r="C2" s="75"/>
    </row>
    <row r="4" spans="2:14" x14ac:dyDescent="0.25">
      <c r="B4" s="74" t="s">
        <v>4</v>
      </c>
      <c r="C4" s="74"/>
      <c r="D4" s="74"/>
      <c r="E4" s="74"/>
      <c r="F4" s="13"/>
      <c r="G4" s="13"/>
    </row>
    <row r="5" spans="2:14" x14ac:dyDescent="0.25">
      <c r="B5" s="3" t="s">
        <v>1</v>
      </c>
      <c r="C5" s="72" t="s">
        <v>69</v>
      </c>
      <c r="D5" s="72"/>
      <c r="E5" s="72"/>
      <c r="F5" s="4"/>
      <c r="G5" s="4"/>
    </row>
    <row r="6" spans="2:14" x14ac:dyDescent="0.25">
      <c r="B6" s="3" t="s">
        <v>0</v>
      </c>
      <c r="C6" s="72" t="s">
        <v>101</v>
      </c>
      <c r="D6" s="72"/>
      <c r="E6" s="72"/>
      <c r="F6" s="4"/>
      <c r="G6" s="4"/>
    </row>
    <row r="7" spans="2:14" x14ac:dyDescent="0.25">
      <c r="B7" s="3" t="s">
        <v>2</v>
      </c>
      <c r="C7" s="72" t="s">
        <v>6</v>
      </c>
      <c r="D7" s="72"/>
      <c r="E7" s="72"/>
      <c r="F7" s="4"/>
      <c r="G7" s="4"/>
    </row>
    <row r="8" spans="2:14" x14ac:dyDescent="0.25">
      <c r="B8" s="3" t="s">
        <v>3</v>
      </c>
      <c r="C8" s="72" t="s">
        <v>7</v>
      </c>
      <c r="D8" s="72"/>
      <c r="E8" s="72"/>
      <c r="F8" s="4"/>
      <c r="G8" s="4"/>
    </row>
    <row r="9" spans="2:14" x14ac:dyDescent="0.25">
      <c r="B9" s="3" t="s">
        <v>5</v>
      </c>
      <c r="C9" s="72" t="s">
        <v>102</v>
      </c>
      <c r="D9" s="72"/>
      <c r="E9" s="72"/>
      <c r="F9" s="4"/>
      <c r="G9" s="4"/>
    </row>
    <row r="10" spans="2:14" x14ac:dyDescent="0.25">
      <c r="B10" s="3" t="s">
        <v>55</v>
      </c>
      <c r="C10" s="73">
        <f ca="1">(_xlfn.DAYS(TODAY(),C9)/365)</f>
        <v>0.1095890410958904</v>
      </c>
      <c r="D10" s="73"/>
      <c r="E10" s="73"/>
      <c r="F10" s="9"/>
      <c r="G10" s="9"/>
    </row>
    <row r="11" spans="2:14" x14ac:dyDescent="0.25">
      <c r="B11" s="3" t="s">
        <v>8</v>
      </c>
      <c r="C11" s="72" t="s">
        <v>103</v>
      </c>
      <c r="D11" s="72"/>
      <c r="E11" s="72"/>
      <c r="F11" s="4"/>
      <c r="G11" s="4"/>
    </row>
    <row r="12" spans="2:14" ht="6" customHeight="1" x14ac:dyDescent="0.25"/>
    <row r="13" spans="2:14" x14ac:dyDescent="0.25">
      <c r="B13" s="11" t="s">
        <v>20</v>
      </c>
      <c r="C13" s="8" t="s">
        <v>56</v>
      </c>
      <c r="D13" s="12" t="s">
        <v>57</v>
      </c>
      <c r="E13" s="8" t="s">
        <v>58</v>
      </c>
      <c r="F13" s="12" t="s">
        <v>59</v>
      </c>
      <c r="G13" s="8" t="s">
        <v>60</v>
      </c>
      <c r="H13" s="12" t="s">
        <v>61</v>
      </c>
      <c r="I13" s="8" t="s">
        <v>62</v>
      </c>
      <c r="J13" s="12" t="s">
        <v>63</v>
      </c>
      <c r="K13" s="8" t="s">
        <v>64</v>
      </c>
      <c r="L13" s="12" t="s">
        <v>65</v>
      </c>
      <c r="M13" s="8" t="s">
        <v>66</v>
      </c>
      <c r="N13" s="12" t="s">
        <v>67</v>
      </c>
    </row>
    <row r="14" spans="2:14" x14ac:dyDescent="0.25">
      <c r="B14" s="10" t="s">
        <v>24</v>
      </c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0" t="s">
        <v>27</v>
      </c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0" t="s">
        <v>21</v>
      </c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0" t="s">
        <v>22</v>
      </c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0" t="s">
        <v>26</v>
      </c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0" t="s">
        <v>23</v>
      </c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0" t="s">
        <v>25</v>
      </c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0" t="s">
        <v>28</v>
      </c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3367-0C81-47D2-A602-F183CADA5D5D}">
  <dimension ref="B2:L31"/>
  <sheetViews>
    <sheetView workbookViewId="0">
      <selection activeCell="C33" sqref="C33"/>
    </sheetView>
  </sheetViews>
  <sheetFormatPr defaultRowHeight="15" x14ac:dyDescent="0.25"/>
  <cols>
    <col min="2" max="2" width="44.7109375" customWidth="1"/>
    <col min="3" max="6" width="22.5703125" style="5" customWidth="1"/>
  </cols>
  <sheetData>
    <row r="2" spans="2:12" ht="18.75" x14ac:dyDescent="0.3">
      <c r="B2" s="76" t="s">
        <v>81</v>
      </c>
      <c r="C2" s="76"/>
      <c r="D2" s="76"/>
      <c r="E2" s="76"/>
      <c r="F2" s="76"/>
    </row>
    <row r="3" spans="2:12" ht="18.75" x14ac:dyDescent="0.3">
      <c r="B3" s="17"/>
      <c r="C3" s="18"/>
      <c r="D3" s="18"/>
      <c r="E3" s="18"/>
      <c r="F3" s="18"/>
      <c r="G3" s="17"/>
      <c r="H3" s="17"/>
      <c r="I3" s="17"/>
      <c r="J3" s="17"/>
      <c r="K3" s="17"/>
      <c r="L3" s="17"/>
    </row>
    <row r="4" spans="2:12" x14ac:dyDescent="0.25">
      <c r="B4" s="19"/>
      <c r="C4" s="80" t="s">
        <v>77</v>
      </c>
      <c r="D4" s="81"/>
      <c r="E4" s="81"/>
      <c r="F4" s="81"/>
    </row>
    <row r="5" spans="2:12" x14ac:dyDescent="0.25">
      <c r="B5" s="20" t="s">
        <v>29</v>
      </c>
      <c r="C5" s="7" t="s">
        <v>78</v>
      </c>
      <c r="D5" s="7" t="s">
        <v>79</v>
      </c>
      <c r="E5" s="7" t="s">
        <v>80</v>
      </c>
      <c r="F5" s="7" t="s">
        <v>80</v>
      </c>
    </row>
    <row r="6" spans="2:12" x14ac:dyDescent="0.25">
      <c r="B6" s="82" t="s">
        <v>19</v>
      </c>
      <c r="C6" s="78"/>
      <c r="D6" s="78"/>
      <c r="E6" s="78"/>
      <c r="F6" s="79"/>
    </row>
    <row r="7" spans="2:12" x14ac:dyDescent="0.25">
      <c r="B7" s="6" t="s">
        <v>30</v>
      </c>
      <c r="C7" s="15">
        <v>0.9</v>
      </c>
      <c r="D7" s="15"/>
      <c r="E7" s="15"/>
      <c r="F7" s="15"/>
    </row>
    <row r="8" spans="2:12" x14ac:dyDescent="0.25">
      <c r="B8" s="6" t="s">
        <v>31</v>
      </c>
      <c r="C8" s="15">
        <v>0.85</v>
      </c>
      <c r="D8" s="15"/>
      <c r="E8" s="15"/>
      <c r="F8" s="15"/>
    </row>
    <row r="9" spans="2:12" x14ac:dyDescent="0.25">
      <c r="B9" s="6" t="s">
        <v>32</v>
      </c>
      <c r="C9" s="15">
        <v>0.9</v>
      </c>
      <c r="D9" s="15"/>
      <c r="E9" s="15"/>
      <c r="F9" s="15"/>
    </row>
    <row r="10" spans="2:12" x14ac:dyDescent="0.25">
      <c r="B10" s="6" t="s">
        <v>33</v>
      </c>
      <c r="C10" s="15">
        <v>0.9</v>
      </c>
      <c r="D10" s="15"/>
      <c r="E10" s="15"/>
      <c r="F10" s="15"/>
    </row>
    <row r="11" spans="2:12" x14ac:dyDescent="0.25">
      <c r="B11" s="6" t="s">
        <v>34</v>
      </c>
      <c r="C11" s="15">
        <v>0.85</v>
      </c>
      <c r="D11" s="15"/>
      <c r="E11" s="15"/>
      <c r="F11" s="15"/>
    </row>
    <row r="12" spans="2:12" x14ac:dyDescent="0.25">
      <c r="B12" s="6" t="s">
        <v>35</v>
      </c>
      <c r="C12" s="15">
        <v>0.8</v>
      </c>
      <c r="D12" s="15"/>
      <c r="E12" s="15"/>
      <c r="F12" s="15"/>
    </row>
    <row r="13" spans="2:12" x14ac:dyDescent="0.25">
      <c r="B13" s="6" t="s">
        <v>48</v>
      </c>
      <c r="C13" s="15">
        <v>0.95</v>
      </c>
      <c r="D13" s="15"/>
      <c r="E13" s="15"/>
      <c r="F13" s="15"/>
    </row>
    <row r="14" spans="2:12" x14ac:dyDescent="0.25">
      <c r="B14" s="6" t="s">
        <v>49</v>
      </c>
      <c r="C14" s="15">
        <v>0.8</v>
      </c>
      <c r="D14" s="15"/>
      <c r="E14" s="15"/>
      <c r="F14" s="15"/>
    </row>
    <row r="15" spans="2:12" x14ac:dyDescent="0.25">
      <c r="B15" s="77" t="s">
        <v>47</v>
      </c>
      <c r="C15" s="78"/>
      <c r="D15" s="78"/>
      <c r="E15" s="78"/>
      <c r="F15" s="79"/>
    </row>
    <row r="16" spans="2:12" x14ac:dyDescent="0.25">
      <c r="B16" s="10" t="s">
        <v>52</v>
      </c>
      <c r="C16" s="15">
        <v>0.3</v>
      </c>
      <c r="D16" s="15"/>
      <c r="E16" s="15"/>
      <c r="F16" s="15"/>
    </row>
    <row r="17" spans="2:6" x14ac:dyDescent="0.25">
      <c r="B17" s="10" t="s">
        <v>36</v>
      </c>
      <c r="C17" s="15">
        <v>0.3</v>
      </c>
      <c r="D17" s="15"/>
      <c r="E17" s="15"/>
      <c r="F17" s="15"/>
    </row>
    <row r="18" spans="2:6" x14ac:dyDescent="0.25">
      <c r="B18" s="10" t="s">
        <v>37</v>
      </c>
      <c r="C18" s="15">
        <v>0.75</v>
      </c>
      <c r="D18" s="15"/>
      <c r="E18" s="15"/>
      <c r="F18" s="15"/>
    </row>
    <row r="19" spans="2:6" x14ac:dyDescent="0.25">
      <c r="B19" s="10" t="s">
        <v>38</v>
      </c>
      <c r="C19" s="15">
        <v>0.75</v>
      </c>
      <c r="D19" s="15"/>
      <c r="E19" s="15"/>
      <c r="F19" s="15"/>
    </row>
    <row r="20" spans="2:6" x14ac:dyDescent="0.25">
      <c r="B20" s="10" t="s">
        <v>39</v>
      </c>
      <c r="C20" s="15">
        <v>0.8</v>
      </c>
      <c r="D20" s="15"/>
      <c r="E20" s="15"/>
      <c r="F20" s="15"/>
    </row>
    <row r="21" spans="2:6" x14ac:dyDescent="0.25">
      <c r="B21" s="10" t="s">
        <v>47</v>
      </c>
      <c r="C21" s="15">
        <v>0.9</v>
      </c>
      <c r="D21" s="15"/>
      <c r="E21" s="15"/>
      <c r="F21" s="15"/>
    </row>
    <row r="22" spans="2:6" x14ac:dyDescent="0.25">
      <c r="B22" s="10" t="s">
        <v>46</v>
      </c>
      <c r="C22" s="15"/>
      <c r="D22" s="15"/>
      <c r="E22" s="15"/>
      <c r="F22" s="15"/>
    </row>
    <row r="23" spans="2:6" x14ac:dyDescent="0.25">
      <c r="B23" s="77" t="s">
        <v>40</v>
      </c>
      <c r="C23" s="78"/>
      <c r="D23" s="78"/>
      <c r="E23" s="78"/>
      <c r="F23" s="79"/>
    </row>
    <row r="24" spans="2:6" x14ac:dyDescent="0.25">
      <c r="B24" s="16" t="s">
        <v>41</v>
      </c>
      <c r="C24" s="15"/>
      <c r="D24" s="15"/>
      <c r="E24" s="15"/>
      <c r="F24" s="15"/>
    </row>
    <row r="25" spans="2:6" x14ac:dyDescent="0.25">
      <c r="B25" s="16" t="s">
        <v>54</v>
      </c>
      <c r="C25" s="15"/>
      <c r="D25" s="15"/>
      <c r="E25" s="15"/>
      <c r="F25" s="15"/>
    </row>
    <row r="26" spans="2:6" x14ac:dyDescent="0.25">
      <c r="B26" s="16" t="s">
        <v>42</v>
      </c>
      <c r="C26" s="15"/>
      <c r="D26" s="15"/>
      <c r="E26" s="15"/>
      <c r="F26" s="15"/>
    </row>
    <row r="27" spans="2:6" x14ac:dyDescent="0.25">
      <c r="B27" s="16" t="s">
        <v>43</v>
      </c>
      <c r="C27" s="15"/>
      <c r="D27" s="15"/>
      <c r="E27" s="15"/>
      <c r="F27" s="15"/>
    </row>
    <row r="28" spans="2:6" x14ac:dyDescent="0.25">
      <c r="B28" s="16" t="s">
        <v>44</v>
      </c>
      <c r="C28" s="15"/>
      <c r="D28" s="15"/>
      <c r="E28" s="15"/>
      <c r="F28" s="15"/>
    </row>
    <row r="29" spans="2:6" x14ac:dyDescent="0.25">
      <c r="B29" s="16" t="s">
        <v>45</v>
      </c>
      <c r="C29" s="15"/>
      <c r="D29" s="15"/>
      <c r="E29" s="15"/>
      <c r="F29" s="15"/>
    </row>
    <row r="30" spans="2:6" x14ac:dyDescent="0.25">
      <c r="B30" s="16" t="s">
        <v>50</v>
      </c>
      <c r="C30" s="15"/>
      <c r="D30" s="15"/>
      <c r="E30" s="15"/>
      <c r="F30" s="15"/>
    </row>
    <row r="31" spans="2:6" x14ac:dyDescent="0.25">
      <c r="B31" s="16" t="s">
        <v>51</v>
      </c>
      <c r="C31" s="15"/>
      <c r="D31" s="15"/>
      <c r="E31" s="15"/>
      <c r="F31" s="15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{ECBF4C7B-C05D-4B82-B370-FE72098A2542}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{D2E7A61C-5C9D-441A-9E4E-0FA41AFA7B5F}</x14:id>
        </ext>
      </extLst>
    </cfRule>
  </conditionalFormatting>
  <conditionalFormatting sqref="C24:C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{7EABA8F8-B697-472A-8540-22408F11765B}</x14:id>
        </ext>
      </extLst>
    </cfRule>
  </conditionalFormatting>
  <conditionalFormatting sqref="D7:D14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{EDD05524-BD41-4BD9-9232-C2FFFF02BE4F}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{AA0C51F5-D05B-4CB3-B10C-54EF65E8F66F}</x14:id>
        </ext>
      </extLst>
    </cfRule>
  </conditionalFormatting>
  <conditionalFormatting sqref="D24:D31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{34CA936F-3F9A-4F3A-8517-BE86F1BFA978}</x14:id>
        </ext>
      </extLst>
    </cfRule>
  </conditionalFormatting>
  <conditionalFormatting sqref="E7:E14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{CD69EA13-761E-4714-B93A-0F6BC798FD22}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{DD572979-A334-4A38-AE4F-008D4CBC6FD6}</x14:id>
        </ext>
      </extLst>
    </cfRule>
  </conditionalFormatting>
  <conditionalFormatting sqref="E24:E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{FF6C3313-846E-4880-A690-DE2F47D3A123}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{4A633C56-332A-4E75-A42F-692F581AFC0C}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{9BED5D22-22BF-4F9B-8255-8AFDCDF30AB7}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{67C101B0-2938-4AFD-A989-E73D642D2908}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F4C7B-C05D-4B82-B370-FE72098A25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D2E7A61C-5C9D-441A-9E4E-0FA41AFA7B5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7EABA8F8-B697-472A-8540-22408F11765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EDD05524-BD41-4BD9-9232-C2FFFF02BE4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AA0C51F5-D05B-4CB3-B10C-54EF65E8F66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34CA936F-3F9A-4F3A-8517-BE86F1BFA97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D69EA13-761E-4714-B93A-0F6BC798FD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D572979-A334-4A38-AE4F-008D4CBC6F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F6C3313-846E-4880-A690-DE2F47D3A12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A633C56-332A-4E75-A42F-692F581AFC0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BED5D22-22BF-4F9B-8255-8AFDCDF30AB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67C101B0-2938-4AFD-A989-E73D642D290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1944-9C3B-4B01-99AE-D20CEF7A29FD}">
  <dimension ref="B2:X27"/>
  <sheetViews>
    <sheetView workbookViewId="0">
      <selection activeCell="B3" sqref="B3:S3"/>
    </sheetView>
  </sheetViews>
  <sheetFormatPr defaultRowHeight="12.75" x14ac:dyDescent="0.2"/>
  <cols>
    <col min="1" max="1" width="9.140625" style="22"/>
    <col min="2" max="2" width="12.7109375" style="22" customWidth="1"/>
    <col min="3" max="3" width="60.5703125" style="22" bestFit="1" customWidth="1"/>
    <col min="4" max="4" width="9.140625" style="23"/>
    <col min="5" max="5" width="11.7109375" style="23" customWidth="1"/>
    <col min="6" max="6" width="10.85546875" style="23" customWidth="1"/>
    <col min="7" max="8" width="10.7109375" style="23" customWidth="1"/>
    <col min="9" max="9" width="8.28515625" style="23" bestFit="1" customWidth="1"/>
    <col min="10" max="10" width="10.28515625" style="23" customWidth="1"/>
    <col min="11" max="11" width="1.7109375" style="23" customWidth="1"/>
    <col min="12" max="12" width="8.42578125" style="23" customWidth="1"/>
    <col min="13" max="13" width="9.7109375" style="23" customWidth="1"/>
    <col min="14" max="14" width="11.85546875" style="25" customWidth="1"/>
    <col min="15" max="15" width="1.85546875" style="23" customWidth="1"/>
    <col min="16" max="18" width="9.140625" style="23"/>
    <col min="19" max="19" width="2.28515625" style="23" customWidth="1"/>
    <col min="20" max="20" width="9.140625" style="21"/>
    <col min="21" max="21" width="2.140625" style="22" customWidth="1"/>
    <col min="22" max="16384" width="9.140625" style="22"/>
  </cols>
  <sheetData>
    <row r="2" spans="2:24" x14ac:dyDescent="0.2">
      <c r="B2" s="83" t="s">
        <v>14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2:24" x14ac:dyDescent="0.2">
      <c r="B3" s="84" t="str">
        <f>Employee!C6</f>
        <v>Saad Saeed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2:24" x14ac:dyDescent="0.2">
      <c r="B4" s="85" t="s">
        <v>68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6" spans="2:24" s="34" customFormat="1" x14ac:dyDescent="0.2">
      <c r="B6" s="26" t="s">
        <v>10</v>
      </c>
      <c r="C6" s="27" t="s">
        <v>9</v>
      </c>
      <c r="D6" s="90" t="s">
        <v>70</v>
      </c>
      <c r="E6" s="91"/>
      <c r="F6" s="91"/>
      <c r="G6" s="91"/>
      <c r="H6" s="92"/>
      <c r="I6" s="29"/>
      <c r="J6" s="29" t="s">
        <v>84</v>
      </c>
      <c r="K6" s="29" t="s">
        <v>85</v>
      </c>
      <c r="L6" s="93" t="s">
        <v>71</v>
      </c>
      <c r="M6" s="95" t="s">
        <v>72</v>
      </c>
      <c r="N6" s="30"/>
      <c r="O6" s="92" t="s">
        <v>15</v>
      </c>
      <c r="P6" s="97"/>
      <c r="Q6" s="97"/>
      <c r="R6" s="32"/>
      <c r="S6" s="97" t="s">
        <v>18</v>
      </c>
      <c r="T6" s="97"/>
      <c r="U6" s="97"/>
      <c r="V6" s="32"/>
      <c r="W6" s="33" t="s">
        <v>12</v>
      </c>
      <c r="X6" s="32"/>
    </row>
    <row r="7" spans="2:24" s="34" customFormat="1" x14ac:dyDescent="0.2">
      <c r="B7" s="35"/>
      <c r="C7" s="36"/>
      <c r="D7" s="37" t="s">
        <v>73</v>
      </c>
      <c r="E7" s="37" t="s">
        <v>93</v>
      </c>
      <c r="F7" s="37" t="s">
        <v>74</v>
      </c>
      <c r="G7" s="37" t="s">
        <v>86</v>
      </c>
      <c r="H7" s="37" t="s">
        <v>75</v>
      </c>
      <c r="I7" s="37" t="s">
        <v>87</v>
      </c>
      <c r="J7" s="37" t="s">
        <v>88</v>
      </c>
      <c r="K7" s="37" t="s">
        <v>89</v>
      </c>
      <c r="L7" s="94"/>
      <c r="M7" s="96"/>
      <c r="N7" s="30"/>
      <c r="O7" s="28" t="s">
        <v>11</v>
      </c>
      <c r="P7" s="31" t="s">
        <v>13</v>
      </c>
      <c r="Q7" s="38" t="s">
        <v>82</v>
      </c>
      <c r="R7" s="32"/>
      <c r="S7" s="31" t="s">
        <v>17</v>
      </c>
      <c r="T7" s="31" t="s">
        <v>13</v>
      </c>
      <c r="U7" s="31" t="s">
        <v>16</v>
      </c>
      <c r="V7" s="32"/>
      <c r="W7" s="39" t="s">
        <v>90</v>
      </c>
      <c r="X7" s="32"/>
    </row>
    <row r="8" spans="2:24" s="34" customFormat="1" ht="15" x14ac:dyDescent="0.25">
      <c r="B8" s="1" t="s">
        <v>92</v>
      </c>
      <c r="C8" s="40"/>
      <c r="D8" s="41"/>
      <c r="E8" s="41"/>
      <c r="F8" s="41"/>
      <c r="G8" s="41"/>
      <c r="H8" s="41"/>
      <c r="I8" s="41"/>
      <c r="J8" s="41"/>
      <c r="K8" s="41"/>
      <c r="L8" s="41"/>
      <c r="M8" s="42"/>
      <c r="N8" s="30"/>
      <c r="O8" s="41"/>
      <c r="P8" s="43"/>
      <c r="Q8" s="44"/>
      <c r="R8" s="32"/>
      <c r="S8" s="43"/>
      <c r="T8" s="43"/>
      <c r="U8" s="45"/>
      <c r="V8" s="32"/>
      <c r="W8" s="46">
        <f>D8+E8+F8+G8+H8+I8+J8+K8+L8+M8+P8+T8</f>
        <v>0</v>
      </c>
      <c r="X8" s="32"/>
    </row>
    <row r="9" spans="2:24" s="34" customFormat="1" ht="15" x14ac:dyDescent="0.25">
      <c r="B9" s="1"/>
      <c r="C9" s="1" t="s">
        <v>74</v>
      </c>
      <c r="D9" s="47"/>
      <c r="E9" s="47"/>
      <c r="F9" s="47">
        <v>2</v>
      </c>
      <c r="G9" s="47"/>
      <c r="H9" s="48"/>
      <c r="I9" s="47"/>
      <c r="J9" s="49"/>
      <c r="K9" s="49"/>
      <c r="L9" s="41"/>
      <c r="M9" s="42"/>
      <c r="N9" s="30"/>
      <c r="O9" s="41"/>
      <c r="P9" s="43"/>
      <c r="Q9" s="50">
        <f>O9-P9</f>
        <v>0</v>
      </c>
      <c r="R9" s="32"/>
      <c r="S9" s="43"/>
      <c r="T9" s="43"/>
      <c r="U9" s="51">
        <f t="shared" ref="U9" si="0">IF(S9=0,0,(T9-S9)/S9)</f>
        <v>0</v>
      </c>
      <c r="V9" s="52"/>
      <c r="W9" s="46">
        <f t="shared" ref="W9:W21" si="1">D9+E9+F9+G9+H9+I9+J9+K9+L9+M9+P9+T9</f>
        <v>2</v>
      </c>
      <c r="X9" s="32"/>
    </row>
    <row r="10" spans="2:24" s="34" customFormat="1" ht="15" x14ac:dyDescent="0.25">
      <c r="B10" s="1"/>
      <c r="C10" s="1" t="s">
        <v>76</v>
      </c>
      <c r="D10" s="43"/>
      <c r="E10" s="43">
        <v>2.5</v>
      </c>
      <c r="F10" s="43"/>
      <c r="G10" s="43"/>
      <c r="H10" s="53"/>
      <c r="I10" s="43"/>
      <c r="J10" s="41"/>
      <c r="K10" s="41"/>
      <c r="L10" s="43">
        <v>2.6</v>
      </c>
      <c r="M10" s="53"/>
      <c r="N10" s="30"/>
      <c r="O10" s="41"/>
      <c r="P10" s="43"/>
      <c r="Q10" s="44"/>
      <c r="R10" s="43"/>
      <c r="S10" s="43"/>
      <c r="T10" s="43"/>
      <c r="U10" s="51"/>
      <c r="V10" s="41"/>
      <c r="W10" s="46">
        <f t="shared" si="1"/>
        <v>5.0999999999999996</v>
      </c>
      <c r="X10" s="43"/>
    </row>
    <row r="11" spans="2:24" s="34" customFormat="1" ht="15" x14ac:dyDescent="0.25">
      <c r="B11" s="1" t="s">
        <v>91</v>
      </c>
      <c r="C11" s="1"/>
      <c r="D11" s="43"/>
      <c r="E11" s="43"/>
      <c r="F11" s="43"/>
      <c r="G11" s="43"/>
      <c r="H11" s="53"/>
      <c r="I11" s="43"/>
      <c r="J11" s="41"/>
      <c r="K11" s="41"/>
      <c r="L11" s="43"/>
      <c r="M11" s="53"/>
      <c r="N11" s="30"/>
      <c r="O11" s="41"/>
      <c r="P11" s="43"/>
      <c r="Q11" s="44"/>
      <c r="R11" s="43"/>
      <c r="S11" s="43"/>
      <c r="T11" s="43"/>
      <c r="U11" s="51"/>
      <c r="V11" s="41"/>
      <c r="W11" s="46">
        <f t="shared" si="1"/>
        <v>0</v>
      </c>
      <c r="X11" s="43"/>
    </row>
    <row r="12" spans="2:24" s="34" customFormat="1" ht="15" x14ac:dyDescent="0.25">
      <c r="B12" s="1"/>
      <c r="C12" s="1" t="s">
        <v>94</v>
      </c>
      <c r="D12" s="43"/>
      <c r="E12" s="43">
        <v>1</v>
      </c>
      <c r="F12" s="43"/>
      <c r="G12" s="43"/>
      <c r="H12" s="53"/>
      <c r="I12" s="43"/>
      <c r="J12" s="41"/>
      <c r="K12" s="41"/>
      <c r="L12" s="43"/>
      <c r="M12" s="53"/>
      <c r="N12" s="30"/>
      <c r="O12" s="41"/>
      <c r="P12" s="43"/>
      <c r="Q12" s="50">
        <f t="shared" ref="Q12" si="2">IF(O12=0,0,(P12-O12)/O12)</f>
        <v>0</v>
      </c>
      <c r="R12" s="43"/>
      <c r="S12" s="43"/>
      <c r="T12" s="43"/>
      <c r="U12" s="51">
        <f t="shared" ref="U12" si="3">IF(S12=0,0,(T12-S12)/S12)</f>
        <v>0</v>
      </c>
      <c r="V12" s="41"/>
      <c r="W12" s="46">
        <f t="shared" si="1"/>
        <v>1</v>
      </c>
      <c r="X12" s="43"/>
    </row>
    <row r="13" spans="2:24" s="34" customFormat="1" ht="15" x14ac:dyDescent="0.25">
      <c r="B13" s="1" t="s">
        <v>95</v>
      </c>
      <c r="C13" s="1"/>
      <c r="D13" s="54"/>
      <c r="E13" s="54"/>
      <c r="F13" s="54"/>
      <c r="G13" s="54"/>
      <c r="H13" s="55"/>
      <c r="I13" s="43"/>
      <c r="J13" s="56"/>
      <c r="K13" s="56"/>
      <c r="L13" s="54"/>
      <c r="M13" s="55"/>
      <c r="N13" s="30"/>
      <c r="O13" s="56"/>
      <c r="P13" s="54"/>
      <c r="Q13" s="57"/>
      <c r="R13" s="54"/>
      <c r="S13" s="43"/>
      <c r="T13" s="43"/>
      <c r="U13" s="51"/>
      <c r="V13" s="56"/>
      <c r="W13" s="46">
        <f t="shared" si="1"/>
        <v>0</v>
      </c>
      <c r="X13" s="54"/>
    </row>
    <row r="14" spans="2:24" s="34" customFormat="1" ht="15" x14ac:dyDescent="0.25">
      <c r="B14" s="1"/>
      <c r="C14" s="1" t="s">
        <v>96</v>
      </c>
      <c r="D14" s="54"/>
      <c r="E14" s="54"/>
      <c r="F14" s="54"/>
      <c r="G14" s="54"/>
      <c r="H14" s="55"/>
      <c r="I14" s="43"/>
      <c r="J14" s="56"/>
      <c r="K14" s="56"/>
      <c r="L14" s="56">
        <v>3.6</v>
      </c>
      <c r="M14" s="58"/>
      <c r="N14" s="30"/>
      <c r="O14" s="56"/>
      <c r="P14" s="54">
        <v>5</v>
      </c>
      <c r="Q14" s="57"/>
      <c r="R14" s="32"/>
      <c r="S14" s="43"/>
      <c r="T14" s="43"/>
      <c r="U14" s="51"/>
      <c r="V14" s="32"/>
      <c r="W14" s="46">
        <f t="shared" si="1"/>
        <v>8.6</v>
      </c>
      <c r="X14" s="32"/>
    </row>
    <row r="15" spans="2:24" s="34" customFormat="1" ht="15" x14ac:dyDescent="0.25">
      <c r="B15" s="1"/>
      <c r="C15" s="1" t="s">
        <v>97</v>
      </c>
      <c r="D15" s="54"/>
      <c r="E15" s="54"/>
      <c r="F15" s="54">
        <v>3.5</v>
      </c>
      <c r="G15" s="54"/>
      <c r="H15" s="54"/>
      <c r="I15" s="56"/>
      <c r="J15" s="56"/>
      <c r="K15" s="56">
        <v>4.75</v>
      </c>
      <c r="L15" s="56">
        <v>23.6</v>
      </c>
      <c r="M15" s="58"/>
      <c r="N15" s="30"/>
      <c r="O15" s="56"/>
      <c r="P15" s="54">
        <v>26.6</v>
      </c>
      <c r="Q15" s="57"/>
      <c r="R15" s="32"/>
      <c r="S15" s="43"/>
      <c r="T15" s="43"/>
      <c r="U15" s="51"/>
      <c r="V15" s="32"/>
      <c r="W15" s="46">
        <f t="shared" si="1"/>
        <v>58.45</v>
      </c>
      <c r="X15" s="32"/>
    </row>
    <row r="16" spans="2:24" s="34" customFormat="1" ht="15" x14ac:dyDescent="0.25">
      <c r="B16" s="40"/>
      <c r="C16" s="1" t="s">
        <v>98</v>
      </c>
      <c r="D16" s="54"/>
      <c r="E16" s="54"/>
      <c r="F16" s="54">
        <v>1</v>
      </c>
      <c r="G16" s="54"/>
      <c r="H16" s="54"/>
      <c r="I16" s="56"/>
      <c r="J16" s="56"/>
      <c r="K16" s="56">
        <v>5.3</v>
      </c>
      <c r="L16" s="56">
        <v>8</v>
      </c>
      <c r="M16" s="58"/>
      <c r="N16" s="30"/>
      <c r="O16" s="56"/>
      <c r="P16" s="54">
        <v>21.2</v>
      </c>
      <c r="Q16" s="57"/>
      <c r="R16" s="32"/>
      <c r="S16" s="43"/>
      <c r="T16" s="43"/>
      <c r="U16" s="51"/>
      <c r="V16" s="32"/>
      <c r="W16" s="46">
        <f t="shared" si="1"/>
        <v>35.5</v>
      </c>
      <c r="X16" s="32"/>
    </row>
    <row r="17" spans="2:24" s="34" customFormat="1" ht="15" x14ac:dyDescent="0.25">
      <c r="B17" s="1"/>
      <c r="C17" s="1" t="s">
        <v>99</v>
      </c>
      <c r="D17" s="54"/>
      <c r="E17" s="54"/>
      <c r="F17" s="54"/>
      <c r="G17" s="54"/>
      <c r="H17" s="54"/>
      <c r="I17" s="56"/>
      <c r="J17" s="56"/>
      <c r="K17" s="56">
        <v>1</v>
      </c>
      <c r="L17" s="56">
        <v>2.2999999999999998</v>
      </c>
      <c r="M17" s="58"/>
      <c r="N17" s="30"/>
      <c r="O17" s="56"/>
      <c r="P17" s="54">
        <v>10.3</v>
      </c>
      <c r="Q17" s="57"/>
      <c r="R17" s="32"/>
      <c r="S17" s="43"/>
      <c r="T17" s="43"/>
      <c r="U17" s="51"/>
      <c r="V17" s="32"/>
      <c r="W17" s="46">
        <f t="shared" si="1"/>
        <v>13.600000000000001</v>
      </c>
      <c r="X17" s="32"/>
    </row>
    <row r="18" spans="2:24" s="34" customFormat="1" ht="15" x14ac:dyDescent="0.25">
      <c r="B18" s="1" t="s">
        <v>100</v>
      </c>
      <c r="C18" s="1"/>
      <c r="D18" s="54"/>
      <c r="E18" s="54"/>
      <c r="F18" s="54"/>
      <c r="G18" s="54"/>
      <c r="H18" s="54"/>
      <c r="I18" s="56"/>
      <c r="J18" s="56"/>
      <c r="K18" s="56"/>
      <c r="L18" s="56"/>
      <c r="M18" s="58"/>
      <c r="N18" s="30"/>
      <c r="O18" s="56"/>
      <c r="P18" s="54"/>
      <c r="Q18" s="57"/>
      <c r="R18" s="32"/>
      <c r="S18" s="43"/>
      <c r="T18" s="43"/>
      <c r="U18" s="51"/>
      <c r="V18" s="32"/>
      <c r="W18" s="46">
        <f t="shared" si="1"/>
        <v>0</v>
      </c>
      <c r="X18" s="32"/>
    </row>
    <row r="19" spans="2:24" s="34" customFormat="1" ht="15" x14ac:dyDescent="0.25">
      <c r="B19" s="40"/>
      <c r="C19" s="1" t="s">
        <v>94</v>
      </c>
      <c r="D19" s="54"/>
      <c r="E19" s="54">
        <v>24</v>
      </c>
      <c r="F19" s="54">
        <v>3</v>
      </c>
      <c r="G19" s="54"/>
      <c r="H19" s="54"/>
      <c r="I19" s="56"/>
      <c r="J19" s="56"/>
      <c r="K19" s="56"/>
      <c r="L19" s="56"/>
      <c r="M19" s="58"/>
      <c r="N19" s="30"/>
      <c r="O19" s="56"/>
      <c r="P19" s="54"/>
      <c r="Q19" s="50">
        <f>O19-P19</f>
        <v>0</v>
      </c>
      <c r="R19" s="32"/>
      <c r="S19" s="43"/>
      <c r="T19" s="43"/>
      <c r="U19" s="51"/>
      <c r="V19" s="32"/>
      <c r="W19" s="46">
        <f t="shared" si="1"/>
        <v>27</v>
      </c>
      <c r="X19" s="32"/>
    </row>
    <row r="20" spans="2:24" s="34" customFormat="1" ht="15" x14ac:dyDescent="0.25">
      <c r="B20" s="40"/>
      <c r="C20" s="1"/>
      <c r="D20" s="54"/>
      <c r="E20" s="54"/>
      <c r="F20" s="54"/>
      <c r="G20" s="54"/>
      <c r="H20" s="54"/>
      <c r="I20" s="56"/>
      <c r="J20" s="56"/>
      <c r="K20" s="56"/>
      <c r="L20" s="56"/>
      <c r="M20" s="58"/>
      <c r="N20" s="30"/>
      <c r="O20" s="56"/>
      <c r="P20" s="54"/>
      <c r="Q20" s="50">
        <f>O20-P20</f>
        <v>0</v>
      </c>
      <c r="R20" s="32"/>
      <c r="S20" s="43"/>
      <c r="T20" s="43"/>
      <c r="U20" s="51"/>
      <c r="V20" s="32"/>
      <c r="W20" s="46">
        <f t="shared" si="1"/>
        <v>0</v>
      </c>
      <c r="X20" s="32"/>
    </row>
    <row r="21" spans="2:24" s="34" customFormat="1" x14ac:dyDescent="0.2">
      <c r="B21" s="40"/>
      <c r="C21" s="40"/>
      <c r="D21" s="54"/>
      <c r="E21" s="54"/>
      <c r="F21" s="54"/>
      <c r="G21" s="54"/>
      <c r="H21" s="54"/>
      <c r="I21" s="54"/>
      <c r="J21" s="54"/>
      <c r="K21" s="54"/>
      <c r="L21" s="54"/>
      <c r="M21" s="55"/>
      <c r="N21" s="30"/>
      <c r="O21" s="56"/>
      <c r="P21" s="54"/>
      <c r="Q21" s="57"/>
      <c r="R21" s="54"/>
      <c r="S21" s="43"/>
      <c r="T21" s="43"/>
      <c r="U21" s="51"/>
      <c r="V21" s="56"/>
      <c r="W21" s="46">
        <f t="shared" si="1"/>
        <v>0</v>
      </c>
      <c r="X21" s="59"/>
    </row>
    <row r="22" spans="2:24" s="34" customFormat="1" ht="13.5" thickBot="1" x14ac:dyDescent="0.25">
      <c r="B22" s="60" t="s">
        <v>19</v>
      </c>
      <c r="C22" s="61"/>
      <c r="D22" s="62">
        <f>SUM(D8:D21)</f>
        <v>0</v>
      </c>
      <c r="E22" s="62"/>
      <c r="F22" s="62">
        <f>SUM(F8:F21)</f>
        <v>9.5</v>
      </c>
      <c r="G22" s="62">
        <f>SUM(G8:G21)</f>
        <v>0</v>
      </c>
      <c r="H22" s="62">
        <f>SUM(H8:H21)</f>
        <v>0</v>
      </c>
      <c r="I22" s="62">
        <f>SUM(I8:I21)</f>
        <v>0</v>
      </c>
      <c r="J22" s="62">
        <f>SUM(J8:J21)</f>
        <v>0</v>
      </c>
      <c r="K22" s="62">
        <f>SUM(K8:K21)</f>
        <v>11.05</v>
      </c>
      <c r="L22" s="62">
        <f>SUM(L8:L21)</f>
        <v>40.099999999999994</v>
      </c>
      <c r="M22" s="63">
        <f>SUM(M8:M21)</f>
        <v>0</v>
      </c>
      <c r="N22" s="30"/>
      <c r="O22" s="64">
        <f>SUM(O8:O21)</f>
        <v>0</v>
      </c>
      <c r="P22" s="62">
        <f>SUM(P8:P21)</f>
        <v>63.099999999999994</v>
      </c>
      <c r="Q22" s="65">
        <f>SUM(Q8:Q21)</f>
        <v>0</v>
      </c>
      <c r="R22" s="62"/>
      <c r="S22" s="66">
        <f>SUM(S8:S21)</f>
        <v>0</v>
      </c>
      <c r="T22" s="66">
        <f>SUM(T8:T21)</f>
        <v>0</v>
      </c>
      <c r="U22" s="66">
        <f>SUM(U8:U21)</f>
        <v>0</v>
      </c>
      <c r="V22" s="64"/>
      <c r="W22" s="67">
        <f>SUM(W8:W21)</f>
        <v>151.25</v>
      </c>
      <c r="X22" s="59"/>
    </row>
    <row r="23" spans="2:24" ht="13.5" thickTop="1" x14ac:dyDescent="0.2"/>
    <row r="27" spans="2:24" x14ac:dyDescent="0.2">
      <c r="T27" s="23"/>
    </row>
  </sheetData>
  <mergeCells count="8">
    <mergeCell ref="B2:S2"/>
    <mergeCell ref="B3:S3"/>
    <mergeCell ref="B4:S4"/>
    <mergeCell ref="D6:H6"/>
    <mergeCell ref="L6:L7"/>
    <mergeCell ref="M6:M7"/>
    <mergeCell ref="O6:Q6"/>
    <mergeCell ref="S6:U6"/>
  </mergeCells>
  <conditionalFormatting sqref="C1:C1048576">
    <cfRule type="duplicateValues" dxfId="0" priority="1"/>
  </conditionalFormatting>
  <conditionalFormatting sqref="V9:V22">
    <cfRule type="expression" priority="2">
      <formula>V9/$AR9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41E2-37BA-4D31-916A-0A75EAD3DDAC}">
  <dimension ref="B2:X23"/>
  <sheetViews>
    <sheetView topLeftCell="A3" workbookViewId="0">
      <selection activeCell="C40" sqref="C40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5" customWidth="1"/>
    <col min="7" max="7" width="12.42578125" style="5" bestFit="1" customWidth="1"/>
    <col min="8" max="8" width="11.42578125" style="5" bestFit="1" customWidth="1"/>
    <col min="9" max="11" width="11.42578125" style="5" customWidth="1"/>
    <col min="12" max="12" width="10.5703125" style="5" bestFit="1" customWidth="1"/>
    <col min="13" max="13" width="10.5703125" style="5" customWidth="1"/>
    <col min="14" max="14" width="2.140625" style="5" customWidth="1"/>
    <col min="15" max="15" width="9.140625" style="5"/>
    <col min="16" max="16" width="6.5703125" style="5" bestFit="1" customWidth="1"/>
    <col min="17" max="17" width="7.42578125" style="24" bestFit="1" customWidth="1"/>
    <col min="18" max="18" width="2.28515625" style="5" customWidth="1"/>
    <col min="19" max="19" width="8.28515625" style="5" bestFit="1" customWidth="1"/>
    <col min="20" max="20" width="6.5703125" style="5" bestFit="1" customWidth="1"/>
    <col min="21" max="21" width="8.7109375" style="5" bestFit="1" customWidth="1"/>
    <col min="22" max="22" width="1.7109375" style="5" customWidth="1"/>
    <col min="23" max="23" width="9.7109375" style="14" customWidth="1"/>
    <col min="24" max="24" width="2.28515625" style="5" customWidth="1"/>
  </cols>
  <sheetData>
    <row r="2" spans="2:24" ht="26.25" x14ac:dyDescent="0.4">
      <c r="B2" s="86" t="s">
        <v>14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</row>
    <row r="3" spans="2:24" ht="15.75" x14ac:dyDescent="0.25">
      <c r="B3" s="87" t="s">
        <v>101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</row>
    <row r="4" spans="2:24" x14ac:dyDescent="0.25">
      <c r="B4" s="89" t="s">
        <v>83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</row>
    <row r="6" spans="2:24" s="34" customFormat="1" ht="12.75" x14ac:dyDescent="0.2">
      <c r="B6" s="26" t="s">
        <v>10</v>
      </c>
      <c r="C6" s="27" t="s">
        <v>9</v>
      </c>
      <c r="D6" s="90" t="s">
        <v>70</v>
      </c>
      <c r="E6" s="91"/>
      <c r="F6" s="91"/>
      <c r="G6" s="91"/>
      <c r="H6" s="92"/>
      <c r="I6" s="29"/>
      <c r="J6" s="29" t="s">
        <v>84</v>
      </c>
      <c r="K6" s="29" t="s">
        <v>85</v>
      </c>
      <c r="L6" s="93" t="s">
        <v>71</v>
      </c>
      <c r="M6" s="95" t="s">
        <v>72</v>
      </c>
      <c r="N6" s="30"/>
      <c r="O6" s="92" t="s">
        <v>15</v>
      </c>
      <c r="P6" s="97"/>
      <c r="Q6" s="97"/>
      <c r="R6" s="32"/>
      <c r="S6" s="97" t="s">
        <v>18</v>
      </c>
      <c r="T6" s="97"/>
      <c r="U6" s="97"/>
      <c r="V6" s="32"/>
      <c r="W6" s="33" t="s">
        <v>12</v>
      </c>
      <c r="X6" s="32"/>
    </row>
    <row r="7" spans="2:24" s="34" customFormat="1" ht="12.75" x14ac:dyDescent="0.2">
      <c r="B7" s="35"/>
      <c r="C7" s="36"/>
      <c r="D7" s="37" t="s">
        <v>73</v>
      </c>
      <c r="E7" s="37" t="s">
        <v>93</v>
      </c>
      <c r="F7" s="37" t="s">
        <v>74</v>
      </c>
      <c r="G7" s="37" t="s">
        <v>86</v>
      </c>
      <c r="H7" s="37" t="s">
        <v>75</v>
      </c>
      <c r="I7" s="37" t="s">
        <v>87</v>
      </c>
      <c r="J7" s="37" t="s">
        <v>88</v>
      </c>
      <c r="K7" s="37" t="s">
        <v>89</v>
      </c>
      <c r="L7" s="94"/>
      <c r="M7" s="96"/>
      <c r="N7" s="30"/>
      <c r="O7" s="28" t="s">
        <v>11</v>
      </c>
      <c r="P7" s="31" t="s">
        <v>13</v>
      </c>
      <c r="Q7" s="38" t="s">
        <v>82</v>
      </c>
      <c r="R7" s="32"/>
      <c r="S7" s="31" t="s">
        <v>17</v>
      </c>
      <c r="T7" s="31" t="s">
        <v>13</v>
      </c>
      <c r="U7" s="31" t="s">
        <v>16</v>
      </c>
      <c r="V7" s="32"/>
      <c r="W7" s="39" t="s">
        <v>90</v>
      </c>
      <c r="X7" s="32"/>
    </row>
    <row r="8" spans="2:24" s="34" customFormat="1" x14ac:dyDescent="0.25">
      <c r="B8" s="1" t="s">
        <v>92</v>
      </c>
      <c r="C8" s="40"/>
      <c r="D8" s="41"/>
      <c r="E8" s="41"/>
      <c r="F8" s="41"/>
      <c r="G8" s="41"/>
      <c r="H8" s="41"/>
      <c r="I8" s="41"/>
      <c r="J8" s="41"/>
      <c r="K8" s="41"/>
      <c r="L8" s="41"/>
      <c r="M8" s="42"/>
      <c r="N8" s="30"/>
      <c r="O8" s="41"/>
      <c r="P8" s="43"/>
      <c r="Q8" s="44"/>
      <c r="R8" s="32"/>
      <c r="S8" s="43"/>
      <c r="T8" s="43"/>
      <c r="U8" s="45"/>
      <c r="V8" s="32"/>
      <c r="W8" s="46">
        <f>D8+E8+F8+G8+H8+I8+J8+K8+L8+M8+P8+T8</f>
        <v>0</v>
      </c>
      <c r="X8" s="32"/>
    </row>
    <row r="9" spans="2:24" s="34" customFormat="1" x14ac:dyDescent="0.25">
      <c r="B9" s="1"/>
      <c r="C9" s="1" t="s">
        <v>74</v>
      </c>
      <c r="D9" s="47"/>
      <c r="E9" s="47"/>
      <c r="F9" s="47">
        <v>2</v>
      </c>
      <c r="G9" s="47"/>
      <c r="H9" s="48"/>
      <c r="I9" s="47"/>
      <c r="J9" s="49"/>
      <c r="K9" s="49"/>
      <c r="L9" s="41"/>
      <c r="M9" s="42"/>
      <c r="N9" s="30"/>
      <c r="O9" s="41"/>
      <c r="P9" s="43"/>
      <c r="Q9" s="50">
        <f>O9-P9</f>
        <v>0</v>
      </c>
      <c r="R9" s="32"/>
      <c r="S9" s="43"/>
      <c r="T9" s="43"/>
      <c r="U9" s="51">
        <f t="shared" ref="U9" si="0">IF(S9=0,0,(T9-S9)/S9)</f>
        <v>0</v>
      </c>
      <c r="V9" s="52"/>
      <c r="W9" s="46">
        <f t="shared" ref="W9:W21" si="1">D9+E9+F9+G9+H9+I9+J9+K9+L9+M9+P9+T9</f>
        <v>2</v>
      </c>
      <c r="X9" s="32"/>
    </row>
    <row r="10" spans="2:24" s="34" customFormat="1" x14ac:dyDescent="0.25">
      <c r="B10" s="1"/>
      <c r="C10" s="1" t="s">
        <v>76</v>
      </c>
      <c r="D10" s="43"/>
      <c r="E10" s="43">
        <v>2.5</v>
      </c>
      <c r="F10" s="43"/>
      <c r="G10" s="43"/>
      <c r="H10" s="53"/>
      <c r="I10" s="43"/>
      <c r="J10" s="41"/>
      <c r="K10" s="41"/>
      <c r="L10" s="43">
        <v>2.6</v>
      </c>
      <c r="M10" s="53"/>
      <c r="N10" s="30"/>
      <c r="O10" s="41"/>
      <c r="P10" s="43"/>
      <c r="Q10" s="44"/>
      <c r="R10" s="43"/>
      <c r="S10" s="43"/>
      <c r="T10" s="43"/>
      <c r="U10" s="51"/>
      <c r="V10" s="41"/>
      <c r="W10" s="46">
        <f t="shared" si="1"/>
        <v>5.0999999999999996</v>
      </c>
      <c r="X10" s="43"/>
    </row>
    <row r="11" spans="2:24" s="34" customFormat="1" x14ac:dyDescent="0.25">
      <c r="B11" s="1" t="s">
        <v>91</v>
      </c>
      <c r="C11" s="1"/>
      <c r="D11" s="43"/>
      <c r="E11" s="43"/>
      <c r="F11" s="43"/>
      <c r="G11" s="43"/>
      <c r="H11" s="53"/>
      <c r="I11" s="43"/>
      <c r="J11" s="41"/>
      <c r="K11" s="41"/>
      <c r="L11" s="43"/>
      <c r="M11" s="53"/>
      <c r="N11" s="30"/>
      <c r="O11" s="41"/>
      <c r="P11" s="43"/>
      <c r="Q11" s="44"/>
      <c r="R11" s="43"/>
      <c r="S11" s="43"/>
      <c r="T11" s="43"/>
      <c r="U11" s="51"/>
      <c r="V11" s="41"/>
      <c r="W11" s="46">
        <f t="shared" si="1"/>
        <v>0</v>
      </c>
      <c r="X11" s="43"/>
    </row>
    <row r="12" spans="2:24" s="34" customFormat="1" x14ac:dyDescent="0.25">
      <c r="B12" s="1"/>
      <c r="C12" s="1" t="s">
        <v>94</v>
      </c>
      <c r="D12" s="43"/>
      <c r="E12" s="43">
        <v>1</v>
      </c>
      <c r="F12" s="43"/>
      <c r="G12" s="43"/>
      <c r="H12" s="53"/>
      <c r="I12" s="43"/>
      <c r="J12" s="41"/>
      <c r="K12" s="41"/>
      <c r="L12" s="43"/>
      <c r="M12" s="53"/>
      <c r="N12" s="30"/>
      <c r="O12" s="41"/>
      <c r="P12" s="43"/>
      <c r="Q12" s="50">
        <f t="shared" ref="Q12" si="2">IF(O12=0,0,(P12-O12)/O12)</f>
        <v>0</v>
      </c>
      <c r="R12" s="43"/>
      <c r="S12" s="43"/>
      <c r="T12" s="43"/>
      <c r="U12" s="51">
        <f t="shared" ref="U12" si="3">IF(S12=0,0,(T12-S12)/S12)</f>
        <v>0</v>
      </c>
      <c r="V12" s="41"/>
      <c r="W12" s="46">
        <f t="shared" si="1"/>
        <v>1</v>
      </c>
      <c r="X12" s="43"/>
    </row>
    <row r="13" spans="2:24" s="34" customFormat="1" x14ac:dyDescent="0.25">
      <c r="B13" s="1" t="s">
        <v>95</v>
      </c>
      <c r="C13" s="1"/>
      <c r="D13" s="54"/>
      <c r="E13" s="54"/>
      <c r="F13" s="54"/>
      <c r="G13" s="54"/>
      <c r="H13" s="55"/>
      <c r="I13" s="43"/>
      <c r="J13" s="56"/>
      <c r="K13" s="56"/>
      <c r="L13" s="54"/>
      <c r="M13" s="55"/>
      <c r="N13" s="30"/>
      <c r="O13" s="56"/>
      <c r="P13" s="54"/>
      <c r="Q13" s="57"/>
      <c r="R13" s="54"/>
      <c r="S13" s="43"/>
      <c r="T13" s="43"/>
      <c r="U13" s="51"/>
      <c r="V13" s="56"/>
      <c r="W13" s="46">
        <f t="shared" si="1"/>
        <v>0</v>
      </c>
      <c r="X13" s="54"/>
    </row>
    <row r="14" spans="2:24" s="34" customFormat="1" x14ac:dyDescent="0.25">
      <c r="B14" s="1"/>
      <c r="C14" s="1" t="s">
        <v>96</v>
      </c>
      <c r="D14" s="54"/>
      <c r="E14" s="54"/>
      <c r="F14" s="54"/>
      <c r="G14" s="54"/>
      <c r="H14" s="55"/>
      <c r="I14" s="43"/>
      <c r="J14" s="56"/>
      <c r="K14" s="56"/>
      <c r="L14" s="56">
        <v>3.6</v>
      </c>
      <c r="M14" s="58"/>
      <c r="N14" s="30"/>
      <c r="O14" s="56"/>
      <c r="P14" s="54">
        <v>5</v>
      </c>
      <c r="Q14" s="57"/>
      <c r="R14" s="32"/>
      <c r="S14" s="43"/>
      <c r="T14" s="43"/>
      <c r="U14" s="51"/>
      <c r="V14" s="32"/>
      <c r="W14" s="46">
        <f t="shared" si="1"/>
        <v>8.6</v>
      </c>
      <c r="X14" s="32"/>
    </row>
    <row r="15" spans="2:24" s="34" customFormat="1" x14ac:dyDescent="0.25">
      <c r="B15" s="1"/>
      <c r="C15" s="1" t="s">
        <v>97</v>
      </c>
      <c r="D15" s="54"/>
      <c r="E15" s="54"/>
      <c r="F15" s="54">
        <v>3.5</v>
      </c>
      <c r="G15" s="54"/>
      <c r="H15" s="54"/>
      <c r="I15" s="56"/>
      <c r="J15" s="56"/>
      <c r="K15" s="56">
        <v>4.75</v>
      </c>
      <c r="L15" s="56">
        <v>23.6</v>
      </c>
      <c r="M15" s="58"/>
      <c r="N15" s="30"/>
      <c r="O15" s="56"/>
      <c r="P15" s="54">
        <v>26.6</v>
      </c>
      <c r="Q15" s="57"/>
      <c r="R15" s="32"/>
      <c r="S15" s="43"/>
      <c r="T15" s="43"/>
      <c r="U15" s="51"/>
      <c r="V15" s="32"/>
      <c r="W15" s="46">
        <f t="shared" si="1"/>
        <v>58.45</v>
      </c>
      <c r="X15" s="32"/>
    </row>
    <row r="16" spans="2:24" s="34" customFormat="1" x14ac:dyDescent="0.25">
      <c r="B16" s="40"/>
      <c r="C16" s="1" t="s">
        <v>98</v>
      </c>
      <c r="D16" s="54"/>
      <c r="E16" s="54"/>
      <c r="F16" s="54">
        <v>1</v>
      </c>
      <c r="G16" s="54"/>
      <c r="H16" s="54"/>
      <c r="I16" s="56"/>
      <c r="J16" s="56"/>
      <c r="K16" s="56">
        <v>5.3</v>
      </c>
      <c r="L16" s="56">
        <v>8</v>
      </c>
      <c r="M16" s="58"/>
      <c r="N16" s="30"/>
      <c r="O16" s="56"/>
      <c r="P16" s="54">
        <v>21.2</v>
      </c>
      <c r="Q16" s="57"/>
      <c r="R16" s="32"/>
      <c r="S16" s="43"/>
      <c r="T16" s="43"/>
      <c r="U16" s="51"/>
      <c r="V16" s="32"/>
      <c r="W16" s="46">
        <f t="shared" si="1"/>
        <v>35.5</v>
      </c>
      <c r="X16" s="32"/>
    </row>
    <row r="17" spans="2:24" s="34" customFormat="1" x14ac:dyDescent="0.25">
      <c r="B17" s="1"/>
      <c r="C17" s="1" t="s">
        <v>99</v>
      </c>
      <c r="D17" s="54"/>
      <c r="E17" s="54"/>
      <c r="F17" s="54"/>
      <c r="G17" s="54"/>
      <c r="H17" s="54"/>
      <c r="I17" s="56"/>
      <c r="J17" s="56"/>
      <c r="K17" s="56">
        <v>1</v>
      </c>
      <c r="L17" s="56">
        <v>2.2999999999999998</v>
      </c>
      <c r="M17" s="58"/>
      <c r="N17" s="30"/>
      <c r="O17" s="56"/>
      <c r="P17" s="54">
        <v>10.3</v>
      </c>
      <c r="Q17" s="57"/>
      <c r="R17" s="32"/>
      <c r="S17" s="43"/>
      <c r="T17" s="43"/>
      <c r="U17" s="51"/>
      <c r="V17" s="32"/>
      <c r="W17" s="46">
        <f t="shared" si="1"/>
        <v>13.600000000000001</v>
      </c>
      <c r="X17" s="32"/>
    </row>
    <row r="18" spans="2:24" s="34" customFormat="1" x14ac:dyDescent="0.25">
      <c r="B18" s="1" t="s">
        <v>100</v>
      </c>
      <c r="C18" s="1"/>
      <c r="D18" s="54"/>
      <c r="E18" s="54"/>
      <c r="F18" s="54"/>
      <c r="G18" s="54"/>
      <c r="H18" s="54"/>
      <c r="I18" s="56"/>
      <c r="J18" s="56"/>
      <c r="K18" s="56"/>
      <c r="L18" s="56"/>
      <c r="M18" s="58"/>
      <c r="N18" s="30"/>
      <c r="O18" s="56"/>
      <c r="P18" s="54"/>
      <c r="Q18" s="57"/>
      <c r="R18" s="32"/>
      <c r="S18" s="43"/>
      <c r="T18" s="43"/>
      <c r="U18" s="51"/>
      <c r="V18" s="32"/>
      <c r="W18" s="46">
        <f t="shared" si="1"/>
        <v>0</v>
      </c>
      <c r="X18" s="32"/>
    </row>
    <row r="19" spans="2:24" s="34" customFormat="1" x14ac:dyDescent="0.25">
      <c r="B19" s="40"/>
      <c r="C19" s="1" t="s">
        <v>94</v>
      </c>
      <c r="D19" s="54"/>
      <c r="E19" s="54">
        <v>24</v>
      </c>
      <c r="F19" s="54">
        <v>3</v>
      </c>
      <c r="G19" s="54"/>
      <c r="H19" s="54"/>
      <c r="I19" s="56"/>
      <c r="J19" s="56"/>
      <c r="K19" s="56"/>
      <c r="L19" s="56"/>
      <c r="M19" s="58"/>
      <c r="N19" s="30"/>
      <c r="O19" s="56"/>
      <c r="P19" s="54"/>
      <c r="Q19" s="50">
        <f>O19-P19</f>
        <v>0</v>
      </c>
      <c r="R19" s="32"/>
      <c r="S19" s="43"/>
      <c r="T19" s="43"/>
      <c r="U19" s="51"/>
      <c r="V19" s="32"/>
      <c r="W19" s="46">
        <f t="shared" si="1"/>
        <v>27</v>
      </c>
      <c r="X19" s="32"/>
    </row>
    <row r="20" spans="2:24" s="34" customFormat="1" x14ac:dyDescent="0.25">
      <c r="B20" s="40"/>
      <c r="C20" s="1"/>
      <c r="D20" s="54"/>
      <c r="E20" s="54"/>
      <c r="F20" s="54"/>
      <c r="G20" s="54"/>
      <c r="H20" s="54"/>
      <c r="I20" s="56"/>
      <c r="J20" s="56"/>
      <c r="K20" s="56"/>
      <c r="L20" s="56"/>
      <c r="M20" s="58"/>
      <c r="N20" s="30"/>
      <c r="O20" s="56"/>
      <c r="P20" s="54"/>
      <c r="Q20" s="50">
        <f>O20-P20</f>
        <v>0</v>
      </c>
      <c r="R20" s="32"/>
      <c r="S20" s="43"/>
      <c r="T20" s="43"/>
      <c r="U20" s="51"/>
      <c r="V20" s="32"/>
      <c r="W20" s="46">
        <f t="shared" si="1"/>
        <v>0</v>
      </c>
      <c r="X20" s="32"/>
    </row>
    <row r="21" spans="2:24" s="34" customFormat="1" ht="12.75" x14ac:dyDescent="0.2">
      <c r="B21" s="40"/>
      <c r="C21" s="40"/>
      <c r="D21" s="54"/>
      <c r="E21" s="54"/>
      <c r="F21" s="54"/>
      <c r="G21" s="54"/>
      <c r="H21" s="54"/>
      <c r="I21" s="54"/>
      <c r="J21" s="54"/>
      <c r="K21" s="54"/>
      <c r="L21" s="54"/>
      <c r="M21" s="55"/>
      <c r="N21" s="30"/>
      <c r="O21" s="56"/>
      <c r="P21" s="54"/>
      <c r="Q21" s="57"/>
      <c r="R21" s="54"/>
      <c r="S21" s="43"/>
      <c r="T21" s="43"/>
      <c r="U21" s="51"/>
      <c r="V21" s="56"/>
      <c r="W21" s="46">
        <f t="shared" si="1"/>
        <v>0</v>
      </c>
      <c r="X21" s="59"/>
    </row>
    <row r="22" spans="2:24" s="34" customFormat="1" ht="13.5" thickBot="1" x14ac:dyDescent="0.25">
      <c r="B22" s="60" t="s">
        <v>19</v>
      </c>
      <c r="C22" s="61"/>
      <c r="D22" s="62">
        <f>SUM(D8:D21)</f>
        <v>0</v>
      </c>
      <c r="E22" s="62"/>
      <c r="F22" s="62">
        <f>SUM(F8:F21)</f>
        <v>9.5</v>
      </c>
      <c r="G22" s="62">
        <f>SUM(G8:G21)</f>
        <v>0</v>
      </c>
      <c r="H22" s="62">
        <f>SUM(H8:H21)</f>
        <v>0</v>
      </c>
      <c r="I22" s="62">
        <f>SUM(I8:I21)</f>
        <v>0</v>
      </c>
      <c r="J22" s="62">
        <f>SUM(J8:J21)</f>
        <v>0</v>
      </c>
      <c r="K22" s="62">
        <f>SUM(K8:K21)</f>
        <v>11.05</v>
      </c>
      <c r="L22" s="62">
        <f>SUM(L8:L21)</f>
        <v>40.099999999999994</v>
      </c>
      <c r="M22" s="63">
        <f>SUM(M8:M21)</f>
        <v>0</v>
      </c>
      <c r="N22" s="30"/>
      <c r="O22" s="64">
        <f>SUM(O8:O21)</f>
        <v>0</v>
      </c>
      <c r="P22" s="62">
        <f>SUM(P8:P21)</f>
        <v>63.099999999999994</v>
      </c>
      <c r="Q22" s="65">
        <f>SUM(Q8:Q21)</f>
        <v>0</v>
      </c>
      <c r="R22" s="62"/>
      <c r="S22" s="66">
        <f>SUM(S8:S21)</f>
        <v>0</v>
      </c>
      <c r="T22" s="66">
        <f>SUM(T8:T21)</f>
        <v>0</v>
      </c>
      <c r="U22" s="66">
        <f>SUM(U8:U21)</f>
        <v>0</v>
      </c>
      <c r="V22" s="64"/>
      <c r="W22" s="67">
        <f>SUM(W8:W21)</f>
        <v>151.25</v>
      </c>
      <c r="X22" s="59"/>
    </row>
    <row r="23" spans="2:24" s="68" customFormat="1" thickTop="1" x14ac:dyDescent="0.2"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70"/>
      <c r="R23" s="69"/>
      <c r="S23" s="69"/>
      <c r="T23" s="69"/>
      <c r="U23" s="69"/>
      <c r="V23" s="69"/>
      <c r="W23" s="71"/>
      <c r="X23" s="69"/>
    </row>
  </sheetData>
  <mergeCells count="8">
    <mergeCell ref="B2:X2"/>
    <mergeCell ref="B3:X3"/>
    <mergeCell ref="B4:X4"/>
    <mergeCell ref="D6:H6"/>
    <mergeCell ref="L6:L7"/>
    <mergeCell ref="M6:M7"/>
    <mergeCell ref="O6:Q6"/>
    <mergeCell ref="S6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Quarterly Evaluation</vt:lpstr>
      <vt:lpstr>Consolidated</vt:lpstr>
      <vt:lpstr>November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2024-12-03T12:12:14Z</dcterms:modified>
</cp:coreProperties>
</file>