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Performance Evaluation\November 2024\QA\"/>
    </mc:Choice>
  </mc:AlternateContent>
  <xr:revisionPtr revIDLastSave="0" documentId="13_ncr:1_{67B84B3F-C62F-401F-951D-5CF8FF062210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Quarterly Evaluation" sheetId="3" r:id="rId2"/>
    <sheet name="Consolidated" sheetId="1" r:id="rId3"/>
    <sheet name="November 2024" sheetId="6" r:id="rId4"/>
    <sheet name="October 2024" sheetId="4" r:id="rId5"/>
    <sheet name="September 202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3" i="1" l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O32" i="1"/>
  <c r="O53" i="1" s="1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W37" i="6"/>
  <c r="V37" i="6"/>
  <c r="U37" i="6"/>
  <c r="T37" i="6"/>
  <c r="N37" i="6"/>
  <c r="M37" i="6"/>
  <c r="O37" i="6" s="1"/>
  <c r="K37" i="6"/>
  <c r="J37" i="6"/>
  <c r="I37" i="6"/>
  <c r="H37" i="6"/>
  <c r="G37" i="6"/>
  <c r="F37" i="6"/>
  <c r="E37" i="6"/>
  <c r="D37" i="6"/>
  <c r="O10" i="6"/>
  <c r="O9" i="6"/>
  <c r="Q25" i="5"/>
  <c r="Q24" i="5"/>
  <c r="Q23" i="5"/>
  <c r="Q22" i="5"/>
  <c r="Q21" i="5"/>
  <c r="Q20" i="5"/>
  <c r="Q19" i="5"/>
  <c r="Q18" i="5"/>
  <c r="Q17" i="5"/>
  <c r="Q16" i="5"/>
  <c r="Q15" i="5"/>
  <c r="O10" i="4"/>
  <c r="O9" i="4"/>
  <c r="X53" i="1"/>
  <c r="W53" i="1"/>
  <c r="V53" i="1"/>
  <c r="U53" i="1"/>
  <c r="N53" i="1"/>
  <c r="P53" i="1" s="1"/>
  <c r="L53" i="1"/>
  <c r="K53" i="1"/>
  <c r="J53" i="1"/>
  <c r="I53" i="1"/>
  <c r="H53" i="1"/>
  <c r="F53" i="1"/>
  <c r="D53" i="1"/>
  <c r="W27" i="5"/>
  <c r="V27" i="5"/>
  <c r="U27" i="5"/>
  <c r="T27" i="5"/>
  <c r="N27" i="5"/>
  <c r="M27" i="5"/>
  <c r="O27" i="5" s="1"/>
  <c r="K27" i="5"/>
  <c r="J27" i="5"/>
  <c r="I27" i="5"/>
  <c r="H27" i="5"/>
  <c r="G27" i="5"/>
  <c r="F27" i="5"/>
  <c r="E27" i="5"/>
  <c r="D27" i="5"/>
  <c r="Q14" i="5"/>
  <c r="Q13" i="5"/>
  <c r="Q12" i="5"/>
  <c r="Q10" i="5"/>
  <c r="Q9" i="5"/>
  <c r="G22" i="4"/>
  <c r="H22" i="4"/>
  <c r="Q19" i="4"/>
  <c r="Q18" i="4"/>
  <c r="Q17" i="4"/>
  <c r="Q16" i="4"/>
  <c r="Q15" i="4"/>
  <c r="N22" i="4"/>
  <c r="W22" i="4"/>
  <c r="V22" i="4"/>
  <c r="U22" i="4"/>
  <c r="T22" i="4"/>
  <c r="M22" i="4"/>
  <c r="O22" i="4" s="1"/>
  <c r="K22" i="4"/>
  <c r="J22" i="4"/>
  <c r="I22" i="4"/>
  <c r="F22" i="4"/>
  <c r="E22" i="4"/>
  <c r="D22" i="4"/>
  <c r="Q13" i="4"/>
  <c r="Q12" i="4"/>
  <c r="Q11" i="4"/>
  <c r="Q10" i="4"/>
  <c r="Q9" i="4"/>
  <c r="C10" i="2"/>
  <c r="Q37" i="6" l="1"/>
  <c r="Q27" i="5"/>
  <c r="R53" i="1"/>
  <c r="Q22" i="4"/>
</calcChain>
</file>

<file path=xl/sharedStrings.xml><?xml version="1.0" encoding="utf-8"?>
<sst xmlns="http://schemas.openxmlformats.org/spreadsheetml/2006/main" count="265" uniqueCount="129">
  <si>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</si>
  <si>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</si>
  <si>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</si>
  <si>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</si>
  <si>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</si>
  <si>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</si>
  <si>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</si>
  <si>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Task</t>
  </si>
  <si>
    <t>Project / Release</t>
  </si>
  <si>
    <t>Total</t>
  </si>
  <si>
    <t>Post-Prod</t>
  </si>
  <si>
    <t>Actual</t>
  </si>
  <si>
    <t>Project Profile</t>
  </si>
  <si>
    <t>Variance</t>
  </si>
  <si>
    <t>Planned</t>
  </si>
  <si>
    <t>Number of Bugs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</si>
  <si>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</si>
  <si>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</si>
  <si>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</si>
  <si>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</si>
  <si>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</si>
  <si>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</si>
  <si>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</si>
  <si>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</si>
  <si>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</si>
  <si>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</si>
  <si>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</si>
  <si>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</si>
  <si>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</si>
  <si>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</si>
  <si>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</si>
  <si>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</si>
  <si>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</si>
  <si>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</si>
  <si>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</si>
  <si>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</si>
  <si>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</si>
  <si>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</si>
  <si>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</si>
  <si>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</si>
  <si>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</si>
  <si>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</si>
  <si>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</si>
  <si>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</si>
  <si>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</si>
  <si>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</si>
  <si>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</si>
  <si>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</si>
  <si>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</si>
  <si>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</si>
  <si>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</si>
  <si>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</si>
  <si>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</si>
  <si>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</si>
  <si>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</si>
  <si>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</si>
  <si>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</si>
  <si>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</si>
  <si>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</si>
  <si>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</si>
  <si>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</si>
  <si>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</si>
  <si>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</si>
  <si>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</si>
  <si>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</si>
  <si>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</si>
  <si>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</si>
  <si>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</si>
  <si>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</si>
  <si>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Period: September 2024</t>
  </si>
  <si>
    <t>Project Overhead</t>
  </si>
  <si>
    <t>Mgmt</t>
  </si>
  <si>
    <t>Analysis</t>
  </si>
  <si>
    <t>Deployment</t>
  </si>
  <si>
    <t>Design</t>
  </si>
  <si>
    <t>Kashif hayat</t>
  </si>
  <si>
    <t>Kashif Hayat</t>
  </si>
  <si>
    <t>Testing and Verification</t>
  </si>
  <si>
    <t>Meetings</t>
  </si>
  <si>
    <t>019</t>
  </si>
  <si>
    <t>QA Engineer</t>
  </si>
  <si>
    <t>08/01/2023</t>
  </si>
  <si>
    <t>2024-25</t>
  </si>
  <si>
    <t>Ability to assign Employees to Roles by Media type and by Client</t>
  </si>
  <si>
    <t>Add Media Type/Service type/Roles</t>
  </si>
  <si>
    <t>Regular testing and QA new project/assignment/task</t>
  </si>
  <si>
    <t>Test Cases</t>
  </si>
  <si>
    <t>Time</t>
  </si>
  <si>
    <t>Quarterly Evaluation (%)</t>
  </si>
  <si>
    <t>Jul-Sep</t>
  </si>
  <si>
    <t>Oct-Dec</t>
  </si>
  <si>
    <t>Jan-Mar</t>
  </si>
  <si>
    <t>Performance Evaluation</t>
  </si>
  <si>
    <t xml:space="preserve">APWORKS 2024.2 - PHASE 3        </t>
  </si>
  <si>
    <t>Switch Company on Invoice</t>
  </si>
  <si>
    <t>Customer Information: Select Client on Vendor Invoice</t>
  </si>
  <si>
    <t>Vendor/stations/sites associated to multiple pay to.</t>
  </si>
  <si>
    <t xml:space="preserve">APWORKS PHASE2                  </t>
  </si>
  <si>
    <t>Cient UAT Upgrade</t>
  </si>
  <si>
    <t>Internal Meetings</t>
  </si>
  <si>
    <t>QA Environment Upgrade</t>
  </si>
  <si>
    <t>Document</t>
  </si>
  <si>
    <t>Analysis of production issues reported by support team</t>
  </si>
  <si>
    <t>Google Drive integration. (Setup and Integration development)</t>
  </si>
  <si>
    <t>Documentation</t>
  </si>
  <si>
    <t xml:space="preserve">AP WORKFLOW                     </t>
  </si>
  <si>
    <t>Bug Fixing</t>
  </si>
  <si>
    <t>Cient UAT Upgrad</t>
  </si>
  <si>
    <t xml:space="preserve">NEXELUS 2024.2                  </t>
  </si>
  <si>
    <t xml:space="preserve">PR-0013                         </t>
  </si>
  <si>
    <t>Admin &amp; Misc.</t>
  </si>
  <si>
    <t>Internal Meeting</t>
  </si>
  <si>
    <t>Requirement Writ</t>
  </si>
  <si>
    <t>Diff</t>
  </si>
  <si>
    <t>Period: November 2024</t>
  </si>
  <si>
    <t xml:space="preserve">APWORKS - SUPPORT               </t>
  </si>
  <si>
    <t>Tasks by US Team - JustGlobal</t>
  </si>
  <si>
    <t>Apply discount based on Payment terms settings</t>
  </si>
  <si>
    <t>Remove Site column from vendor lookup</t>
  </si>
  <si>
    <t>Invoice Editing: Make the tax editable</t>
  </si>
  <si>
    <t xml:space="preserve">APWORKS 2024.2 - PHASE 4        </t>
  </si>
  <si>
    <t>Approve upto last level and auto post.</t>
  </si>
  <si>
    <t>Currency Changes on Vendor Map</t>
  </si>
  <si>
    <t>Stamp multiple approvers.</t>
  </si>
  <si>
    <t>Integration Testing</t>
  </si>
  <si>
    <t>Production: Auto populate lines based PO during scanning</t>
  </si>
  <si>
    <t>In-house Training</t>
  </si>
  <si>
    <t>Meetings, mails, communication, TFS, Interviews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</si>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</sst>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9" fontId="0" fillId="0" borderId="1" xfId="1" applyFont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43" fontId="0" fillId="3" borderId="1" xfId="5" applyFont="1" applyFill="1" applyBorder="1" applyAlignment="1">
      <alignment horizontal="center"/>
    </xf>
    <xf numFmtId="43" fontId="0" fillId="0" borderId="1" xfId="5" applyFont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5" borderId="4" xfId="0" applyFont="1" applyFill="1" applyBorder="1"/>
    <xf numFmtId="0" fontId="3" fillId="5" borderId="10" xfId="0" applyFont="1" applyFill="1" applyBorder="1"/>
    <xf numFmtId="9" fontId="0" fillId="3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7-4937-B9D1-65F8AE74FA14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19</c:v>
                </c:pt>
                <c:pt idx="1">
                  <c:v>22</c:v>
                </c:pt>
                <c:pt idx="2">
                  <c:v>18</c:v>
                </c:pt>
                <c:pt idx="3">
                  <c:v>22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7-4937-B9D1-65F8AE74FA14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37-4937-B9D1-65F8AE74FA14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14</c:v>
                </c:pt>
                <c:pt idx="1">
                  <c:v>12</c:v>
                </c:pt>
                <c:pt idx="2">
                  <c:v>17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37-4937-B9D1-65F8AE74FA14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</c:v>
                </c:pt>
                <c:pt idx="3">
                  <c:v>11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37-4937-B9D1-65F8AE74FA14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37-4937-B9D1-65F8AE74FA14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37-4937-B9D1-65F8AE74FA14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37-4937-B9D1-65F8AE74F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14</xdr:col>
      <xdr:colOff>57150</xdr:colOff>
      <xdr:row>37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2A6B0F-F29A-4934-BB0C-CA1E8C3BD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abSelected="1" workbookViewId="0">
      <selection activeCell="C19" sqref="C19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40" t="s">
        <v>53</v>
      </c>
      <c r="C2" s="40"/>
    </row>
    <row r="4" spans="2:14" x14ac:dyDescent="0.25">
      <c r="B4" s="39" t="s">
        <v>4</v>
      </c>
      <c r="C4" s="39"/>
      <c r="D4" s="39"/>
      <c r="E4" s="39"/>
      <c r="F4" s="20"/>
      <c r="G4" s="20"/>
    </row>
    <row r="5" spans="2:14" x14ac:dyDescent="0.25">
      <c r="B5" s="3" t="s">
        <v>1</v>
      </c>
      <c r="C5" s="37" t="s">
        <v>79</v>
      </c>
      <c r="D5" s="37"/>
      <c r="E5" s="37"/>
      <c r="F5" s="4"/>
      <c r="G5" s="4"/>
    </row>
    <row r="6" spans="2:14" x14ac:dyDescent="0.25">
      <c r="B6" s="3" t="s">
        <v>0</v>
      </c>
      <c r="C6" s="37" t="s">
        <v>75</v>
      </c>
      <c r="D6" s="37"/>
      <c r="E6" s="37"/>
      <c r="F6" s="4"/>
      <c r="G6" s="4"/>
    </row>
    <row r="7" spans="2:14" x14ac:dyDescent="0.25">
      <c r="B7" s="3" t="s">
        <v>2</v>
      </c>
      <c r="C7" s="37" t="s">
        <v>80</v>
      </c>
      <c r="D7" s="37"/>
      <c r="E7" s="37"/>
      <c r="F7" s="4"/>
      <c r="G7" s="4"/>
    </row>
    <row r="8" spans="2:14" x14ac:dyDescent="0.25">
      <c r="B8" s="3" t="s">
        <v>3</v>
      </c>
      <c r="C8" s="37" t="s">
        <v>25</v>
      </c>
      <c r="D8" s="37"/>
      <c r="E8" s="37"/>
      <c r="F8" s="4"/>
      <c r="G8" s="4"/>
    </row>
    <row r="9" spans="2:14" x14ac:dyDescent="0.25">
      <c r="B9" s="3" t="s">
        <v>5</v>
      </c>
      <c r="C9" s="37" t="s">
        <v>81</v>
      </c>
      <c r="D9" s="37"/>
      <c r="E9" s="37"/>
      <c r="F9" s="4"/>
      <c r="G9" s="4"/>
    </row>
    <row r="10" spans="2:14" x14ac:dyDescent="0.25">
      <c r="B10" s="3" t="s">
        <v>55</v>
      </c>
      <c r="C10" s="38">
        <f ca="1">(_xlfn.DAYS(TODAY(),C9)/365)</f>
        <v>1.3424657534246576</v>
      </c>
      <c r="D10" s="38"/>
      <c r="E10" s="38"/>
      <c r="F10" s="16"/>
      <c r="G10" s="16"/>
    </row>
    <row r="11" spans="2:14" x14ac:dyDescent="0.25">
      <c r="B11" s="3" t="s">
        <v>6</v>
      </c>
      <c r="C11" s="37" t="s">
        <v>82</v>
      </c>
      <c r="D11" s="37"/>
      <c r="E11" s="37"/>
      <c r="F11" s="4"/>
      <c r="G11" s="4"/>
    </row>
    <row r="12" spans="2:14" ht="6" customHeight="1" x14ac:dyDescent="0.25"/>
    <row r="13" spans="2:14" x14ac:dyDescent="0.25">
      <c r="B13" s="18" t="s">
        <v>17</v>
      </c>
      <c r="C13" s="15" t="s">
        <v>57</v>
      </c>
      <c r="D13" s="19" t="s">
        <v>58</v>
      </c>
      <c r="E13" s="15" t="s">
        <v>59</v>
      </c>
      <c r="F13" s="19" t="s">
        <v>60</v>
      </c>
      <c r="G13" s="15" t="s">
        <v>61</v>
      </c>
      <c r="H13" s="19" t="s">
        <v>62</v>
      </c>
      <c r="I13" s="15" t="s">
        <v>63</v>
      </c>
      <c r="J13" s="19" t="s">
        <v>64</v>
      </c>
      <c r="K13" s="15" t="s">
        <v>65</v>
      </c>
      <c r="L13" s="19" t="s">
        <v>66</v>
      </c>
      <c r="M13" s="15" t="s">
        <v>67</v>
      </c>
      <c r="N13" s="19" t="s">
        <v>68</v>
      </c>
    </row>
    <row r="14" spans="2:14" x14ac:dyDescent="0.25">
      <c r="B14" s="17" t="s">
        <v>21</v>
      </c>
      <c r="C14" s="2">
        <v>21</v>
      </c>
      <c r="D14" s="2">
        <v>22</v>
      </c>
      <c r="E14" s="2">
        <v>19</v>
      </c>
      <c r="F14" s="2">
        <v>23</v>
      </c>
      <c r="G14" s="2">
        <v>21</v>
      </c>
      <c r="H14" s="1"/>
      <c r="I14" s="1"/>
      <c r="J14" s="1"/>
      <c r="K14" s="1"/>
      <c r="L14" s="1"/>
      <c r="M14" s="1"/>
      <c r="N14" s="1"/>
    </row>
    <row r="15" spans="2:14" x14ac:dyDescent="0.25">
      <c r="B15" s="17" t="s">
        <v>27</v>
      </c>
      <c r="C15" s="2">
        <v>19</v>
      </c>
      <c r="D15" s="2">
        <v>22</v>
      </c>
      <c r="E15" s="2">
        <v>18</v>
      </c>
      <c r="F15" s="2">
        <v>22</v>
      </c>
      <c r="G15" s="2">
        <v>17</v>
      </c>
      <c r="H15" s="1"/>
      <c r="I15" s="1"/>
      <c r="J15" s="1"/>
      <c r="K15" s="1"/>
      <c r="L15" s="1"/>
      <c r="M15" s="1"/>
      <c r="N15" s="1"/>
    </row>
    <row r="16" spans="2:14" x14ac:dyDescent="0.25">
      <c r="B16" s="17" t="s">
        <v>18</v>
      </c>
      <c r="C16" s="2">
        <v>2</v>
      </c>
      <c r="D16" s="2">
        <v>0</v>
      </c>
      <c r="E16" s="2">
        <v>1</v>
      </c>
      <c r="F16" s="2">
        <v>1</v>
      </c>
      <c r="G16" s="2">
        <v>4</v>
      </c>
      <c r="H16" s="1"/>
      <c r="I16" s="1"/>
      <c r="J16" s="1"/>
      <c r="K16" s="1"/>
      <c r="L16" s="1"/>
      <c r="M16" s="1"/>
      <c r="N16" s="1"/>
    </row>
    <row r="17" spans="2:14" x14ac:dyDescent="0.25">
      <c r="B17" s="17" t="s">
        <v>19</v>
      </c>
      <c r="C17" s="2">
        <v>14</v>
      </c>
      <c r="D17" s="2">
        <v>12</v>
      </c>
      <c r="E17" s="2">
        <v>17</v>
      </c>
      <c r="F17" s="2">
        <v>0</v>
      </c>
      <c r="G17" s="2">
        <v>1</v>
      </c>
      <c r="H17" s="1"/>
      <c r="I17" s="1"/>
      <c r="J17" s="1"/>
      <c r="K17" s="1"/>
      <c r="L17" s="1"/>
      <c r="M17" s="1"/>
      <c r="N17" s="1"/>
    </row>
    <row r="18" spans="2:14" x14ac:dyDescent="0.25">
      <c r="B18" s="17" t="s">
        <v>23</v>
      </c>
      <c r="C18" s="2">
        <v>5</v>
      </c>
      <c r="D18" s="2">
        <v>10</v>
      </c>
      <c r="E18" s="2">
        <v>1</v>
      </c>
      <c r="F18" s="2">
        <v>11</v>
      </c>
      <c r="G18" s="2">
        <v>4</v>
      </c>
      <c r="H18" s="1"/>
      <c r="I18" s="1"/>
      <c r="J18" s="1"/>
      <c r="K18" s="1"/>
      <c r="L18" s="1"/>
      <c r="M18" s="1"/>
      <c r="N18" s="1"/>
    </row>
    <row r="19" spans="2:14" x14ac:dyDescent="0.25">
      <c r="B19" s="17" t="s">
        <v>20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1"/>
      <c r="I19" s="1"/>
      <c r="J19" s="1"/>
      <c r="K19" s="1"/>
      <c r="L19" s="1"/>
      <c r="M19" s="1"/>
      <c r="N19" s="1"/>
    </row>
    <row r="20" spans="2:14" x14ac:dyDescent="0.25">
      <c r="B20" s="17" t="s">
        <v>22</v>
      </c>
      <c r="C20" s="2">
        <v>0</v>
      </c>
      <c r="D20" s="2">
        <v>5</v>
      </c>
      <c r="E20" s="2">
        <v>0</v>
      </c>
      <c r="F20" s="2">
        <v>0</v>
      </c>
      <c r="G20" s="2">
        <v>0</v>
      </c>
      <c r="H20" s="1"/>
      <c r="I20" s="1"/>
      <c r="J20" s="1"/>
      <c r="K20" s="1"/>
      <c r="L20" s="1"/>
      <c r="M20" s="1"/>
      <c r="N20" s="1"/>
    </row>
    <row r="21" spans="2:14" x14ac:dyDescent="0.25">
      <c r="B21" s="17" t="s">
        <v>28</v>
      </c>
      <c r="C21" s="2">
        <v>5</v>
      </c>
      <c r="D21" s="2">
        <v>5</v>
      </c>
      <c r="E21" s="2">
        <v>1</v>
      </c>
      <c r="F21" s="2">
        <v>0</v>
      </c>
      <c r="G21" s="2">
        <v>4</v>
      </c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9BAD-B65A-4A96-9DE3-A2864D56E5E3}">
  <dimension ref="B2:L31"/>
  <sheetViews>
    <sheetView workbookViewId="0">
      <selection activeCell="E11" sqref="E11"/>
    </sheetView>
  </sheetViews>
  <sheetFormatPr defaultRowHeight="15" x14ac:dyDescent="0.25"/>
  <cols>
    <col min="2" max="2" width="52" customWidth="1"/>
    <col min="3" max="6" width="23.85546875" style="5" customWidth="1"/>
  </cols>
  <sheetData>
    <row r="2" spans="2:12" ht="18.75" x14ac:dyDescent="0.3">
      <c r="B2" s="41" t="s">
        <v>92</v>
      </c>
      <c r="C2" s="41"/>
      <c r="D2" s="41"/>
      <c r="E2" s="41"/>
      <c r="F2" s="41"/>
    </row>
    <row r="3" spans="2:12" ht="18.75" x14ac:dyDescent="0.3">
      <c r="B3" s="31"/>
      <c r="C3" s="32"/>
      <c r="D3" s="32"/>
      <c r="E3" s="32"/>
      <c r="F3" s="32"/>
      <c r="G3" s="31"/>
      <c r="H3" s="31"/>
      <c r="I3" s="31"/>
      <c r="J3" s="31"/>
      <c r="K3" s="31"/>
      <c r="L3" s="31"/>
    </row>
    <row r="4" spans="2:12" x14ac:dyDescent="0.25">
      <c r="B4" s="33"/>
      <c r="C4" s="42" t="s">
        <v>88</v>
      </c>
      <c r="D4" s="43"/>
      <c r="E4" s="43"/>
      <c r="F4" s="43"/>
    </row>
    <row r="5" spans="2:12" x14ac:dyDescent="0.25">
      <c r="B5" s="34" t="s">
        <v>29</v>
      </c>
      <c r="C5" s="14" t="s">
        <v>89</v>
      </c>
      <c r="D5" s="14" t="s">
        <v>90</v>
      </c>
      <c r="E5" s="14" t="s">
        <v>91</v>
      </c>
      <c r="F5" s="14" t="s">
        <v>91</v>
      </c>
    </row>
    <row r="6" spans="2:12" x14ac:dyDescent="0.25">
      <c r="B6" s="44" t="s">
        <v>16</v>
      </c>
      <c r="C6" s="45"/>
      <c r="D6" s="45"/>
      <c r="E6" s="45"/>
      <c r="F6" s="46"/>
    </row>
    <row r="7" spans="2:12" x14ac:dyDescent="0.25">
      <c r="B7" s="13" t="s">
        <v>30</v>
      </c>
      <c r="C7" s="21">
        <v>0.6</v>
      </c>
      <c r="D7" s="21"/>
      <c r="E7" s="21"/>
      <c r="F7" s="21"/>
    </row>
    <row r="8" spans="2:12" x14ac:dyDescent="0.25">
      <c r="B8" s="13" t="s">
        <v>31</v>
      </c>
      <c r="C8" s="21">
        <v>0.6</v>
      </c>
      <c r="D8" s="21"/>
      <c r="E8" s="21"/>
      <c r="F8" s="21"/>
    </row>
    <row r="9" spans="2:12" x14ac:dyDescent="0.25">
      <c r="B9" s="13" t="s">
        <v>32</v>
      </c>
      <c r="C9" s="21">
        <v>0.8</v>
      </c>
      <c r="D9" s="21"/>
      <c r="E9" s="21"/>
      <c r="F9" s="21"/>
    </row>
    <row r="10" spans="2:12" x14ac:dyDescent="0.25">
      <c r="B10" s="13" t="s">
        <v>33</v>
      </c>
      <c r="C10" s="21">
        <v>0.6</v>
      </c>
      <c r="D10" s="21"/>
      <c r="E10" s="21"/>
      <c r="F10" s="21"/>
    </row>
    <row r="11" spans="2:12" x14ac:dyDescent="0.25">
      <c r="B11" s="13" t="s">
        <v>34</v>
      </c>
      <c r="C11" s="21">
        <v>0.7</v>
      </c>
      <c r="D11" s="21"/>
      <c r="E11" s="21"/>
      <c r="F11" s="21"/>
    </row>
    <row r="12" spans="2:12" x14ac:dyDescent="0.25">
      <c r="B12" s="13" t="s">
        <v>35</v>
      </c>
      <c r="C12" s="21">
        <v>0.65</v>
      </c>
      <c r="D12" s="21"/>
      <c r="E12" s="21"/>
      <c r="F12" s="21"/>
    </row>
    <row r="13" spans="2:12" x14ac:dyDescent="0.25">
      <c r="B13" s="13" t="s">
        <v>48</v>
      </c>
      <c r="C13" s="21">
        <v>0.6</v>
      </c>
      <c r="D13" s="21"/>
      <c r="E13" s="21"/>
      <c r="F13" s="21"/>
    </row>
    <row r="14" spans="2:12" x14ac:dyDescent="0.25">
      <c r="B14" s="13" t="s">
        <v>49</v>
      </c>
      <c r="C14" s="21">
        <v>0.6</v>
      </c>
      <c r="D14" s="21"/>
      <c r="E14" s="21"/>
      <c r="F14" s="21"/>
    </row>
    <row r="15" spans="2:12" x14ac:dyDescent="0.25">
      <c r="B15" s="47" t="s">
        <v>47</v>
      </c>
      <c r="C15" s="45"/>
      <c r="D15" s="45"/>
      <c r="E15" s="45"/>
      <c r="F15" s="46"/>
    </row>
    <row r="16" spans="2:12" x14ac:dyDescent="0.25">
      <c r="B16" s="17" t="s">
        <v>52</v>
      </c>
      <c r="C16" s="21">
        <v>0.7</v>
      </c>
      <c r="D16" s="21"/>
      <c r="E16" s="21"/>
      <c r="F16" s="21"/>
    </row>
    <row r="17" spans="2:6" x14ac:dyDescent="0.25">
      <c r="B17" s="17" t="s">
        <v>36</v>
      </c>
      <c r="C17" s="21">
        <v>0.6</v>
      </c>
      <c r="D17" s="21"/>
      <c r="E17" s="21"/>
      <c r="F17" s="21"/>
    </row>
    <row r="18" spans="2:6" x14ac:dyDescent="0.25">
      <c r="B18" s="17" t="s">
        <v>37</v>
      </c>
      <c r="C18" s="21">
        <v>0.8</v>
      </c>
      <c r="D18" s="21"/>
      <c r="E18" s="21"/>
      <c r="F18" s="21"/>
    </row>
    <row r="19" spans="2:6" x14ac:dyDescent="0.25">
      <c r="B19" s="17" t="s">
        <v>38</v>
      </c>
      <c r="C19" s="21">
        <v>0.6</v>
      </c>
      <c r="D19" s="21"/>
      <c r="E19" s="21"/>
      <c r="F19" s="21"/>
    </row>
    <row r="20" spans="2:6" x14ac:dyDescent="0.25">
      <c r="B20" s="17" t="s">
        <v>39</v>
      </c>
      <c r="C20" s="21">
        <v>0.6</v>
      </c>
      <c r="D20" s="21"/>
      <c r="E20" s="21"/>
      <c r="F20" s="21"/>
    </row>
    <row r="21" spans="2:6" x14ac:dyDescent="0.25">
      <c r="B21" s="17" t="s">
        <v>47</v>
      </c>
      <c r="C21" s="21">
        <v>0.75</v>
      </c>
      <c r="D21" s="21"/>
      <c r="E21" s="21"/>
      <c r="F21" s="21"/>
    </row>
    <row r="22" spans="2:6" x14ac:dyDescent="0.25">
      <c r="B22" s="17" t="s">
        <v>46</v>
      </c>
      <c r="C22" s="21">
        <v>0.6</v>
      </c>
      <c r="D22" s="21"/>
      <c r="E22" s="21"/>
      <c r="F22" s="21"/>
    </row>
    <row r="23" spans="2:6" x14ac:dyDescent="0.25">
      <c r="B23" s="47" t="s">
        <v>40</v>
      </c>
      <c r="C23" s="45"/>
      <c r="D23" s="45"/>
      <c r="E23" s="45"/>
      <c r="F23" s="46"/>
    </row>
    <row r="24" spans="2:6" x14ac:dyDescent="0.25">
      <c r="B24" s="30" t="s">
        <v>41</v>
      </c>
      <c r="C24" s="21">
        <v>0.6</v>
      </c>
      <c r="D24" s="21"/>
      <c r="E24" s="21"/>
      <c r="F24" s="21"/>
    </row>
    <row r="25" spans="2:6" x14ac:dyDescent="0.25">
      <c r="B25" s="30" t="s">
        <v>54</v>
      </c>
      <c r="C25" s="21">
        <v>0.6</v>
      </c>
      <c r="D25" s="21"/>
      <c r="E25" s="21"/>
      <c r="F25" s="21"/>
    </row>
    <row r="26" spans="2:6" x14ac:dyDescent="0.25">
      <c r="B26" s="30" t="s">
        <v>42</v>
      </c>
      <c r="C26" s="21">
        <v>0.6</v>
      </c>
      <c r="D26" s="21"/>
      <c r="E26" s="21"/>
      <c r="F26" s="21"/>
    </row>
    <row r="27" spans="2:6" x14ac:dyDescent="0.25">
      <c r="B27" s="30" t="s">
        <v>43</v>
      </c>
      <c r="C27" s="21">
        <v>0.7</v>
      </c>
      <c r="D27" s="21"/>
      <c r="E27" s="21"/>
      <c r="F27" s="21"/>
    </row>
    <row r="28" spans="2:6" x14ac:dyDescent="0.25">
      <c r="B28" s="30" t="s">
        <v>44</v>
      </c>
      <c r="C28" s="21">
        <v>0.7</v>
      </c>
      <c r="D28" s="21"/>
      <c r="E28" s="21"/>
      <c r="F28" s="21"/>
    </row>
    <row r="29" spans="2:6" x14ac:dyDescent="0.25">
      <c r="B29" s="30" t="s">
        <v>45</v>
      </c>
      <c r="C29" s="21">
        <v>0.7</v>
      </c>
      <c r="D29" s="21"/>
      <c r="E29" s="21"/>
      <c r="F29" s="21"/>
    </row>
    <row r="30" spans="2:6" x14ac:dyDescent="0.25">
      <c r="B30" s="30" t="s">
        <v>50</v>
      </c>
      <c r="C30" s="21">
        <v>0.8</v>
      </c>
      <c r="D30" s="21"/>
      <c r="E30" s="21"/>
      <c r="F30" s="21"/>
    </row>
    <row r="31" spans="2:6" x14ac:dyDescent="0.25">
      <c r="B31" s="30" t="s">
        <v>51</v>
      </c>
      <c r="C31" s="21">
        <v>0.8</v>
      </c>
      <c r="D31" s="21"/>
      <c r="E31" s="21"/>
      <c r="F31" s="21"/>
    </row>
  </sheetData>
  <mergeCells count="5">
    <mergeCell ref="B2:F2"/>
    <mergeCell ref="C4:F4"/>
    <mergeCell ref="B6:F6"/>
    <mergeCell ref="B15:F15"/>
    <mergeCell ref="B23:F23"/>
  </mergeCells>
  <conditionalFormatting sqref="C7:C14">
    <cfRule type="dataBar" priority="7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{18CF117D-E6E8-43C6-B669-EB8A23FC5E53}</x14:id>
        </ext>
      </extLst>
    </cfRule>
  </conditionalFormatting>
  <conditionalFormatting sqref="C16:C22">
    <cfRule type="dataBar" priority="14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{BB4FBADD-B90A-4DE1-93B9-F60A87C05E6B}</x14:id>
        </ext>
      </extLst>
    </cfRule>
  </conditionalFormatting>
  <conditionalFormatting sqref="C24:C31">
    <cfRule type="dataBar" priority="5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{4AE35B5D-1B4E-4AE6-AA0D-A30ED6749052}</x14:id>
        </ext>
      </extLst>
    </cfRule>
  </conditionalFormatting>
  <conditionalFormatting sqref="D7:D14">
    <cfRule type="dataBar" priority="1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{B74F0BC4-391C-4A93-8A8A-AA00FD1B00ED}</x14:id>
        </ext>
      </extLst>
    </cfRule>
  </conditionalFormatting>
  <conditionalFormatting sqref="D16:D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{DFE5244B-44D9-492D-8451-6AAC23FE9EE2}</x14:id>
        </ext>
      </extLst>
    </cfRule>
  </conditionalFormatting>
  <conditionalFormatting sqref="D24:D31">
    <cfRule type="dataBar" priority="9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{9D3A778A-3555-4B40-B414-C3AB36126ABB}</x14:id>
        </ext>
      </extLst>
    </cfRule>
  </conditionalFormatting>
  <conditionalFormatting sqref="E7:E14">
    <cfRule type="dataBar" priority="1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{C359AD0E-DF64-4755-BA16-ACC0D39A79D1}</x14:id>
        </ext>
      </extLst>
    </cfRule>
  </conditionalFormatting>
  <conditionalFormatting sqref="E16:E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{F829C9B6-6DBA-400A-A8E8-13EE4F87768A}</x14:id>
        </ext>
      </extLst>
    </cfRule>
  </conditionalFormatting>
  <conditionalFormatting sqref="E24:E31">
    <cfRule type="dataBar" priority="8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{6162BD40-D58F-414C-9055-5447B36AF69B}</x14:id>
        </ext>
      </extLst>
    </cfRule>
  </conditionalFormatting>
  <conditionalFormatting sqref="F7:F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{C0173B67-3CF6-4E05-B2B6-EE80FDE8E81D}</x14:id>
        </ext>
      </extLst>
    </cfRule>
  </conditionalFormatting>
  <conditionalFormatting sqref="F16:F22">
    <cfRule type="dataBar" priority="17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{E71C3D00-E009-4608-B130-BF915BF6732B}</x14:id>
        </ext>
      </extLst>
    </cfRule>
  </conditionalFormatting>
  <conditionalFormatting sqref="F24:F31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{9649C61E-B50B-415A-908D-F4E3B8152829}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CF117D-E6E8-43C6-B669-EB8A23FC5E53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BB4FBADD-B90A-4DE1-93B9-F60A87C05E6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4AE35B5D-1B4E-4AE6-AA0D-A30ED6749052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B74F0BC4-391C-4A93-8A8A-AA00FD1B00E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DFE5244B-44D9-492D-8451-6AAC23FE9EE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9D3A778A-3555-4B40-B414-C3AB36126AB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C359AD0E-DF64-4755-BA16-ACC0D39A79D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F829C9B6-6DBA-400A-A8E8-13EE4F87768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6162BD40-D58F-414C-9055-5447B36AF69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C0173B67-3CF6-4E05-B2B6-EE80FDE8E81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E71C3D00-E009-4608-B130-BF915BF6732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9649C61E-B50B-415A-908D-F4E3B8152829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X54"/>
  <sheetViews>
    <sheetView workbookViewId="0">
      <selection activeCell="N51" sqref="N51"/>
    </sheetView>
  </sheetViews>
  <sheetFormatPr defaultRowHeight="15" x14ac:dyDescent="0.25"/>
  <cols>
    <col min="2" max="2" width="10.140625" customWidth="1"/>
    <col min="3" max="3" width="56.85546875" bestFit="1" customWidth="1"/>
    <col min="4" max="6" width="9.42578125" style="5" customWidth="1"/>
    <col min="7" max="7" width="11.42578125" style="5" bestFit="1" customWidth="1"/>
    <col min="8" max="10" width="11.42578125" style="5" customWidth="1"/>
    <col min="11" max="11" width="10.5703125" style="5" bestFit="1" customWidth="1"/>
    <col min="12" max="12" width="10.5703125" style="5" customWidth="1"/>
    <col min="13" max="13" width="2.28515625" style="5" customWidth="1"/>
    <col min="14" max="14" width="8.28515625" style="5" bestFit="1" customWidth="1"/>
    <col min="15" max="15" width="6.5703125" style="5" bestFit="1" customWidth="1"/>
    <col min="16" max="16" width="8.7109375" style="5" bestFit="1" customWidth="1"/>
    <col min="17" max="17" width="1.7109375" style="5" customWidth="1"/>
    <col min="18" max="18" width="9.7109375" style="5" customWidth="1"/>
    <col min="19" max="19" width="2.28515625" style="5" customWidth="1"/>
    <col min="20" max="20" width="8.42578125" style="5" customWidth="1"/>
    <col min="21" max="23" width="9.140625" style="5"/>
    <col min="24" max="24" width="9.7109375" style="5" bestFit="1" customWidth="1"/>
  </cols>
  <sheetData>
    <row r="2" spans="2:24" ht="26.25" x14ac:dyDescent="0.4">
      <c r="B2" s="48" t="s">
        <v>12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2:24" ht="15.75" x14ac:dyDescent="0.25">
      <c r="B3" s="49" t="s">
        <v>76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spans="2:24" x14ac:dyDescent="0.25">
      <c r="B4" s="50" t="s">
        <v>69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</row>
    <row r="6" spans="2:24" x14ac:dyDescent="0.25">
      <c r="B6" s="7" t="s">
        <v>8</v>
      </c>
      <c r="C6" s="8" t="s">
        <v>7</v>
      </c>
      <c r="D6" s="51" t="s">
        <v>70</v>
      </c>
      <c r="E6" s="52"/>
      <c r="F6" s="52"/>
      <c r="G6" s="52"/>
      <c r="H6" s="52"/>
      <c r="I6" s="52"/>
      <c r="J6" s="53"/>
      <c r="K6" s="54" t="s">
        <v>72</v>
      </c>
      <c r="L6" s="54" t="s">
        <v>74</v>
      </c>
      <c r="N6" s="51" t="s">
        <v>77</v>
      </c>
      <c r="O6" s="52"/>
      <c r="P6" s="53"/>
      <c r="R6" s="9" t="s">
        <v>9</v>
      </c>
      <c r="T6" s="9"/>
      <c r="U6" s="51" t="s">
        <v>15</v>
      </c>
      <c r="V6" s="52"/>
      <c r="W6" s="52"/>
      <c r="X6" s="53"/>
    </row>
    <row r="7" spans="2:24" x14ac:dyDescent="0.25">
      <c r="B7" s="22"/>
      <c r="C7" s="23"/>
      <c r="D7" s="24" t="s">
        <v>71</v>
      </c>
      <c r="E7" s="24" t="s">
        <v>128</v>
      </c>
      <c r="F7" s="24" t="s">
        <v>78</v>
      </c>
      <c r="G7" s="24" t="s">
        <v>73</v>
      </c>
      <c r="H7" s="24" t="s">
        <v>101</v>
      </c>
      <c r="I7" s="24" t="s">
        <v>56</v>
      </c>
      <c r="J7" s="24" t="s">
        <v>86</v>
      </c>
      <c r="K7" s="55"/>
      <c r="L7" s="55"/>
      <c r="N7" s="9" t="s">
        <v>14</v>
      </c>
      <c r="O7" s="9" t="s">
        <v>11</v>
      </c>
      <c r="P7" s="9" t="s">
        <v>13</v>
      </c>
      <c r="R7" s="25" t="s">
        <v>87</v>
      </c>
      <c r="T7" s="25" t="s">
        <v>24</v>
      </c>
      <c r="U7" s="9" t="s">
        <v>25</v>
      </c>
      <c r="V7" s="9" t="s">
        <v>26</v>
      </c>
      <c r="W7" s="9" t="s">
        <v>10</v>
      </c>
      <c r="X7" s="9" t="s">
        <v>9</v>
      </c>
    </row>
    <row r="8" spans="2:24" x14ac:dyDescent="0.25">
      <c r="B8" s="1" t="s">
        <v>105</v>
      </c>
      <c r="C8" s="2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8"/>
      <c r="S8" s="2"/>
      <c r="T8" s="6"/>
      <c r="U8" s="2"/>
      <c r="V8" s="2"/>
      <c r="W8" s="2"/>
      <c r="X8" s="6"/>
    </row>
    <row r="9" spans="2:24" x14ac:dyDescent="0.25">
      <c r="B9" s="27"/>
      <c r="C9" s="1" t="s">
        <v>85</v>
      </c>
      <c r="D9" s="2"/>
      <c r="E9" s="2"/>
      <c r="F9" s="2"/>
      <c r="G9" s="2"/>
      <c r="H9" s="2"/>
      <c r="I9" s="2"/>
      <c r="J9" s="2"/>
      <c r="K9" s="2">
        <v>8</v>
      </c>
      <c r="L9" s="2"/>
      <c r="M9" s="2"/>
      <c r="N9" s="2"/>
      <c r="O9" s="2"/>
      <c r="P9" s="2"/>
      <c r="Q9" s="2"/>
      <c r="R9" s="28">
        <f>D9+E9+F9+G9+H9+I9+J9+K9+L9+O9</f>
        <v>8</v>
      </c>
      <c r="S9" s="2"/>
      <c r="T9" s="6"/>
      <c r="U9" s="2"/>
      <c r="V9" s="2"/>
      <c r="W9" s="2"/>
      <c r="X9" s="6"/>
    </row>
    <row r="10" spans="2:24" x14ac:dyDescent="0.25">
      <c r="B10" s="1" t="s">
        <v>115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8">
        <f t="shared" ref="R10:R52" si="0">D10+E10+F10+G10+H10+I10+J10+K10+L10+O10</f>
        <v>0</v>
      </c>
      <c r="S10" s="2"/>
      <c r="T10" s="6"/>
      <c r="U10" s="2"/>
      <c r="V10" s="2"/>
      <c r="W10" s="2"/>
      <c r="X10" s="6"/>
    </row>
    <row r="11" spans="2:24" x14ac:dyDescent="0.25">
      <c r="B11" s="27"/>
      <c r="C11" s="1" t="s">
        <v>116</v>
      </c>
      <c r="D11" s="2"/>
      <c r="E11" s="2"/>
      <c r="F11" s="2"/>
      <c r="G11" s="2"/>
      <c r="H11" s="2"/>
      <c r="I11" s="2">
        <v>8</v>
      </c>
      <c r="J11" s="2"/>
      <c r="K11" s="2"/>
      <c r="L11" s="2"/>
      <c r="M11" s="2"/>
      <c r="N11" s="2"/>
      <c r="O11" s="2"/>
      <c r="P11" s="2"/>
      <c r="Q11" s="2"/>
      <c r="R11" s="28">
        <f t="shared" si="0"/>
        <v>8</v>
      </c>
      <c r="S11" s="2"/>
      <c r="T11" s="6"/>
      <c r="U11" s="2"/>
      <c r="V11" s="2"/>
      <c r="W11" s="2"/>
      <c r="X11" s="6"/>
    </row>
    <row r="12" spans="2:24" x14ac:dyDescent="0.25">
      <c r="B12" s="1" t="s">
        <v>93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8">
        <f t="shared" si="0"/>
        <v>0</v>
      </c>
      <c r="S12" s="2"/>
      <c r="T12" s="6"/>
      <c r="U12" s="2"/>
      <c r="V12" s="2"/>
      <c r="W12" s="2"/>
      <c r="X12" s="6"/>
    </row>
    <row r="13" spans="2:24" x14ac:dyDescent="0.25">
      <c r="B13" s="27"/>
      <c r="C13" s="1" t="s">
        <v>84</v>
      </c>
      <c r="D13" s="2"/>
      <c r="E13" s="2"/>
      <c r="F13" s="2"/>
      <c r="G13" s="2"/>
      <c r="H13" s="2"/>
      <c r="I13" s="2"/>
      <c r="J13" s="2">
        <v>11</v>
      </c>
      <c r="K13" s="2"/>
      <c r="L13" s="2"/>
      <c r="M13" s="2"/>
      <c r="N13" s="2"/>
      <c r="O13" s="2">
        <v>48</v>
      </c>
      <c r="P13" s="2"/>
      <c r="Q13" s="2"/>
      <c r="R13" s="28">
        <f t="shared" si="0"/>
        <v>59</v>
      </c>
      <c r="S13" s="2"/>
      <c r="T13" s="6"/>
      <c r="U13" s="2"/>
      <c r="V13" s="2"/>
      <c r="W13" s="2"/>
      <c r="X13" s="6"/>
    </row>
    <row r="14" spans="2:24" x14ac:dyDescent="0.25">
      <c r="B14" s="1"/>
      <c r="C14" s="1" t="s">
        <v>83</v>
      </c>
      <c r="D14" s="2"/>
      <c r="E14" s="2"/>
      <c r="F14" s="2">
        <v>16</v>
      </c>
      <c r="G14" s="2"/>
      <c r="H14" s="2"/>
      <c r="I14" s="2"/>
      <c r="J14" s="2">
        <v>6</v>
      </c>
      <c r="K14" s="2"/>
      <c r="L14" s="2"/>
      <c r="M14" s="2"/>
      <c r="N14" s="2"/>
      <c r="O14" s="2">
        <v>37</v>
      </c>
      <c r="P14" s="2"/>
      <c r="Q14" s="2"/>
      <c r="R14" s="28">
        <f t="shared" si="0"/>
        <v>59</v>
      </c>
      <c r="S14" s="2"/>
      <c r="T14" s="6"/>
      <c r="U14" s="2"/>
      <c r="V14" s="2"/>
      <c r="W14" s="2"/>
      <c r="X14" s="6"/>
    </row>
    <row r="15" spans="2:24" x14ac:dyDescent="0.25">
      <c r="B15" s="27"/>
      <c r="C15" s="1" t="s">
        <v>94</v>
      </c>
      <c r="D15" s="2"/>
      <c r="E15" s="2"/>
      <c r="F15" s="2"/>
      <c r="G15" s="2"/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8">
        <f t="shared" si="0"/>
        <v>1</v>
      </c>
      <c r="S15" s="2"/>
      <c r="T15" s="6"/>
      <c r="U15" s="2"/>
      <c r="V15" s="2"/>
      <c r="W15" s="2"/>
      <c r="X15" s="6"/>
    </row>
    <row r="16" spans="2:24" x14ac:dyDescent="0.25">
      <c r="B16" s="27"/>
      <c r="C16" s="1" t="s">
        <v>95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10</v>
      </c>
      <c r="P16" s="2"/>
      <c r="Q16" s="2"/>
      <c r="R16" s="28">
        <f t="shared" si="0"/>
        <v>10</v>
      </c>
      <c r="S16" s="2"/>
      <c r="T16" s="6"/>
      <c r="U16" s="2"/>
      <c r="V16" s="2"/>
      <c r="W16" s="2"/>
      <c r="X16" s="6"/>
    </row>
    <row r="17" spans="2:24" x14ac:dyDescent="0.25">
      <c r="B17" s="27"/>
      <c r="C17" s="1" t="s">
        <v>96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31</v>
      </c>
      <c r="P17" s="2"/>
      <c r="Q17" s="2"/>
      <c r="R17" s="28">
        <f t="shared" si="0"/>
        <v>31</v>
      </c>
      <c r="S17" s="2"/>
      <c r="T17" s="6"/>
      <c r="U17" s="2"/>
      <c r="V17" s="2"/>
      <c r="W17" s="2"/>
      <c r="X17" s="6"/>
    </row>
    <row r="18" spans="2:24" x14ac:dyDescent="0.25">
      <c r="B18" s="27"/>
      <c r="C18" s="1" t="s">
        <v>117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2</v>
      </c>
      <c r="P18" s="2"/>
      <c r="Q18" s="2"/>
      <c r="R18" s="28">
        <f t="shared" si="0"/>
        <v>2</v>
      </c>
      <c r="S18" s="2"/>
      <c r="T18" s="6"/>
      <c r="U18" s="2"/>
      <c r="V18" s="2"/>
      <c r="W18" s="2"/>
      <c r="X18" s="6"/>
    </row>
    <row r="19" spans="2:24" x14ac:dyDescent="0.25">
      <c r="B19" s="1"/>
      <c r="C19" s="1" t="s">
        <v>118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/>
      <c r="R19" s="28">
        <f t="shared" si="0"/>
        <v>1</v>
      </c>
      <c r="S19" s="2"/>
      <c r="T19" s="6"/>
      <c r="U19" s="2"/>
      <c r="V19" s="2"/>
      <c r="W19" s="2"/>
      <c r="X19" s="6"/>
    </row>
    <row r="20" spans="2:24" x14ac:dyDescent="0.25">
      <c r="B20" s="27"/>
      <c r="C20" s="1" t="s">
        <v>119</v>
      </c>
      <c r="D20" s="2"/>
      <c r="E20" s="2"/>
      <c r="F20" s="2"/>
      <c r="G20" s="2"/>
      <c r="H20" s="2"/>
      <c r="I20" s="2"/>
      <c r="J20" s="2"/>
      <c r="K20" s="2">
        <v>2</v>
      </c>
      <c r="L20" s="2"/>
      <c r="M20" s="2"/>
      <c r="N20" s="2"/>
      <c r="O20" s="2"/>
      <c r="P20" s="2"/>
      <c r="Q20" s="2"/>
      <c r="R20" s="28">
        <f t="shared" si="0"/>
        <v>2</v>
      </c>
      <c r="S20" s="2"/>
      <c r="T20" s="6"/>
      <c r="U20" s="2"/>
      <c r="V20" s="2"/>
      <c r="W20" s="2"/>
      <c r="X20" s="6"/>
    </row>
    <row r="21" spans="2:24" x14ac:dyDescent="0.25">
      <c r="B21" s="1" t="s">
        <v>120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8">
        <f t="shared" si="0"/>
        <v>0</v>
      </c>
      <c r="S21" s="2"/>
      <c r="T21" s="6"/>
      <c r="U21" s="2"/>
      <c r="V21" s="2"/>
      <c r="W21" s="2"/>
      <c r="X21" s="6"/>
    </row>
    <row r="22" spans="2:24" x14ac:dyDescent="0.25">
      <c r="B22" s="27"/>
      <c r="C22" s="1" t="s">
        <v>121</v>
      </c>
      <c r="D22" s="2"/>
      <c r="E22" s="2"/>
      <c r="F22" s="2"/>
      <c r="G22" s="2"/>
      <c r="H22" s="2"/>
      <c r="I22" s="2"/>
      <c r="J22" s="2"/>
      <c r="K22" s="2">
        <v>4</v>
      </c>
      <c r="L22" s="2"/>
      <c r="M22" s="2"/>
      <c r="N22" s="2"/>
      <c r="O22" s="2">
        <v>6</v>
      </c>
      <c r="P22" s="2"/>
      <c r="Q22" s="2"/>
      <c r="R22" s="28">
        <f t="shared" si="0"/>
        <v>10</v>
      </c>
      <c r="S22" s="2"/>
      <c r="T22" s="6"/>
      <c r="U22" s="2"/>
      <c r="V22" s="2"/>
      <c r="W22" s="2"/>
      <c r="X22" s="6"/>
    </row>
    <row r="23" spans="2:24" x14ac:dyDescent="0.25">
      <c r="B23" s="26"/>
      <c r="C23" s="1" t="s">
        <v>122</v>
      </c>
      <c r="D23" s="2"/>
      <c r="E23" s="2"/>
      <c r="F23" s="2"/>
      <c r="G23" s="2"/>
      <c r="H23" s="2"/>
      <c r="I23" s="2"/>
      <c r="J23" s="2"/>
      <c r="K23" s="2">
        <v>2</v>
      </c>
      <c r="L23" s="2"/>
      <c r="M23" s="2"/>
      <c r="N23" s="2"/>
      <c r="O23" s="2"/>
      <c r="P23" s="2"/>
      <c r="Q23" s="2"/>
      <c r="R23" s="28">
        <f t="shared" si="0"/>
        <v>2</v>
      </c>
      <c r="S23" s="2"/>
      <c r="T23" s="6"/>
      <c r="U23" s="2"/>
      <c r="V23" s="2"/>
      <c r="W23" s="2"/>
      <c r="X23" s="6"/>
    </row>
    <row r="24" spans="2:24" x14ac:dyDescent="0.25">
      <c r="B24" s="27"/>
      <c r="C24" s="1" t="s">
        <v>123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>
        <v>1</v>
      </c>
      <c r="P24" s="2"/>
      <c r="Q24" s="2"/>
      <c r="R24" s="28">
        <f t="shared" si="0"/>
        <v>1</v>
      </c>
      <c r="S24" s="2"/>
      <c r="T24" s="6"/>
      <c r="U24" s="2"/>
      <c r="V24" s="2"/>
      <c r="W24" s="2"/>
      <c r="X24" s="6"/>
    </row>
    <row r="25" spans="2:24" x14ac:dyDescent="0.25">
      <c r="B25" s="1"/>
      <c r="C25" s="1" t="s">
        <v>124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v>12</v>
      </c>
      <c r="P25" s="2"/>
      <c r="Q25" s="2"/>
      <c r="R25" s="28">
        <f t="shared" si="0"/>
        <v>12</v>
      </c>
      <c r="S25" s="2"/>
      <c r="T25" s="6"/>
      <c r="U25" s="2"/>
      <c r="V25" s="2"/>
      <c r="W25" s="2"/>
      <c r="X25" s="6"/>
    </row>
    <row r="26" spans="2:24" x14ac:dyDescent="0.25">
      <c r="B26" s="27"/>
      <c r="C26" s="1" t="s">
        <v>125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v>3</v>
      </c>
      <c r="P26" s="2"/>
      <c r="Q26" s="2"/>
      <c r="R26" s="28">
        <f t="shared" si="0"/>
        <v>3</v>
      </c>
      <c r="S26" s="2"/>
      <c r="T26" s="6"/>
      <c r="U26" s="2"/>
      <c r="V26" s="2"/>
      <c r="W26" s="2"/>
      <c r="X26" s="6"/>
    </row>
    <row r="27" spans="2:24" x14ac:dyDescent="0.25">
      <c r="B27" s="1" t="s">
        <v>97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8">
        <f t="shared" si="0"/>
        <v>0</v>
      </c>
      <c r="S27" s="2"/>
      <c r="T27" s="6"/>
      <c r="U27" s="2"/>
      <c r="V27" s="2"/>
      <c r="W27" s="2"/>
      <c r="X27" s="6"/>
    </row>
    <row r="28" spans="2:24" x14ac:dyDescent="0.25">
      <c r="B28" s="1"/>
      <c r="C28" s="1" t="s">
        <v>98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8</v>
      </c>
      <c r="P28" s="2"/>
      <c r="Q28" s="2"/>
      <c r="R28" s="28">
        <f t="shared" si="0"/>
        <v>8</v>
      </c>
      <c r="S28" s="2"/>
      <c r="T28" s="6"/>
      <c r="U28" s="2"/>
      <c r="V28" s="2"/>
      <c r="W28" s="2"/>
      <c r="X28" s="6"/>
    </row>
    <row r="29" spans="2:24" x14ac:dyDescent="0.25">
      <c r="B29" s="1"/>
      <c r="C29" s="1" t="s">
        <v>56</v>
      </c>
      <c r="D29" s="2"/>
      <c r="E29" s="2"/>
      <c r="F29" s="2">
        <v>13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8">
        <f t="shared" si="0"/>
        <v>13</v>
      </c>
      <c r="S29" s="2"/>
      <c r="T29" s="6"/>
      <c r="U29" s="2"/>
      <c r="V29" s="2"/>
      <c r="W29" s="2"/>
      <c r="X29" s="6"/>
    </row>
    <row r="30" spans="2:24" x14ac:dyDescent="0.25">
      <c r="B30" s="1"/>
      <c r="C30" s="1" t="s">
        <v>99</v>
      </c>
      <c r="D30" s="2"/>
      <c r="E30" s="2"/>
      <c r="F30" s="2">
        <v>19</v>
      </c>
      <c r="G30" s="2"/>
      <c r="H30" s="2"/>
      <c r="I30" s="2">
        <v>11</v>
      </c>
      <c r="J30" s="2"/>
      <c r="K30" s="2"/>
      <c r="L30" s="2"/>
      <c r="M30" s="2"/>
      <c r="N30" s="2"/>
      <c r="O30" s="2">
        <v>30</v>
      </c>
      <c r="P30" s="2"/>
      <c r="Q30" s="2"/>
      <c r="R30" s="28">
        <f t="shared" si="0"/>
        <v>60</v>
      </c>
      <c r="S30" s="2"/>
      <c r="T30" s="6"/>
      <c r="U30" s="2"/>
      <c r="V30" s="2"/>
      <c r="W30" s="2"/>
      <c r="X30" s="6"/>
    </row>
    <row r="31" spans="2:24" x14ac:dyDescent="0.25">
      <c r="B31" s="1"/>
      <c r="C31" s="1" t="s">
        <v>102</v>
      </c>
      <c r="D31" s="2"/>
      <c r="E31" s="2"/>
      <c r="F31" s="2"/>
      <c r="G31" s="2"/>
      <c r="H31" s="2"/>
      <c r="I31" s="2">
        <v>15</v>
      </c>
      <c r="J31" s="2"/>
      <c r="K31" s="2"/>
      <c r="L31" s="2"/>
      <c r="M31" s="2"/>
      <c r="N31" s="2"/>
      <c r="O31" s="2"/>
      <c r="P31" s="2"/>
      <c r="Q31" s="2"/>
      <c r="R31" s="28">
        <f t="shared" si="0"/>
        <v>15</v>
      </c>
      <c r="S31" s="2"/>
      <c r="T31" s="6"/>
      <c r="U31" s="2"/>
      <c r="V31" s="2"/>
      <c r="W31" s="2"/>
      <c r="X31" s="6"/>
    </row>
    <row r="32" spans="2:24" x14ac:dyDescent="0.25">
      <c r="B32" s="1"/>
      <c r="C32" s="1" t="s">
        <v>85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>
        <f>48+35</f>
        <v>83</v>
      </c>
      <c r="P32" s="2"/>
      <c r="Q32" s="2"/>
      <c r="R32" s="28">
        <f t="shared" si="0"/>
        <v>83</v>
      </c>
      <c r="S32" s="2"/>
      <c r="T32" s="6"/>
      <c r="U32" s="2"/>
      <c r="V32" s="2"/>
      <c r="W32" s="2"/>
      <c r="X32" s="6"/>
    </row>
    <row r="33" spans="2:24" x14ac:dyDescent="0.25">
      <c r="B33" s="1"/>
      <c r="C33" s="1" t="s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29</v>
      </c>
      <c r="P33" s="2"/>
      <c r="Q33" s="2"/>
      <c r="R33" s="28">
        <f t="shared" si="0"/>
        <v>29</v>
      </c>
      <c r="S33" s="2"/>
      <c r="T33" s="6"/>
      <c r="U33" s="2"/>
      <c r="V33" s="2"/>
      <c r="W33" s="2"/>
      <c r="X33" s="6"/>
    </row>
    <row r="34" spans="2:24" x14ac:dyDescent="0.25">
      <c r="B34" s="1" t="s">
        <v>109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8">
        <f t="shared" si="0"/>
        <v>0</v>
      </c>
      <c r="S34" s="2"/>
      <c r="T34" s="6"/>
      <c r="U34" s="2"/>
      <c r="V34" s="2"/>
      <c r="W34" s="2"/>
      <c r="X34" s="6"/>
    </row>
    <row r="35" spans="2:24" x14ac:dyDescent="0.25">
      <c r="B35" s="1"/>
      <c r="C35" s="1" t="s">
        <v>127</v>
      </c>
      <c r="D35" s="2"/>
      <c r="E35" s="2"/>
      <c r="F35" s="2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8">
        <f t="shared" si="0"/>
        <v>1</v>
      </c>
      <c r="S35" s="2"/>
      <c r="T35" s="6"/>
      <c r="U35" s="2"/>
      <c r="V35" s="2"/>
      <c r="W35" s="2"/>
      <c r="X35" s="6"/>
    </row>
    <row r="36" spans="2:24" x14ac:dyDescent="0.25">
      <c r="B36" s="1"/>
      <c r="C36" s="1" t="s">
        <v>98</v>
      </c>
      <c r="D36" s="2"/>
      <c r="E36" s="2"/>
      <c r="F36" s="2"/>
      <c r="G36" s="2"/>
      <c r="H36" s="2"/>
      <c r="I36" s="2"/>
      <c r="J36" s="2"/>
      <c r="K36" s="2">
        <v>2</v>
      </c>
      <c r="L36" s="2"/>
      <c r="M36" s="2"/>
      <c r="N36" s="2"/>
      <c r="O36" s="2"/>
      <c r="P36" s="2"/>
      <c r="Q36" s="2"/>
      <c r="R36" s="28">
        <f t="shared" si="0"/>
        <v>2</v>
      </c>
      <c r="S36" s="2"/>
      <c r="T36" s="6"/>
      <c r="U36" s="2"/>
      <c r="V36" s="2"/>
      <c r="W36" s="2"/>
      <c r="X36" s="6"/>
    </row>
    <row r="37" spans="2:24" x14ac:dyDescent="0.25">
      <c r="B37" s="1"/>
      <c r="C37" s="1" t="s">
        <v>126</v>
      </c>
      <c r="D37" s="2"/>
      <c r="E37" s="2">
        <v>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8">
        <f t="shared" si="0"/>
        <v>2</v>
      </c>
      <c r="S37" s="2"/>
      <c r="T37" s="6"/>
      <c r="U37" s="2"/>
      <c r="V37" s="2"/>
      <c r="W37" s="2"/>
      <c r="X37" s="6"/>
    </row>
    <row r="38" spans="2:24" x14ac:dyDescent="0.25">
      <c r="B38" s="1"/>
      <c r="C38" s="1" t="s">
        <v>99</v>
      </c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8">
        <f t="shared" si="0"/>
        <v>1</v>
      </c>
      <c r="S38" s="2"/>
      <c r="T38" s="6"/>
      <c r="U38" s="2"/>
      <c r="V38" s="2"/>
      <c r="W38" s="2"/>
      <c r="X38" s="6"/>
    </row>
    <row r="39" spans="2:24" x14ac:dyDescent="0.25">
      <c r="B39" s="1"/>
      <c r="C39" s="1" t="s">
        <v>100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4</v>
      </c>
      <c r="P39" s="2"/>
      <c r="Q39" s="2"/>
      <c r="R39" s="28">
        <f t="shared" si="0"/>
        <v>4</v>
      </c>
      <c r="S39" s="2"/>
      <c r="T39" s="6"/>
      <c r="U39" s="2"/>
      <c r="V39" s="2"/>
      <c r="W39" s="2"/>
      <c r="X39" s="6"/>
    </row>
    <row r="40" spans="2:24" x14ac:dyDescent="0.25"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8">
        <f t="shared" si="0"/>
        <v>0</v>
      </c>
      <c r="S40" s="2"/>
      <c r="T40" s="6"/>
      <c r="U40" s="2"/>
      <c r="V40" s="2"/>
      <c r="W40" s="2"/>
      <c r="X40" s="6"/>
    </row>
    <row r="41" spans="2:24" x14ac:dyDescent="0.25"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8">
        <f t="shared" si="0"/>
        <v>0</v>
      </c>
      <c r="S41" s="2"/>
      <c r="T41" s="6"/>
      <c r="U41" s="2"/>
      <c r="V41" s="2"/>
      <c r="W41" s="2"/>
      <c r="X41" s="6"/>
    </row>
    <row r="42" spans="2:24" x14ac:dyDescent="0.25"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8">
        <f t="shared" si="0"/>
        <v>0</v>
      </c>
      <c r="S42" s="2"/>
      <c r="T42" s="6"/>
      <c r="U42" s="2"/>
      <c r="V42" s="2"/>
      <c r="W42" s="2"/>
      <c r="X42" s="6"/>
    </row>
    <row r="43" spans="2:24" x14ac:dyDescent="0.25"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8">
        <f t="shared" si="0"/>
        <v>0</v>
      </c>
      <c r="S43" s="2"/>
      <c r="T43" s="6"/>
      <c r="U43" s="2"/>
      <c r="V43" s="2"/>
      <c r="W43" s="2"/>
      <c r="X43" s="6"/>
    </row>
    <row r="44" spans="2:24" x14ac:dyDescent="0.25"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8">
        <f t="shared" si="0"/>
        <v>0</v>
      </c>
      <c r="S44" s="2"/>
      <c r="T44" s="6"/>
      <c r="U44" s="2"/>
      <c r="V44" s="2"/>
      <c r="W44" s="2"/>
      <c r="X44" s="6"/>
    </row>
    <row r="45" spans="2:24" x14ac:dyDescent="0.25"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8">
        <f t="shared" si="0"/>
        <v>0</v>
      </c>
      <c r="S45" s="2"/>
      <c r="T45" s="6"/>
      <c r="U45" s="2"/>
      <c r="V45" s="2"/>
      <c r="W45" s="2"/>
      <c r="X45" s="6"/>
    </row>
    <row r="46" spans="2:24" x14ac:dyDescent="0.25">
      <c r="B46" s="27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8">
        <f t="shared" si="0"/>
        <v>0</v>
      </c>
      <c r="S46" s="2"/>
      <c r="T46" s="6"/>
      <c r="U46" s="2"/>
      <c r="V46" s="2"/>
      <c r="W46" s="2"/>
      <c r="X46" s="6"/>
    </row>
    <row r="47" spans="2:24" x14ac:dyDescent="0.25">
      <c r="B47" s="27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8">
        <f t="shared" si="0"/>
        <v>0</v>
      </c>
      <c r="S47" s="2"/>
      <c r="T47" s="6"/>
      <c r="U47" s="2"/>
      <c r="V47" s="2"/>
      <c r="W47" s="2"/>
      <c r="X47" s="6"/>
    </row>
    <row r="48" spans="2:24" x14ac:dyDescent="0.25">
      <c r="B48" s="27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8">
        <f t="shared" si="0"/>
        <v>0</v>
      </c>
      <c r="S48" s="2"/>
      <c r="T48" s="6"/>
      <c r="U48" s="2"/>
      <c r="V48" s="2"/>
      <c r="W48" s="2"/>
      <c r="X48" s="6"/>
    </row>
    <row r="49" spans="2:24" x14ac:dyDescent="0.25">
      <c r="B49" s="27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8">
        <f t="shared" si="0"/>
        <v>0</v>
      </c>
      <c r="S49" s="2"/>
      <c r="T49" s="6"/>
      <c r="U49" s="2"/>
      <c r="V49" s="2"/>
      <c r="W49" s="2"/>
      <c r="X49" s="6"/>
    </row>
    <row r="50" spans="2:24" x14ac:dyDescent="0.25">
      <c r="B50" s="27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8">
        <f t="shared" si="0"/>
        <v>0</v>
      </c>
      <c r="S50" s="2"/>
      <c r="T50" s="6"/>
      <c r="U50" s="2"/>
      <c r="V50" s="2"/>
      <c r="W50" s="2"/>
      <c r="X50" s="6"/>
    </row>
    <row r="51" spans="2:24" x14ac:dyDescent="0.25">
      <c r="B51" s="27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8">
        <f t="shared" si="0"/>
        <v>0</v>
      </c>
      <c r="S51" s="2"/>
      <c r="T51" s="6"/>
      <c r="U51" s="2"/>
      <c r="V51" s="2"/>
      <c r="W51" s="2"/>
      <c r="X51" s="6"/>
    </row>
    <row r="52" spans="2:24" x14ac:dyDescent="0.25">
      <c r="B52" s="27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8">
        <f t="shared" si="0"/>
        <v>0</v>
      </c>
      <c r="S52" s="2"/>
      <c r="T52" s="6"/>
      <c r="U52" s="2"/>
      <c r="V52" s="2"/>
      <c r="W52" s="2"/>
      <c r="X52" s="6"/>
    </row>
    <row r="53" spans="2:24" ht="15.75" thickBot="1" x14ac:dyDescent="0.3">
      <c r="B53" s="10" t="s">
        <v>16</v>
      </c>
      <c r="C53" s="10"/>
      <c r="D53" s="11">
        <f t="shared" ref="D53:L53" si="1">SUM(D8:D51)</f>
        <v>0</v>
      </c>
      <c r="E53" s="11"/>
      <c r="F53" s="11">
        <f t="shared" si="1"/>
        <v>50</v>
      </c>
      <c r="G53" s="11">
        <f>SUM(G8:G51)</f>
        <v>0</v>
      </c>
      <c r="H53" s="11">
        <f t="shared" si="1"/>
        <v>1</v>
      </c>
      <c r="I53" s="11">
        <f t="shared" si="1"/>
        <v>34</v>
      </c>
      <c r="J53" s="11">
        <f t="shared" si="1"/>
        <v>17</v>
      </c>
      <c r="K53" s="11">
        <f t="shared" si="1"/>
        <v>18</v>
      </c>
      <c r="L53" s="11">
        <f t="shared" si="1"/>
        <v>0</v>
      </c>
      <c r="M53" s="11"/>
      <c r="N53" s="11">
        <f>SUM(N8:N52)</f>
        <v>0</v>
      </c>
      <c r="O53" s="11">
        <f>SUM(O8:O52)</f>
        <v>305</v>
      </c>
      <c r="P53" s="12">
        <f t="shared" ref="P53" si="2">IF(N53=0,0,(O53-N53)/N53)</f>
        <v>0</v>
      </c>
      <c r="Q53" s="11"/>
      <c r="R53" s="11">
        <f>SUM(R8:R52)</f>
        <v>427</v>
      </c>
      <c r="S53" s="11"/>
      <c r="T53" s="11"/>
      <c r="U53" s="11">
        <f>SUM(U8:U52)</f>
        <v>0</v>
      </c>
      <c r="V53" s="11">
        <f>SUM(V8:V52)</f>
        <v>0</v>
      </c>
      <c r="W53" s="11">
        <f>SUM(W8:W52)</f>
        <v>0</v>
      </c>
      <c r="X53" s="11">
        <f>SUM(X8:X52)</f>
        <v>0</v>
      </c>
    </row>
    <row r="54" spans="2:24" ht="15.75" thickTop="1" x14ac:dyDescent="0.25"/>
  </sheetData>
  <mergeCells count="8">
    <mergeCell ref="B2:X2"/>
    <mergeCell ref="B3:X3"/>
    <mergeCell ref="B4:X4"/>
    <mergeCell ref="D6:J6"/>
    <mergeCell ref="K6:K7"/>
    <mergeCell ref="L6:L7"/>
    <mergeCell ref="N6:P6"/>
    <mergeCell ref="U6:X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ED1B-9A19-4E94-ABB1-6AEF756CEAB8}">
  <dimension ref="B2:W38"/>
  <sheetViews>
    <sheetView topLeftCell="A4" workbookViewId="0">
      <selection activeCell="Q10" sqref="Q10:Q35"/>
    </sheetView>
  </sheetViews>
  <sheetFormatPr defaultRowHeight="15" x14ac:dyDescent="0.25"/>
  <cols>
    <col min="2" max="2" width="10.140625" customWidth="1"/>
    <col min="3" max="3" width="56.85546875" bestFit="1" customWidth="1"/>
    <col min="4" max="5" width="9.42578125" style="5" customWidth="1"/>
    <col min="6" max="6" width="11.42578125" style="5" bestFit="1" customWidth="1"/>
    <col min="7" max="9" width="11.42578125" style="5" customWidth="1"/>
    <col min="10" max="10" width="10.5703125" style="5" bestFit="1" customWidth="1"/>
    <col min="11" max="11" width="10.5703125" style="5" customWidth="1"/>
    <col min="12" max="12" width="2.28515625" style="5" customWidth="1"/>
    <col min="13" max="13" width="8.28515625" style="5" bestFit="1" customWidth="1"/>
    <col min="14" max="14" width="6.5703125" style="5" bestFit="1" customWidth="1"/>
    <col min="15" max="15" width="8.7109375" style="5" bestFit="1" customWidth="1"/>
    <col min="16" max="16" width="1.7109375" style="5" customWidth="1"/>
    <col min="17" max="17" width="9.7109375" style="5" customWidth="1"/>
    <col min="18" max="18" width="2.28515625" style="5" customWidth="1"/>
    <col min="19" max="19" width="8.42578125" style="5" customWidth="1"/>
    <col min="20" max="22" width="9.140625" style="5"/>
    <col min="23" max="23" width="9.7109375" style="5" bestFit="1" customWidth="1"/>
  </cols>
  <sheetData>
    <row r="2" spans="2:23" ht="26.25" x14ac:dyDescent="0.4">
      <c r="B2" s="48" t="s">
        <v>12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2:23" ht="15.75" x14ac:dyDescent="0.25">
      <c r="B3" s="49" t="s">
        <v>76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2:23" x14ac:dyDescent="0.25">
      <c r="B4" s="50" t="s">
        <v>114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6" spans="2:23" x14ac:dyDescent="0.25">
      <c r="B6" s="7" t="s">
        <v>8</v>
      </c>
      <c r="C6" s="8" t="s">
        <v>7</v>
      </c>
      <c r="D6" s="57" t="s">
        <v>70</v>
      </c>
      <c r="E6" s="57"/>
      <c r="F6" s="57"/>
      <c r="G6" s="57"/>
      <c r="H6" s="57"/>
      <c r="I6" s="57"/>
      <c r="J6" s="54" t="s">
        <v>72</v>
      </c>
      <c r="K6" s="54" t="s">
        <v>74</v>
      </c>
      <c r="M6" s="51" t="s">
        <v>77</v>
      </c>
      <c r="N6" s="52"/>
      <c r="O6" s="53"/>
      <c r="Q6" s="9" t="s">
        <v>9</v>
      </c>
      <c r="S6" s="9"/>
      <c r="T6" s="51" t="s">
        <v>15</v>
      </c>
      <c r="U6" s="52"/>
      <c r="V6" s="52"/>
      <c r="W6" s="53"/>
    </row>
    <row r="7" spans="2:23" x14ac:dyDescent="0.25">
      <c r="B7" s="22"/>
      <c r="C7" s="23"/>
      <c r="D7" s="24" t="s">
        <v>71</v>
      </c>
      <c r="E7" s="24" t="s">
        <v>78</v>
      </c>
      <c r="F7" s="24" t="s">
        <v>73</v>
      </c>
      <c r="G7" s="24" t="s">
        <v>101</v>
      </c>
      <c r="H7" s="24" t="s">
        <v>56</v>
      </c>
      <c r="I7" s="24" t="s">
        <v>86</v>
      </c>
      <c r="J7" s="58"/>
      <c r="K7" s="58"/>
      <c r="M7" s="9" t="s">
        <v>14</v>
      </c>
      <c r="N7" s="9" t="s">
        <v>11</v>
      </c>
      <c r="O7" s="9" t="s">
        <v>13</v>
      </c>
      <c r="Q7" s="25" t="s">
        <v>87</v>
      </c>
      <c r="S7" s="25" t="s">
        <v>24</v>
      </c>
      <c r="T7" s="9" t="s">
        <v>25</v>
      </c>
      <c r="U7" s="9" t="s">
        <v>26</v>
      </c>
      <c r="V7" s="9" t="s">
        <v>10</v>
      </c>
      <c r="W7" s="9" t="s">
        <v>9</v>
      </c>
    </row>
    <row r="8" spans="2:23" x14ac:dyDescent="0.25">
      <c r="B8" s="1" t="s">
        <v>105</v>
      </c>
      <c r="C8" s="2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5"/>
      <c r="P8" s="2"/>
      <c r="Q8" s="28"/>
      <c r="R8" s="2"/>
      <c r="S8" s="6"/>
      <c r="T8" s="2"/>
      <c r="U8" s="2"/>
      <c r="V8" s="2"/>
      <c r="W8" s="6"/>
    </row>
    <row r="9" spans="2:23" x14ac:dyDescent="0.25">
      <c r="B9" s="27"/>
      <c r="C9" s="1" t="s">
        <v>85</v>
      </c>
      <c r="D9" s="2"/>
      <c r="E9" s="2"/>
      <c r="F9" s="2"/>
      <c r="G9" s="2"/>
      <c r="H9" s="2"/>
      <c r="I9" s="2"/>
      <c r="J9" s="2">
        <v>8</v>
      </c>
      <c r="K9" s="2"/>
      <c r="L9" s="2"/>
      <c r="M9" s="2"/>
      <c r="N9" s="36"/>
      <c r="O9" s="35">
        <f t="shared" ref="O9:O10" si="0">IF(M9=0,0,(N9-M9)/M9)</f>
        <v>0</v>
      </c>
      <c r="P9" s="2"/>
      <c r="Q9" s="28">
        <f>D9+E9+F9+G9+H9+I9+J9+K9+N9</f>
        <v>8</v>
      </c>
      <c r="R9" s="2"/>
      <c r="S9" s="6"/>
      <c r="T9" s="2"/>
      <c r="U9" s="2"/>
      <c r="V9" s="2"/>
      <c r="W9" s="6"/>
    </row>
    <row r="10" spans="2:23" x14ac:dyDescent="0.25">
      <c r="B10" s="1" t="s">
        <v>115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36"/>
      <c r="O10" s="35">
        <f t="shared" si="0"/>
        <v>0</v>
      </c>
      <c r="P10" s="2"/>
      <c r="Q10" s="28">
        <f t="shared" ref="Q10:Q35" si="1">D10+E10+F10+G10+H10+I10+J10+K10+N10</f>
        <v>0</v>
      </c>
      <c r="R10" s="2"/>
      <c r="S10" s="6"/>
      <c r="T10" s="2"/>
      <c r="U10" s="2"/>
      <c r="V10" s="2"/>
      <c r="W10" s="6"/>
    </row>
    <row r="11" spans="2:23" x14ac:dyDescent="0.25">
      <c r="B11" s="27"/>
      <c r="C11" s="1" t="s">
        <v>116</v>
      </c>
      <c r="D11" s="2"/>
      <c r="E11" s="2"/>
      <c r="F11" s="2"/>
      <c r="G11" s="2"/>
      <c r="H11" s="2">
        <v>8</v>
      </c>
      <c r="I11" s="2"/>
      <c r="J11" s="2"/>
      <c r="K11" s="2"/>
      <c r="L11" s="2"/>
      <c r="M11" s="2"/>
      <c r="N11" s="2"/>
      <c r="O11" s="35"/>
      <c r="P11" s="2"/>
      <c r="Q11" s="28">
        <f t="shared" si="1"/>
        <v>8</v>
      </c>
      <c r="R11" s="2"/>
      <c r="S11" s="6"/>
      <c r="T11" s="2"/>
      <c r="U11" s="2"/>
      <c r="V11" s="2"/>
      <c r="W11" s="6"/>
    </row>
    <row r="12" spans="2:23" x14ac:dyDescent="0.25">
      <c r="B12" s="1" t="s">
        <v>93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5"/>
      <c r="P12" s="2"/>
      <c r="Q12" s="28">
        <f t="shared" si="1"/>
        <v>0</v>
      </c>
      <c r="R12" s="2"/>
      <c r="S12" s="6"/>
      <c r="T12" s="2"/>
      <c r="U12" s="2"/>
      <c r="V12" s="2"/>
      <c r="W12" s="6"/>
    </row>
    <row r="13" spans="2:23" x14ac:dyDescent="0.25">
      <c r="B13" s="27"/>
      <c r="C13" s="1" t="s">
        <v>84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4</v>
      </c>
      <c r="O13" s="35"/>
      <c r="P13" s="2"/>
      <c r="Q13" s="28">
        <f t="shared" si="1"/>
        <v>4</v>
      </c>
      <c r="R13" s="2"/>
      <c r="S13" s="6"/>
      <c r="T13" s="2"/>
      <c r="U13" s="2"/>
      <c r="V13" s="2"/>
      <c r="W13" s="6"/>
    </row>
    <row r="14" spans="2:23" x14ac:dyDescent="0.25">
      <c r="B14" s="1"/>
      <c r="C14" s="1" t="s">
        <v>83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4</v>
      </c>
      <c r="O14" s="35"/>
      <c r="P14" s="2"/>
      <c r="Q14" s="28">
        <f t="shared" si="1"/>
        <v>4</v>
      </c>
      <c r="R14" s="2"/>
      <c r="S14" s="6"/>
      <c r="T14" s="2"/>
      <c r="U14" s="2"/>
      <c r="V14" s="2"/>
      <c r="W14" s="6"/>
    </row>
    <row r="15" spans="2:23" x14ac:dyDescent="0.25">
      <c r="B15" s="27"/>
      <c r="C15" s="1" t="s">
        <v>95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6</v>
      </c>
      <c r="O15" s="35"/>
      <c r="P15" s="2"/>
      <c r="Q15" s="28">
        <f t="shared" si="1"/>
        <v>6</v>
      </c>
      <c r="R15" s="2"/>
      <c r="S15" s="6"/>
      <c r="T15" s="2"/>
      <c r="U15" s="2"/>
      <c r="V15" s="2"/>
      <c r="W15" s="6"/>
    </row>
    <row r="16" spans="2:23" x14ac:dyDescent="0.25">
      <c r="B16" s="27"/>
      <c r="C16" s="1" t="s">
        <v>96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2</v>
      </c>
      <c r="O16" s="35"/>
      <c r="P16" s="2"/>
      <c r="Q16" s="28">
        <f t="shared" si="1"/>
        <v>2</v>
      </c>
      <c r="R16" s="2"/>
      <c r="S16" s="6"/>
      <c r="T16" s="2"/>
      <c r="U16" s="2"/>
      <c r="V16" s="2"/>
      <c r="W16" s="6"/>
    </row>
    <row r="17" spans="2:23" x14ac:dyDescent="0.25">
      <c r="B17" s="27"/>
      <c r="C17" s="1" t="s">
        <v>117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2</v>
      </c>
      <c r="O17" s="35"/>
      <c r="P17" s="2"/>
      <c r="Q17" s="28">
        <f t="shared" si="1"/>
        <v>2</v>
      </c>
      <c r="R17" s="2"/>
      <c r="S17" s="6"/>
      <c r="T17" s="2"/>
      <c r="U17" s="2"/>
      <c r="V17" s="2"/>
      <c r="W17" s="6"/>
    </row>
    <row r="18" spans="2:23" x14ac:dyDescent="0.25">
      <c r="B18" s="27"/>
      <c r="C18" s="1" t="s">
        <v>118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</v>
      </c>
      <c r="O18" s="35"/>
      <c r="P18" s="2"/>
      <c r="Q18" s="28">
        <f t="shared" si="1"/>
        <v>1</v>
      </c>
      <c r="R18" s="2"/>
      <c r="S18" s="6"/>
      <c r="T18" s="2"/>
      <c r="U18" s="2"/>
      <c r="V18" s="2"/>
      <c r="W18" s="6"/>
    </row>
    <row r="19" spans="2:23" x14ac:dyDescent="0.25">
      <c r="B19" s="27"/>
      <c r="C19" s="1" t="s">
        <v>119</v>
      </c>
      <c r="D19" s="2"/>
      <c r="E19" s="2"/>
      <c r="F19" s="2"/>
      <c r="G19" s="2"/>
      <c r="H19" s="2"/>
      <c r="I19" s="2"/>
      <c r="J19" s="2">
        <v>2</v>
      </c>
      <c r="K19" s="2"/>
      <c r="L19" s="2"/>
      <c r="M19" s="2"/>
      <c r="N19" s="2"/>
      <c r="O19" s="35"/>
      <c r="P19" s="2"/>
      <c r="Q19" s="28">
        <f t="shared" si="1"/>
        <v>2</v>
      </c>
      <c r="R19" s="2"/>
      <c r="S19" s="6"/>
      <c r="T19" s="2"/>
      <c r="U19" s="2"/>
      <c r="V19" s="2"/>
      <c r="W19" s="6"/>
    </row>
    <row r="20" spans="2:23" x14ac:dyDescent="0.25">
      <c r="B20" s="1" t="s">
        <v>120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5"/>
      <c r="P20" s="2"/>
      <c r="Q20" s="28">
        <f t="shared" si="1"/>
        <v>0</v>
      </c>
      <c r="R20" s="2"/>
      <c r="S20" s="6"/>
      <c r="T20" s="2"/>
      <c r="U20" s="2"/>
      <c r="V20" s="2"/>
      <c r="W20" s="6"/>
    </row>
    <row r="21" spans="2:23" x14ac:dyDescent="0.25">
      <c r="B21" s="27"/>
      <c r="C21" s="1" t="s">
        <v>121</v>
      </c>
      <c r="D21" s="2"/>
      <c r="E21" s="2"/>
      <c r="F21" s="2"/>
      <c r="G21" s="2"/>
      <c r="H21" s="2"/>
      <c r="I21" s="2"/>
      <c r="J21" s="2">
        <v>4</v>
      </c>
      <c r="K21" s="2"/>
      <c r="L21" s="2"/>
      <c r="M21" s="2"/>
      <c r="N21" s="2">
        <v>6</v>
      </c>
      <c r="O21" s="35"/>
      <c r="P21" s="2"/>
      <c r="Q21" s="28">
        <f t="shared" si="1"/>
        <v>10</v>
      </c>
      <c r="R21" s="2"/>
      <c r="S21" s="6"/>
      <c r="T21" s="2"/>
      <c r="U21" s="2"/>
      <c r="V21" s="2"/>
      <c r="W21" s="6"/>
    </row>
    <row r="22" spans="2:23" x14ac:dyDescent="0.25">
      <c r="B22" s="27"/>
      <c r="C22" s="1" t="s">
        <v>122</v>
      </c>
      <c r="D22" s="2"/>
      <c r="E22" s="2"/>
      <c r="F22" s="2"/>
      <c r="G22" s="2"/>
      <c r="H22" s="2"/>
      <c r="I22" s="2"/>
      <c r="J22" s="2">
        <v>2</v>
      </c>
      <c r="K22" s="2"/>
      <c r="L22" s="2"/>
      <c r="M22" s="2"/>
      <c r="N22" s="2"/>
      <c r="O22" s="35"/>
      <c r="P22" s="2"/>
      <c r="Q22" s="28">
        <f t="shared" si="1"/>
        <v>2</v>
      </c>
      <c r="R22" s="2"/>
      <c r="S22" s="6"/>
      <c r="T22" s="2"/>
      <c r="U22" s="2"/>
      <c r="V22" s="2"/>
      <c r="W22" s="6"/>
    </row>
    <row r="23" spans="2:23" x14ac:dyDescent="0.25">
      <c r="B23" s="27"/>
      <c r="C23" s="1" t="s">
        <v>123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</v>
      </c>
      <c r="O23" s="35"/>
      <c r="P23" s="2"/>
      <c r="Q23" s="28">
        <f t="shared" si="1"/>
        <v>1</v>
      </c>
      <c r="R23" s="2"/>
      <c r="S23" s="6"/>
      <c r="T23" s="2"/>
      <c r="U23" s="2"/>
      <c r="V23" s="2"/>
      <c r="W23" s="6"/>
    </row>
    <row r="24" spans="2:23" x14ac:dyDescent="0.25">
      <c r="B24" s="27"/>
      <c r="C24" s="1" t="s">
        <v>124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12</v>
      </c>
      <c r="O24" s="35"/>
      <c r="P24" s="2"/>
      <c r="Q24" s="28">
        <f t="shared" si="1"/>
        <v>12</v>
      </c>
      <c r="R24" s="2"/>
      <c r="S24" s="6"/>
      <c r="T24" s="2"/>
      <c r="U24" s="2"/>
      <c r="V24" s="2"/>
      <c r="W24" s="6"/>
    </row>
    <row r="25" spans="2:23" x14ac:dyDescent="0.25">
      <c r="B25" s="27"/>
      <c r="C25" s="1" t="s">
        <v>125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3</v>
      </c>
      <c r="O25" s="35"/>
      <c r="P25" s="2"/>
      <c r="Q25" s="28">
        <f t="shared" si="1"/>
        <v>3</v>
      </c>
      <c r="R25" s="2"/>
      <c r="S25" s="6"/>
      <c r="T25" s="2"/>
      <c r="U25" s="2"/>
      <c r="V25" s="2"/>
      <c r="W25" s="6"/>
    </row>
    <row r="26" spans="2:23" x14ac:dyDescent="0.25">
      <c r="B26" s="1" t="s">
        <v>97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5"/>
      <c r="P26" s="2"/>
      <c r="Q26" s="28">
        <f t="shared" si="1"/>
        <v>0</v>
      </c>
      <c r="R26" s="2"/>
      <c r="S26" s="6"/>
      <c r="T26" s="2"/>
      <c r="U26" s="2"/>
      <c r="V26" s="2"/>
      <c r="W26" s="6"/>
    </row>
    <row r="27" spans="2:23" x14ac:dyDescent="0.25">
      <c r="B27" s="27"/>
      <c r="C27" s="1" t="s">
        <v>85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23</v>
      </c>
      <c r="O27" s="35"/>
      <c r="P27" s="2"/>
      <c r="Q27" s="28">
        <f t="shared" si="1"/>
        <v>23</v>
      </c>
      <c r="R27" s="2"/>
      <c r="S27" s="6"/>
      <c r="T27" s="2"/>
      <c r="U27" s="2"/>
      <c r="V27" s="2"/>
      <c r="W27" s="6"/>
    </row>
    <row r="28" spans="2:23" x14ac:dyDescent="0.25">
      <c r="B28" s="27"/>
      <c r="C28" s="1" t="s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16</v>
      </c>
      <c r="O28" s="35"/>
      <c r="P28" s="2"/>
      <c r="Q28" s="28">
        <f t="shared" si="1"/>
        <v>16</v>
      </c>
      <c r="R28" s="2"/>
      <c r="S28" s="6"/>
      <c r="T28" s="2"/>
      <c r="U28" s="2"/>
      <c r="V28" s="2"/>
      <c r="W28" s="6"/>
    </row>
    <row r="29" spans="2:23" x14ac:dyDescent="0.25">
      <c r="B29" s="1" t="s">
        <v>109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5"/>
      <c r="P29" s="2"/>
      <c r="Q29" s="28">
        <f t="shared" si="1"/>
        <v>0</v>
      </c>
      <c r="R29" s="2"/>
      <c r="S29" s="6"/>
      <c r="T29" s="2"/>
      <c r="U29" s="2"/>
      <c r="V29" s="2"/>
      <c r="W29" s="6"/>
    </row>
    <row r="30" spans="2:23" x14ac:dyDescent="0.25">
      <c r="B30" s="1"/>
      <c r="C30" s="1" t="s">
        <v>127</v>
      </c>
      <c r="D30" s="2"/>
      <c r="E30" s="2">
        <v>1</v>
      </c>
      <c r="F30" s="2"/>
      <c r="G30" s="2"/>
      <c r="H30" s="2"/>
      <c r="I30" s="2"/>
      <c r="J30" s="2"/>
      <c r="K30" s="2"/>
      <c r="L30" s="2"/>
      <c r="M30" s="2"/>
      <c r="N30" s="2"/>
      <c r="O30" s="35"/>
      <c r="P30" s="2"/>
      <c r="Q30" s="28">
        <f t="shared" si="1"/>
        <v>1</v>
      </c>
      <c r="R30" s="2"/>
      <c r="S30" s="6"/>
      <c r="T30" s="2"/>
      <c r="U30" s="2"/>
      <c r="V30" s="2"/>
      <c r="W30" s="6"/>
    </row>
    <row r="31" spans="2:23" x14ac:dyDescent="0.25">
      <c r="B31" s="1"/>
      <c r="C31" s="1" t="s">
        <v>98</v>
      </c>
      <c r="D31" s="2"/>
      <c r="E31" s="2"/>
      <c r="F31" s="2"/>
      <c r="G31" s="2"/>
      <c r="H31" s="2"/>
      <c r="I31" s="2"/>
      <c r="J31" s="2">
        <v>2</v>
      </c>
      <c r="K31" s="2"/>
      <c r="L31" s="2"/>
      <c r="M31" s="2"/>
      <c r="N31" s="2"/>
      <c r="O31" s="35"/>
      <c r="P31" s="2"/>
      <c r="Q31" s="28">
        <f t="shared" si="1"/>
        <v>2</v>
      </c>
      <c r="R31" s="2"/>
      <c r="S31" s="6"/>
      <c r="T31" s="2"/>
      <c r="U31" s="2"/>
      <c r="V31" s="2"/>
      <c r="W31" s="6"/>
    </row>
    <row r="32" spans="2:23" x14ac:dyDescent="0.25">
      <c r="B32" s="1"/>
      <c r="C32" s="1" t="s">
        <v>126</v>
      </c>
      <c r="D32" s="2"/>
      <c r="E32" s="2">
        <v>2</v>
      </c>
      <c r="F32" s="2"/>
      <c r="G32" s="2"/>
      <c r="H32" s="2"/>
      <c r="I32" s="2"/>
      <c r="J32" s="2"/>
      <c r="K32" s="2"/>
      <c r="L32" s="2"/>
      <c r="M32" s="2"/>
      <c r="N32" s="2"/>
      <c r="O32" s="35"/>
      <c r="P32" s="2"/>
      <c r="Q32" s="28">
        <f t="shared" si="1"/>
        <v>2</v>
      </c>
      <c r="R32" s="2"/>
      <c r="S32" s="6"/>
      <c r="T32" s="2"/>
      <c r="U32" s="2"/>
      <c r="V32" s="2"/>
      <c r="W32" s="6"/>
    </row>
    <row r="33" spans="2:23" x14ac:dyDescent="0.25">
      <c r="B33" s="1"/>
      <c r="C33" s="1" t="s">
        <v>99</v>
      </c>
      <c r="D33" s="2"/>
      <c r="E33" s="2">
        <v>1</v>
      </c>
      <c r="F33" s="2"/>
      <c r="G33" s="2"/>
      <c r="H33" s="2"/>
      <c r="I33" s="2"/>
      <c r="J33" s="2"/>
      <c r="K33" s="2"/>
      <c r="L33" s="2"/>
      <c r="M33" s="2"/>
      <c r="N33" s="2"/>
      <c r="O33" s="35"/>
      <c r="P33" s="2"/>
      <c r="Q33" s="28">
        <f t="shared" si="1"/>
        <v>1</v>
      </c>
      <c r="R33" s="2"/>
      <c r="S33" s="6"/>
      <c r="T33" s="2"/>
      <c r="U33" s="2"/>
      <c r="V33" s="2"/>
      <c r="W33" s="6"/>
    </row>
    <row r="34" spans="2:23" x14ac:dyDescent="0.25">
      <c r="B34" s="1"/>
      <c r="C34" s="1" t="s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4</v>
      </c>
      <c r="O34" s="35"/>
      <c r="P34" s="2"/>
      <c r="Q34" s="28">
        <f t="shared" si="1"/>
        <v>4</v>
      </c>
      <c r="R34" s="2"/>
      <c r="S34" s="6"/>
      <c r="T34" s="2"/>
      <c r="U34" s="2"/>
      <c r="V34" s="2"/>
      <c r="W34" s="6"/>
    </row>
    <row r="35" spans="2:23" x14ac:dyDescent="0.25">
      <c r="B35" s="27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5"/>
      <c r="P35" s="2"/>
      <c r="Q35" s="28">
        <f t="shared" si="1"/>
        <v>0</v>
      </c>
      <c r="R35" s="2"/>
      <c r="S35" s="6"/>
      <c r="T35" s="2"/>
      <c r="U35" s="2"/>
      <c r="V35" s="2"/>
      <c r="W35" s="6"/>
    </row>
    <row r="36" spans="2:23" x14ac:dyDescent="0.25"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9"/>
      <c r="R36" s="2"/>
      <c r="S36" s="2"/>
      <c r="T36" s="2"/>
      <c r="U36" s="2"/>
      <c r="V36" s="2"/>
      <c r="W36" s="2"/>
    </row>
    <row r="37" spans="2:23" ht="15.75" thickBot="1" x14ac:dyDescent="0.3">
      <c r="B37" s="10" t="s">
        <v>16</v>
      </c>
      <c r="C37" s="10"/>
      <c r="D37" s="11">
        <f t="shared" ref="D37:K37" si="2">SUM(D8:D35)</f>
        <v>0</v>
      </c>
      <c r="E37" s="11">
        <f t="shared" si="2"/>
        <v>4</v>
      </c>
      <c r="F37" s="11">
        <f t="shared" si="2"/>
        <v>0</v>
      </c>
      <c r="G37" s="11">
        <f t="shared" si="2"/>
        <v>0</v>
      </c>
      <c r="H37" s="11">
        <f t="shared" si="2"/>
        <v>8</v>
      </c>
      <c r="I37" s="11">
        <f t="shared" si="2"/>
        <v>0</v>
      </c>
      <c r="J37" s="11">
        <f t="shared" si="2"/>
        <v>18</v>
      </c>
      <c r="K37" s="11">
        <f t="shared" si="2"/>
        <v>0</v>
      </c>
      <c r="L37" s="11"/>
      <c r="M37" s="11">
        <f>SUM(M8:M36)</f>
        <v>0</v>
      </c>
      <c r="N37" s="11">
        <f>SUM(N8:N36)</f>
        <v>84</v>
      </c>
      <c r="O37" s="12">
        <f t="shared" ref="O37" si="3">IF(M37=0,0,(N37-M37)/M37)</f>
        <v>0</v>
      </c>
      <c r="P37" s="11"/>
      <c r="Q37" s="11">
        <f>SUM(Q8:Q36)</f>
        <v>114</v>
      </c>
      <c r="R37" s="11"/>
      <c r="S37" s="11"/>
      <c r="T37" s="11">
        <f>SUM(T8:T36)</f>
        <v>0</v>
      </c>
      <c r="U37" s="11">
        <f>SUM(U8:U36)</f>
        <v>0</v>
      </c>
      <c r="V37" s="11">
        <f>SUM(V8:V36)</f>
        <v>0</v>
      </c>
      <c r="W37" s="11">
        <f>SUM(W8:W36)</f>
        <v>0</v>
      </c>
    </row>
    <row r="38" spans="2:23" ht="15.75" thickTop="1" x14ac:dyDescent="0.25"/>
  </sheetData>
  <mergeCells count="8">
    <mergeCell ref="B2:W2"/>
    <mergeCell ref="B3:W3"/>
    <mergeCell ref="B4:W4"/>
    <mergeCell ref="D6:I6"/>
    <mergeCell ref="J6:J7"/>
    <mergeCell ref="K6:K7"/>
    <mergeCell ref="M6:O6"/>
    <mergeCell ref="T6:W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F59F-986B-4B98-815D-6AEB58684362}">
  <dimension ref="B2:W23"/>
  <sheetViews>
    <sheetView topLeftCell="A3" workbookViewId="0">
      <selection activeCell="A3" sqref="A1:XFD1048576"/>
    </sheetView>
  </sheetViews>
  <sheetFormatPr defaultRowHeight="15" x14ac:dyDescent="0.25"/>
  <cols>
    <col min="2" max="2" width="10.140625" customWidth="1"/>
    <col min="3" max="3" width="56.85546875" bestFit="1" customWidth="1"/>
    <col min="4" max="5" width="9.42578125" style="5" customWidth="1"/>
    <col min="6" max="6" width="11.42578125" style="5" bestFit="1" customWidth="1"/>
    <col min="7" max="9" width="11.42578125" style="5" customWidth="1"/>
    <col min="10" max="10" width="10.5703125" style="5" bestFit="1" customWidth="1"/>
    <col min="11" max="11" width="10.5703125" style="5" customWidth="1"/>
    <col min="12" max="12" width="2.28515625" style="5" customWidth="1"/>
    <col min="13" max="13" width="8.28515625" style="5" bestFit="1" customWidth="1"/>
    <col min="14" max="14" width="6.5703125" style="5" bestFit="1" customWidth="1"/>
    <col min="15" max="15" width="8.7109375" style="5" bestFit="1" customWidth="1"/>
    <col min="16" max="16" width="1.7109375" style="5" customWidth="1"/>
    <col min="17" max="17" width="9.7109375" style="5" customWidth="1"/>
    <col min="18" max="18" width="2.28515625" style="5" customWidth="1"/>
    <col min="19" max="19" width="8.42578125" style="5" customWidth="1"/>
    <col min="20" max="22" width="9.140625" style="5"/>
    <col min="23" max="23" width="9.7109375" style="5" bestFit="1" customWidth="1"/>
  </cols>
  <sheetData>
    <row r="2" spans="2:23" ht="26.25" x14ac:dyDescent="0.4">
      <c r="B2" s="48" t="s">
        <v>12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2:23" ht="15.75" x14ac:dyDescent="0.25">
      <c r="B3" s="49" t="s">
        <v>76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2:23" x14ac:dyDescent="0.25">
      <c r="B4" s="50" t="s">
        <v>69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6" spans="2:23" x14ac:dyDescent="0.25">
      <c r="B6" s="7" t="s">
        <v>8</v>
      </c>
      <c r="C6" s="8" t="s">
        <v>7</v>
      </c>
      <c r="D6" s="57" t="s">
        <v>70</v>
      </c>
      <c r="E6" s="57"/>
      <c r="F6" s="57"/>
      <c r="G6" s="57"/>
      <c r="H6" s="57"/>
      <c r="I6" s="57"/>
      <c r="J6" s="54" t="s">
        <v>72</v>
      </c>
      <c r="K6" s="54" t="s">
        <v>74</v>
      </c>
      <c r="M6" s="51" t="s">
        <v>77</v>
      </c>
      <c r="N6" s="52"/>
      <c r="O6" s="53"/>
      <c r="Q6" s="9" t="s">
        <v>9</v>
      </c>
      <c r="S6" s="9"/>
      <c r="T6" s="51" t="s">
        <v>15</v>
      </c>
      <c r="U6" s="52"/>
      <c r="V6" s="52"/>
      <c r="W6" s="53"/>
    </row>
    <row r="7" spans="2:23" x14ac:dyDescent="0.25">
      <c r="B7" s="22"/>
      <c r="C7" s="23"/>
      <c r="D7" s="24" t="s">
        <v>71</v>
      </c>
      <c r="E7" s="24" t="s">
        <v>78</v>
      </c>
      <c r="F7" s="24" t="s">
        <v>73</v>
      </c>
      <c r="G7" s="24" t="s">
        <v>101</v>
      </c>
      <c r="H7" s="24" t="s">
        <v>56</v>
      </c>
      <c r="I7" s="24" t="s">
        <v>86</v>
      </c>
      <c r="J7" s="58"/>
      <c r="K7" s="58"/>
      <c r="M7" s="9" t="s">
        <v>14</v>
      </c>
      <c r="N7" s="9" t="s">
        <v>11</v>
      </c>
      <c r="O7" s="9" t="s">
        <v>13</v>
      </c>
      <c r="Q7" s="25" t="s">
        <v>87</v>
      </c>
      <c r="S7" s="25" t="s">
        <v>24</v>
      </c>
      <c r="T7" s="9" t="s">
        <v>25</v>
      </c>
      <c r="U7" s="9" t="s">
        <v>26</v>
      </c>
      <c r="V7" s="9" t="s">
        <v>10</v>
      </c>
      <c r="W7" s="9" t="s">
        <v>9</v>
      </c>
    </row>
    <row r="8" spans="2:23" x14ac:dyDescent="0.25">
      <c r="B8" s="1" t="s">
        <v>93</v>
      </c>
      <c r="C8" s="2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5"/>
      <c r="P8" s="2"/>
      <c r="Q8" s="28"/>
      <c r="R8" s="2"/>
      <c r="S8" s="6"/>
      <c r="T8" s="2"/>
      <c r="U8" s="2"/>
      <c r="V8" s="2"/>
      <c r="W8" s="6"/>
    </row>
    <row r="9" spans="2:23" x14ac:dyDescent="0.25">
      <c r="B9" s="27"/>
      <c r="C9" s="1" t="s">
        <v>84</v>
      </c>
      <c r="D9" s="2"/>
      <c r="E9" s="2"/>
      <c r="F9" s="2"/>
      <c r="G9" s="2"/>
      <c r="H9" s="2"/>
      <c r="I9" s="2">
        <v>2</v>
      </c>
      <c r="J9" s="2"/>
      <c r="K9" s="2"/>
      <c r="L9" s="2"/>
      <c r="M9" s="2">
        <v>8</v>
      </c>
      <c r="N9" s="36">
        <v>44</v>
      </c>
      <c r="O9" s="35">
        <f t="shared" ref="O9:O10" si="0">IF(M9=0,0,(N9-M9)/M9)</f>
        <v>4.5</v>
      </c>
      <c r="P9" s="2"/>
      <c r="Q9" s="28">
        <f t="shared" ref="Q9:Q19" si="1">D9+E9+F9+H9+I9+J9+K9+N9</f>
        <v>46</v>
      </c>
      <c r="R9" s="2"/>
      <c r="S9" s="6"/>
      <c r="T9" s="2"/>
      <c r="U9" s="2"/>
      <c r="V9" s="2"/>
      <c r="W9" s="6"/>
    </row>
    <row r="10" spans="2:23" x14ac:dyDescent="0.25">
      <c r="B10" s="27"/>
      <c r="C10" s="1" t="s">
        <v>83</v>
      </c>
      <c r="D10" s="2"/>
      <c r="E10" s="2"/>
      <c r="F10" s="2"/>
      <c r="G10" s="2"/>
      <c r="H10" s="2"/>
      <c r="I10" s="2">
        <v>3</v>
      </c>
      <c r="J10" s="2"/>
      <c r="K10" s="2"/>
      <c r="L10" s="2"/>
      <c r="M10" s="2">
        <v>8</v>
      </c>
      <c r="N10" s="36">
        <v>33</v>
      </c>
      <c r="O10" s="35">
        <f t="shared" si="0"/>
        <v>3.125</v>
      </c>
      <c r="P10" s="2"/>
      <c r="Q10" s="28">
        <f t="shared" si="1"/>
        <v>36</v>
      </c>
      <c r="R10" s="2"/>
      <c r="S10" s="6"/>
      <c r="T10" s="2"/>
      <c r="U10" s="2"/>
      <c r="V10" s="2"/>
      <c r="W10" s="6"/>
    </row>
    <row r="11" spans="2:23" x14ac:dyDescent="0.25">
      <c r="B11" s="27"/>
      <c r="C11" s="1" t="s">
        <v>94</v>
      </c>
      <c r="D11" s="2"/>
      <c r="E11" s="2"/>
      <c r="F11" s="2"/>
      <c r="G11" s="2">
        <v>1</v>
      </c>
      <c r="H11" s="2"/>
      <c r="I11" s="2"/>
      <c r="J11" s="2"/>
      <c r="K11" s="2"/>
      <c r="L11" s="2"/>
      <c r="M11" s="2"/>
      <c r="N11" s="2"/>
      <c r="O11" s="35"/>
      <c r="P11" s="2"/>
      <c r="Q11" s="28">
        <f t="shared" si="1"/>
        <v>0</v>
      </c>
      <c r="R11" s="2"/>
      <c r="S11" s="6"/>
      <c r="T11" s="2"/>
      <c r="U11" s="2"/>
      <c r="V11" s="2"/>
      <c r="W11" s="6"/>
    </row>
    <row r="12" spans="2:23" x14ac:dyDescent="0.25">
      <c r="B12" s="26"/>
      <c r="C12" s="1" t="s">
        <v>95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4</v>
      </c>
      <c r="O12" s="35"/>
      <c r="P12" s="2"/>
      <c r="Q12" s="28">
        <f t="shared" si="1"/>
        <v>4</v>
      </c>
      <c r="R12" s="2"/>
      <c r="S12" s="6"/>
      <c r="T12" s="2"/>
      <c r="U12" s="2"/>
      <c r="V12" s="2"/>
      <c r="W12" s="6"/>
    </row>
    <row r="13" spans="2:23" x14ac:dyDescent="0.25">
      <c r="B13" s="27"/>
      <c r="C13" s="1" t="s">
        <v>96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29</v>
      </c>
      <c r="O13" s="35"/>
      <c r="P13" s="2"/>
      <c r="Q13" s="28">
        <f t="shared" si="1"/>
        <v>29</v>
      </c>
      <c r="R13" s="2"/>
      <c r="S13" s="6"/>
      <c r="T13" s="2"/>
      <c r="U13" s="2"/>
      <c r="V13" s="2"/>
      <c r="W13" s="6"/>
    </row>
    <row r="14" spans="2:23" x14ac:dyDescent="0.25">
      <c r="B14" s="1" t="s">
        <v>97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5"/>
      <c r="P14" s="2"/>
      <c r="Q14" s="28"/>
      <c r="R14" s="2"/>
      <c r="S14" s="6"/>
      <c r="T14" s="2"/>
      <c r="U14" s="2"/>
      <c r="V14" s="2"/>
      <c r="W14" s="6"/>
    </row>
    <row r="15" spans="2:23" x14ac:dyDescent="0.25">
      <c r="B15" s="27"/>
      <c r="C15" s="1" t="s">
        <v>98</v>
      </c>
      <c r="D15" s="2"/>
      <c r="E15" s="2"/>
      <c r="F15" s="2"/>
      <c r="G15" s="2"/>
      <c r="H15" s="2">
        <v>11</v>
      </c>
      <c r="I15" s="2"/>
      <c r="J15" s="2"/>
      <c r="K15" s="2"/>
      <c r="L15" s="2"/>
      <c r="M15" s="2"/>
      <c r="N15" s="2">
        <v>8</v>
      </c>
      <c r="O15" s="35"/>
      <c r="P15" s="2"/>
      <c r="Q15" s="28">
        <f t="shared" si="1"/>
        <v>19</v>
      </c>
      <c r="R15" s="2"/>
      <c r="S15" s="6"/>
      <c r="T15" s="2"/>
      <c r="U15" s="2"/>
      <c r="V15" s="2"/>
      <c r="W15" s="6"/>
    </row>
    <row r="16" spans="2:23" x14ac:dyDescent="0.25">
      <c r="B16" s="27"/>
      <c r="C16" s="1" t="s">
        <v>56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13</v>
      </c>
      <c r="O16" s="35"/>
      <c r="P16" s="2"/>
      <c r="Q16" s="28">
        <f t="shared" si="1"/>
        <v>13</v>
      </c>
      <c r="R16" s="2"/>
      <c r="S16" s="6"/>
      <c r="T16" s="2"/>
      <c r="U16" s="2"/>
      <c r="V16" s="2"/>
      <c r="W16" s="6"/>
    </row>
    <row r="17" spans="2:23" x14ac:dyDescent="0.25">
      <c r="B17" s="27"/>
      <c r="C17" s="1" t="s">
        <v>99</v>
      </c>
      <c r="D17" s="2"/>
      <c r="E17" s="2">
        <v>4</v>
      </c>
      <c r="F17" s="2"/>
      <c r="G17" s="2"/>
      <c r="H17" s="2"/>
      <c r="I17" s="2"/>
      <c r="J17" s="2"/>
      <c r="K17" s="2"/>
      <c r="L17" s="2"/>
      <c r="M17" s="2"/>
      <c r="N17" s="2"/>
      <c r="O17" s="35"/>
      <c r="P17" s="2"/>
      <c r="Q17" s="28">
        <f t="shared" si="1"/>
        <v>4</v>
      </c>
      <c r="R17" s="2"/>
      <c r="S17" s="6"/>
      <c r="T17" s="2"/>
      <c r="U17" s="2"/>
      <c r="V17" s="2"/>
      <c r="W17" s="6"/>
    </row>
    <row r="18" spans="2:23" x14ac:dyDescent="0.25">
      <c r="B18" s="27"/>
      <c r="C18" s="1" t="s">
        <v>85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35"/>
      <c r="P18" s="2"/>
      <c r="Q18" s="28">
        <f t="shared" si="1"/>
        <v>8</v>
      </c>
      <c r="R18" s="2"/>
      <c r="S18" s="6"/>
      <c r="T18" s="2"/>
      <c r="U18" s="2"/>
      <c r="V18" s="2"/>
      <c r="W18" s="6"/>
    </row>
    <row r="19" spans="2:23" x14ac:dyDescent="0.25">
      <c r="B19" s="27"/>
      <c r="C19" s="1" t="s">
        <v>100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9</v>
      </c>
      <c r="O19" s="35"/>
      <c r="P19" s="2"/>
      <c r="Q19" s="28">
        <f t="shared" si="1"/>
        <v>9</v>
      </c>
      <c r="R19" s="2"/>
      <c r="S19" s="6"/>
      <c r="T19" s="2"/>
      <c r="U19" s="2"/>
      <c r="V19" s="2"/>
      <c r="W19" s="6"/>
    </row>
    <row r="20" spans="2:23" x14ac:dyDescent="0.25">
      <c r="B20" s="27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5"/>
      <c r="P20" s="2"/>
      <c r="Q20" s="28"/>
      <c r="R20" s="2"/>
      <c r="S20" s="6"/>
      <c r="T20" s="2"/>
      <c r="U20" s="2"/>
      <c r="V20" s="2"/>
      <c r="W20" s="6"/>
    </row>
    <row r="21" spans="2:23" x14ac:dyDescent="0.25"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9"/>
      <c r="R21" s="2"/>
      <c r="S21" s="2"/>
      <c r="T21" s="2"/>
      <c r="U21" s="2"/>
      <c r="V21" s="2"/>
      <c r="W21" s="2"/>
    </row>
    <row r="22" spans="2:23" ht="15.75" thickBot="1" x14ac:dyDescent="0.3">
      <c r="B22" s="10" t="s">
        <v>16</v>
      </c>
      <c r="C22" s="10"/>
      <c r="D22" s="11">
        <f t="shared" ref="D22:K22" si="2">SUM(D8:D20)</f>
        <v>0</v>
      </c>
      <c r="E22" s="11">
        <f t="shared" si="2"/>
        <v>4</v>
      </c>
      <c r="F22" s="11">
        <f t="shared" si="2"/>
        <v>0</v>
      </c>
      <c r="G22" s="11">
        <f t="shared" si="2"/>
        <v>1</v>
      </c>
      <c r="H22" s="11">
        <f t="shared" si="2"/>
        <v>11</v>
      </c>
      <c r="I22" s="11">
        <f t="shared" si="2"/>
        <v>5</v>
      </c>
      <c r="J22" s="11">
        <f t="shared" si="2"/>
        <v>0</v>
      </c>
      <c r="K22" s="11">
        <f t="shared" si="2"/>
        <v>0</v>
      </c>
      <c r="L22" s="11"/>
      <c r="M22" s="11">
        <f>SUM(M8:M21)</f>
        <v>16</v>
      </c>
      <c r="N22" s="11">
        <f>SUM(N8:N21)</f>
        <v>148</v>
      </c>
      <c r="O22" s="12">
        <f t="shared" ref="O22" si="3">IF(M22=0,0,(N22-M22)/M22)</f>
        <v>8.25</v>
      </c>
      <c r="P22" s="11"/>
      <c r="Q22" s="11">
        <f>SUM(Q8:Q21)</f>
        <v>168</v>
      </c>
      <c r="R22" s="11"/>
      <c r="S22" s="11"/>
      <c r="T22" s="11">
        <f>SUM(T8:T21)</f>
        <v>0</v>
      </c>
      <c r="U22" s="11">
        <f>SUM(U8:U21)</f>
        <v>0</v>
      </c>
      <c r="V22" s="11">
        <f>SUM(V8:V21)</f>
        <v>0</v>
      </c>
      <c r="W22" s="11">
        <f>SUM(W8:W21)</f>
        <v>0</v>
      </c>
    </row>
    <row r="23" spans="2:23" ht="15.75" thickTop="1" x14ac:dyDescent="0.25"/>
  </sheetData>
  <mergeCells count="8">
    <mergeCell ref="B2:W2"/>
    <mergeCell ref="B3:W3"/>
    <mergeCell ref="B4:W4"/>
    <mergeCell ref="D6:I6"/>
    <mergeCell ref="J6:J7"/>
    <mergeCell ref="K6:K7"/>
    <mergeCell ref="M6:O6"/>
    <mergeCell ref="T6:W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3CF5-12CD-4F68-96BC-A1A09EAF912B}">
  <dimension ref="B2:W28"/>
  <sheetViews>
    <sheetView topLeftCell="A7" workbookViewId="0">
      <selection activeCell="A27" sqref="A27"/>
    </sheetView>
  </sheetViews>
  <sheetFormatPr defaultRowHeight="15" x14ac:dyDescent="0.25"/>
  <cols>
    <col min="2" max="2" width="10.140625" customWidth="1"/>
    <col min="3" max="3" width="56.85546875" bestFit="1" customWidth="1"/>
    <col min="4" max="5" width="9.42578125" style="5" customWidth="1"/>
    <col min="6" max="6" width="11.42578125" style="5" bestFit="1" customWidth="1"/>
    <col min="7" max="9" width="11.42578125" style="5" customWidth="1"/>
    <col min="10" max="10" width="10.5703125" style="5" bestFit="1" customWidth="1"/>
    <col min="11" max="11" width="10.5703125" style="5" customWidth="1"/>
    <col min="12" max="12" width="2.28515625" style="5" customWidth="1"/>
    <col min="13" max="13" width="8.28515625" style="5" bestFit="1" customWidth="1"/>
    <col min="14" max="14" width="6.5703125" style="5" bestFit="1" customWidth="1"/>
    <col min="15" max="15" width="8.7109375" style="5" bestFit="1" customWidth="1"/>
    <col min="16" max="16" width="1.7109375" style="5" customWidth="1"/>
    <col min="17" max="17" width="9.7109375" style="5" customWidth="1"/>
    <col min="18" max="18" width="2.28515625" style="5" customWidth="1"/>
    <col min="19" max="19" width="8.42578125" style="5" customWidth="1"/>
    <col min="20" max="22" width="9.140625" style="5"/>
    <col min="23" max="23" width="9.7109375" style="5" bestFit="1" customWidth="1"/>
  </cols>
  <sheetData>
    <row r="2" spans="2:23" ht="26.25" x14ac:dyDescent="0.4">
      <c r="B2" s="48" t="s">
        <v>12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2:23" ht="15.75" x14ac:dyDescent="0.25">
      <c r="B3" s="49" t="s">
        <v>76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2:23" x14ac:dyDescent="0.25">
      <c r="B4" s="50" t="s">
        <v>69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6" spans="2:23" x14ac:dyDescent="0.25">
      <c r="B6" s="7" t="s">
        <v>8</v>
      </c>
      <c r="C6" s="8" t="s">
        <v>7</v>
      </c>
      <c r="D6" s="57" t="s">
        <v>70</v>
      </c>
      <c r="E6" s="57"/>
      <c r="F6" s="57"/>
      <c r="G6" s="57"/>
      <c r="H6" s="57"/>
      <c r="I6" s="57"/>
      <c r="J6" s="54" t="s">
        <v>72</v>
      </c>
      <c r="K6" s="54" t="s">
        <v>74</v>
      </c>
      <c r="M6" s="51" t="s">
        <v>77</v>
      </c>
      <c r="N6" s="52"/>
      <c r="O6" s="53"/>
      <c r="Q6" s="9" t="s">
        <v>9</v>
      </c>
      <c r="S6" s="9"/>
      <c r="T6" s="51" t="s">
        <v>15</v>
      </c>
      <c r="U6" s="52"/>
      <c r="V6" s="52"/>
      <c r="W6" s="53"/>
    </row>
    <row r="7" spans="2:23" x14ac:dyDescent="0.25">
      <c r="B7" s="22"/>
      <c r="C7" s="23"/>
      <c r="D7" s="24" t="s">
        <v>71</v>
      </c>
      <c r="E7" s="24" t="s">
        <v>78</v>
      </c>
      <c r="F7" s="24" t="s">
        <v>73</v>
      </c>
      <c r="G7" s="24" t="s">
        <v>101</v>
      </c>
      <c r="H7" s="24" t="s">
        <v>56</v>
      </c>
      <c r="I7" s="24" t="s">
        <v>86</v>
      </c>
      <c r="J7" s="58"/>
      <c r="K7" s="58"/>
      <c r="M7" s="9" t="s">
        <v>14</v>
      </c>
      <c r="N7" s="9" t="s">
        <v>11</v>
      </c>
      <c r="O7" s="9" t="s">
        <v>113</v>
      </c>
      <c r="Q7" s="25" t="s">
        <v>87</v>
      </c>
      <c r="S7" s="25" t="s">
        <v>24</v>
      </c>
      <c r="T7" s="9" t="s">
        <v>25</v>
      </c>
      <c r="U7" s="9" t="s">
        <v>26</v>
      </c>
      <c r="V7" s="9" t="s">
        <v>10</v>
      </c>
      <c r="W7" s="9" t="s">
        <v>9</v>
      </c>
    </row>
    <row r="8" spans="2:23" x14ac:dyDescent="0.25">
      <c r="B8" s="1" t="s">
        <v>93</v>
      </c>
      <c r="C8" s="2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8"/>
      <c r="R8" s="2"/>
      <c r="S8" s="6"/>
      <c r="T8" s="2"/>
      <c r="U8" s="2"/>
      <c r="V8" s="2"/>
      <c r="W8" s="6"/>
    </row>
    <row r="9" spans="2:23" x14ac:dyDescent="0.25">
      <c r="B9" s="27"/>
      <c r="C9" s="1" t="s">
        <v>103</v>
      </c>
      <c r="D9" s="2"/>
      <c r="E9" s="2"/>
      <c r="F9" s="2"/>
      <c r="G9" s="2"/>
      <c r="H9" s="2"/>
      <c r="I9" s="2">
        <v>39</v>
      </c>
      <c r="J9" s="2"/>
      <c r="K9" s="2"/>
      <c r="L9" s="2"/>
      <c r="M9" s="2"/>
      <c r="N9" s="2"/>
      <c r="O9" s="2"/>
      <c r="P9" s="2"/>
      <c r="Q9" s="28">
        <f t="shared" ref="Q9:Q25" si="0">D9+E9+F9+H9+I9+J9+K9+N9</f>
        <v>39</v>
      </c>
      <c r="R9" s="2"/>
      <c r="S9" s="6"/>
      <c r="T9" s="2"/>
      <c r="U9" s="2"/>
      <c r="V9" s="2"/>
      <c r="W9" s="6"/>
    </row>
    <row r="10" spans="2:23" x14ac:dyDescent="0.25">
      <c r="B10" s="27"/>
      <c r="C10" s="1" t="s">
        <v>104</v>
      </c>
      <c r="D10" s="2"/>
      <c r="E10" s="2"/>
      <c r="F10" s="2"/>
      <c r="G10" s="2">
        <v>1</v>
      </c>
      <c r="H10" s="2"/>
      <c r="I10" s="2"/>
      <c r="J10" s="2"/>
      <c r="K10" s="2"/>
      <c r="L10" s="2"/>
      <c r="M10" s="2"/>
      <c r="N10" s="2"/>
      <c r="O10" s="2"/>
      <c r="P10" s="2"/>
      <c r="Q10" s="28">
        <f t="shared" si="0"/>
        <v>0</v>
      </c>
      <c r="R10" s="2"/>
      <c r="S10" s="6"/>
      <c r="T10" s="2"/>
      <c r="U10" s="2"/>
      <c r="V10" s="2"/>
      <c r="W10" s="6"/>
    </row>
    <row r="11" spans="2:23" x14ac:dyDescent="0.25">
      <c r="B11" s="1" t="s">
        <v>97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8"/>
      <c r="R11" s="2"/>
      <c r="S11" s="6"/>
      <c r="T11" s="2"/>
      <c r="U11" s="2"/>
      <c r="V11" s="2"/>
      <c r="W11" s="6"/>
    </row>
    <row r="12" spans="2:23" x14ac:dyDescent="0.25">
      <c r="B12" s="27"/>
      <c r="C12" s="1" t="s">
        <v>99</v>
      </c>
      <c r="D12" s="2"/>
      <c r="E12" s="2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8">
        <f t="shared" si="0"/>
        <v>8</v>
      </c>
      <c r="R12" s="2"/>
      <c r="S12" s="6"/>
      <c r="T12" s="2"/>
      <c r="U12" s="2"/>
      <c r="V12" s="2"/>
      <c r="W12" s="6"/>
    </row>
    <row r="13" spans="2:23" x14ac:dyDescent="0.25">
      <c r="B13" s="27"/>
      <c r="C13" s="1" t="s">
        <v>102</v>
      </c>
      <c r="D13" s="2"/>
      <c r="E13" s="2"/>
      <c r="F13" s="2"/>
      <c r="G13" s="2"/>
      <c r="H13" s="2">
        <v>15</v>
      </c>
      <c r="I13" s="2"/>
      <c r="J13" s="2"/>
      <c r="K13" s="2"/>
      <c r="L13" s="2"/>
      <c r="M13" s="2"/>
      <c r="N13" s="2"/>
      <c r="O13" s="2"/>
      <c r="P13" s="2"/>
      <c r="Q13" s="28">
        <f t="shared" si="0"/>
        <v>15</v>
      </c>
      <c r="R13" s="2"/>
      <c r="S13" s="6"/>
      <c r="T13" s="2"/>
      <c r="U13" s="2"/>
      <c r="V13" s="2"/>
      <c r="W13" s="6"/>
    </row>
    <row r="14" spans="2:23" x14ac:dyDescent="0.25">
      <c r="B14" s="27"/>
      <c r="C14" s="1" t="s">
        <v>85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50.5</v>
      </c>
      <c r="O14" s="2"/>
      <c r="P14" s="2"/>
      <c r="Q14" s="28">
        <f t="shared" si="0"/>
        <v>50.5</v>
      </c>
      <c r="R14" s="2"/>
      <c r="S14" s="6"/>
      <c r="T14" s="2"/>
      <c r="U14" s="2"/>
      <c r="V14" s="2"/>
      <c r="W14" s="6"/>
    </row>
    <row r="15" spans="2:23" x14ac:dyDescent="0.25">
      <c r="B15" s="1" t="s">
        <v>105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8">
        <f t="shared" si="0"/>
        <v>0</v>
      </c>
      <c r="R15" s="2"/>
      <c r="S15" s="6"/>
      <c r="T15" s="2"/>
      <c r="U15" s="2"/>
      <c r="V15" s="2"/>
      <c r="W15" s="6"/>
    </row>
    <row r="16" spans="2:23" x14ac:dyDescent="0.25">
      <c r="B16" s="27"/>
      <c r="C16" s="1" t="s">
        <v>106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13</v>
      </c>
      <c r="O16" s="2"/>
      <c r="P16" s="2"/>
      <c r="Q16" s="28">
        <f t="shared" si="0"/>
        <v>13</v>
      </c>
      <c r="R16" s="2"/>
      <c r="S16" s="6"/>
      <c r="T16" s="2"/>
      <c r="U16" s="2"/>
      <c r="V16" s="2"/>
      <c r="W16" s="6"/>
    </row>
    <row r="17" spans="2:23" x14ac:dyDescent="0.25">
      <c r="B17" s="27"/>
      <c r="C17" s="1" t="s">
        <v>107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4</v>
      </c>
      <c r="O17" s="2"/>
      <c r="P17" s="2"/>
      <c r="Q17" s="28">
        <f t="shared" si="0"/>
        <v>4</v>
      </c>
      <c r="R17" s="2"/>
      <c r="S17" s="6"/>
      <c r="T17" s="2"/>
      <c r="U17" s="2"/>
      <c r="V17" s="2"/>
      <c r="W17" s="6"/>
    </row>
    <row r="18" spans="2:23" x14ac:dyDescent="0.25">
      <c r="B18" s="1" t="s">
        <v>108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8">
        <f t="shared" si="0"/>
        <v>0</v>
      </c>
      <c r="R18" s="2"/>
      <c r="S18" s="6"/>
      <c r="T18" s="2"/>
      <c r="U18" s="2"/>
      <c r="V18" s="2"/>
      <c r="W18" s="6"/>
    </row>
    <row r="19" spans="2:23" x14ac:dyDescent="0.25">
      <c r="B19" s="27"/>
      <c r="C19" s="1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/>
      <c r="P19" s="2"/>
      <c r="Q19" s="28">
        <f t="shared" si="0"/>
        <v>1</v>
      </c>
      <c r="R19" s="2"/>
      <c r="S19" s="6"/>
      <c r="T19" s="2"/>
      <c r="U19" s="2"/>
      <c r="V19" s="2"/>
      <c r="W19" s="6"/>
    </row>
    <row r="20" spans="2:23" x14ac:dyDescent="0.25">
      <c r="B20" s="1" t="s">
        <v>109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8">
        <f t="shared" si="0"/>
        <v>0</v>
      </c>
      <c r="R20" s="2"/>
      <c r="S20" s="6"/>
      <c r="T20" s="2"/>
      <c r="U20" s="2"/>
      <c r="V20" s="2"/>
      <c r="W20" s="6"/>
    </row>
    <row r="21" spans="2:23" x14ac:dyDescent="0.25">
      <c r="B21" s="27"/>
      <c r="C21" s="1" t="s">
        <v>110</v>
      </c>
      <c r="D21" s="2"/>
      <c r="E21" s="2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8">
        <f t="shared" si="0"/>
        <v>4</v>
      </c>
      <c r="R21" s="2"/>
      <c r="S21" s="6"/>
      <c r="T21" s="2"/>
      <c r="U21" s="2"/>
      <c r="V21" s="2"/>
      <c r="W21" s="6"/>
    </row>
    <row r="22" spans="2:23" x14ac:dyDescent="0.25">
      <c r="B22" s="27"/>
      <c r="C22" s="1" t="s">
        <v>111</v>
      </c>
      <c r="D22" s="2"/>
      <c r="E22" s="2">
        <v>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8">
        <f t="shared" si="0"/>
        <v>6</v>
      </c>
      <c r="R22" s="2"/>
      <c r="S22" s="6"/>
      <c r="T22" s="2"/>
      <c r="U22" s="2"/>
      <c r="V22" s="2"/>
      <c r="W22" s="6"/>
    </row>
    <row r="23" spans="2:23" x14ac:dyDescent="0.25">
      <c r="B23" s="27"/>
      <c r="C23" s="1" t="s">
        <v>112</v>
      </c>
      <c r="D23" s="2"/>
      <c r="E23" s="2"/>
      <c r="F23" s="2"/>
      <c r="G23" s="2">
        <v>14</v>
      </c>
      <c r="H23" s="2"/>
      <c r="I23" s="2"/>
      <c r="J23" s="2"/>
      <c r="K23" s="2"/>
      <c r="L23" s="2"/>
      <c r="M23" s="2"/>
      <c r="N23" s="2"/>
      <c r="O23" s="2"/>
      <c r="P23" s="2"/>
      <c r="Q23" s="28">
        <f t="shared" si="0"/>
        <v>0</v>
      </c>
      <c r="R23" s="2"/>
      <c r="S23" s="6"/>
      <c r="T23" s="2"/>
      <c r="U23" s="2"/>
      <c r="V23" s="2"/>
      <c r="W23" s="6"/>
    </row>
    <row r="24" spans="2:23" x14ac:dyDescent="0.25">
      <c r="B24" s="27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8">
        <f t="shared" si="0"/>
        <v>0</v>
      </c>
      <c r="R24" s="2"/>
      <c r="S24" s="6"/>
      <c r="T24" s="2"/>
      <c r="U24" s="2"/>
      <c r="V24" s="2"/>
      <c r="W24" s="6"/>
    </row>
    <row r="25" spans="2:23" x14ac:dyDescent="0.25">
      <c r="B25" s="27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8">
        <f t="shared" si="0"/>
        <v>0</v>
      </c>
      <c r="R25" s="2"/>
      <c r="S25" s="6"/>
      <c r="T25" s="2"/>
      <c r="U25" s="2"/>
      <c r="V25" s="2"/>
      <c r="W25" s="6"/>
    </row>
    <row r="26" spans="2:23" x14ac:dyDescent="0.25"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9"/>
      <c r="R26" s="2"/>
      <c r="S26" s="2"/>
      <c r="T26" s="2"/>
      <c r="U26" s="2"/>
      <c r="V26" s="2"/>
      <c r="W26" s="2"/>
    </row>
    <row r="27" spans="2:23" ht="15.75" thickBot="1" x14ac:dyDescent="0.3">
      <c r="B27" s="10" t="s">
        <v>16</v>
      </c>
      <c r="C27" s="10"/>
      <c r="D27" s="11">
        <f t="shared" ref="D27:K27" si="1">SUM(D8:D25)</f>
        <v>0</v>
      </c>
      <c r="E27" s="11">
        <f t="shared" si="1"/>
        <v>18</v>
      </c>
      <c r="F27" s="11">
        <f t="shared" si="1"/>
        <v>0</v>
      </c>
      <c r="G27" s="11">
        <f t="shared" si="1"/>
        <v>15</v>
      </c>
      <c r="H27" s="11">
        <f t="shared" si="1"/>
        <v>15</v>
      </c>
      <c r="I27" s="11">
        <f t="shared" si="1"/>
        <v>39</v>
      </c>
      <c r="J27" s="11">
        <f t="shared" si="1"/>
        <v>0</v>
      </c>
      <c r="K27" s="11">
        <f t="shared" si="1"/>
        <v>0</v>
      </c>
      <c r="L27" s="11"/>
      <c r="M27" s="11">
        <f>SUM(M8:M26)</f>
        <v>0</v>
      </c>
      <c r="N27" s="11">
        <f>SUM(N8:N26)</f>
        <v>68.5</v>
      </c>
      <c r="O27" s="12">
        <f t="shared" ref="O27" si="2">IF(M27=0,0,(N27-M27)/M27)</f>
        <v>0</v>
      </c>
      <c r="P27" s="11"/>
      <c r="Q27" s="11">
        <f>SUM(Q8:Q26)</f>
        <v>140.5</v>
      </c>
      <c r="R27" s="11"/>
      <c r="S27" s="11"/>
      <c r="T27" s="11">
        <f>SUM(T8:T26)</f>
        <v>0</v>
      </c>
      <c r="U27" s="11">
        <f>SUM(U8:U26)</f>
        <v>0</v>
      </c>
      <c r="V27" s="11">
        <f>SUM(V8:V26)</f>
        <v>0</v>
      </c>
      <c r="W27" s="11">
        <f>SUM(W8:W26)</f>
        <v>0</v>
      </c>
    </row>
    <row r="28" spans="2:23" ht="15.75" thickTop="1" x14ac:dyDescent="0.25"/>
  </sheetData>
  <mergeCells count="8">
    <mergeCell ref="B2:W2"/>
    <mergeCell ref="B3:W3"/>
    <mergeCell ref="B4:W4"/>
    <mergeCell ref="D6:I6"/>
    <mergeCell ref="J6:J7"/>
    <mergeCell ref="K6:K7"/>
    <mergeCell ref="M6:O6"/>
    <mergeCell ref="T6:W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Quarterly Evaluation</vt:lpstr>
      <vt:lpstr>Consolidated</vt:lpstr>
      <vt:lpstr>November 2024</vt:lpstr>
      <vt:lpstr>October 2024</vt:lpstr>
      <vt:lpstr>September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2024-12-03T12:24:11Z</dcterms:modified>
</cp:coreProperties>
</file>