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hiqu\Performance Evaluation\"/>
    </mc:Choice>
  </mc:AlternateContent>
  <xr:revisionPtr revIDLastSave="0" documentId="13_ncr:1_{67518CD8-616E-41B9-BA45-E480473DDA4A}" xr6:coauthVersionLast="47" xr6:coauthVersionMax="47" xr10:uidLastSave="{00000000-0000-0000-0000-000000000000}"/>
  <bookViews>
    <workbookView xWindow="20370" yWindow="-3840" windowWidth="29040" windowHeight="15720" activeTab="1" xr2:uid="{C18F1D24-2B51-47D5-ADD3-847EF68750D1}"/>
  </bookViews>
  <sheets>
    <sheet name="Employee" sheetId="2" r:id="rId1"/>
    <sheet name="September 2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1" l="1"/>
  <c r="H18" i="1"/>
  <c r="G18" i="1"/>
  <c r="F18" i="1"/>
  <c r="E18" i="1"/>
  <c r="D18" i="1"/>
  <c r="Y16" i="1"/>
  <c r="Y15" i="1"/>
  <c r="Y14" i="1"/>
  <c r="Y13" i="1"/>
  <c r="Y12" i="1"/>
  <c r="Y11" i="1"/>
  <c r="Y10" i="1"/>
  <c r="X18" i="1"/>
  <c r="W18" i="1"/>
  <c r="V18" i="1"/>
  <c r="P18" i="1"/>
  <c r="O18" i="1"/>
  <c r="L18" i="1"/>
  <c r="K18" i="1"/>
  <c r="Q9" i="1"/>
  <c r="S16" i="1"/>
  <c r="Q16" i="1"/>
  <c r="M16" i="1"/>
  <c r="S14" i="1"/>
  <c r="Q14" i="1"/>
  <c r="M14" i="1"/>
  <c r="M9" i="1"/>
  <c r="S9" i="1"/>
  <c r="C10" i="2"/>
  <c r="Y9" i="1"/>
  <c r="M18" i="1" l="1"/>
  <c r="Y18" i="1"/>
  <c r="Q18" i="1"/>
</calcChain>
</file>

<file path=xl/sharedStrings.xml><?xml version="1.0" encoding="utf-8"?>
<sst xmlns="http://schemas.openxmlformats.org/spreadsheetml/2006/main" count="106" uniqueCount="97">
  <si>
    <t>Employee Name</t>
  </si>
  <si>
    <t>Employee ID</t>
  </si>
  <si>
    <t>Designation</t>
  </si>
  <si>
    <t>Department</t>
  </si>
  <si>
    <t>Employee Information</t>
  </si>
  <si>
    <t>Joining Date</t>
  </si>
  <si>
    <t>001</t>
  </si>
  <si>
    <t>Development</t>
  </si>
  <si>
    <t>Assessment Year</t>
  </si>
  <si>
    <t>2023-24</t>
  </si>
  <si>
    <t>Task</t>
  </si>
  <si>
    <t>Project / Release</t>
  </si>
  <si>
    <t>Estimate</t>
  </si>
  <si>
    <t>Total</t>
  </si>
  <si>
    <t>Post-Prod</t>
  </si>
  <si>
    <t>Actual</t>
  </si>
  <si>
    <t>Project Profile</t>
  </si>
  <si>
    <t>Development Time</t>
  </si>
  <si>
    <t>Variance</t>
  </si>
  <si>
    <t>Planned</t>
  </si>
  <si>
    <t>Bug Fixing Time</t>
  </si>
  <si>
    <t>Number of Bugs</t>
  </si>
  <si>
    <t>Diff %</t>
  </si>
  <si>
    <t>Difference</t>
  </si>
  <si>
    <t>Overall Performance</t>
  </si>
  <si>
    <t>Punctuality</t>
  </si>
  <si>
    <t>Leaves</t>
  </si>
  <si>
    <t>Days Worked over 8 hours</t>
  </si>
  <si>
    <t>Weekends</t>
  </si>
  <si>
    <t>Total Working Days</t>
  </si>
  <si>
    <t>Late Arrivals</t>
  </si>
  <si>
    <t>Days Worked under 8 hours</t>
  </si>
  <si>
    <t>Smoke</t>
  </si>
  <si>
    <t>Passed</t>
  </si>
  <si>
    <t>QA</t>
  </si>
  <si>
    <t>UAT</t>
  </si>
  <si>
    <t>Employee Working Days</t>
  </si>
  <si>
    <t>Short Leaves</t>
  </si>
  <si>
    <t>Personal Traits</t>
  </si>
  <si>
    <t>General attitude</t>
  </si>
  <si>
    <t>Office decorum/appearance</t>
  </si>
  <si>
    <t>Proactive behavior/eagerness to learn</t>
  </si>
  <si>
    <t>Attitude towards team members</t>
  </si>
  <si>
    <t>Loyalty towards the company</t>
  </si>
  <si>
    <t>Overall Commitment</t>
  </si>
  <si>
    <t>%</t>
  </si>
  <si>
    <t>Database understanding</t>
  </si>
  <si>
    <t>Ability to troubleshoot product</t>
  </si>
  <si>
    <t>Verbal Communications</t>
  </si>
  <si>
    <t>Written Communications</t>
  </si>
  <si>
    <t>Leadership</t>
  </si>
  <si>
    <t>Project Management</t>
  </si>
  <si>
    <t>Leadership Skills</t>
  </si>
  <si>
    <t>Conflict Management</t>
  </si>
  <si>
    <t>Motivational Skills</t>
  </si>
  <si>
    <t>Communication Skills</t>
  </si>
  <si>
    <t>Technical Documentation</t>
  </si>
  <si>
    <t>Technical Skills</t>
  </si>
  <si>
    <t>Interpersonal Communication</t>
  </si>
  <si>
    <t>Written Communication</t>
  </si>
  <si>
    <t>Responsibility Delegation</t>
  </si>
  <si>
    <t>Task Distribution</t>
  </si>
  <si>
    <t>Product Domain</t>
  </si>
  <si>
    <t>Annual Performance Evaluation</t>
  </si>
  <si>
    <t>Task Estimation Skills</t>
  </si>
  <si>
    <t>Experience With Hiqu Systems</t>
  </si>
  <si>
    <t>04/01/2023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</si>
  <si>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</si>
  <si>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</si>
  <si>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</si>
  <si>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</si>
  <si>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</si>
  <si>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</si>
  <si>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</si>
  <si>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</si>
  <si>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</si>
  <si>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</si>
  <si>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</si>
  <si>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</si>
  <si>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APWORKS PHASE2</t>
  </si>
  <si>
    <t>Period: September 2024</t>
  </si>
  <si>
    <t>Bug Fixing</t>
  </si>
  <si>
    <t>Abid Ali</t>
  </si>
  <si>
    <t>APWORKS 2024.2 - PHASE 3</t>
  </si>
  <si>
    <t>Add Media Type/S</t>
  </si>
  <si>
    <t>Broadcast Inv: I</t>
  </si>
  <si>
    <t>Google Drive int</t>
  </si>
  <si>
    <t>Project Overhead</t>
  </si>
  <si>
    <t>Mgmt</t>
  </si>
  <si>
    <t>Analysis</t>
  </si>
  <si>
    <t>Design</t>
  </si>
  <si>
    <t>NEXELUS 2024.2</t>
  </si>
  <si>
    <t>Production Issue</t>
  </si>
  <si>
    <t>Dev Manager</t>
  </si>
  <si>
    <t>Meetings</t>
  </si>
  <si>
    <t>Deployments</t>
  </si>
  <si>
    <t>Client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</si>
</sst>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#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0" fontId="10" fillId="0" borderId="0">
      <alignment vertical="top"/>
    </xf>
  </cellStyleXfs>
  <cellXfs count="5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49" fontId="0" fillId="0" borderId="0" xfId="0" applyNumberFormat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9" fontId="0" fillId="4" borderId="5" xfId="1" applyFont="1" applyFill="1" applyBorder="1" applyAlignment="1">
      <alignment horizontal="center"/>
    </xf>
    <xf numFmtId="0" fontId="0" fillId="6" borderId="1" xfId="0" applyFill="1" applyBorder="1"/>
    <xf numFmtId="0" fontId="3" fillId="5" borderId="3" xfId="0" applyFont="1" applyFill="1" applyBorder="1" applyAlignment="1">
      <alignment horizontal="center"/>
    </xf>
    <xf numFmtId="0" fontId="3" fillId="5" borderId="2" xfId="0" applyFont="1" applyFill="1" applyBorder="1"/>
    <xf numFmtId="0" fontId="2" fillId="7" borderId="1" xfId="0" applyFont="1" applyFill="1" applyBorder="1" applyAlignment="1">
      <alignment horizontal="center"/>
    </xf>
    <xf numFmtId="2" fontId="0" fillId="0" borderId="0" xfId="0" applyNumberFormat="1" applyAlignment="1">
      <alignment horizontal="left"/>
    </xf>
    <xf numFmtId="0" fontId="3" fillId="5" borderId="7" xfId="0" applyFont="1" applyFill="1" applyBorder="1"/>
    <xf numFmtId="0" fontId="0" fillId="6" borderId="2" xfId="0" applyFill="1" applyBorder="1"/>
    <xf numFmtId="0" fontId="2" fillId="7" borderId="2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center"/>
    </xf>
    <xf numFmtId="0" fontId="10" fillId="0" borderId="1" xfId="4" applyBorder="1">
      <alignment vertical="top"/>
    </xf>
    <xf numFmtId="0" fontId="6" fillId="0" borderId="0" xfId="0" applyFont="1" applyAlignment="1">
      <alignment horizontal="left"/>
    </xf>
    <xf numFmtId="0" fontId="0" fillId="6" borderId="2" xfId="0" applyFill="1" applyBorder="1"/>
    <xf numFmtId="0" fontId="0" fillId="6" borderId="7" xfId="0" applyFill="1" applyBorder="1"/>
    <xf numFmtId="0" fontId="0" fillId="6" borderId="3" xfId="0" applyFill="1" applyBorder="1"/>
    <xf numFmtId="0" fontId="0" fillId="6" borderId="2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9" fillId="0" borderId="0" xfId="0" applyFont="1" applyAlignment="1">
      <alignment horizontal="left"/>
    </xf>
    <xf numFmtId="49" fontId="0" fillId="0" borderId="1" xfId="0" applyNumberFormat="1" applyBorder="1"/>
    <xf numFmtId="2" fontId="0" fillId="0" borderId="1" xfId="0" applyNumberFormat="1" applyBorder="1" applyAlignment="1">
      <alignment horizontal="left"/>
    </xf>
    <xf numFmtId="0" fontId="2" fillId="7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164" fontId="10" fillId="0" borderId="1" xfId="4" applyNumberFormat="1" applyBorder="1" applyAlignment="1">
      <alignment horizontal="center" vertical="top"/>
    </xf>
    <xf numFmtId="164" fontId="0" fillId="4" borderId="5" xfId="0" applyNumberFormat="1" applyFill="1" applyBorder="1" applyAlignment="1">
      <alignment horizontal="center"/>
    </xf>
  </cellXfs>
  <cellStyles count="5">
    <cellStyle name="Currency 2" xfId="3" xr:uid="{8180B592-B2B1-4676-AFAD-227D0E36D85D}"/>
    <cellStyle name="Normal" xfId="0" builtinId="0"/>
    <cellStyle name="Normal 2" xfId="2" xr:uid="{C6FF6618-242E-45B7-94CB-EA40EC999215}"/>
    <cellStyle name="Normal 3" xfId="4" xr:uid="{2701FF39-7653-422A-8590-37E5DFF3CAE0}"/>
    <cellStyle name="Percent" xfId="1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B91B-8D62-4F20-9CB7-F711303AA283}">
  <dimension ref="B2:N35"/>
  <sheetViews>
    <sheetView topLeftCell="A6" workbookViewId="0">
      <selection activeCell="M11" sqref="M11"/>
    </sheetView>
  </sheetViews>
  <sheetFormatPr defaultRowHeight="15" x14ac:dyDescent="0.25"/>
  <cols>
    <col min="2" max="2" width="37" customWidth="1"/>
    <col min="3" max="3" width="11.140625" style="4" customWidth="1"/>
    <col min="4" max="14" width="11.140625" customWidth="1"/>
  </cols>
  <sheetData>
    <row r="2" spans="2:13" ht="21" x14ac:dyDescent="0.35">
      <c r="B2" s="39" t="s">
        <v>63</v>
      </c>
      <c r="C2" s="39"/>
    </row>
    <row r="4" spans="2:13" x14ac:dyDescent="0.25">
      <c r="B4" s="38" t="s">
        <v>4</v>
      </c>
      <c r="C4" s="38"/>
      <c r="D4" s="38"/>
      <c r="E4" s="38"/>
      <c r="F4" s="26"/>
      <c r="G4" s="26"/>
    </row>
    <row r="5" spans="2:13" x14ac:dyDescent="0.25">
      <c r="B5" s="3" t="s">
        <v>1</v>
      </c>
      <c r="C5" s="36" t="s">
        <v>6</v>
      </c>
      <c r="D5" s="36"/>
      <c r="E5" s="36"/>
      <c r="F5" s="4"/>
      <c r="G5" s="4"/>
    </row>
    <row r="6" spans="2:13" x14ac:dyDescent="0.25">
      <c r="B6" s="3" t="s">
        <v>0</v>
      </c>
      <c r="C6" s="36" t="s">
        <v>82</v>
      </c>
      <c r="D6" s="36"/>
      <c r="E6" s="36"/>
      <c r="F6" s="4"/>
      <c r="G6" s="4"/>
    </row>
    <row r="7" spans="2:13" x14ac:dyDescent="0.25">
      <c r="B7" s="3" t="s">
        <v>2</v>
      </c>
      <c r="C7" s="36" t="s">
        <v>93</v>
      </c>
      <c r="D7" s="36"/>
      <c r="E7" s="36"/>
      <c r="F7" s="4"/>
      <c r="G7" s="4"/>
    </row>
    <row r="8" spans="2:13" x14ac:dyDescent="0.25">
      <c r="B8" s="3" t="s">
        <v>3</v>
      </c>
      <c r="C8" s="36" t="s">
        <v>7</v>
      </c>
      <c r="D8" s="36"/>
      <c r="E8" s="36"/>
      <c r="F8" s="4"/>
      <c r="G8" s="4"/>
    </row>
    <row r="9" spans="2:13" x14ac:dyDescent="0.25">
      <c r="B9" s="3" t="s">
        <v>5</v>
      </c>
      <c r="C9" s="36" t="s">
        <v>66</v>
      </c>
      <c r="D9" s="36"/>
      <c r="E9" s="36"/>
      <c r="F9" s="4"/>
      <c r="G9" s="4"/>
    </row>
    <row r="10" spans="2:13" x14ac:dyDescent="0.25">
      <c r="B10" s="3" t="s">
        <v>65</v>
      </c>
      <c r="C10" s="37">
        <f ca="1">(_xlfn.DAYS(TODAY(),C9)/365)</f>
        <v>1.4684931506849315</v>
      </c>
      <c r="D10" s="37"/>
      <c r="E10" s="37"/>
      <c r="F10" s="21"/>
      <c r="G10" s="21"/>
    </row>
    <row r="11" spans="2:13" x14ac:dyDescent="0.25">
      <c r="B11" s="3" t="s">
        <v>8</v>
      </c>
      <c r="C11" s="36" t="s">
        <v>9</v>
      </c>
      <c r="D11" s="36"/>
      <c r="E11" s="36"/>
      <c r="F11" s="4"/>
      <c r="G11" s="4"/>
    </row>
    <row r="13" spans="2:13" ht="18.75" x14ac:dyDescent="0.3">
      <c r="B13" s="35" t="s">
        <v>24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</row>
    <row r="15" spans="2:13" x14ac:dyDescent="0.25">
      <c r="B15" s="19" t="s">
        <v>38</v>
      </c>
      <c r="C15" s="18" t="s">
        <v>45</v>
      </c>
      <c r="E15" s="19" t="s">
        <v>57</v>
      </c>
      <c r="F15" s="22"/>
      <c r="G15" s="22"/>
      <c r="H15" s="18" t="s">
        <v>45</v>
      </c>
      <c r="J15" s="19" t="s">
        <v>50</v>
      </c>
      <c r="K15" s="22"/>
      <c r="L15" s="22"/>
      <c r="M15" s="18" t="s">
        <v>45</v>
      </c>
    </row>
    <row r="16" spans="2:13" x14ac:dyDescent="0.25">
      <c r="B16" s="17" t="s">
        <v>39</v>
      </c>
      <c r="C16" s="1"/>
      <c r="E16" s="29" t="s">
        <v>62</v>
      </c>
      <c r="F16" s="30"/>
      <c r="G16" s="31"/>
      <c r="H16" s="1"/>
      <c r="J16" s="32" t="s">
        <v>51</v>
      </c>
      <c r="K16" s="33"/>
      <c r="L16" s="34"/>
      <c r="M16" s="2"/>
    </row>
    <row r="17" spans="2:14" x14ac:dyDescent="0.25">
      <c r="B17" s="17" t="s">
        <v>40</v>
      </c>
      <c r="C17" s="1"/>
      <c r="E17" s="29" t="s">
        <v>46</v>
      </c>
      <c r="F17" s="30"/>
      <c r="G17" s="31"/>
      <c r="H17" s="1"/>
      <c r="J17" s="32" t="s">
        <v>64</v>
      </c>
      <c r="K17" s="33"/>
      <c r="L17" s="34"/>
      <c r="M17" s="2"/>
    </row>
    <row r="18" spans="2:14" x14ac:dyDescent="0.25">
      <c r="B18" s="17" t="s">
        <v>41</v>
      </c>
      <c r="C18" s="1"/>
      <c r="E18" s="29" t="s">
        <v>47</v>
      </c>
      <c r="F18" s="30"/>
      <c r="G18" s="31"/>
      <c r="H18" s="1"/>
      <c r="J18" s="32" t="s">
        <v>52</v>
      </c>
      <c r="K18" s="33"/>
      <c r="L18" s="34"/>
      <c r="M18" s="2"/>
    </row>
    <row r="19" spans="2:14" x14ac:dyDescent="0.25">
      <c r="B19" s="17" t="s">
        <v>42</v>
      </c>
      <c r="C19" s="1"/>
      <c r="E19" s="29" t="s">
        <v>48</v>
      </c>
      <c r="F19" s="30"/>
      <c r="G19" s="31"/>
      <c r="H19" s="1"/>
      <c r="J19" s="32" t="s">
        <v>53</v>
      </c>
      <c r="K19" s="33"/>
      <c r="L19" s="34"/>
      <c r="M19" s="2"/>
    </row>
    <row r="20" spans="2:14" x14ac:dyDescent="0.25">
      <c r="B20" s="17" t="s">
        <v>43</v>
      </c>
      <c r="C20" s="1"/>
      <c r="E20" s="29" t="s">
        <v>49</v>
      </c>
      <c r="F20" s="30"/>
      <c r="G20" s="31"/>
      <c r="H20" s="1"/>
      <c r="J20" s="32" t="s">
        <v>54</v>
      </c>
      <c r="K20" s="33"/>
      <c r="L20" s="34"/>
      <c r="M20" s="2"/>
    </row>
    <row r="21" spans="2:14" x14ac:dyDescent="0.25">
      <c r="B21" s="17" t="s">
        <v>44</v>
      </c>
      <c r="C21" s="1"/>
      <c r="E21" s="29" t="s">
        <v>57</v>
      </c>
      <c r="F21" s="30"/>
      <c r="G21" s="31"/>
      <c r="H21" s="1"/>
      <c r="J21" s="32" t="s">
        <v>55</v>
      </c>
      <c r="K21" s="33"/>
      <c r="L21" s="34"/>
      <c r="M21" s="2"/>
    </row>
    <row r="22" spans="2:14" x14ac:dyDescent="0.25">
      <c r="B22" s="17" t="s">
        <v>58</v>
      </c>
      <c r="C22" s="1"/>
      <c r="E22" s="29" t="s">
        <v>56</v>
      </c>
      <c r="F22" s="30"/>
      <c r="G22" s="31"/>
      <c r="H22" s="1"/>
      <c r="J22" s="32" t="s">
        <v>60</v>
      </c>
      <c r="K22" s="33"/>
      <c r="L22" s="34"/>
      <c r="M22" s="2"/>
    </row>
    <row r="23" spans="2:14" x14ac:dyDescent="0.25">
      <c r="B23" s="17" t="s">
        <v>59</v>
      </c>
      <c r="C23" s="1"/>
      <c r="E23" s="29"/>
      <c r="F23" s="30"/>
      <c r="G23" s="31"/>
      <c r="H23" s="1"/>
      <c r="J23" s="32" t="s">
        <v>61</v>
      </c>
      <c r="K23" s="33"/>
      <c r="L23" s="34"/>
      <c r="M23" s="2"/>
    </row>
    <row r="25" spans="2:14" ht="15.75" x14ac:dyDescent="0.25">
      <c r="B25" s="28" t="s">
        <v>25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</row>
    <row r="27" spans="2:14" x14ac:dyDescent="0.25">
      <c r="B27" s="24" t="s">
        <v>25</v>
      </c>
      <c r="C27" s="20" t="s">
        <v>67</v>
      </c>
      <c r="D27" s="25" t="s">
        <v>68</v>
      </c>
      <c r="E27" s="20" t="s">
        <v>69</v>
      </c>
      <c r="F27" s="25" t="s">
        <v>70</v>
      </c>
      <c r="G27" s="20" t="s">
        <v>71</v>
      </c>
      <c r="H27" s="25" t="s">
        <v>72</v>
      </c>
      <c r="I27" s="20" t="s">
        <v>73</v>
      </c>
      <c r="J27" s="25" t="s">
        <v>74</v>
      </c>
      <c r="K27" s="20" t="s">
        <v>75</v>
      </c>
      <c r="L27" s="25" t="s">
        <v>76</v>
      </c>
      <c r="M27" s="20" t="s">
        <v>77</v>
      </c>
      <c r="N27" s="25" t="s">
        <v>78</v>
      </c>
    </row>
    <row r="28" spans="2:14" x14ac:dyDescent="0.25">
      <c r="B28" s="23" t="s">
        <v>29</v>
      </c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23" t="s">
        <v>36</v>
      </c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23" t="s">
        <v>26</v>
      </c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23" t="s">
        <v>27</v>
      </c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23" t="s">
        <v>31</v>
      </c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23" t="s">
        <v>28</v>
      </c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23" t="s">
        <v>30</v>
      </c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23" t="s">
        <v>37</v>
      </c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</sheetData>
  <mergeCells count="27">
    <mergeCell ref="B4:E4"/>
    <mergeCell ref="B2:C2"/>
    <mergeCell ref="E20:G20"/>
    <mergeCell ref="B13:M13"/>
    <mergeCell ref="C5:E5"/>
    <mergeCell ref="C6:E6"/>
    <mergeCell ref="C7:E7"/>
    <mergeCell ref="C8:E8"/>
    <mergeCell ref="C9:E9"/>
    <mergeCell ref="C10:E10"/>
    <mergeCell ref="C11:E11"/>
    <mergeCell ref="B25:N25"/>
    <mergeCell ref="E21:G21"/>
    <mergeCell ref="E22:G22"/>
    <mergeCell ref="E23:G23"/>
    <mergeCell ref="J16:L16"/>
    <mergeCell ref="J17:L17"/>
    <mergeCell ref="J18:L18"/>
    <mergeCell ref="J19:L19"/>
    <mergeCell ref="J20:L20"/>
    <mergeCell ref="J21:L21"/>
    <mergeCell ref="J22:L22"/>
    <mergeCell ref="J23:L23"/>
    <mergeCell ref="E16:G16"/>
    <mergeCell ref="E17:G17"/>
    <mergeCell ref="E18:G18"/>
    <mergeCell ref="E19:G19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3861-FD89-470C-9D9D-D3C0781A3547}">
  <dimension ref="B2:Y19"/>
  <sheetViews>
    <sheetView tabSelected="1" workbookViewId="0">
      <selection activeCell="B19" sqref="B19"/>
    </sheetView>
  </sheetViews>
  <sheetFormatPr defaultRowHeight="15" x14ac:dyDescent="0.25"/>
  <cols>
    <col min="2" max="2" width="19.28515625" bestFit="1" customWidth="1"/>
    <col min="3" max="3" width="29.85546875" customWidth="1"/>
    <col min="4" max="5" width="9.42578125" style="6" customWidth="1"/>
    <col min="6" max="6" width="12.42578125" style="6" bestFit="1" customWidth="1"/>
    <col min="7" max="7" width="11.42578125" style="6" bestFit="1" customWidth="1"/>
    <col min="8" max="8" width="10.5703125" style="6" bestFit="1" customWidth="1"/>
    <col min="9" max="9" width="10.5703125" style="6" customWidth="1"/>
    <col min="10" max="10" width="2" style="49" customWidth="1"/>
    <col min="11" max="11" width="9.140625" style="6"/>
    <col min="12" max="12" width="6.5703125" style="6" bestFit="1" customWidth="1"/>
    <col min="13" max="13" width="7.42578125" style="6" bestFit="1" customWidth="1"/>
    <col min="14" max="14" width="2.140625" style="6" customWidth="1"/>
    <col min="15" max="15" width="8.28515625" style="6" bestFit="1" customWidth="1"/>
    <col min="16" max="16" width="6.5703125" style="6" bestFit="1" customWidth="1"/>
    <col min="17" max="17" width="8.85546875" style="6" bestFit="1" customWidth="1"/>
    <col min="18" max="18" width="1.7109375" style="6" customWidth="1"/>
    <col min="19" max="19" width="9.85546875" style="6" customWidth="1"/>
    <col min="20" max="20" width="2.140625" style="6" customWidth="1"/>
    <col min="21" max="21" width="8.42578125" style="6" customWidth="1"/>
    <col min="22" max="24" width="9.140625" style="6"/>
    <col min="25" max="25" width="9.7109375" style="6" bestFit="1" customWidth="1"/>
  </cols>
  <sheetData>
    <row r="2" spans="2:25" ht="26.25" x14ac:dyDescent="0.4">
      <c r="B2" s="42" t="s">
        <v>16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 spans="2:25" ht="15.75" x14ac:dyDescent="0.25">
      <c r="B3" s="40" t="s">
        <v>82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2:25" x14ac:dyDescent="0.25">
      <c r="B4" s="43" t="s">
        <v>80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</row>
    <row r="6" spans="2:25" x14ac:dyDescent="0.25">
      <c r="B6" s="3" t="s">
        <v>11</v>
      </c>
      <c r="C6" s="3" t="s">
        <v>10</v>
      </c>
      <c r="D6" s="47" t="s">
        <v>87</v>
      </c>
      <c r="E6" s="47"/>
      <c r="F6" s="47"/>
      <c r="G6" s="47"/>
      <c r="H6" s="47" t="s">
        <v>89</v>
      </c>
      <c r="I6" s="47" t="s">
        <v>90</v>
      </c>
      <c r="K6" s="47" t="s">
        <v>17</v>
      </c>
      <c r="L6" s="47"/>
      <c r="M6" s="47"/>
      <c r="O6" s="47" t="s">
        <v>20</v>
      </c>
      <c r="P6" s="47"/>
      <c r="Q6" s="47"/>
      <c r="S6" s="10" t="s">
        <v>13</v>
      </c>
      <c r="U6" s="10"/>
      <c r="V6" s="44" t="s">
        <v>21</v>
      </c>
      <c r="W6" s="45"/>
      <c r="X6" s="45"/>
      <c r="Y6" s="46"/>
    </row>
    <row r="7" spans="2:25" x14ac:dyDescent="0.25">
      <c r="B7" s="3"/>
      <c r="C7" s="3"/>
      <c r="D7" s="9" t="s">
        <v>88</v>
      </c>
      <c r="E7" s="9" t="s">
        <v>94</v>
      </c>
      <c r="F7" s="9" t="s">
        <v>95</v>
      </c>
      <c r="G7" s="9" t="s">
        <v>96</v>
      </c>
      <c r="H7" s="47"/>
      <c r="I7" s="47"/>
      <c r="K7" s="9" t="s">
        <v>12</v>
      </c>
      <c r="L7" s="9" t="s">
        <v>15</v>
      </c>
      <c r="M7" s="9" t="s">
        <v>22</v>
      </c>
      <c r="O7" s="9" t="s">
        <v>19</v>
      </c>
      <c r="P7" s="9" t="s">
        <v>15</v>
      </c>
      <c r="Q7" s="9" t="s">
        <v>18</v>
      </c>
      <c r="S7" s="11" t="s">
        <v>23</v>
      </c>
      <c r="U7" s="11" t="s">
        <v>32</v>
      </c>
      <c r="V7" s="9" t="s">
        <v>34</v>
      </c>
      <c r="W7" s="9" t="s">
        <v>35</v>
      </c>
      <c r="X7" s="9" t="s">
        <v>14</v>
      </c>
      <c r="Y7" s="9" t="s">
        <v>13</v>
      </c>
    </row>
    <row r="8" spans="2:25" x14ac:dyDescent="0.25">
      <c r="B8" s="27" t="s">
        <v>83</v>
      </c>
      <c r="C8" s="1"/>
      <c r="D8" s="50"/>
      <c r="E8" s="50"/>
      <c r="F8" s="50"/>
      <c r="G8" s="50"/>
      <c r="H8" s="50"/>
      <c r="I8" s="50"/>
      <c r="K8" s="50"/>
      <c r="L8" s="50"/>
      <c r="M8" s="8"/>
      <c r="O8" s="50"/>
      <c r="P8" s="50"/>
      <c r="Q8" s="8"/>
      <c r="S8" s="8"/>
      <c r="U8" s="8"/>
      <c r="V8" s="50"/>
      <c r="W8" s="50"/>
      <c r="X8" s="50"/>
      <c r="Y8" s="51"/>
    </row>
    <row r="9" spans="2:25" x14ac:dyDescent="0.25">
      <c r="B9" s="1"/>
      <c r="C9" s="27" t="s">
        <v>84</v>
      </c>
      <c r="D9" s="55"/>
      <c r="E9" s="55"/>
      <c r="F9" s="55"/>
      <c r="G9" s="55"/>
      <c r="H9" s="50">
        <v>2</v>
      </c>
      <c r="I9" s="50"/>
      <c r="K9" s="50"/>
      <c r="L9" s="50"/>
      <c r="M9" s="12">
        <f>IF(K9=0,0,(L9-K9)/K9)</f>
        <v>0</v>
      </c>
      <c r="O9" s="50">
        <v>0</v>
      </c>
      <c r="P9" s="50">
        <v>0</v>
      </c>
      <c r="Q9" s="12">
        <f t="shared" ref="Q9" si="0">IF(O9=0,0,(P9-O9)/O9)</f>
        <v>0</v>
      </c>
      <c r="R9" s="7"/>
      <c r="S9" s="12">
        <f>IF((K9+O9)=0,1,((L9+P9)-(K9+O9))/(K9+O9))</f>
        <v>1</v>
      </c>
      <c r="U9" s="12" t="s">
        <v>33</v>
      </c>
      <c r="V9" s="50">
        <v>0</v>
      </c>
      <c r="W9" s="50">
        <v>0</v>
      </c>
      <c r="X9" s="50">
        <v>0</v>
      </c>
      <c r="Y9" s="51">
        <f>SUM(V9:X9)</f>
        <v>0</v>
      </c>
    </row>
    <row r="10" spans="2:25" x14ac:dyDescent="0.25">
      <c r="B10" s="1"/>
      <c r="C10" s="27" t="s">
        <v>85</v>
      </c>
      <c r="D10" s="55"/>
      <c r="E10" s="55"/>
      <c r="F10" s="55"/>
      <c r="G10" s="55"/>
      <c r="H10" s="50">
        <v>1</v>
      </c>
      <c r="I10" s="50"/>
      <c r="K10" s="50"/>
      <c r="L10" s="50"/>
      <c r="M10" s="12"/>
      <c r="O10" s="50"/>
      <c r="P10" s="50"/>
      <c r="Q10" s="12"/>
      <c r="R10" s="7"/>
      <c r="S10" s="12"/>
      <c r="U10" s="12"/>
      <c r="V10" s="50"/>
      <c r="W10" s="50"/>
      <c r="X10" s="50"/>
      <c r="Y10" s="51">
        <f t="shared" ref="Y10:Y16" si="1">SUM(V10:X10)</f>
        <v>0</v>
      </c>
    </row>
    <row r="11" spans="2:25" x14ac:dyDescent="0.25">
      <c r="B11" s="1"/>
      <c r="C11" s="27" t="s">
        <v>86</v>
      </c>
      <c r="D11" s="55"/>
      <c r="E11" s="55"/>
      <c r="F11" s="55"/>
      <c r="G11" s="55"/>
      <c r="H11" s="50">
        <v>2</v>
      </c>
      <c r="I11" s="50"/>
      <c r="K11" s="50"/>
      <c r="L11" s="50"/>
      <c r="M11" s="12"/>
      <c r="O11" s="50"/>
      <c r="P11" s="50"/>
      <c r="Q11" s="12"/>
      <c r="R11" s="7"/>
      <c r="S11" s="12"/>
      <c r="U11" s="12"/>
      <c r="V11" s="50"/>
      <c r="W11" s="50"/>
      <c r="X11" s="50"/>
      <c r="Y11" s="51">
        <f t="shared" si="1"/>
        <v>0</v>
      </c>
    </row>
    <row r="12" spans="2:25" x14ac:dyDescent="0.25">
      <c r="B12" s="1"/>
      <c r="C12" s="1" t="s">
        <v>87</v>
      </c>
      <c r="D12" s="50">
        <v>1</v>
      </c>
      <c r="E12" s="50"/>
      <c r="F12" s="50">
        <v>3</v>
      </c>
      <c r="G12" s="50"/>
      <c r="H12" s="50"/>
      <c r="I12" s="50"/>
      <c r="K12" s="50"/>
      <c r="L12" s="50"/>
      <c r="M12" s="12"/>
      <c r="O12" s="52"/>
      <c r="P12" s="52"/>
      <c r="Q12" s="13"/>
      <c r="S12" s="8"/>
      <c r="U12" s="8"/>
      <c r="V12" s="52"/>
      <c r="W12" s="52"/>
      <c r="X12" s="52"/>
      <c r="Y12" s="51">
        <f t="shared" si="1"/>
        <v>0</v>
      </c>
    </row>
    <row r="13" spans="2:25" x14ac:dyDescent="0.25">
      <c r="B13" s="27" t="s">
        <v>79</v>
      </c>
      <c r="C13" s="1"/>
      <c r="D13" s="50"/>
      <c r="E13" s="50"/>
      <c r="F13" s="50"/>
      <c r="G13" s="50"/>
      <c r="H13" s="50"/>
      <c r="I13" s="50"/>
      <c r="K13" s="50"/>
      <c r="L13" s="50"/>
      <c r="M13" s="8"/>
      <c r="N13" s="5"/>
      <c r="O13" s="50"/>
      <c r="P13" s="50"/>
      <c r="Q13" s="2"/>
      <c r="R13" s="2"/>
      <c r="S13" s="8"/>
      <c r="T13" s="2"/>
      <c r="U13" s="8"/>
      <c r="V13" s="50"/>
      <c r="W13" s="50"/>
      <c r="X13" s="50"/>
      <c r="Y13" s="51">
        <f t="shared" si="1"/>
        <v>0</v>
      </c>
    </row>
    <row r="14" spans="2:25" x14ac:dyDescent="0.25">
      <c r="B14" s="1"/>
      <c r="C14" s="1" t="s">
        <v>81</v>
      </c>
      <c r="D14" s="50"/>
      <c r="E14" s="50"/>
      <c r="F14" s="50"/>
      <c r="G14" s="50"/>
      <c r="H14" s="50"/>
      <c r="I14" s="50"/>
      <c r="K14" s="50"/>
      <c r="L14" s="50"/>
      <c r="M14" s="12">
        <f>IF(K14=0,0,(L14-K14)/K14)</f>
        <v>0</v>
      </c>
      <c r="N14" s="5"/>
      <c r="O14" s="50">
        <v>0</v>
      </c>
      <c r="P14" s="50">
        <v>26</v>
      </c>
      <c r="Q14" s="12">
        <f>(P14-O14)/IF(O14=0,P14,O14)</f>
        <v>1</v>
      </c>
      <c r="R14" s="2"/>
      <c r="S14" s="12">
        <f>IF((K14+O14)=0,1,((L14+P14)-(K14+O14))/(K14+O14))</f>
        <v>1</v>
      </c>
      <c r="T14" s="2"/>
      <c r="U14" s="12"/>
      <c r="V14" s="50">
        <v>1</v>
      </c>
      <c r="W14" s="50"/>
      <c r="X14" s="50"/>
      <c r="Y14" s="51">
        <f t="shared" si="1"/>
        <v>1</v>
      </c>
    </row>
    <row r="15" spans="2:25" x14ac:dyDescent="0.25">
      <c r="B15" s="27" t="s">
        <v>91</v>
      </c>
      <c r="C15" s="1"/>
      <c r="D15" s="50"/>
      <c r="E15" s="50"/>
      <c r="F15" s="50"/>
      <c r="G15" s="50"/>
      <c r="H15" s="50"/>
      <c r="I15" s="50"/>
      <c r="K15" s="50"/>
      <c r="L15" s="50"/>
      <c r="M15" s="8"/>
      <c r="N15" s="5"/>
      <c r="O15" s="50"/>
      <c r="P15" s="50"/>
      <c r="Q15" s="2"/>
      <c r="R15" s="2"/>
      <c r="S15" s="8"/>
      <c r="T15" s="2"/>
      <c r="U15" s="8"/>
      <c r="V15" s="50"/>
      <c r="W15" s="50"/>
      <c r="X15" s="50"/>
      <c r="Y15" s="51">
        <f t="shared" si="1"/>
        <v>0</v>
      </c>
    </row>
    <row r="16" spans="2:25" x14ac:dyDescent="0.25">
      <c r="B16" s="1"/>
      <c r="C16" s="1" t="s">
        <v>92</v>
      </c>
      <c r="D16" s="50"/>
      <c r="E16" s="50"/>
      <c r="F16" s="50"/>
      <c r="G16" s="50"/>
      <c r="H16" s="50"/>
      <c r="I16" s="50"/>
      <c r="K16" s="50"/>
      <c r="L16" s="50"/>
      <c r="M16" s="12">
        <f>IF(K16=0,0,(L16-K16)/K16)</f>
        <v>0</v>
      </c>
      <c r="N16" s="5"/>
      <c r="O16" s="50">
        <v>0</v>
      </c>
      <c r="P16" s="50">
        <v>9</v>
      </c>
      <c r="Q16" s="12">
        <f>(P16-O16)/IF(O16=0,P16,O16)</f>
        <v>1</v>
      </c>
      <c r="R16" s="2"/>
      <c r="S16" s="12">
        <f>IF((K16+O16)=0,1,((L16+P16)-(K16+O16))/(K16+O16))</f>
        <v>1</v>
      </c>
      <c r="T16" s="2"/>
      <c r="U16" s="12"/>
      <c r="V16" s="50">
        <v>1</v>
      </c>
      <c r="W16" s="50"/>
      <c r="X16" s="50"/>
      <c r="Y16" s="51">
        <f t="shared" si="1"/>
        <v>1</v>
      </c>
    </row>
    <row r="17" spans="2:25" x14ac:dyDescent="0.25">
      <c r="B17" s="1"/>
      <c r="C17" s="1"/>
      <c r="D17" s="50"/>
      <c r="E17" s="50"/>
      <c r="F17" s="50"/>
      <c r="G17" s="50"/>
      <c r="H17" s="50"/>
      <c r="I17" s="50"/>
      <c r="K17" s="50"/>
      <c r="L17" s="50"/>
      <c r="M17" s="2"/>
      <c r="O17" s="53"/>
      <c r="P17" s="53"/>
      <c r="V17" s="53"/>
      <c r="W17" s="53"/>
      <c r="X17" s="53"/>
      <c r="Y17" s="53"/>
    </row>
    <row r="18" spans="2:25" ht="15.75" thickBot="1" x14ac:dyDescent="0.3">
      <c r="B18" s="14" t="s">
        <v>24</v>
      </c>
      <c r="C18" s="14"/>
      <c r="D18" s="56">
        <f>SUM(D8:D17)</f>
        <v>1</v>
      </c>
      <c r="E18" s="56">
        <f t="shared" ref="E18:I18" si="2">SUM(E8:E17)</f>
        <v>0</v>
      </c>
      <c r="F18" s="56">
        <f t="shared" si="2"/>
        <v>3</v>
      </c>
      <c r="G18" s="56">
        <f t="shared" si="2"/>
        <v>0</v>
      </c>
      <c r="H18" s="56">
        <f t="shared" si="2"/>
        <v>5</v>
      </c>
      <c r="I18" s="56">
        <f t="shared" si="2"/>
        <v>0</v>
      </c>
      <c r="K18" s="56">
        <f>SUM(K8:K17)</f>
        <v>0</v>
      </c>
      <c r="L18" s="54">
        <f>SUM(L8:L17)</f>
        <v>0</v>
      </c>
      <c r="M18" s="48">
        <f>SUM(M8:M17)</f>
        <v>0</v>
      </c>
      <c r="N18" s="15"/>
      <c r="O18" s="48">
        <f>SUM(O8:O17)</f>
        <v>0</v>
      </c>
      <c r="P18" s="48">
        <f>SUM(P8:P17)</f>
        <v>35</v>
      </c>
      <c r="Q18" s="16">
        <f t="shared" ref="Q18" si="3">IF(O18=0,0,(P18-O18)/O18)</f>
        <v>0</v>
      </c>
      <c r="R18" s="15"/>
      <c r="S18" s="15"/>
      <c r="T18" s="15"/>
      <c r="U18" s="15"/>
      <c r="V18" s="54">
        <f>SUM(V8:V17)</f>
        <v>2</v>
      </c>
      <c r="W18" s="54">
        <f>SUM(W8:W17)</f>
        <v>0</v>
      </c>
      <c r="X18" s="54">
        <f>SUM(X8:X17)</f>
        <v>0</v>
      </c>
      <c r="Y18" s="54">
        <f>SUM(Y8:Y17)</f>
        <v>2</v>
      </c>
    </row>
    <row r="19" spans="2:25" ht="15.75" thickTop="1" x14ac:dyDescent="0.25"/>
  </sheetData>
  <mergeCells count="9">
    <mergeCell ref="B3:Y3"/>
    <mergeCell ref="B2:Y2"/>
    <mergeCell ref="B4:Y4"/>
    <mergeCell ref="V6:Y6"/>
    <mergeCell ref="K6:M6"/>
    <mergeCell ref="O6:Q6"/>
    <mergeCell ref="D6:G6"/>
    <mergeCell ref="I6:I7"/>
    <mergeCell ref="H6:H7"/>
  </mergeCells>
  <conditionalFormatting sqref="V9">
    <cfRule type="expression" priority="3">
      <formula>V9/$Y9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September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Shezad</dc:creator>
  <cp:lastModifiedBy>Tauseef Shezad</cp:lastModifiedBy>
  <dcterms:created xsi:type="dcterms:W3CDTF">2024-08-19T10:54:04Z</dcterms:created>
  <dcterms:modified xsi:type="dcterms:W3CDTF">2024-09-18T12:33:06Z</dcterms:modified>
</cp:coreProperties>
</file>