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coreCard.Arshad\"/>
    </mc:Choice>
  </mc:AlternateContent>
  <xr:revisionPtr revIDLastSave="0" documentId="13_ncr:1_{EF8B7CEC-62A1-4AEC-9A96-0048FEFDB946}" xr6:coauthVersionLast="47" xr6:coauthVersionMax="47" xr10:uidLastSave="{00000000-0000-0000-0000-000000000000}"/>
  <bookViews>
    <workbookView xWindow="20370" yWindow="-3840" windowWidth="29040" windowHeight="15720" activeTab="1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" i="1" l="1"/>
  <c r="U17" i="1"/>
  <c r="T17" i="1"/>
  <c r="O17" i="1"/>
  <c r="N17" i="1"/>
  <c r="K17" i="1"/>
  <c r="J17" i="1"/>
  <c r="I17" i="1"/>
  <c r="H17" i="1"/>
  <c r="G17" i="1"/>
  <c r="F17" i="1"/>
  <c r="E17" i="1"/>
  <c r="D17" i="1"/>
  <c r="P9" i="1"/>
  <c r="R16" i="1"/>
  <c r="P16" i="1"/>
  <c r="L16" i="1"/>
  <c r="R14" i="1"/>
  <c r="P14" i="1"/>
  <c r="L14" i="1"/>
  <c r="L9" i="1"/>
  <c r="R9" i="1"/>
  <c r="C10" i="2"/>
  <c r="W9" i="1"/>
  <c r="W17" i="1" s="1"/>
  <c r="L17" i="1" l="1"/>
  <c r="P17" i="1"/>
</calcChain>
</file>

<file path=xl/sharedStrings.xml><?xml version="1.0" encoding="utf-8"?>
<sst xmlns="http://schemas.openxmlformats.org/spreadsheetml/2006/main" count="104" uniqueCount="95">
  <si>
    <t>Employee Name</t>
  </si>
  <si>
    <t>Employee ID</t>
  </si>
  <si>
    <t>Designation</t>
  </si>
  <si>
    <t>Department</t>
  </si>
  <si>
    <t>Employee Information</t>
  </si>
  <si>
    <t>Joining Date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</si>
  <si>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</si>
  <si>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</si>
  <si>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</si>
  <si>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</si>
  <si>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</si>
  <si>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</si>
  <si>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</si>
  <si>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</si>
  <si>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</si>
  <si>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</si>
  <si>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</si>
  <si>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</si>
  <si>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</si>
  <si>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</si>
  <si>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</si>
  <si>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</si>
  <si>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</si>
  <si>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</si>
  <si>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</si>
  <si>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</si>
  <si>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</si>
  <si>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</si>
  <si>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</si>
  <si>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</si>
  <si>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</si>
  <si>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</si>
  <si>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</si>
  <si>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</si>
  <si>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</si>
  <si>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</si>
  <si>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</si>
  <si>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</si>
  <si>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</si>
  <si>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</si>
  <si>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</si>
  <si>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</si>
  <si>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</si>
  <si>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</si>
  <si>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</si>
  <si>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</si>
  <si>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</si>
  <si>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</si>
  <si>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</si>
  <si>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</si>
  <si>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</si>
  <si>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</si>
  <si>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</si>
  <si>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</si>
  <si>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</si>
  <si>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</si>
  <si>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</si>
  <si>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</si>
  <si>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</si>
  <si>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</si>
  <si>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</si>
  <si>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</si>
  <si>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</si>
  <si>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</si>
  <si>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</si>
  <si>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</si>
  <si>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</si>
  <si>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</si>
  <si>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</si>
  <si>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</si>
  <si>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</si>
  <si>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</si>
  <si>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</si>
  <si>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</si>
  <si>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</si>
  <si>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</si>
  <si>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Bug Fixing</t>
  </si>
  <si>
    <t>Abid Ali</t>
  </si>
  <si>
    <t>APWORKS 2024.2 - PHASE 3</t>
  </si>
  <si>
    <t>Add Media Type/S</t>
  </si>
  <si>
    <t>Project Overhead</t>
  </si>
  <si>
    <t>Mgmt</t>
  </si>
  <si>
    <t>Analysis</t>
  </si>
  <si>
    <t>Design</t>
  </si>
  <si>
    <t>NEXELUS 2024.2</t>
  </si>
  <si>
    <t>Production Issue</t>
  </si>
  <si>
    <t>Dev Manager</t>
  </si>
  <si>
    <t>013</t>
  </si>
  <si>
    <t>07/03/2023</t>
  </si>
  <si>
    <t>2024-25</t>
  </si>
  <si>
    <t>Meetings</t>
  </si>
  <si>
    <t>Deployments</t>
  </si>
  <si>
    <t>Client Items</t>
  </si>
  <si>
    <t>Google Drive integration</t>
  </si>
  <si>
    <t>Broadcast Invoices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</si>
</sst>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6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9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6" borderId="2" xfId="0" applyFill="1" applyBorder="1"/>
    <xf numFmtId="0" fontId="0" fillId="6" borderId="9" xfId="0" applyFill="1" applyBorder="1"/>
    <xf numFmtId="0" fontId="0" fillId="6" borderId="3" xfId="0" applyFill="1" applyBorder="1"/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1" xfId="0" applyFill="1" applyBorder="1"/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workbookViewId="0">
      <selection activeCell="A24" sqref="A24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39" t="s">
        <v>59</v>
      </c>
      <c r="C2" s="39"/>
    </row>
    <row r="4" spans="2:13" x14ac:dyDescent="0.25">
      <c r="B4" s="38" t="s">
        <v>4</v>
      </c>
      <c r="C4" s="38"/>
      <c r="D4" s="38"/>
      <c r="E4" s="38"/>
      <c r="F4" s="32"/>
      <c r="G4" s="32"/>
    </row>
    <row r="5" spans="2:13" x14ac:dyDescent="0.25">
      <c r="B5" s="3" t="s">
        <v>1</v>
      </c>
      <c r="C5" s="44" t="s">
        <v>87</v>
      </c>
      <c r="D5" s="44"/>
      <c r="E5" s="44"/>
      <c r="F5" s="4"/>
      <c r="G5" s="4"/>
    </row>
    <row r="6" spans="2:13" x14ac:dyDescent="0.25">
      <c r="B6" s="3" t="s">
        <v>0</v>
      </c>
      <c r="C6" s="44" t="s">
        <v>77</v>
      </c>
      <c r="D6" s="44"/>
      <c r="E6" s="44"/>
      <c r="F6" s="4"/>
      <c r="G6" s="4"/>
    </row>
    <row r="7" spans="2:13" x14ac:dyDescent="0.25">
      <c r="B7" s="3" t="s">
        <v>2</v>
      </c>
      <c r="C7" s="44" t="s">
        <v>86</v>
      </c>
      <c r="D7" s="44"/>
      <c r="E7" s="44"/>
      <c r="F7" s="4"/>
      <c r="G7" s="4"/>
    </row>
    <row r="8" spans="2:13" x14ac:dyDescent="0.25">
      <c r="B8" s="3" t="s">
        <v>3</v>
      </c>
      <c r="C8" s="44" t="s">
        <v>6</v>
      </c>
      <c r="D8" s="44"/>
      <c r="E8" s="44"/>
      <c r="F8" s="4"/>
      <c r="G8" s="4"/>
    </row>
    <row r="9" spans="2:13" x14ac:dyDescent="0.25">
      <c r="B9" s="3" t="s">
        <v>5</v>
      </c>
      <c r="C9" s="44" t="s">
        <v>88</v>
      </c>
      <c r="D9" s="44"/>
      <c r="E9" s="44"/>
      <c r="F9" s="4"/>
      <c r="G9" s="4"/>
    </row>
    <row r="10" spans="2:13" x14ac:dyDescent="0.25">
      <c r="B10" s="3" t="s">
        <v>61</v>
      </c>
      <c r="C10" s="45">
        <f ca="1">(_xlfn.DAYS(TODAY(),C9)/365)</f>
        <v>1.2136986301369863</v>
      </c>
      <c r="D10" s="45"/>
      <c r="E10" s="45"/>
      <c r="F10" s="27"/>
      <c r="G10" s="27"/>
    </row>
    <row r="11" spans="2:13" x14ac:dyDescent="0.25">
      <c r="B11" s="3" t="s">
        <v>7</v>
      </c>
      <c r="C11" s="44" t="s">
        <v>89</v>
      </c>
      <c r="D11" s="44"/>
      <c r="E11" s="44"/>
      <c r="F11" s="4"/>
      <c r="G11" s="4"/>
    </row>
    <row r="13" spans="2:13" ht="18.75" x14ac:dyDescent="0.3">
      <c r="B13" s="43" t="s">
        <v>22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</row>
    <row r="15" spans="2:13" x14ac:dyDescent="0.25">
      <c r="B15" s="25" t="s">
        <v>34</v>
      </c>
      <c r="C15" s="24" t="s">
        <v>41</v>
      </c>
      <c r="E15" s="25" t="s">
        <v>53</v>
      </c>
      <c r="F15" s="28"/>
      <c r="G15" s="28"/>
      <c r="H15" s="24" t="s">
        <v>41</v>
      </c>
      <c r="J15" s="25" t="s">
        <v>46</v>
      </c>
      <c r="K15" s="28"/>
      <c r="L15" s="28"/>
      <c r="M15" s="24" t="s">
        <v>41</v>
      </c>
    </row>
    <row r="16" spans="2:13" x14ac:dyDescent="0.25">
      <c r="B16" s="23" t="s">
        <v>35</v>
      </c>
      <c r="C16" s="36">
        <v>0.9</v>
      </c>
      <c r="E16" s="40" t="s">
        <v>58</v>
      </c>
      <c r="F16" s="41"/>
      <c r="G16" s="42"/>
      <c r="H16" s="36">
        <v>0.95</v>
      </c>
      <c r="J16" s="47" t="s">
        <v>47</v>
      </c>
      <c r="K16" s="48"/>
      <c r="L16" s="49"/>
      <c r="M16" s="37">
        <v>0.9</v>
      </c>
    </row>
    <row r="17" spans="2:14" x14ac:dyDescent="0.25">
      <c r="B17" s="23" t="s">
        <v>36</v>
      </c>
      <c r="C17" s="36">
        <v>0.8</v>
      </c>
      <c r="E17" s="40" t="s">
        <v>42</v>
      </c>
      <c r="F17" s="41"/>
      <c r="G17" s="42"/>
      <c r="H17" s="36">
        <v>0.8</v>
      </c>
      <c r="J17" s="47" t="s">
        <v>60</v>
      </c>
      <c r="K17" s="48"/>
      <c r="L17" s="49"/>
      <c r="M17" s="37">
        <v>0.85</v>
      </c>
    </row>
    <row r="18" spans="2:14" x14ac:dyDescent="0.25">
      <c r="B18" s="23" t="s">
        <v>37</v>
      </c>
      <c r="C18" s="36">
        <v>0.9</v>
      </c>
      <c r="E18" s="40" t="s">
        <v>43</v>
      </c>
      <c r="F18" s="41"/>
      <c r="G18" s="42"/>
      <c r="H18" s="36">
        <v>0.85</v>
      </c>
      <c r="J18" s="47" t="s">
        <v>48</v>
      </c>
      <c r="K18" s="48"/>
      <c r="L18" s="49"/>
      <c r="M18" s="37">
        <v>0.85</v>
      </c>
    </row>
    <row r="19" spans="2:14" x14ac:dyDescent="0.25">
      <c r="B19" s="23" t="s">
        <v>38</v>
      </c>
      <c r="C19" s="36">
        <v>0.9</v>
      </c>
      <c r="E19" s="40" t="s">
        <v>44</v>
      </c>
      <c r="F19" s="41"/>
      <c r="G19" s="42"/>
      <c r="H19" s="36">
        <v>0.8</v>
      </c>
      <c r="J19" s="47" t="s">
        <v>49</v>
      </c>
      <c r="K19" s="48"/>
      <c r="L19" s="49"/>
      <c r="M19" s="37">
        <v>0.8</v>
      </c>
    </row>
    <row r="20" spans="2:14" x14ac:dyDescent="0.25">
      <c r="B20" s="23" t="s">
        <v>39</v>
      </c>
      <c r="C20" s="36">
        <v>0.9</v>
      </c>
      <c r="E20" s="40" t="s">
        <v>45</v>
      </c>
      <c r="F20" s="41"/>
      <c r="G20" s="42"/>
      <c r="H20" s="36">
        <v>0.8</v>
      </c>
      <c r="J20" s="47" t="s">
        <v>50</v>
      </c>
      <c r="K20" s="48"/>
      <c r="L20" s="49"/>
      <c r="M20" s="37">
        <v>0.75</v>
      </c>
    </row>
    <row r="21" spans="2:14" x14ac:dyDescent="0.25">
      <c r="B21" s="23" t="s">
        <v>40</v>
      </c>
      <c r="C21" s="36">
        <v>0.9</v>
      </c>
      <c r="E21" s="40" t="s">
        <v>53</v>
      </c>
      <c r="F21" s="41"/>
      <c r="G21" s="42"/>
      <c r="H21" s="36">
        <v>0.95</v>
      </c>
      <c r="J21" s="47" t="s">
        <v>51</v>
      </c>
      <c r="K21" s="48"/>
      <c r="L21" s="49"/>
      <c r="M21" s="37">
        <v>0.8</v>
      </c>
    </row>
    <row r="22" spans="2:14" x14ac:dyDescent="0.25">
      <c r="B22" s="23" t="s">
        <v>54</v>
      </c>
      <c r="C22" s="36">
        <v>0.8</v>
      </c>
      <c r="E22" s="40" t="s">
        <v>52</v>
      </c>
      <c r="F22" s="41"/>
      <c r="G22" s="42"/>
      <c r="H22" s="36">
        <v>0.8</v>
      </c>
      <c r="J22" s="47" t="s">
        <v>56</v>
      </c>
      <c r="K22" s="48"/>
      <c r="L22" s="49"/>
      <c r="M22" s="37">
        <v>0.75</v>
      </c>
    </row>
    <row r="23" spans="2:14" x14ac:dyDescent="0.25">
      <c r="B23" s="23" t="s">
        <v>55</v>
      </c>
      <c r="C23" s="36">
        <v>0.8</v>
      </c>
      <c r="E23" s="40"/>
      <c r="F23" s="41"/>
      <c r="G23" s="42"/>
      <c r="H23" s="36"/>
      <c r="J23" s="47" t="s">
        <v>57</v>
      </c>
      <c r="K23" s="48"/>
      <c r="L23" s="49"/>
      <c r="M23" s="37">
        <v>0.75</v>
      </c>
    </row>
    <row r="25" spans="2:14" ht="15.75" x14ac:dyDescent="0.25">
      <c r="B25" s="46" t="s">
        <v>23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</row>
    <row r="27" spans="2:14" x14ac:dyDescent="0.25">
      <c r="B27" s="30" t="s">
        <v>23</v>
      </c>
      <c r="C27" s="26" t="s">
        <v>62</v>
      </c>
      <c r="D27" s="31" t="s">
        <v>63</v>
      </c>
      <c r="E27" s="26" t="s">
        <v>64</v>
      </c>
      <c r="F27" s="31" t="s">
        <v>65</v>
      </c>
      <c r="G27" s="26" t="s">
        <v>66</v>
      </c>
      <c r="H27" s="31" t="s">
        <v>67</v>
      </c>
      <c r="I27" s="26" t="s">
        <v>68</v>
      </c>
      <c r="J27" s="31" t="s">
        <v>69</v>
      </c>
      <c r="K27" s="26" t="s">
        <v>70</v>
      </c>
      <c r="L27" s="31" t="s">
        <v>71</v>
      </c>
      <c r="M27" s="26" t="s">
        <v>72</v>
      </c>
      <c r="N27" s="31" t="s">
        <v>73</v>
      </c>
    </row>
    <row r="28" spans="2:14" x14ac:dyDescent="0.25">
      <c r="B28" s="29" t="s">
        <v>27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29" t="s">
        <v>32</v>
      </c>
      <c r="C29" s="2"/>
      <c r="D29" s="1">
        <v>22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29" t="s">
        <v>24</v>
      </c>
      <c r="C30" s="2"/>
      <c r="D30" s="1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29" t="s">
        <v>25</v>
      </c>
      <c r="C31" s="2"/>
      <c r="D31" s="1">
        <v>22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29" t="s">
        <v>29</v>
      </c>
      <c r="C32" s="2"/>
      <c r="D32" s="1"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29" t="s">
        <v>26</v>
      </c>
      <c r="C33" s="2"/>
      <c r="D33" s="1"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29" t="s">
        <v>28</v>
      </c>
      <c r="C34" s="2"/>
      <c r="D34" s="1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29" t="s">
        <v>33</v>
      </c>
      <c r="C35" s="2"/>
      <c r="D35" s="1">
        <v>0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</mergeCells>
  <phoneticPr fontId="8" type="noConversion"/>
  <conditionalFormatting sqref="C16:C2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{8ED7C809-4161-453D-861A-B1F2027185E1}</x14:id>
        </ext>
      </extLst>
    </cfRule>
  </conditionalFormatting>
  <conditionalFormatting sqref="H16:H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{F993A1AA-1391-4454-AC37-722B0318BBC7}</x14:id>
        </ext>
      </extLst>
    </cfRule>
  </conditionalFormatting>
  <conditionalFormatting sqref="M16:M23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{82510D55-FF1F-4134-BAE0-A237AF9545A9}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D7C809-4161-453D-861A-B1F2027185E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F993A1AA-1391-4454-AC37-722B0318BBC7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H16:H23</xm:sqref>
        </x14:conditionalFormatting>
        <x14:conditionalFormatting xmlns:xm="http://schemas.microsoft.com/office/excel/2006/main">
          <x14:cfRule type="dataBar" id="{82510D55-FF1F-4134-BAE0-A237AF9545A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M16:M23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W18"/>
  <sheetViews>
    <sheetView tabSelected="1" workbookViewId="0">
      <selection activeCell="C9" sqref="C9"/>
    </sheetView>
  </sheetViews>
  <sheetFormatPr defaultRowHeight="15" x14ac:dyDescent="0.25"/>
  <cols>
    <col min="2" max="2" width="19.28515625" bestFit="1" customWidth="1"/>
    <col min="3" max="3" width="29.7109375" customWidth="1"/>
    <col min="4" max="6" width="9.42578125" style="6" customWidth="1"/>
    <col min="7" max="7" width="11.42578125" style="6" bestFit="1" customWidth="1"/>
    <col min="8" max="8" width="10.5703125" style="6" bestFit="1" customWidth="1"/>
    <col min="9" max="9" width="10.5703125" style="6" customWidth="1"/>
    <col min="10" max="10" width="9.28515625" style="6"/>
    <col min="11" max="11" width="6.5703125" style="6" bestFit="1" customWidth="1"/>
    <col min="12" max="12" width="7.42578125" style="6" bestFit="1" customWidth="1"/>
    <col min="13" max="13" width="2.28515625" style="6" customWidth="1"/>
    <col min="14" max="14" width="8.28515625" style="6" bestFit="1" customWidth="1"/>
    <col min="15" max="15" width="6.5703125" style="6" bestFit="1" customWidth="1"/>
    <col min="16" max="16" width="8.7109375" style="6" bestFit="1" customWidth="1"/>
    <col min="17" max="17" width="1.7109375" style="6" customWidth="1"/>
    <col min="18" max="18" width="9.7109375" style="6" customWidth="1"/>
    <col min="19" max="19" width="2.28515625" style="6" customWidth="1"/>
    <col min="20" max="22" width="9.28515625" style="6"/>
    <col min="23" max="23" width="9.7109375" style="6" bestFit="1" customWidth="1"/>
  </cols>
  <sheetData>
    <row r="2" spans="2:23" ht="26.25" x14ac:dyDescent="0.4">
      <c r="B2" s="52" t="s">
        <v>14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</row>
    <row r="3" spans="2:23" ht="15.75" x14ac:dyDescent="0.25">
      <c r="B3" s="50" t="s">
        <v>77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</row>
    <row r="4" spans="2:23" x14ac:dyDescent="0.25">
      <c r="B4" s="53" t="s">
        <v>75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</row>
    <row r="6" spans="2:23" x14ac:dyDescent="0.25">
      <c r="B6" s="10" t="s">
        <v>9</v>
      </c>
      <c r="C6" s="11" t="s">
        <v>8</v>
      </c>
      <c r="D6" s="54" t="s">
        <v>80</v>
      </c>
      <c r="E6" s="55"/>
      <c r="F6" s="55"/>
      <c r="G6" s="56"/>
      <c r="H6" s="58" t="s">
        <v>82</v>
      </c>
      <c r="I6" s="58" t="s">
        <v>83</v>
      </c>
      <c r="J6" s="57" t="s">
        <v>15</v>
      </c>
      <c r="K6" s="57"/>
      <c r="L6" s="57"/>
      <c r="N6" s="57" t="s">
        <v>18</v>
      </c>
      <c r="O6" s="57"/>
      <c r="P6" s="57"/>
      <c r="R6" s="14" t="s">
        <v>11</v>
      </c>
      <c r="T6" s="54" t="s">
        <v>19</v>
      </c>
      <c r="U6" s="55"/>
      <c r="V6" s="55"/>
      <c r="W6" s="56"/>
    </row>
    <row r="7" spans="2:23" x14ac:dyDescent="0.25">
      <c r="B7" s="3"/>
      <c r="C7" s="13"/>
      <c r="D7" s="34" t="s">
        <v>81</v>
      </c>
      <c r="E7" s="34" t="s">
        <v>90</v>
      </c>
      <c r="F7" s="34" t="s">
        <v>91</v>
      </c>
      <c r="G7" s="34" t="s">
        <v>92</v>
      </c>
      <c r="H7" s="59"/>
      <c r="I7" s="59"/>
      <c r="J7" s="12" t="s">
        <v>10</v>
      </c>
      <c r="K7" s="12" t="s">
        <v>13</v>
      </c>
      <c r="L7" s="12" t="s">
        <v>20</v>
      </c>
      <c r="N7" s="12" t="s">
        <v>17</v>
      </c>
      <c r="O7" s="12" t="s">
        <v>13</v>
      </c>
      <c r="P7" s="12" t="s">
        <v>16</v>
      </c>
      <c r="R7" s="15" t="s">
        <v>21</v>
      </c>
      <c r="T7" s="12" t="s">
        <v>30</v>
      </c>
      <c r="U7" s="12" t="s">
        <v>31</v>
      </c>
      <c r="V7" s="12" t="s">
        <v>12</v>
      </c>
      <c r="W7" s="12" t="s">
        <v>11</v>
      </c>
    </row>
    <row r="8" spans="2:23" x14ac:dyDescent="0.25">
      <c r="B8" s="33" t="s">
        <v>78</v>
      </c>
      <c r="C8" s="1"/>
      <c r="D8" s="5"/>
      <c r="E8" s="5"/>
      <c r="F8" s="5"/>
      <c r="G8" s="5"/>
      <c r="H8" s="5"/>
      <c r="I8" s="5"/>
      <c r="J8" s="2"/>
      <c r="K8" s="2"/>
      <c r="L8" s="9"/>
      <c r="N8" s="2"/>
      <c r="O8" s="2"/>
      <c r="P8" s="9"/>
      <c r="R8" s="9"/>
      <c r="T8" s="2"/>
      <c r="U8" s="2"/>
      <c r="V8" s="2"/>
      <c r="W8" s="9"/>
    </row>
    <row r="9" spans="2:23" x14ac:dyDescent="0.25">
      <c r="B9" s="1"/>
      <c r="C9" s="33" t="s">
        <v>79</v>
      </c>
      <c r="D9" s="35"/>
      <c r="E9" s="35"/>
      <c r="F9" s="35"/>
      <c r="G9" s="35"/>
      <c r="H9" s="5">
        <v>2</v>
      </c>
      <c r="I9" s="5"/>
      <c r="J9" s="2"/>
      <c r="K9" s="2"/>
      <c r="L9" s="16">
        <f t="shared" ref="L9" si="0">IF(J9=0,0,(K9-J9)/J9)</f>
        <v>0</v>
      </c>
      <c r="N9" s="2">
        <v>0</v>
      </c>
      <c r="O9" s="2">
        <v>0</v>
      </c>
      <c r="P9" s="16">
        <f t="shared" ref="P9" si="1">IF(N9=0,0,(O9-N9)/N9)</f>
        <v>0</v>
      </c>
      <c r="Q9" s="8"/>
      <c r="R9" s="16">
        <f>IF((J9+N9)=0,1,((K9+O9)-(J9+N9))/(J9+N9))</f>
        <v>1</v>
      </c>
      <c r="T9" s="2">
        <v>0</v>
      </c>
      <c r="U9" s="2">
        <v>0</v>
      </c>
      <c r="V9" s="2">
        <v>0</v>
      </c>
      <c r="W9" s="9">
        <f>SUM(T9:V9)</f>
        <v>0</v>
      </c>
    </row>
    <row r="10" spans="2:23" x14ac:dyDescent="0.25">
      <c r="B10" s="1"/>
      <c r="C10" s="33" t="s">
        <v>94</v>
      </c>
      <c r="D10" s="35"/>
      <c r="E10" s="35"/>
      <c r="F10" s="35"/>
      <c r="G10" s="35"/>
      <c r="H10" s="5">
        <v>1</v>
      </c>
      <c r="I10" s="5"/>
      <c r="J10" s="2"/>
      <c r="K10" s="2"/>
      <c r="L10" s="16"/>
      <c r="N10" s="2"/>
      <c r="O10" s="2"/>
      <c r="P10" s="16"/>
      <c r="Q10" s="8"/>
      <c r="R10" s="16"/>
      <c r="T10" s="2"/>
      <c r="U10" s="2"/>
      <c r="V10" s="2"/>
      <c r="W10" s="9"/>
    </row>
    <row r="11" spans="2:23" x14ac:dyDescent="0.25">
      <c r="B11" s="1"/>
      <c r="C11" s="33" t="s">
        <v>93</v>
      </c>
      <c r="D11" s="35"/>
      <c r="E11" s="35"/>
      <c r="F11" s="35"/>
      <c r="G11" s="35"/>
      <c r="H11" s="5">
        <v>2</v>
      </c>
      <c r="I11" s="5"/>
      <c r="J11" s="2"/>
      <c r="K11" s="2"/>
      <c r="L11" s="16"/>
      <c r="N11" s="2"/>
      <c r="O11" s="2"/>
      <c r="P11" s="16"/>
      <c r="Q11" s="8"/>
      <c r="R11" s="16"/>
      <c r="T11" s="2"/>
      <c r="U11" s="2"/>
      <c r="V11" s="2"/>
      <c r="W11" s="9"/>
    </row>
    <row r="12" spans="2:23" x14ac:dyDescent="0.25">
      <c r="B12" s="1"/>
      <c r="C12" s="1" t="s">
        <v>80</v>
      </c>
      <c r="D12" s="2">
        <v>1</v>
      </c>
      <c r="E12" s="2"/>
      <c r="F12" s="2">
        <v>2.5</v>
      </c>
      <c r="G12" s="2"/>
      <c r="H12" s="19"/>
      <c r="I12" s="19"/>
      <c r="J12" s="7"/>
      <c r="K12" s="7"/>
      <c r="L12" s="17"/>
      <c r="N12" s="7"/>
      <c r="O12" s="7"/>
      <c r="P12" s="18"/>
      <c r="R12" s="9"/>
      <c r="T12" s="7"/>
      <c r="U12" s="7"/>
      <c r="V12" s="7"/>
      <c r="W12" s="18"/>
    </row>
    <row r="13" spans="2:23" x14ac:dyDescent="0.25">
      <c r="B13" s="33" t="s">
        <v>74</v>
      </c>
      <c r="C13" s="1"/>
      <c r="D13" s="2"/>
      <c r="E13" s="2"/>
      <c r="F13" s="2"/>
      <c r="G13" s="2"/>
      <c r="H13" s="2"/>
      <c r="I13" s="2"/>
      <c r="J13" s="2"/>
      <c r="K13" s="2"/>
      <c r="L13" s="9"/>
      <c r="M13" s="2"/>
      <c r="N13" s="2"/>
      <c r="O13" s="2"/>
      <c r="P13" s="2"/>
      <c r="Q13" s="2"/>
      <c r="R13" s="9"/>
      <c r="S13" s="2"/>
      <c r="T13" s="2"/>
      <c r="U13" s="2"/>
      <c r="V13" s="2"/>
      <c r="W13" s="9"/>
    </row>
    <row r="14" spans="2:23" x14ac:dyDescent="0.25">
      <c r="B14" s="1"/>
      <c r="C14" s="1" t="s">
        <v>76</v>
      </c>
      <c r="D14" s="2"/>
      <c r="E14" s="2"/>
      <c r="F14" s="2"/>
      <c r="G14" s="2"/>
      <c r="H14" s="2"/>
      <c r="I14" s="2"/>
      <c r="J14" s="2"/>
      <c r="K14" s="2"/>
      <c r="L14" s="16">
        <f t="shared" ref="L14" si="2">IF(J14=0,0,(K14-J14)/J14)</f>
        <v>0</v>
      </c>
      <c r="M14" s="2"/>
      <c r="N14" s="2">
        <v>0</v>
      </c>
      <c r="O14" s="2">
        <v>26</v>
      </c>
      <c r="P14" s="16">
        <f>(O14-N14)/IF(N14=0,O14,N14)</f>
        <v>1</v>
      </c>
      <c r="Q14" s="2"/>
      <c r="R14" s="16">
        <f>IF((J14+N14)=0,1,((K14+O14)-(J14+N14))/(J14+N14))</f>
        <v>1</v>
      </c>
      <c r="S14" s="2"/>
      <c r="T14" s="2">
        <v>1</v>
      </c>
      <c r="U14" s="2"/>
      <c r="V14" s="2"/>
      <c r="W14" s="9"/>
    </row>
    <row r="15" spans="2:23" x14ac:dyDescent="0.25">
      <c r="B15" s="33" t="s">
        <v>84</v>
      </c>
      <c r="C15" s="1"/>
      <c r="D15" s="2"/>
      <c r="E15" s="2"/>
      <c r="F15" s="2"/>
      <c r="G15" s="2"/>
      <c r="H15" s="2"/>
      <c r="I15" s="2"/>
      <c r="J15" s="2"/>
      <c r="K15" s="2"/>
      <c r="L15" s="9"/>
      <c r="M15" s="2"/>
      <c r="N15" s="2"/>
      <c r="O15" s="2"/>
      <c r="P15" s="2"/>
      <c r="Q15" s="2"/>
      <c r="R15" s="9"/>
      <c r="S15" s="2"/>
      <c r="T15" s="2"/>
      <c r="U15" s="2"/>
      <c r="V15" s="2"/>
      <c r="W15" s="9"/>
    </row>
    <row r="16" spans="2:23" x14ac:dyDescent="0.25">
      <c r="B16" s="1"/>
      <c r="C16" s="1" t="s">
        <v>85</v>
      </c>
      <c r="D16" s="2"/>
      <c r="E16" s="2"/>
      <c r="F16" s="2"/>
      <c r="G16" s="2"/>
      <c r="H16" s="2"/>
      <c r="I16" s="2"/>
      <c r="J16" s="2"/>
      <c r="K16" s="2"/>
      <c r="L16" s="16">
        <f t="shared" ref="L16" si="3">IF(J16=0,0,(K16-J16)/J16)</f>
        <v>0</v>
      </c>
      <c r="M16" s="2"/>
      <c r="N16" s="2">
        <v>0</v>
      </c>
      <c r="O16" s="2">
        <v>9</v>
      </c>
      <c r="P16" s="16">
        <f>(O16-N16)/IF(N16=0,O16,N16)</f>
        <v>1</v>
      </c>
      <c r="Q16" s="2"/>
      <c r="R16" s="16">
        <f>IF((J16+N16)=0,1,((K16+O16)-(J16+N16))/(J16+N16))</f>
        <v>1</v>
      </c>
      <c r="S16" s="2"/>
      <c r="T16" s="2">
        <v>1</v>
      </c>
      <c r="U16" s="2"/>
      <c r="V16" s="2"/>
      <c r="W16" s="9"/>
    </row>
    <row r="17" spans="2:23" ht="15.75" thickBot="1" x14ac:dyDescent="0.3">
      <c r="B17" s="60" t="s">
        <v>22</v>
      </c>
      <c r="C17" s="20"/>
      <c r="D17" s="21">
        <f>SUM(D8:D16)</f>
        <v>1</v>
      </c>
      <c r="E17" s="21">
        <f>SUM(E8:E16)</f>
        <v>0</v>
      </c>
      <c r="F17" s="21">
        <f>SUM(F8:F16)</f>
        <v>2.5</v>
      </c>
      <c r="G17" s="21">
        <f>SUM(G8:G16)</f>
        <v>0</v>
      </c>
      <c r="H17" s="21">
        <f>SUM(H8:H16)</f>
        <v>5</v>
      </c>
      <c r="I17" s="21">
        <f>SUM(I8:I16)</f>
        <v>0</v>
      </c>
      <c r="J17" s="21">
        <f>SUM(J8:J16)</f>
        <v>0</v>
      </c>
      <c r="K17" s="21">
        <f>SUM(K8:K16)</f>
        <v>0</v>
      </c>
      <c r="L17" s="22">
        <f t="shared" ref="L17" si="4">IF(J17=0,0,(K17-J17)/J17)</f>
        <v>0</v>
      </c>
      <c r="M17" s="21"/>
      <c r="N17" s="21">
        <f>SUM(N8:N16)</f>
        <v>0</v>
      </c>
      <c r="O17" s="21">
        <f>SUM(O8:O16)</f>
        <v>35</v>
      </c>
      <c r="P17" s="22">
        <f t="shared" ref="P17" si="5">IF(N17=0,0,(O17-N17)/N17)</f>
        <v>0</v>
      </c>
      <c r="Q17" s="21"/>
      <c r="R17" s="21"/>
      <c r="S17" s="21"/>
      <c r="T17" s="21">
        <f>SUM(T8:T16)</f>
        <v>2</v>
      </c>
      <c r="U17" s="21">
        <f>SUM(U8:U16)</f>
        <v>0</v>
      </c>
      <c r="V17" s="21">
        <f>SUM(V8:V16)</f>
        <v>0</v>
      </c>
      <c r="W17" s="21">
        <f>SUM(W8:W16)</f>
        <v>0</v>
      </c>
    </row>
    <row r="18" spans="2:23" ht="15.75" thickTop="1" x14ac:dyDescent="0.25"/>
  </sheetData>
  <mergeCells count="9">
    <mergeCell ref="B3:W3"/>
    <mergeCell ref="B2:W2"/>
    <mergeCell ref="B4:W4"/>
    <mergeCell ref="T6:W6"/>
    <mergeCell ref="J6:L6"/>
    <mergeCell ref="N6:P6"/>
    <mergeCell ref="D6:G6"/>
    <mergeCell ref="I6:I7"/>
    <mergeCell ref="H6:H7"/>
  </mergeCells>
  <conditionalFormatting sqref="T9">
    <cfRule type="expression" priority="3">
      <formula>T9/$W9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2024-09-18T12:36:31Z</dcterms:modified>
</cp:coreProperties>
</file>