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Dev\"/>
    </mc:Choice>
  </mc:AlternateContent>
  <xr:revisionPtr revIDLastSave="0" documentId="13_ncr:1_{43DFADB7-229A-4DEA-BF34-8953811EE53D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4" l="1"/>
  <c r="N14" i="4"/>
  <c r="N13" i="4"/>
  <c r="N12" i="4"/>
  <c r="N11" i="4"/>
  <c r="N10" i="4"/>
  <c r="Q27" i="5"/>
  <c r="T27" i="5" s="1"/>
  <c r="N10" i="5"/>
  <c r="T10" i="5"/>
  <c r="T29" i="5"/>
  <c r="R29" i="5"/>
  <c r="T28" i="5"/>
  <c r="T23" i="5"/>
  <c r="N23" i="5"/>
  <c r="T22" i="5"/>
  <c r="T21" i="5"/>
  <c r="T20" i="5"/>
  <c r="N20" i="5"/>
  <c r="T19" i="5"/>
  <c r="T18" i="5"/>
  <c r="T17" i="5"/>
  <c r="Y16" i="5"/>
  <c r="T16" i="5"/>
  <c r="R16" i="5"/>
  <c r="N16" i="5"/>
  <c r="X34" i="5"/>
  <c r="W34" i="5"/>
  <c r="V34" i="5"/>
  <c r="P34" i="5"/>
  <c r="R34" i="5" s="1"/>
  <c r="M34" i="5"/>
  <c r="L34" i="5"/>
  <c r="J34" i="5"/>
  <c r="I34" i="5"/>
  <c r="G34" i="5"/>
  <c r="F34" i="5"/>
  <c r="E34" i="5"/>
  <c r="D34" i="5"/>
  <c r="R27" i="5"/>
  <c r="T26" i="5"/>
  <c r="T25" i="5"/>
  <c r="T15" i="5"/>
  <c r="N15" i="5"/>
  <c r="T14" i="5"/>
  <c r="N14" i="5"/>
  <c r="T13" i="5"/>
  <c r="T12" i="5"/>
  <c r="T11" i="5"/>
  <c r="N11" i="5"/>
  <c r="Y9" i="5"/>
  <c r="T9" i="5"/>
  <c r="R9" i="5"/>
  <c r="N9" i="5"/>
  <c r="B3" i="5"/>
  <c r="T19" i="4"/>
  <c r="T18" i="4"/>
  <c r="T17" i="4"/>
  <c r="T16" i="4"/>
  <c r="T15" i="4"/>
  <c r="T14" i="4"/>
  <c r="T13" i="4"/>
  <c r="T12" i="4"/>
  <c r="T11" i="4"/>
  <c r="T10" i="4"/>
  <c r="T9" i="4"/>
  <c r="X28" i="4"/>
  <c r="W28" i="4"/>
  <c r="V28" i="4"/>
  <c r="Q28" i="4"/>
  <c r="P28" i="4"/>
  <c r="R28" i="4" s="1"/>
  <c r="M28" i="4"/>
  <c r="L28" i="4"/>
  <c r="N28" i="4" s="1"/>
  <c r="J28" i="4"/>
  <c r="I28" i="4"/>
  <c r="G28" i="4"/>
  <c r="F28" i="4"/>
  <c r="E28" i="4"/>
  <c r="D28" i="4"/>
  <c r="T24" i="4"/>
  <c r="R24" i="4"/>
  <c r="T23" i="4"/>
  <c r="T22" i="4"/>
  <c r="T20" i="4"/>
  <c r="N20" i="4"/>
  <c r="N19" i="4"/>
  <c r="N15" i="4"/>
  <c r="Y9" i="4"/>
  <c r="Y28" i="4" s="1"/>
  <c r="R9" i="4"/>
  <c r="N9" i="4"/>
  <c r="B3" i="4"/>
  <c r="M15" i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  <c r="Q34" i="5" l="1"/>
  <c r="Y34" i="5"/>
  <c r="N34" i="5"/>
  <c r="T34" i="5"/>
  <c r="T28" i="4"/>
</calcChain>
</file>

<file path=xl/sharedStrings.xml><?xml version="1.0" encoding="utf-8"?>
<sst xmlns="http://schemas.openxmlformats.org/spreadsheetml/2006/main" count="204" uniqueCount="115">
  <si>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</si>
  <si>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</si>
  <si>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</si>
  <si>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</si>
  <si>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</si>
  <si>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</si>
  <si>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</si>
  <si>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</si>
  <si>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</si>
  <si>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</si>
  <si>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</si>
  <si>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</si>
  <si>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</si>
  <si>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</si>
  <si>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</si>
  <si>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</si>
  <si>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</si>
  <si>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</si>
  <si>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</si>
  <si>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</si>
  <si>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</si>
  <si>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</si>
  <si>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</si>
  <si>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</si>
  <si>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</si>
  <si>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</si>
  <si>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</si>
  <si>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</si>
  <si>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</si>
  <si>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</si>
  <si>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</si>
  <si>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</si>
  <si>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</si>
  <si>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</si>
  <si>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</si>
  <si>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</si>
  <si>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</si>
  <si>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</si>
  <si>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</si>
  <si>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</si>
  <si>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</si>
  <si>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</si>
  <si>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</si>
  <si>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</si>
  <si>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</si>
  <si>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</si>
  <si>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</si>
  <si>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</si>
  <si>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</si>
  <si>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</si>
  <si>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</si>
  <si>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</si>
  <si>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</si>
  <si>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</si>
  <si>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</si>
  <si>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</si>
  <si>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</si>
  <si>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</si>
  <si>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</si>
  <si>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</si>
  <si>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</si>
  <si>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</si>
  <si>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</si>
  <si>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</si>
  <si>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</si>
  <si>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</si>
  <si>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</si>
  <si>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</si>
  <si>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</si>
  <si>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</si>
  <si>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</si>
  <si>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</si>
  <si>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</si>
  <si>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</si>
  <si>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</si>
  <si>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</si>
  <si>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</si>
  <si>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</si>
  <si>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</si>
  <si>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</si>
  <si>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</si>
  <si>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</si>
  <si>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</si>
  <si>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</si>
  <si>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</si>
  <si>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</si>
  <si>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</si>
  <si>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</si>
  <si>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</si>
  <si>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</si>
  <si>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</si>
  <si>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</si>
  <si>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</si>
  <si>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</si>
  <si>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</si>
  <si>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</si>
  <si>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</si>
  <si>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</si>
  <si>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</si>
  <si>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</si>
  <si>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</si>
  <si>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</si>
  <si>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</si>
  <si>
    <t>Ability to assign Employees to Roles by Media type and by Client</t>
  </si>
  <si>
    <t>Broadcast Invoice: EDI File Processing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</si>
  <si>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</si>
  <si>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</si>
  <si>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</si>
  <si>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</si>
  <si>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</si>
  <si>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</si>
  <si>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PR-0013                         </t>
  </si>
  <si>
    <t>Internal Meetings</t>
  </si>
  <si>
    <t>Code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</si>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</sst>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4" borderId="6" xfId="0" applyNumberFormat="1" applyFill="1" applyBorder="1" applyAlignment="1">
      <alignment horizontal="center"/>
    </xf>
    <xf numFmtId="43" fontId="14" fillId="0" borderId="0" xfId="5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2" borderId="4" xfId="0" applyFont="1" applyFill="1" applyBorder="1"/>
    <xf numFmtId="0" fontId="14" fillId="2" borderId="5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3" fontId="14" fillId="2" borderId="4" xfId="5" applyFont="1" applyFill="1" applyBorder="1" applyAlignment="1">
      <alignment horizontal="center"/>
    </xf>
    <xf numFmtId="0" fontId="14" fillId="2" borderId="8" xfId="0" applyFont="1" applyFill="1" applyBorder="1"/>
    <xf numFmtId="0" fontId="14" fillId="2" borderId="7" xfId="0" applyFont="1" applyFill="1" applyBorder="1"/>
    <xf numFmtId="0" fontId="14" fillId="2" borderId="7" xfId="0" applyFont="1" applyFill="1" applyBorder="1" applyAlignment="1">
      <alignment horizontal="center"/>
    </xf>
    <xf numFmtId="43" fontId="14" fillId="2" borderId="8" xfId="5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43" fontId="14" fillId="3" borderId="1" xfId="5" applyFont="1" applyFill="1" applyBorder="1" applyAlignment="1">
      <alignment horizontal="center"/>
    </xf>
    <xf numFmtId="9" fontId="14" fillId="3" borderId="1" xfId="1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top"/>
    </xf>
    <xf numFmtId="0" fontId="14" fillId="8" borderId="1" xfId="0" applyFont="1" applyFill="1" applyBorder="1" applyAlignment="1">
      <alignment horizontal="center"/>
    </xf>
    <xf numFmtId="4" fontId="15" fillId="0" borderId="1" xfId="0" applyNumberFormat="1" applyFont="1" applyBorder="1" applyAlignment="1">
      <alignment horizontal="center" vertical="top"/>
    </xf>
    <xf numFmtId="9" fontId="15" fillId="3" borderId="1" xfId="1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43" fontId="14" fillId="0" borderId="0" xfId="5" applyFont="1" applyAlignment="1">
      <alignment horizontal="center"/>
    </xf>
    <xf numFmtId="0" fontId="14" fillId="4" borderId="6" xfId="0" applyFont="1" applyFill="1" applyBorder="1"/>
    <xf numFmtId="0" fontId="14" fillId="4" borderId="6" xfId="0" applyFont="1" applyFill="1" applyBorder="1" applyAlignment="1">
      <alignment horizontal="center"/>
    </xf>
    <xf numFmtId="9" fontId="14" fillId="4" borderId="6" xfId="1" applyFont="1" applyFill="1" applyBorder="1" applyAlignment="1">
      <alignment horizontal="center"/>
    </xf>
    <xf numFmtId="43" fontId="14" fillId="4" borderId="6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F14" sqref="F14:F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82" t="s">
        <v>59</v>
      </c>
      <c r="C2" s="82"/>
    </row>
    <row r="4" spans="2:14" x14ac:dyDescent="0.25">
      <c r="B4" s="81" t="s">
        <v>4</v>
      </c>
      <c r="C4" s="81"/>
      <c r="D4" s="81"/>
      <c r="E4" s="81"/>
      <c r="F4" s="24"/>
      <c r="G4" s="24"/>
    </row>
    <row r="5" spans="2:14" x14ac:dyDescent="0.25">
      <c r="B5" s="3" t="s">
        <v>1</v>
      </c>
      <c r="C5" s="79" t="s">
        <v>76</v>
      </c>
      <c r="D5" s="79"/>
      <c r="E5" s="79"/>
      <c r="F5" s="4"/>
      <c r="G5" s="4"/>
    </row>
    <row r="6" spans="2:14" x14ac:dyDescent="0.25">
      <c r="B6" s="3" t="s">
        <v>0</v>
      </c>
      <c r="C6" s="79" t="s">
        <v>78</v>
      </c>
      <c r="D6" s="79"/>
      <c r="E6" s="79"/>
      <c r="F6" s="4"/>
      <c r="G6" s="4"/>
    </row>
    <row r="7" spans="2:14" x14ac:dyDescent="0.25">
      <c r="B7" s="3" t="s">
        <v>2</v>
      </c>
      <c r="C7" s="79" t="s">
        <v>6</v>
      </c>
      <c r="D7" s="79"/>
      <c r="E7" s="79"/>
      <c r="F7" s="4"/>
      <c r="G7" s="4"/>
    </row>
    <row r="8" spans="2:14" x14ac:dyDescent="0.25">
      <c r="B8" s="3" t="s">
        <v>3</v>
      </c>
      <c r="C8" s="79" t="s">
        <v>7</v>
      </c>
      <c r="D8" s="79"/>
      <c r="E8" s="79"/>
      <c r="F8" s="4"/>
      <c r="G8" s="4"/>
    </row>
    <row r="9" spans="2:14" x14ac:dyDescent="0.25">
      <c r="B9" s="3" t="s">
        <v>5</v>
      </c>
      <c r="C9" s="79" t="s">
        <v>77</v>
      </c>
      <c r="D9" s="79"/>
      <c r="E9" s="79"/>
      <c r="F9" s="4"/>
      <c r="G9" s="4"/>
    </row>
    <row r="10" spans="2:14" x14ac:dyDescent="0.25">
      <c r="B10" s="3" t="s">
        <v>61</v>
      </c>
      <c r="C10" s="80">
        <f ca="1">(_xlfn.DAYS(TODAY(),C9)/365)</f>
        <v>0.47123287671232877</v>
      </c>
      <c r="D10" s="80"/>
      <c r="E10" s="80"/>
      <c r="F10" s="20"/>
      <c r="G10" s="20"/>
    </row>
    <row r="11" spans="2:14" x14ac:dyDescent="0.25">
      <c r="B11" s="3" t="s">
        <v>8</v>
      </c>
      <c r="C11" s="79" t="s">
        <v>9</v>
      </c>
      <c r="D11" s="79"/>
      <c r="E11" s="79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2">
        <v>3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2">
        <v>1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workbookViewId="0">
      <selection activeCell="L17" sqref="L17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83" t="s">
        <v>102</v>
      </c>
      <c r="C2" s="83"/>
      <c r="D2" s="83"/>
      <c r="E2" s="83"/>
      <c r="F2" s="83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87" t="s">
        <v>98</v>
      </c>
      <c r="D4" s="88"/>
      <c r="E4" s="88"/>
      <c r="F4" s="88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89" t="s">
        <v>23</v>
      </c>
      <c r="C6" s="85"/>
      <c r="D6" s="85"/>
      <c r="E6" s="85"/>
      <c r="F6" s="86"/>
    </row>
    <row r="7" spans="2:12" x14ac:dyDescent="0.25">
      <c r="B7" s="17" t="s">
        <v>36</v>
      </c>
      <c r="C7" s="35">
        <v>0.7</v>
      </c>
      <c r="D7" s="35"/>
      <c r="E7" s="35"/>
      <c r="F7" s="35"/>
    </row>
    <row r="8" spans="2:12" x14ac:dyDescent="0.25">
      <c r="B8" s="17" t="s">
        <v>37</v>
      </c>
      <c r="C8" s="35">
        <v>0.8</v>
      </c>
      <c r="D8" s="35"/>
      <c r="E8" s="35"/>
      <c r="F8" s="35"/>
    </row>
    <row r="9" spans="2:12" x14ac:dyDescent="0.25">
      <c r="B9" s="17" t="s">
        <v>38</v>
      </c>
      <c r="C9" s="35">
        <v>0.7</v>
      </c>
      <c r="D9" s="35"/>
      <c r="E9" s="35"/>
      <c r="F9" s="35"/>
    </row>
    <row r="10" spans="2:12" x14ac:dyDescent="0.25">
      <c r="B10" s="17" t="s">
        <v>39</v>
      </c>
      <c r="C10" s="35">
        <v>0.8</v>
      </c>
      <c r="D10" s="35"/>
      <c r="E10" s="35"/>
      <c r="F10" s="35"/>
    </row>
    <row r="11" spans="2:12" x14ac:dyDescent="0.25">
      <c r="B11" s="17" t="s">
        <v>40</v>
      </c>
      <c r="C11" s="35">
        <v>0.7</v>
      </c>
      <c r="D11" s="35"/>
      <c r="E11" s="35"/>
      <c r="F11" s="35"/>
    </row>
    <row r="12" spans="2:12" x14ac:dyDescent="0.25">
      <c r="B12" s="17" t="s">
        <v>41</v>
      </c>
      <c r="C12" s="35">
        <v>0.7</v>
      </c>
      <c r="D12" s="35"/>
      <c r="E12" s="35"/>
      <c r="F12" s="35"/>
    </row>
    <row r="13" spans="2:12" x14ac:dyDescent="0.25">
      <c r="B13" s="17" t="s">
        <v>54</v>
      </c>
      <c r="C13" s="35">
        <v>0.6</v>
      </c>
      <c r="D13" s="35"/>
      <c r="E13" s="35"/>
      <c r="F13" s="35"/>
    </row>
    <row r="14" spans="2:12" x14ac:dyDescent="0.25">
      <c r="B14" s="17" t="s">
        <v>55</v>
      </c>
      <c r="C14" s="35">
        <v>0.6</v>
      </c>
      <c r="D14" s="35"/>
      <c r="E14" s="35"/>
      <c r="F14" s="35"/>
    </row>
    <row r="15" spans="2:12" x14ac:dyDescent="0.25">
      <c r="B15" s="84" t="s">
        <v>53</v>
      </c>
      <c r="C15" s="85"/>
      <c r="D15" s="85"/>
      <c r="E15" s="85"/>
      <c r="F15" s="86"/>
    </row>
    <row r="16" spans="2:12" x14ac:dyDescent="0.25">
      <c r="B16" s="21" t="s">
        <v>58</v>
      </c>
      <c r="C16" s="35">
        <v>0.3</v>
      </c>
      <c r="D16" s="35"/>
      <c r="E16" s="35"/>
      <c r="F16" s="35"/>
    </row>
    <row r="17" spans="2:6" x14ac:dyDescent="0.25">
      <c r="B17" s="21" t="s">
        <v>42</v>
      </c>
      <c r="C17" s="35">
        <v>0.5</v>
      </c>
      <c r="D17" s="35"/>
      <c r="E17" s="35"/>
      <c r="F17" s="35"/>
    </row>
    <row r="18" spans="2:6" x14ac:dyDescent="0.25">
      <c r="B18" s="21" t="s">
        <v>43</v>
      </c>
      <c r="C18" s="35">
        <v>0.7</v>
      </c>
      <c r="D18" s="35"/>
      <c r="E18" s="35"/>
      <c r="F18" s="35"/>
    </row>
    <row r="19" spans="2:6" x14ac:dyDescent="0.25">
      <c r="B19" s="21" t="s">
        <v>44</v>
      </c>
      <c r="C19" s="35">
        <v>0.7</v>
      </c>
      <c r="D19" s="35"/>
      <c r="E19" s="35"/>
      <c r="F19" s="35"/>
    </row>
    <row r="20" spans="2:6" x14ac:dyDescent="0.25">
      <c r="B20" s="21" t="s">
        <v>45</v>
      </c>
      <c r="C20" s="35">
        <v>0.6</v>
      </c>
      <c r="D20" s="35"/>
      <c r="E20" s="35"/>
      <c r="F20" s="35"/>
    </row>
    <row r="21" spans="2:6" x14ac:dyDescent="0.25">
      <c r="B21" s="21" t="s">
        <v>53</v>
      </c>
      <c r="C21" s="35">
        <v>0.7</v>
      </c>
      <c r="D21" s="35"/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84" t="s">
        <v>46</v>
      </c>
      <c r="C23" s="85"/>
      <c r="D23" s="85"/>
      <c r="E23" s="85"/>
      <c r="F23" s="86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{EDD05524-BD41-4BD9-9232-C2FFFF02BE4F}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EDD05524-BD41-4BD9-9232-C2FFFF02BE4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Y35"/>
  <sheetViews>
    <sheetView workbookViewId="0">
      <selection activeCell="N9" sqref="N9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5" width="11.7109375" style="51" customWidth="1"/>
    <col min="6" max="6" width="10.85546875" style="51" customWidth="1"/>
    <col min="7" max="8" width="10.7109375" style="51" customWidth="1"/>
    <col min="9" max="9" width="8.28515625" style="51" bestFit="1" customWidth="1"/>
    <col min="10" max="10" width="10.28515625" style="51" customWidth="1"/>
    <col min="11" max="11" width="1.7109375" style="51" customWidth="1"/>
    <col min="12" max="12" width="8.42578125" style="51" customWidth="1"/>
    <col min="13" max="13" width="9.7109375" style="51" customWidth="1"/>
    <col min="14" max="14" width="11.85546875" style="51" customWidth="1"/>
    <col min="15" max="15" width="1.85546875" style="51" customWidth="1"/>
    <col min="16" max="18" width="9.140625" style="51"/>
    <col min="19" max="19" width="2.28515625" style="51" customWidth="1"/>
    <col min="20" max="20" width="9.140625" style="49"/>
    <col min="21" max="21" width="2.140625" style="50" customWidth="1"/>
    <col min="22" max="16384" width="9.140625" style="50"/>
  </cols>
  <sheetData>
    <row r="2" spans="2:25" x14ac:dyDescent="0.2">
      <c r="B2" s="93" t="s">
        <v>16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2:25" x14ac:dyDescent="0.2">
      <c r="B3" s="94" t="str">
        <f>Employee!C6</f>
        <v>Arslan Khalid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2:25" x14ac:dyDescent="0.2">
      <c r="B4" s="95" t="s">
        <v>75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</row>
    <row r="6" spans="2:25" x14ac:dyDescent="0.2">
      <c r="B6" s="52" t="s">
        <v>11</v>
      </c>
      <c r="C6" s="53" t="s">
        <v>10</v>
      </c>
      <c r="D6" s="96" t="s">
        <v>79</v>
      </c>
      <c r="E6" s="96"/>
      <c r="F6" s="96"/>
      <c r="G6" s="96"/>
      <c r="H6" s="55" t="s">
        <v>113</v>
      </c>
      <c r="I6" s="97" t="s">
        <v>80</v>
      </c>
      <c r="J6" s="97" t="s">
        <v>81</v>
      </c>
      <c r="L6" s="96" t="s">
        <v>17</v>
      </c>
      <c r="M6" s="96"/>
      <c r="N6" s="96"/>
      <c r="P6" s="96" t="s">
        <v>20</v>
      </c>
      <c r="Q6" s="96"/>
      <c r="R6" s="96"/>
      <c r="T6" s="56" t="s">
        <v>13</v>
      </c>
      <c r="U6" s="51"/>
      <c r="V6" s="90" t="s">
        <v>21</v>
      </c>
      <c r="W6" s="91"/>
      <c r="X6" s="91"/>
      <c r="Y6" s="92"/>
    </row>
    <row r="7" spans="2:25" x14ac:dyDescent="0.2">
      <c r="B7" s="57"/>
      <c r="C7" s="58"/>
      <c r="D7" s="59" t="s">
        <v>82</v>
      </c>
      <c r="E7" s="59" t="s">
        <v>83</v>
      </c>
      <c r="F7" s="59" t="s">
        <v>84</v>
      </c>
      <c r="G7" s="59" t="s">
        <v>85</v>
      </c>
      <c r="H7" s="59" t="s">
        <v>114</v>
      </c>
      <c r="I7" s="98"/>
      <c r="J7" s="98"/>
      <c r="L7" s="54" t="s">
        <v>12</v>
      </c>
      <c r="M7" s="54" t="s">
        <v>15</v>
      </c>
      <c r="N7" s="54" t="s">
        <v>22</v>
      </c>
      <c r="P7" s="54" t="s">
        <v>19</v>
      </c>
      <c r="Q7" s="54" t="s">
        <v>15</v>
      </c>
      <c r="R7" s="54" t="s">
        <v>18</v>
      </c>
      <c r="T7" s="60" t="s">
        <v>97</v>
      </c>
      <c r="U7" s="51"/>
      <c r="V7" s="54" t="s">
        <v>31</v>
      </c>
      <c r="W7" s="54" t="s">
        <v>32</v>
      </c>
      <c r="X7" s="54" t="s">
        <v>14</v>
      </c>
      <c r="Y7" s="54" t="s">
        <v>13</v>
      </c>
    </row>
    <row r="8" spans="2:25" x14ac:dyDescent="0.2">
      <c r="B8" s="61" t="s">
        <v>87</v>
      </c>
      <c r="C8" s="62"/>
      <c r="D8" s="63"/>
      <c r="E8" s="63"/>
      <c r="F8" s="63"/>
      <c r="G8" s="63"/>
      <c r="H8" s="63"/>
      <c r="I8" s="63"/>
      <c r="J8" s="63"/>
      <c r="L8" s="63"/>
      <c r="M8" s="63"/>
      <c r="N8" s="64"/>
      <c r="P8" s="63"/>
      <c r="Q8" s="63"/>
      <c r="R8" s="64"/>
      <c r="T8" s="65"/>
      <c r="U8" s="51"/>
      <c r="V8" s="63"/>
      <c r="W8" s="63"/>
      <c r="X8" s="63"/>
      <c r="Y8" s="64"/>
    </row>
    <row r="9" spans="2:25" x14ac:dyDescent="0.2">
      <c r="B9" s="62"/>
      <c r="C9" s="61" t="s">
        <v>86</v>
      </c>
      <c r="D9" s="26"/>
      <c r="E9" s="26"/>
      <c r="F9" s="26"/>
      <c r="G9" s="26"/>
      <c r="H9" s="26"/>
      <c r="I9" s="63"/>
      <c r="J9" s="63">
        <v>3</v>
      </c>
      <c r="L9" s="63">
        <v>32</v>
      </c>
      <c r="M9" s="63">
        <v>33</v>
      </c>
      <c r="N9" s="66">
        <f>IF(L9=0,0,M9/L9)</f>
        <v>1.03125</v>
      </c>
      <c r="P9" s="63">
        <v>0</v>
      </c>
      <c r="Q9" s="63">
        <v>13</v>
      </c>
      <c r="R9" s="66">
        <f>IF(P9=0,0,Q9/P9)</f>
        <v>0</v>
      </c>
      <c r="S9" s="67"/>
      <c r="T9" s="65">
        <f>D9+E9+F9+G9+I9+J9+M9+Q9</f>
        <v>49</v>
      </c>
      <c r="U9" s="51"/>
      <c r="V9" s="63">
        <v>0</v>
      </c>
      <c r="W9" s="63">
        <v>0</v>
      </c>
      <c r="X9" s="63">
        <v>0</v>
      </c>
      <c r="Y9" s="64">
        <f>SUM(V9:X9)</f>
        <v>0</v>
      </c>
    </row>
    <row r="10" spans="2:25" x14ac:dyDescent="0.2">
      <c r="B10" s="62"/>
      <c r="C10" s="61" t="s">
        <v>88</v>
      </c>
      <c r="D10" s="26"/>
      <c r="E10" s="26"/>
      <c r="F10" s="26"/>
      <c r="G10" s="26"/>
      <c r="H10" s="26"/>
      <c r="I10" s="63"/>
      <c r="J10" s="63"/>
      <c r="L10" s="63">
        <v>30</v>
      </c>
      <c r="M10" s="68">
        <v>6</v>
      </c>
      <c r="N10" s="66">
        <f>IF(L10=0,0,M10/L10)</f>
        <v>0.2</v>
      </c>
      <c r="P10" s="63"/>
      <c r="Q10" s="63"/>
      <c r="R10" s="66"/>
      <c r="S10" s="67"/>
      <c r="T10" s="65">
        <f t="shared" ref="T10:T29" si="0">D10+E10+F10+G10+I10+J10+M10+Q10</f>
        <v>6</v>
      </c>
      <c r="U10" s="51"/>
      <c r="V10" s="63"/>
      <c r="W10" s="63"/>
      <c r="X10" s="63"/>
      <c r="Y10" s="64"/>
    </row>
    <row r="11" spans="2:25" x14ac:dyDescent="0.2">
      <c r="B11" s="62"/>
      <c r="C11" s="61" t="s">
        <v>89</v>
      </c>
      <c r="D11" s="26"/>
      <c r="E11" s="26"/>
      <c r="F11" s="26"/>
      <c r="G11" s="26"/>
      <c r="H11" s="26"/>
      <c r="I11" s="63"/>
      <c r="J11" s="63"/>
      <c r="L11" s="63">
        <v>4</v>
      </c>
      <c r="M11" s="68">
        <v>6</v>
      </c>
      <c r="N11" s="71">
        <f>IF(L11=0,0,M11/L11)</f>
        <v>1.5</v>
      </c>
      <c r="P11" s="63"/>
      <c r="Q11" s="63"/>
      <c r="R11" s="66"/>
      <c r="S11" s="67"/>
      <c r="T11" s="65">
        <f t="shared" si="0"/>
        <v>6</v>
      </c>
      <c r="U11" s="51"/>
      <c r="V11" s="63"/>
      <c r="W11" s="63"/>
      <c r="X11" s="63"/>
      <c r="Y11" s="64"/>
    </row>
    <row r="12" spans="2:25" x14ac:dyDescent="0.2">
      <c r="B12" s="62"/>
      <c r="C12" s="61" t="s">
        <v>90</v>
      </c>
      <c r="D12" s="26"/>
      <c r="E12" s="26"/>
      <c r="F12" s="26"/>
      <c r="G12" s="26"/>
      <c r="H12" s="26"/>
      <c r="I12" s="63"/>
      <c r="J12" s="63"/>
      <c r="L12" s="63">
        <v>0</v>
      </c>
      <c r="M12" s="68">
        <v>2</v>
      </c>
      <c r="N12" s="66"/>
      <c r="P12" s="63"/>
      <c r="Q12" s="63"/>
      <c r="R12" s="66"/>
      <c r="S12" s="67"/>
      <c r="T12" s="65">
        <f t="shared" si="0"/>
        <v>2</v>
      </c>
      <c r="U12" s="51"/>
      <c r="V12" s="63"/>
      <c r="W12" s="63"/>
      <c r="X12" s="63"/>
      <c r="Y12" s="64"/>
    </row>
    <row r="13" spans="2:25" x14ac:dyDescent="0.2">
      <c r="B13" s="62"/>
      <c r="C13" s="61" t="s">
        <v>91</v>
      </c>
      <c r="D13" s="26"/>
      <c r="E13" s="26"/>
      <c r="F13" s="26"/>
      <c r="G13" s="26"/>
      <c r="H13" s="26"/>
      <c r="I13" s="63"/>
      <c r="J13" s="63"/>
      <c r="L13" s="69"/>
      <c r="M13" s="68">
        <v>2</v>
      </c>
      <c r="N13" s="66"/>
      <c r="P13" s="63"/>
      <c r="Q13" s="63"/>
      <c r="R13" s="66"/>
      <c r="S13" s="67"/>
      <c r="T13" s="65">
        <f t="shared" si="0"/>
        <v>2</v>
      </c>
      <c r="U13" s="51"/>
      <c r="V13" s="63"/>
      <c r="W13" s="63"/>
      <c r="X13" s="63"/>
      <c r="Y13" s="64"/>
    </row>
    <row r="14" spans="2:25" x14ac:dyDescent="0.2">
      <c r="B14" s="62"/>
      <c r="C14" s="61" t="s">
        <v>92</v>
      </c>
      <c r="D14" s="26"/>
      <c r="E14" s="26"/>
      <c r="F14" s="26"/>
      <c r="G14" s="26"/>
      <c r="H14" s="26"/>
      <c r="I14" s="63"/>
      <c r="J14" s="63"/>
      <c r="L14" s="63">
        <v>12</v>
      </c>
      <c r="M14" s="68">
        <v>4</v>
      </c>
      <c r="N14" s="66">
        <f>IF(L14=0,0,M14/L14)</f>
        <v>0.33333333333333331</v>
      </c>
      <c r="P14" s="63"/>
      <c r="Q14" s="63"/>
      <c r="R14" s="66"/>
      <c r="S14" s="67"/>
      <c r="T14" s="65">
        <f t="shared" si="0"/>
        <v>4</v>
      </c>
      <c r="U14" s="51"/>
      <c r="V14" s="63"/>
      <c r="W14" s="63"/>
      <c r="X14" s="63"/>
      <c r="Y14" s="64"/>
    </row>
    <row r="15" spans="2:25" x14ac:dyDescent="0.2">
      <c r="B15" s="62"/>
      <c r="C15" s="61" t="s">
        <v>93</v>
      </c>
      <c r="D15" s="26"/>
      <c r="E15" s="26"/>
      <c r="F15" s="26"/>
      <c r="G15" s="26"/>
      <c r="H15" s="26"/>
      <c r="I15" s="63"/>
      <c r="J15" s="63"/>
      <c r="L15" s="63">
        <v>4</v>
      </c>
      <c r="M15" s="70">
        <v>22</v>
      </c>
      <c r="N15" s="71">
        <f>IF(L15=0,0,M15/L15)</f>
        <v>5.5</v>
      </c>
      <c r="P15" s="63"/>
      <c r="Q15" s="63"/>
      <c r="R15" s="66"/>
      <c r="S15" s="67"/>
      <c r="T15" s="65">
        <f t="shared" si="0"/>
        <v>22</v>
      </c>
      <c r="U15" s="51"/>
      <c r="V15" s="63"/>
      <c r="W15" s="63"/>
      <c r="X15" s="63"/>
      <c r="Y15" s="64"/>
    </row>
    <row r="16" spans="2:25" x14ac:dyDescent="0.2">
      <c r="B16" s="62"/>
      <c r="C16" s="62" t="s">
        <v>103</v>
      </c>
      <c r="D16" s="26"/>
      <c r="E16" s="26"/>
      <c r="F16" s="26"/>
      <c r="G16" s="26"/>
      <c r="H16" s="26"/>
      <c r="I16" s="63"/>
      <c r="J16" s="63"/>
      <c r="L16" s="63"/>
      <c r="M16" s="72"/>
      <c r="N16" s="66">
        <f>IF(L16=0,0,M16/L16)</f>
        <v>0</v>
      </c>
      <c r="P16" s="63"/>
      <c r="Q16" s="63">
        <v>13</v>
      </c>
      <c r="R16" s="66">
        <f>IF(P16=0,0,Q16/P16)</f>
        <v>0</v>
      </c>
      <c r="S16" s="67"/>
      <c r="T16" s="65">
        <f>D16+E16+F16+G16+H16+I16+J16+M16+Q16</f>
        <v>13</v>
      </c>
      <c r="U16" s="51"/>
      <c r="V16" s="63"/>
      <c r="W16" s="63"/>
      <c r="X16" s="63"/>
      <c r="Y16" s="64">
        <f>SUM(V16:X16)</f>
        <v>0</v>
      </c>
    </row>
    <row r="17" spans="2:25" x14ac:dyDescent="0.2">
      <c r="B17" s="62"/>
      <c r="C17" s="62" t="s">
        <v>104</v>
      </c>
      <c r="D17" s="26"/>
      <c r="E17" s="26"/>
      <c r="F17" s="26"/>
      <c r="G17" s="26"/>
      <c r="H17" s="26"/>
      <c r="I17" s="63"/>
      <c r="J17" s="63"/>
      <c r="L17" s="63"/>
      <c r="M17" s="72">
        <v>5</v>
      </c>
      <c r="N17" s="66"/>
      <c r="P17" s="63"/>
      <c r="Q17" s="63"/>
      <c r="R17" s="66"/>
      <c r="S17" s="67"/>
      <c r="T17" s="65">
        <f t="shared" ref="T17:T23" si="1">D17+E17+F17+G17+H17+I17+J17+M17+Q17</f>
        <v>5</v>
      </c>
      <c r="U17" s="51"/>
      <c r="V17" s="63"/>
      <c r="W17" s="63"/>
      <c r="X17" s="63"/>
      <c r="Y17" s="64"/>
    </row>
    <row r="18" spans="2:25" x14ac:dyDescent="0.2">
      <c r="B18" s="62"/>
      <c r="C18" s="62" t="s">
        <v>105</v>
      </c>
      <c r="D18" s="26"/>
      <c r="E18" s="26"/>
      <c r="F18" s="26"/>
      <c r="G18" s="26"/>
      <c r="H18" s="26"/>
      <c r="I18" s="63"/>
      <c r="J18" s="63"/>
      <c r="L18" s="63"/>
      <c r="M18" s="72">
        <v>4</v>
      </c>
      <c r="N18" s="66"/>
      <c r="P18" s="63"/>
      <c r="Q18" s="63"/>
      <c r="R18" s="66"/>
      <c r="S18" s="67"/>
      <c r="T18" s="65">
        <f t="shared" si="1"/>
        <v>4</v>
      </c>
      <c r="U18" s="51"/>
      <c r="V18" s="63"/>
      <c r="W18" s="63"/>
      <c r="X18" s="63"/>
      <c r="Y18" s="64"/>
    </row>
    <row r="19" spans="2:25" x14ac:dyDescent="0.2">
      <c r="B19" s="62"/>
      <c r="C19" s="62" t="s">
        <v>106</v>
      </c>
      <c r="D19" s="26"/>
      <c r="E19" s="26"/>
      <c r="F19" s="26"/>
      <c r="G19" s="26"/>
      <c r="H19" s="26"/>
      <c r="I19" s="63">
        <v>3</v>
      </c>
      <c r="J19" s="63">
        <v>13</v>
      </c>
      <c r="L19" s="63"/>
      <c r="M19" s="72">
        <v>9</v>
      </c>
      <c r="N19" s="66"/>
      <c r="P19" s="63"/>
      <c r="Q19" s="63">
        <v>4</v>
      </c>
      <c r="R19" s="66"/>
      <c r="S19" s="67"/>
      <c r="T19" s="65">
        <f t="shared" si="1"/>
        <v>29</v>
      </c>
      <c r="U19" s="51"/>
      <c r="V19" s="63"/>
      <c r="W19" s="63"/>
      <c r="X19" s="63"/>
      <c r="Y19" s="64"/>
    </row>
    <row r="20" spans="2:25" x14ac:dyDescent="0.2">
      <c r="B20" s="62"/>
      <c r="C20" s="62" t="s">
        <v>107</v>
      </c>
      <c r="D20" s="26"/>
      <c r="E20" s="26"/>
      <c r="F20" s="26"/>
      <c r="G20" s="26"/>
      <c r="H20" s="26"/>
      <c r="I20" s="63">
        <v>2</v>
      </c>
      <c r="J20" s="63">
        <v>6</v>
      </c>
      <c r="L20" s="63"/>
      <c r="M20" s="73">
        <v>25</v>
      </c>
      <c r="N20" s="66">
        <f>IF(L20=0,0,M20/L20)</f>
        <v>0</v>
      </c>
      <c r="P20" s="63"/>
      <c r="Q20" s="63">
        <v>2</v>
      </c>
      <c r="R20" s="66"/>
      <c r="S20" s="67"/>
      <c r="T20" s="65">
        <f t="shared" si="1"/>
        <v>35</v>
      </c>
      <c r="U20" s="51"/>
      <c r="V20" s="63"/>
      <c r="W20" s="63"/>
      <c r="X20" s="63"/>
      <c r="Y20" s="64"/>
    </row>
    <row r="21" spans="2:25" x14ac:dyDescent="0.2">
      <c r="B21" s="62"/>
      <c r="C21" s="62" t="s">
        <v>108</v>
      </c>
      <c r="D21" s="26"/>
      <c r="E21" s="26"/>
      <c r="F21" s="26"/>
      <c r="G21" s="26"/>
      <c r="H21" s="26"/>
      <c r="I21" s="63"/>
      <c r="J21" s="63"/>
      <c r="L21" s="63"/>
      <c r="M21" s="73"/>
      <c r="N21" s="66"/>
      <c r="P21" s="63"/>
      <c r="Q21" s="63">
        <v>3</v>
      </c>
      <c r="R21" s="66"/>
      <c r="S21" s="67"/>
      <c r="T21" s="65">
        <f t="shared" si="1"/>
        <v>3</v>
      </c>
      <c r="U21" s="51"/>
      <c r="V21" s="63"/>
      <c r="W21" s="63"/>
      <c r="X21" s="63"/>
      <c r="Y21" s="64"/>
    </row>
    <row r="22" spans="2:25" x14ac:dyDescent="0.2">
      <c r="B22" s="62"/>
      <c r="C22" s="62" t="s">
        <v>109</v>
      </c>
      <c r="D22" s="26"/>
      <c r="E22" s="26"/>
      <c r="F22" s="26"/>
      <c r="G22" s="26"/>
      <c r="H22" s="26"/>
      <c r="I22" s="63">
        <v>1</v>
      </c>
      <c r="J22" s="63"/>
      <c r="L22" s="109">
        <v>56</v>
      </c>
      <c r="M22" s="73">
        <v>14</v>
      </c>
      <c r="N22" s="66"/>
      <c r="P22" s="63"/>
      <c r="Q22" s="63">
        <v>9</v>
      </c>
      <c r="R22" s="66"/>
      <c r="S22" s="67"/>
      <c r="T22" s="65">
        <f t="shared" si="1"/>
        <v>24</v>
      </c>
      <c r="U22" s="51"/>
      <c r="V22" s="63"/>
      <c r="W22" s="63"/>
      <c r="X22" s="63"/>
      <c r="Y22" s="64"/>
    </row>
    <row r="23" spans="2:25" x14ac:dyDescent="0.2">
      <c r="B23" s="62"/>
      <c r="C23" s="62" t="s">
        <v>110</v>
      </c>
      <c r="D23" s="26"/>
      <c r="E23" s="26"/>
      <c r="F23" s="26"/>
      <c r="G23" s="26"/>
      <c r="H23" s="26"/>
      <c r="I23" s="63"/>
      <c r="J23" s="63"/>
      <c r="L23" s="63"/>
      <c r="M23" s="73"/>
      <c r="N23" s="66">
        <f>IF(L23=0,0,M23/L23)</f>
        <v>0</v>
      </c>
      <c r="P23" s="63"/>
      <c r="Q23" s="63">
        <v>2</v>
      </c>
      <c r="R23" s="66"/>
      <c r="S23" s="67"/>
      <c r="T23" s="65">
        <f t="shared" si="1"/>
        <v>2</v>
      </c>
      <c r="U23" s="51"/>
      <c r="V23" s="63"/>
      <c r="W23" s="63"/>
      <c r="X23" s="63"/>
      <c r="Y23" s="64"/>
    </row>
    <row r="24" spans="2:25" x14ac:dyDescent="0.2">
      <c r="B24" s="61" t="s">
        <v>74</v>
      </c>
      <c r="C24" s="61"/>
      <c r="D24" s="26"/>
      <c r="E24" s="26"/>
      <c r="F24" s="26"/>
      <c r="G24" s="26"/>
      <c r="H24" s="26"/>
      <c r="I24" s="63"/>
      <c r="J24" s="63"/>
      <c r="L24" s="63"/>
      <c r="M24" s="68"/>
      <c r="N24" s="66"/>
      <c r="P24" s="63"/>
      <c r="Q24" s="63"/>
      <c r="R24" s="66"/>
      <c r="S24" s="67"/>
      <c r="T24" s="65"/>
      <c r="U24" s="51"/>
      <c r="V24" s="63"/>
      <c r="W24" s="63"/>
      <c r="X24" s="63"/>
      <c r="Y24" s="64"/>
    </row>
    <row r="25" spans="2:25" x14ac:dyDescent="0.2">
      <c r="B25" s="62"/>
      <c r="C25" s="61" t="s">
        <v>94</v>
      </c>
      <c r="D25" s="26"/>
      <c r="E25" s="26"/>
      <c r="F25" s="26"/>
      <c r="G25" s="26"/>
      <c r="H25" s="26"/>
      <c r="I25" s="63"/>
      <c r="J25" s="63"/>
      <c r="L25" s="63"/>
      <c r="M25" s="68">
        <v>6</v>
      </c>
      <c r="N25" s="66"/>
      <c r="P25" s="63"/>
      <c r="Q25" s="63"/>
      <c r="R25" s="66"/>
      <c r="S25" s="67"/>
      <c r="T25" s="65">
        <f t="shared" si="0"/>
        <v>6</v>
      </c>
      <c r="U25" s="51"/>
      <c r="V25" s="63"/>
      <c r="W25" s="63"/>
      <c r="X25" s="63"/>
      <c r="Y25" s="64"/>
    </row>
    <row r="26" spans="2:25" x14ac:dyDescent="0.2">
      <c r="B26" s="62"/>
      <c r="C26" s="61" t="s">
        <v>95</v>
      </c>
      <c r="D26" s="26"/>
      <c r="E26" s="26">
        <v>3</v>
      </c>
      <c r="F26" s="26"/>
      <c r="G26" s="26"/>
      <c r="H26" s="26"/>
      <c r="I26" s="63"/>
      <c r="J26" s="63"/>
      <c r="L26" s="63"/>
      <c r="M26" s="68"/>
      <c r="N26" s="66"/>
      <c r="P26" s="63"/>
      <c r="Q26" s="63"/>
      <c r="R26" s="66"/>
      <c r="S26" s="67"/>
      <c r="T26" s="65">
        <f t="shared" si="0"/>
        <v>3</v>
      </c>
      <c r="U26" s="51"/>
      <c r="V26" s="63"/>
      <c r="W26" s="63"/>
      <c r="X26" s="63"/>
      <c r="Y26" s="64"/>
    </row>
    <row r="27" spans="2:25" x14ac:dyDescent="0.2">
      <c r="B27" s="62"/>
      <c r="C27" s="61" t="s">
        <v>96</v>
      </c>
      <c r="D27" s="26"/>
      <c r="E27" s="26"/>
      <c r="F27" s="26"/>
      <c r="G27" s="26"/>
      <c r="H27" s="26"/>
      <c r="I27" s="63"/>
      <c r="J27" s="63"/>
      <c r="L27" s="63"/>
      <c r="M27" s="68"/>
      <c r="N27" s="66"/>
      <c r="P27" s="63">
        <v>0</v>
      </c>
      <c r="Q27" s="63">
        <f>79+17</f>
        <v>96</v>
      </c>
      <c r="R27" s="66">
        <f>IF(P27=0,0,Q27/P27)</f>
        <v>0</v>
      </c>
      <c r="S27" s="67"/>
      <c r="T27" s="65">
        <f t="shared" si="0"/>
        <v>96</v>
      </c>
      <c r="U27" s="51"/>
      <c r="V27" s="63"/>
      <c r="W27" s="63"/>
      <c r="X27" s="63"/>
      <c r="Y27" s="64"/>
    </row>
    <row r="28" spans="2:25" x14ac:dyDescent="0.2">
      <c r="B28" s="62" t="s">
        <v>111</v>
      </c>
      <c r="C28" s="61"/>
      <c r="D28" s="26"/>
      <c r="E28" s="26"/>
      <c r="F28" s="26"/>
      <c r="G28" s="26"/>
      <c r="H28" s="26"/>
      <c r="I28" s="63"/>
      <c r="J28" s="63"/>
      <c r="L28" s="63"/>
      <c r="M28" s="73"/>
      <c r="N28" s="66"/>
      <c r="P28" s="63"/>
      <c r="Q28" s="63"/>
      <c r="R28" s="66"/>
      <c r="S28" s="67"/>
      <c r="T28" s="65">
        <f t="shared" si="0"/>
        <v>0</v>
      </c>
      <c r="U28" s="51"/>
      <c r="V28" s="63"/>
      <c r="W28" s="63"/>
      <c r="X28" s="63"/>
      <c r="Y28" s="64"/>
    </row>
    <row r="29" spans="2:25" x14ac:dyDescent="0.2">
      <c r="B29" s="62"/>
      <c r="C29" s="62" t="s">
        <v>112</v>
      </c>
      <c r="D29" s="26"/>
      <c r="E29" s="26">
        <v>14</v>
      </c>
      <c r="F29" s="26"/>
      <c r="G29" s="26"/>
      <c r="H29" s="26"/>
      <c r="I29" s="63"/>
      <c r="J29" s="63"/>
      <c r="L29" s="63"/>
      <c r="M29" s="73"/>
      <c r="N29" s="66"/>
      <c r="P29" s="63"/>
      <c r="Q29" s="63">
        <v>2</v>
      </c>
      <c r="R29" s="66">
        <f>IF(P29=0,0,Q29/P29)</f>
        <v>0</v>
      </c>
      <c r="S29" s="67"/>
      <c r="T29" s="65">
        <f t="shared" si="0"/>
        <v>16</v>
      </c>
      <c r="U29" s="51"/>
      <c r="V29" s="63"/>
      <c r="W29" s="63"/>
      <c r="X29" s="63"/>
      <c r="Y29" s="64"/>
    </row>
    <row r="30" spans="2:25" x14ac:dyDescent="0.2">
      <c r="B30" s="62"/>
      <c r="C30" s="61"/>
      <c r="D30" s="26"/>
      <c r="E30" s="26"/>
      <c r="F30" s="26"/>
      <c r="G30" s="26"/>
      <c r="H30" s="26"/>
      <c r="I30" s="63"/>
      <c r="J30" s="63"/>
      <c r="L30" s="63"/>
      <c r="M30" s="68"/>
      <c r="N30" s="66"/>
      <c r="P30" s="63"/>
      <c r="Q30" s="63"/>
      <c r="R30" s="66"/>
      <c r="S30" s="67"/>
      <c r="T30" s="65"/>
      <c r="U30" s="51"/>
      <c r="V30" s="63"/>
      <c r="W30" s="63"/>
      <c r="X30" s="63"/>
      <c r="Y30" s="64"/>
    </row>
    <row r="31" spans="2:25" x14ac:dyDescent="0.2">
      <c r="B31" s="62"/>
      <c r="C31" s="61"/>
      <c r="D31" s="26"/>
      <c r="E31" s="26"/>
      <c r="F31" s="26"/>
      <c r="G31" s="26"/>
      <c r="H31" s="26"/>
      <c r="I31" s="63"/>
      <c r="J31" s="63"/>
      <c r="L31" s="63"/>
      <c r="M31" s="68"/>
      <c r="N31" s="66"/>
      <c r="P31" s="63"/>
      <c r="Q31" s="63"/>
      <c r="R31" s="66"/>
      <c r="S31" s="67"/>
      <c r="T31" s="65"/>
      <c r="U31" s="51"/>
      <c r="V31" s="63"/>
      <c r="W31" s="63"/>
      <c r="X31" s="63"/>
      <c r="Y31" s="64"/>
    </row>
    <row r="32" spans="2:25" x14ac:dyDescent="0.2">
      <c r="B32" s="62"/>
      <c r="C32" s="62"/>
      <c r="D32" s="63"/>
      <c r="E32" s="63"/>
      <c r="F32" s="63"/>
      <c r="G32" s="63"/>
      <c r="H32" s="63"/>
      <c r="I32" s="63"/>
      <c r="J32" s="63"/>
      <c r="L32" s="63"/>
      <c r="M32" s="63"/>
      <c r="N32" s="66"/>
      <c r="O32" s="63"/>
      <c r="P32" s="63"/>
      <c r="Q32" s="63"/>
      <c r="R32" s="63"/>
      <c r="S32" s="63"/>
      <c r="T32" s="65"/>
      <c r="U32" s="63"/>
      <c r="V32" s="63"/>
      <c r="W32" s="63"/>
      <c r="X32" s="63"/>
      <c r="Y32" s="64"/>
    </row>
    <row r="33" spans="2:25" x14ac:dyDescent="0.2">
      <c r="T33" s="74"/>
      <c r="U33" s="51"/>
      <c r="V33" s="51"/>
      <c r="W33" s="51"/>
      <c r="X33" s="51"/>
      <c r="Y33" s="51"/>
    </row>
    <row r="34" spans="2:25" ht="13.5" thickBot="1" x14ac:dyDescent="0.25">
      <c r="B34" s="75" t="s">
        <v>23</v>
      </c>
      <c r="C34" s="75"/>
      <c r="D34" s="76">
        <f>SUM(D8:D27)</f>
        <v>0</v>
      </c>
      <c r="E34" s="76">
        <f>SUM(E8:E27)</f>
        <v>3</v>
      </c>
      <c r="F34" s="76">
        <f>SUM(F8:F27)</f>
        <v>0</v>
      </c>
      <c r="G34" s="76">
        <f>SUM(G8:G27)</f>
        <v>0</v>
      </c>
      <c r="H34" s="76"/>
      <c r="I34" s="76">
        <f>SUM(I8:I27)</f>
        <v>6</v>
      </c>
      <c r="J34" s="76">
        <f>SUM(J8:J27)</f>
        <v>22</v>
      </c>
      <c r="L34" s="76">
        <f>SUM(L8:L27)</f>
        <v>138</v>
      </c>
      <c r="M34" s="76">
        <f>SUM(M8:M27)</f>
        <v>138</v>
      </c>
      <c r="N34" s="77">
        <f t="shared" ref="N34" si="2">IF(L34=0,0,(M34-L34)/L34)</f>
        <v>0</v>
      </c>
      <c r="O34" s="76"/>
      <c r="P34" s="76">
        <f>SUM(P8:P27)</f>
        <v>0</v>
      </c>
      <c r="Q34" s="76">
        <f>SUM(Q8:Q27)</f>
        <v>142</v>
      </c>
      <c r="R34" s="77">
        <f t="shared" ref="R34" si="3">IF(P34=0,0,(Q34-P34)/P34)</f>
        <v>0</v>
      </c>
      <c r="S34" s="76"/>
      <c r="T34" s="78">
        <f>SUM(T8:T32)</f>
        <v>327</v>
      </c>
      <c r="U34" s="76"/>
      <c r="V34" s="76">
        <f>SUM(V8:V27)</f>
        <v>0</v>
      </c>
      <c r="W34" s="76">
        <f>SUM(W8:W27)</f>
        <v>0</v>
      </c>
      <c r="X34" s="76">
        <f>SUM(X8:X27)</f>
        <v>0</v>
      </c>
      <c r="Y34" s="76">
        <f>SUM(Y8:Y27)</f>
        <v>0</v>
      </c>
    </row>
    <row r="35" spans="2:25" ht="13.5" thickTop="1" x14ac:dyDescent="0.2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C1:C1048576">
    <cfRule type="duplicateValues" dxfId="0" priority="1"/>
  </conditionalFormatting>
  <conditionalFormatting sqref="V9:V31">
    <cfRule type="expression" priority="2">
      <formula>V9/$AR9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workbookViewId="0">
      <selection activeCell="S22" sqref="S22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104" t="s">
        <v>16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2:24" ht="15.75" x14ac:dyDescent="0.25">
      <c r="B3" s="102" t="str">
        <f>Employee!C6</f>
        <v>Arslan Khalid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2:24" x14ac:dyDescent="0.25">
      <c r="B4" s="105" t="s">
        <v>75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6" spans="2:24" x14ac:dyDescent="0.25">
      <c r="B6" s="8" t="s">
        <v>11</v>
      </c>
      <c r="C6" s="9" t="s">
        <v>10</v>
      </c>
      <c r="D6" s="106" t="s">
        <v>79</v>
      </c>
      <c r="E6" s="106"/>
      <c r="F6" s="106"/>
      <c r="G6" s="106"/>
      <c r="H6" s="107" t="s">
        <v>80</v>
      </c>
      <c r="I6" s="107" t="s">
        <v>81</v>
      </c>
      <c r="K6" s="106" t="s">
        <v>17</v>
      </c>
      <c r="L6" s="106"/>
      <c r="M6" s="106"/>
      <c r="O6" s="106" t="s">
        <v>20</v>
      </c>
      <c r="P6" s="106"/>
      <c r="Q6" s="106"/>
      <c r="S6" s="30" t="s">
        <v>13</v>
      </c>
      <c r="T6" s="5"/>
      <c r="U6" s="99" t="s">
        <v>21</v>
      </c>
      <c r="V6" s="100"/>
      <c r="W6" s="100"/>
      <c r="X6" s="101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108"/>
      <c r="I7" s="108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4</v>
      </c>
      <c r="M10" s="13">
        <f>IF(K10=0,0,L10/K10)</f>
        <v>0.13333333333333333</v>
      </c>
      <c r="O10" s="2"/>
      <c r="P10" s="2"/>
      <c r="Q10" s="13"/>
      <c r="R10" s="6"/>
      <c r="S10" s="32">
        <f t="shared" ref="S10:S19" si="0">D10+E10+F10+G10+H10+I10+L10+P10</f>
        <v>4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22</v>
      </c>
      <c r="M15" s="42">
        <f>IF(K15=0,0,L15/K15)</f>
        <v>5.5</v>
      </c>
      <c r="O15" s="2"/>
      <c r="P15" s="2"/>
      <c r="Q15" s="13"/>
      <c r="R15" s="6"/>
      <c r="S15" s="32">
        <f t="shared" si="0"/>
        <v>22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63</v>
      </c>
      <c r="M22" s="16">
        <f t="shared" ref="M22" si="2">IF(K22=0,0,(L22-K22)/K22)</f>
        <v>-0.23170731707317074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148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E213-AB99-479F-8C2D-AF848A7C2997}">
  <dimension ref="B2:Y29"/>
  <sheetViews>
    <sheetView topLeftCell="A6" workbookViewId="0">
      <selection activeCell="L15" sqref="L15"/>
    </sheetView>
  </sheetViews>
  <sheetFormatPr defaultRowHeight="15" x14ac:dyDescent="0.25"/>
  <cols>
    <col min="2" max="2" width="19.28515625" bestFit="1" customWidth="1"/>
    <col min="3" max="3" width="57.7109375" bestFit="1" customWidth="1"/>
    <col min="4" max="4" width="9.140625" style="5"/>
    <col min="5" max="5" width="11.7109375" style="5" customWidth="1"/>
    <col min="6" max="6" width="10.85546875" style="5" customWidth="1"/>
    <col min="7" max="8" width="10.7109375" style="5" customWidth="1"/>
    <col min="9" max="9" width="8.28515625" style="5" bestFit="1" customWidth="1"/>
    <col min="10" max="10" width="10.28515625" style="5" customWidth="1"/>
    <col min="11" max="11" width="1.7109375" style="5" customWidth="1"/>
    <col min="12" max="12" width="8.42578125" style="5" customWidth="1"/>
    <col min="13" max="13" width="9.7109375" style="47" customWidth="1"/>
    <col min="14" max="14" width="11.85546875" style="5" customWidth="1"/>
    <col min="15" max="15" width="1.85546875" style="5" customWidth="1"/>
    <col min="16" max="18" width="9.140625" style="5"/>
    <col min="19" max="19" width="2.28515625" style="5" customWidth="1"/>
    <col min="20" max="20" width="9.140625" style="29"/>
    <col min="21" max="21" width="2.140625" customWidth="1"/>
  </cols>
  <sheetData>
    <row r="2" spans="2:25" ht="26.25" x14ac:dyDescent="0.4">
      <c r="B2" s="104" t="s">
        <v>16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</row>
    <row r="3" spans="2:25" ht="15.75" x14ac:dyDescent="0.25">
      <c r="B3" s="102" t="str">
        <f>Employee!C6</f>
        <v>Arslan Khalid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2:25" x14ac:dyDescent="0.25">
      <c r="B4" s="105" t="s">
        <v>75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6" spans="2:25" x14ac:dyDescent="0.25">
      <c r="B6" s="8" t="s">
        <v>11</v>
      </c>
      <c r="C6" s="9" t="s">
        <v>10</v>
      </c>
      <c r="D6" s="106" t="s">
        <v>79</v>
      </c>
      <c r="E6" s="106"/>
      <c r="F6" s="106"/>
      <c r="G6" s="106"/>
      <c r="H6" s="43" t="s">
        <v>113</v>
      </c>
      <c r="I6" s="107" t="s">
        <v>80</v>
      </c>
      <c r="J6" s="107" t="s">
        <v>81</v>
      </c>
      <c r="L6" s="106" t="s">
        <v>17</v>
      </c>
      <c r="M6" s="106"/>
      <c r="N6" s="106"/>
      <c r="P6" s="106" t="s">
        <v>20</v>
      </c>
      <c r="Q6" s="106"/>
      <c r="R6" s="106"/>
      <c r="T6" s="30" t="s">
        <v>13</v>
      </c>
      <c r="U6" s="5"/>
      <c r="V6" s="99" t="s">
        <v>21</v>
      </c>
      <c r="W6" s="100"/>
      <c r="X6" s="100"/>
      <c r="Y6" s="101"/>
    </row>
    <row r="7" spans="2:25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25" t="s">
        <v>114</v>
      </c>
      <c r="I7" s="108"/>
      <c r="J7" s="108"/>
      <c r="L7" s="10" t="s">
        <v>12</v>
      </c>
      <c r="M7" s="44" t="s">
        <v>15</v>
      </c>
      <c r="N7" s="10" t="s">
        <v>22</v>
      </c>
      <c r="P7" s="10" t="s">
        <v>19</v>
      </c>
      <c r="Q7" s="10" t="s">
        <v>15</v>
      </c>
      <c r="R7" s="10" t="s">
        <v>18</v>
      </c>
      <c r="T7" s="31" t="s">
        <v>97</v>
      </c>
      <c r="U7" s="5"/>
      <c r="V7" s="10" t="s">
        <v>31</v>
      </c>
      <c r="W7" s="10" t="s">
        <v>32</v>
      </c>
      <c r="X7" s="10" t="s">
        <v>14</v>
      </c>
      <c r="Y7" s="10" t="s">
        <v>13</v>
      </c>
    </row>
    <row r="8" spans="2:25" x14ac:dyDescent="0.25">
      <c r="B8" s="27" t="s">
        <v>87</v>
      </c>
      <c r="C8" s="1"/>
      <c r="D8" s="2"/>
      <c r="E8" s="2"/>
      <c r="F8" s="2"/>
      <c r="G8" s="2"/>
      <c r="H8" s="2"/>
      <c r="I8" s="2"/>
      <c r="J8" s="2"/>
      <c r="L8" s="2"/>
      <c r="M8" s="45"/>
      <c r="N8" s="7"/>
      <c r="P8" s="2"/>
      <c r="Q8" s="2"/>
      <c r="R8" s="7"/>
      <c r="T8" s="32"/>
      <c r="U8" s="5"/>
      <c r="V8" s="2"/>
      <c r="W8" s="2"/>
      <c r="X8" s="2"/>
      <c r="Y8" s="7"/>
    </row>
    <row r="9" spans="2:25" x14ac:dyDescent="0.25">
      <c r="B9" s="1"/>
      <c r="C9" s="1" t="s">
        <v>103</v>
      </c>
      <c r="D9" s="26"/>
      <c r="E9" s="26"/>
      <c r="F9" s="26"/>
      <c r="G9" s="26"/>
      <c r="H9" s="26"/>
      <c r="I9" s="2"/>
      <c r="J9" s="2"/>
      <c r="L9" s="2">
        <v>70</v>
      </c>
      <c r="M9" s="45"/>
      <c r="N9" s="13">
        <f t="shared" ref="N9:N15" si="0">IF(L9=0,0,M9/L9)</f>
        <v>0</v>
      </c>
      <c r="P9" s="2"/>
      <c r="Q9" s="2">
        <v>13</v>
      </c>
      <c r="R9" s="13">
        <f>IF(P9=0,0,Q9/P9)</f>
        <v>0</v>
      </c>
      <c r="S9" s="6"/>
      <c r="T9" s="32">
        <f>D9+E9+F9+G9+H9+I9+J9+M9+Q9</f>
        <v>13</v>
      </c>
      <c r="U9" s="5"/>
      <c r="V9" s="2"/>
      <c r="W9" s="2"/>
      <c r="X9" s="2"/>
      <c r="Y9" s="7">
        <f>SUM(V9:X9)</f>
        <v>0</v>
      </c>
    </row>
    <row r="10" spans="2:25" x14ac:dyDescent="0.25">
      <c r="B10" s="1"/>
      <c r="C10" s="1" t="s">
        <v>86</v>
      </c>
      <c r="D10" s="26"/>
      <c r="E10" s="26"/>
      <c r="F10" s="26"/>
      <c r="G10" s="26"/>
      <c r="H10" s="26">
        <v>1</v>
      </c>
      <c r="I10" s="2"/>
      <c r="J10" s="2"/>
      <c r="L10" s="2">
        <v>32</v>
      </c>
      <c r="M10" s="45">
        <v>12</v>
      </c>
      <c r="N10" s="13">
        <f t="shared" si="0"/>
        <v>0.375</v>
      </c>
      <c r="P10" s="2"/>
      <c r="Q10" s="2">
        <v>13</v>
      </c>
      <c r="R10" s="13"/>
      <c r="S10" s="6"/>
      <c r="T10" s="32">
        <f t="shared" ref="T10:T19" si="1">D10+E10+F10+G10+H10+I10+J10+M10+Q10</f>
        <v>26</v>
      </c>
      <c r="U10" s="5"/>
      <c r="V10" s="2"/>
      <c r="W10" s="2"/>
      <c r="X10" s="2"/>
      <c r="Y10" s="7"/>
    </row>
    <row r="11" spans="2:25" x14ac:dyDescent="0.25">
      <c r="B11" s="1"/>
      <c r="C11" s="1" t="s">
        <v>104</v>
      </c>
      <c r="D11" s="26"/>
      <c r="E11" s="26"/>
      <c r="F11" s="26"/>
      <c r="G11" s="26"/>
      <c r="H11" s="26"/>
      <c r="I11" s="2"/>
      <c r="J11" s="2"/>
      <c r="L11" s="2">
        <v>16</v>
      </c>
      <c r="M11" s="45">
        <v>5</v>
      </c>
      <c r="N11" s="13">
        <f t="shared" si="0"/>
        <v>0.3125</v>
      </c>
      <c r="P11" s="2"/>
      <c r="Q11" s="2"/>
      <c r="R11" s="13"/>
      <c r="S11" s="6"/>
      <c r="T11" s="32">
        <f t="shared" si="1"/>
        <v>5</v>
      </c>
      <c r="U11" s="5"/>
      <c r="V11" s="2"/>
      <c r="W11" s="2"/>
      <c r="X11" s="2"/>
      <c r="Y11" s="7"/>
    </row>
    <row r="12" spans="2:25" x14ac:dyDescent="0.25">
      <c r="B12" s="1"/>
      <c r="C12" s="1" t="s">
        <v>88</v>
      </c>
      <c r="D12" s="26"/>
      <c r="E12" s="26"/>
      <c r="F12" s="26"/>
      <c r="G12" s="26"/>
      <c r="H12" s="26"/>
      <c r="I12" s="2"/>
      <c r="J12" s="2"/>
      <c r="L12" s="2">
        <v>30</v>
      </c>
      <c r="M12" s="45">
        <v>2</v>
      </c>
      <c r="N12" s="13">
        <f t="shared" si="0"/>
        <v>6.6666666666666666E-2</v>
      </c>
      <c r="P12" s="2"/>
      <c r="Q12" s="2">
        <v>1</v>
      </c>
      <c r="R12" s="13"/>
      <c r="S12" s="6"/>
      <c r="T12" s="32">
        <f t="shared" si="1"/>
        <v>3</v>
      </c>
      <c r="U12" s="5"/>
      <c r="V12" s="2"/>
      <c r="W12" s="2"/>
      <c r="X12" s="2"/>
      <c r="Y12" s="7"/>
    </row>
    <row r="13" spans="2:25" x14ac:dyDescent="0.25">
      <c r="B13" s="1"/>
      <c r="C13" s="1" t="s">
        <v>105</v>
      </c>
      <c r="D13" s="26"/>
      <c r="E13" s="26"/>
      <c r="F13" s="26"/>
      <c r="G13" s="26"/>
      <c r="H13" s="26"/>
      <c r="I13" s="2"/>
      <c r="J13" s="2"/>
      <c r="L13" s="2"/>
      <c r="M13" s="45">
        <v>4</v>
      </c>
      <c r="N13" s="13">
        <f t="shared" si="0"/>
        <v>0</v>
      </c>
      <c r="P13" s="2"/>
      <c r="Q13" s="2"/>
      <c r="R13" s="13"/>
      <c r="S13" s="6"/>
      <c r="T13" s="32">
        <f t="shared" si="1"/>
        <v>4</v>
      </c>
      <c r="U13" s="5"/>
      <c r="V13" s="2"/>
      <c r="W13" s="2"/>
      <c r="X13" s="2"/>
      <c r="Y13" s="7"/>
    </row>
    <row r="14" spans="2:25" x14ac:dyDescent="0.25">
      <c r="B14" s="1"/>
      <c r="C14" s="1" t="s">
        <v>106</v>
      </c>
      <c r="D14" s="26"/>
      <c r="E14" s="26"/>
      <c r="F14" s="26"/>
      <c r="G14" s="26"/>
      <c r="H14" s="26"/>
      <c r="I14" s="2">
        <v>3</v>
      </c>
      <c r="J14" s="2">
        <v>13</v>
      </c>
      <c r="L14" s="2"/>
      <c r="M14" s="45">
        <v>9</v>
      </c>
      <c r="N14" s="13">
        <f t="shared" si="0"/>
        <v>0</v>
      </c>
      <c r="P14" s="2"/>
      <c r="Q14" s="2">
        <v>4</v>
      </c>
      <c r="R14" s="13"/>
      <c r="S14" s="6"/>
      <c r="T14" s="32">
        <f t="shared" si="1"/>
        <v>29</v>
      </c>
      <c r="U14" s="5"/>
      <c r="V14" s="2"/>
      <c r="W14" s="2"/>
      <c r="X14" s="2"/>
      <c r="Y14" s="7"/>
    </row>
    <row r="15" spans="2:25" x14ac:dyDescent="0.25">
      <c r="B15" s="1"/>
      <c r="C15" s="1" t="s">
        <v>107</v>
      </c>
      <c r="D15" s="26"/>
      <c r="E15" s="26"/>
      <c r="F15" s="26"/>
      <c r="G15" s="26"/>
      <c r="H15" s="26"/>
      <c r="I15" s="2">
        <v>2</v>
      </c>
      <c r="J15" s="2">
        <v>6</v>
      </c>
      <c r="L15" s="2"/>
      <c r="M15" s="46">
        <v>25</v>
      </c>
      <c r="N15" s="13">
        <f t="shared" si="0"/>
        <v>0</v>
      </c>
      <c r="P15" s="2"/>
      <c r="Q15" s="2">
        <v>2</v>
      </c>
      <c r="R15" s="13"/>
      <c r="S15" s="6"/>
      <c r="T15" s="32">
        <f t="shared" si="1"/>
        <v>35</v>
      </c>
      <c r="U15" s="5"/>
      <c r="V15" s="2"/>
      <c r="W15" s="2"/>
      <c r="X15" s="2"/>
      <c r="Y15" s="7"/>
    </row>
    <row r="16" spans="2:25" x14ac:dyDescent="0.25">
      <c r="B16" s="1"/>
      <c r="C16" s="1" t="s">
        <v>89</v>
      </c>
      <c r="D16" s="26"/>
      <c r="E16" s="26"/>
      <c r="F16" s="26"/>
      <c r="G16" s="26"/>
      <c r="H16" s="26"/>
      <c r="I16" s="2"/>
      <c r="J16" s="2"/>
      <c r="L16" s="2">
        <v>4</v>
      </c>
      <c r="M16" s="46">
        <v>4</v>
      </c>
      <c r="N16" s="13">
        <v>0</v>
      </c>
      <c r="P16" s="2"/>
      <c r="Q16" s="2"/>
      <c r="R16" s="13"/>
      <c r="S16" s="6"/>
      <c r="T16" s="32">
        <f t="shared" si="1"/>
        <v>4</v>
      </c>
      <c r="U16" s="5"/>
      <c r="V16" s="2"/>
      <c r="W16" s="2"/>
      <c r="X16" s="2"/>
      <c r="Y16" s="7"/>
    </row>
    <row r="17" spans="2:25" x14ac:dyDescent="0.25">
      <c r="B17" s="1"/>
      <c r="C17" s="1" t="s">
        <v>108</v>
      </c>
      <c r="D17" s="26"/>
      <c r="E17" s="26"/>
      <c r="F17" s="26"/>
      <c r="G17" s="26"/>
      <c r="H17" s="26"/>
      <c r="I17" s="2"/>
      <c r="J17" s="2"/>
      <c r="L17" s="2"/>
      <c r="M17" s="46"/>
      <c r="N17" s="13"/>
      <c r="P17" s="2"/>
      <c r="Q17" s="2">
        <v>3</v>
      </c>
      <c r="R17" s="13"/>
      <c r="S17" s="6"/>
      <c r="T17" s="32">
        <f t="shared" si="1"/>
        <v>3</v>
      </c>
      <c r="U17" s="5"/>
      <c r="V17" s="2"/>
      <c r="W17" s="2"/>
      <c r="X17" s="2"/>
      <c r="Y17" s="7"/>
    </row>
    <row r="18" spans="2:25" x14ac:dyDescent="0.25">
      <c r="B18" s="1"/>
      <c r="C18" s="1" t="s">
        <v>109</v>
      </c>
      <c r="D18" s="26"/>
      <c r="E18" s="26"/>
      <c r="F18" s="26"/>
      <c r="G18" s="26"/>
      <c r="H18" s="26"/>
      <c r="I18" s="2">
        <v>1</v>
      </c>
      <c r="J18" s="2"/>
      <c r="L18" s="2">
        <v>56</v>
      </c>
      <c r="M18" s="46">
        <v>14</v>
      </c>
      <c r="N18" s="13">
        <f>IF(L18=0,0,M18/L18)</f>
        <v>0.25</v>
      </c>
      <c r="P18" s="2"/>
      <c r="Q18" s="2">
        <v>9</v>
      </c>
      <c r="R18" s="13"/>
      <c r="S18" s="6"/>
      <c r="T18" s="32">
        <f t="shared" si="1"/>
        <v>24</v>
      </c>
      <c r="U18" s="5"/>
      <c r="V18" s="2"/>
      <c r="W18" s="2"/>
      <c r="X18" s="2"/>
      <c r="Y18" s="7"/>
    </row>
    <row r="19" spans="2:25" x14ac:dyDescent="0.25">
      <c r="B19" s="1"/>
      <c r="C19" s="1" t="s">
        <v>110</v>
      </c>
      <c r="D19" s="26"/>
      <c r="E19" s="26"/>
      <c r="F19" s="26"/>
      <c r="G19" s="26"/>
      <c r="H19" s="26"/>
      <c r="I19" s="2"/>
      <c r="J19" s="2"/>
      <c r="L19" s="2"/>
      <c r="M19" s="46"/>
      <c r="N19" s="13">
        <f>IF(L19=0,0,M19/L19)</f>
        <v>0</v>
      </c>
      <c r="P19" s="2"/>
      <c r="Q19" s="2">
        <v>2</v>
      </c>
      <c r="R19" s="13"/>
      <c r="S19" s="6"/>
      <c r="T19" s="32">
        <f t="shared" si="1"/>
        <v>2</v>
      </c>
      <c r="U19" s="5"/>
      <c r="V19" s="2"/>
      <c r="W19" s="2"/>
      <c r="X19" s="2"/>
      <c r="Y19" s="7"/>
    </row>
    <row r="20" spans="2:25" x14ac:dyDescent="0.25">
      <c r="B20" s="1"/>
      <c r="C20" s="27"/>
      <c r="D20" s="26"/>
      <c r="E20" s="26"/>
      <c r="F20" s="26"/>
      <c r="G20" s="26"/>
      <c r="H20" s="26"/>
      <c r="I20" s="2"/>
      <c r="J20" s="2"/>
      <c r="L20" s="2"/>
      <c r="M20" s="46"/>
      <c r="N20" s="42">
        <f>IF(L20=0,0,M20/L20)</f>
        <v>0</v>
      </c>
      <c r="P20" s="2"/>
      <c r="Q20" s="2"/>
      <c r="R20" s="13"/>
      <c r="S20" s="6"/>
      <c r="T20" s="32">
        <f t="shared" ref="T20:T24" si="2">D20+E20+F20+G20+I20+J20+M20+Q20</f>
        <v>0</v>
      </c>
      <c r="U20" s="5"/>
      <c r="V20" s="2"/>
      <c r="W20" s="2"/>
      <c r="X20" s="2"/>
      <c r="Y20" s="7"/>
    </row>
    <row r="21" spans="2:25" x14ac:dyDescent="0.25">
      <c r="B21" s="27" t="s">
        <v>74</v>
      </c>
      <c r="C21" s="27"/>
      <c r="D21" s="26"/>
      <c r="E21" s="26"/>
      <c r="F21" s="26"/>
      <c r="G21" s="26"/>
      <c r="H21" s="26"/>
      <c r="I21" s="2"/>
      <c r="J21" s="2"/>
      <c r="L21" s="2"/>
      <c r="M21" s="46"/>
      <c r="N21" s="13"/>
      <c r="P21" s="2"/>
      <c r="Q21" s="2"/>
      <c r="R21" s="13"/>
      <c r="S21" s="6"/>
      <c r="T21" s="32"/>
      <c r="U21" s="5"/>
      <c r="V21" s="2"/>
      <c r="W21" s="2"/>
      <c r="X21" s="2"/>
      <c r="Y21" s="7"/>
    </row>
    <row r="22" spans="2:25" x14ac:dyDescent="0.25">
      <c r="B22" s="1"/>
      <c r="C22" s="1" t="s">
        <v>96</v>
      </c>
      <c r="D22" s="26"/>
      <c r="E22" s="26"/>
      <c r="F22" s="26"/>
      <c r="G22" s="26"/>
      <c r="H22" s="26"/>
      <c r="I22" s="2"/>
      <c r="J22" s="2"/>
      <c r="L22" s="2"/>
      <c r="M22" s="46"/>
      <c r="N22" s="13"/>
      <c r="P22" s="2"/>
      <c r="Q22" s="2">
        <v>17</v>
      </c>
      <c r="R22" s="13"/>
      <c r="S22" s="6"/>
      <c r="T22" s="32">
        <f t="shared" si="2"/>
        <v>17</v>
      </c>
      <c r="U22" s="5"/>
      <c r="V22" s="2"/>
      <c r="W22" s="2"/>
      <c r="X22" s="2"/>
      <c r="Y22" s="7"/>
    </row>
    <row r="23" spans="2:25" x14ac:dyDescent="0.25">
      <c r="B23" s="1" t="s">
        <v>111</v>
      </c>
      <c r="C23" s="27"/>
      <c r="D23" s="26"/>
      <c r="E23" s="26"/>
      <c r="F23" s="26"/>
      <c r="G23" s="26"/>
      <c r="H23" s="26"/>
      <c r="I23" s="2"/>
      <c r="J23" s="2"/>
      <c r="L23" s="2"/>
      <c r="M23" s="46"/>
      <c r="N23" s="13"/>
      <c r="P23" s="2"/>
      <c r="Q23" s="2"/>
      <c r="R23" s="13"/>
      <c r="S23" s="6"/>
      <c r="T23" s="32">
        <f t="shared" si="2"/>
        <v>0</v>
      </c>
      <c r="U23" s="5"/>
      <c r="V23" s="2"/>
      <c r="W23" s="2"/>
      <c r="X23" s="2"/>
      <c r="Y23" s="7"/>
    </row>
    <row r="24" spans="2:25" x14ac:dyDescent="0.25">
      <c r="B24" s="1"/>
      <c r="C24" s="1" t="s">
        <v>112</v>
      </c>
      <c r="D24" s="26"/>
      <c r="E24" s="26">
        <v>14</v>
      </c>
      <c r="F24" s="26"/>
      <c r="G24" s="26"/>
      <c r="H24" s="26"/>
      <c r="I24" s="2"/>
      <c r="J24" s="2"/>
      <c r="L24" s="2"/>
      <c r="M24" s="46"/>
      <c r="N24" s="13"/>
      <c r="P24" s="2"/>
      <c r="Q24" s="2">
        <v>2</v>
      </c>
      <c r="R24" s="13">
        <f>IF(P24=0,0,Q24/P24)</f>
        <v>0</v>
      </c>
      <c r="S24" s="6"/>
      <c r="T24" s="32">
        <f t="shared" si="2"/>
        <v>16</v>
      </c>
      <c r="U24" s="5"/>
      <c r="V24" s="2"/>
      <c r="W24" s="2"/>
      <c r="X24" s="2"/>
      <c r="Y24" s="7"/>
    </row>
    <row r="25" spans="2:25" x14ac:dyDescent="0.25">
      <c r="B25" s="1"/>
      <c r="C25" s="1"/>
      <c r="D25" s="26"/>
      <c r="E25" s="26"/>
      <c r="F25" s="26"/>
      <c r="G25" s="26"/>
      <c r="H25" s="26"/>
      <c r="I25" s="2"/>
      <c r="J25" s="2"/>
      <c r="L25" s="2"/>
      <c r="M25" s="46"/>
      <c r="N25" s="13"/>
      <c r="P25" s="2"/>
      <c r="Q25" s="2"/>
      <c r="R25" s="13"/>
      <c r="S25" s="6"/>
      <c r="T25" s="32"/>
      <c r="U25" s="5"/>
      <c r="V25" s="2"/>
      <c r="W25" s="2"/>
      <c r="X25" s="2"/>
      <c r="Y25" s="7"/>
    </row>
    <row r="26" spans="2:25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45"/>
      <c r="N26" s="13"/>
      <c r="O26" s="2"/>
      <c r="P26" s="2"/>
      <c r="Q26" s="2"/>
      <c r="R26" s="2"/>
      <c r="S26" s="2"/>
      <c r="T26" s="32"/>
      <c r="U26" s="2"/>
      <c r="V26" s="2"/>
      <c r="W26" s="2"/>
      <c r="X26" s="2"/>
      <c r="Y26" s="7"/>
    </row>
    <row r="27" spans="2:25" x14ac:dyDescent="0.25">
      <c r="T27" s="33"/>
      <c r="U27" s="5"/>
      <c r="V27" s="5"/>
      <c r="W27" s="5"/>
      <c r="X27" s="5"/>
      <c r="Y27" s="5"/>
    </row>
    <row r="28" spans="2:25" ht="15.75" thickBot="1" x14ac:dyDescent="0.3">
      <c r="B28" s="14" t="s">
        <v>23</v>
      </c>
      <c r="C28" s="14"/>
      <c r="D28" s="15">
        <f t="shared" ref="D28:J28" si="3">SUM(D8:D24)</f>
        <v>0</v>
      </c>
      <c r="E28" s="15">
        <f t="shared" si="3"/>
        <v>14</v>
      </c>
      <c r="F28" s="15">
        <f t="shared" si="3"/>
        <v>0</v>
      </c>
      <c r="G28" s="15">
        <f t="shared" si="3"/>
        <v>0</v>
      </c>
      <c r="H28" s="15"/>
      <c r="I28" s="15">
        <f t="shared" si="3"/>
        <v>6</v>
      </c>
      <c r="J28" s="15">
        <f t="shared" si="3"/>
        <v>19</v>
      </c>
      <c r="L28" s="15">
        <f>SUM(L8:L24)</f>
        <v>208</v>
      </c>
      <c r="M28" s="48">
        <f>SUM(M8:M24)</f>
        <v>75</v>
      </c>
      <c r="N28" s="16">
        <f t="shared" ref="N28" si="4">IF(L28=0,0,(M28-L28)/L28)</f>
        <v>-0.63942307692307687</v>
      </c>
      <c r="O28" s="15"/>
      <c r="P28" s="15">
        <f>SUM(P8:P24)</f>
        <v>0</v>
      </c>
      <c r="Q28" s="15">
        <f>SUM(Q8:Q24)</f>
        <v>66</v>
      </c>
      <c r="R28" s="16">
        <f t="shared" ref="R28" si="5">IF(P28=0,0,(Q28-P28)/P28)</f>
        <v>0</v>
      </c>
      <c r="S28" s="15"/>
      <c r="T28" s="34">
        <f>SUM(T8:T26)</f>
        <v>181</v>
      </c>
      <c r="U28" s="15"/>
      <c r="V28" s="15">
        <f>SUM(V8:V24)</f>
        <v>0</v>
      </c>
      <c r="W28" s="15">
        <f>SUM(W8:W24)</f>
        <v>0</v>
      </c>
      <c r="X28" s="15">
        <f>SUM(X8:X24)</f>
        <v>0</v>
      </c>
      <c r="Y28" s="15">
        <f>SUM(Y8:Y24)</f>
        <v>0</v>
      </c>
    </row>
    <row r="29" spans="2:25" ht="15.75" thickTop="1" x14ac:dyDescent="0.25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V9:V25">
    <cfRule type="expression" priority="1">
      <formula>V9/$AR9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2024-11-08T10:12:59Z</dcterms:modified>
</cp:coreProperties>
</file>