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ocs\hiqu\HR\Performance Evaluation\February 2025\Dev\"/>
    </mc:Choice>
  </mc:AlternateContent>
  <xr:revisionPtr revIDLastSave="0" documentId="13_ncr:1_{A64B5F37-1259-4DCE-9755-730CA4AB2FC6}" xr6:coauthVersionLast="47" xr6:coauthVersionMax="47" xr10:uidLastSave="{00000000-0000-0000-0000-000000000000}"/>
  <bookViews>
    <workbookView xWindow="20370" yWindow="-3840" windowWidth="29040" windowHeight="15720" activeTab="3" xr2:uid="{C18F1D24-2B51-47D5-ADD3-847EF68750D1}"/>
  </bookViews>
  <sheets>
    <sheet name="Employee" sheetId="2" r:id="rId1"/>
    <sheet name="Quarterly Evaluation" sheetId="3" r:id="rId2"/>
    <sheet name="Consolidated" sheetId="6" r:id="rId3"/>
    <sheet name="February 2025" sheetId="10" r:id="rId4"/>
    <sheet name="January 2025" sheetId="9" r:id="rId5"/>
    <sheet name="December 2024" sheetId="8" r:id="rId6"/>
    <sheet name="November 2024" sheetId="7" r:id="rId7"/>
    <sheet name="October 2024" sheetId="4" r:id="rId8"/>
    <sheet name="September 2024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7" i="10" l="1"/>
  <c r="S27" i="10"/>
  <c r="R27" i="10"/>
  <c r="O27" i="10"/>
  <c r="N27" i="10"/>
  <c r="L27" i="10"/>
  <c r="K27" i="10"/>
  <c r="J27" i="10"/>
  <c r="I27" i="10"/>
  <c r="H27" i="10"/>
  <c r="G27" i="10"/>
  <c r="F27" i="10"/>
  <c r="E27" i="10"/>
  <c r="D27" i="10"/>
  <c r="V26" i="10"/>
  <c r="P26" i="10"/>
  <c r="V25" i="10"/>
  <c r="P25" i="10"/>
  <c r="V24" i="10"/>
  <c r="P24" i="10"/>
  <c r="V23" i="10"/>
  <c r="P23" i="10"/>
  <c r="V22" i="10"/>
  <c r="P22" i="10"/>
  <c r="V21" i="10"/>
  <c r="P21" i="10"/>
  <c r="V20" i="10"/>
  <c r="P20" i="10"/>
  <c r="V19" i="10"/>
  <c r="P19" i="10"/>
  <c r="V18" i="10"/>
  <c r="P18" i="10"/>
  <c r="V17" i="10"/>
  <c r="P17" i="10"/>
  <c r="V16" i="10"/>
  <c r="P16" i="10"/>
  <c r="V15" i="10"/>
  <c r="P15" i="10"/>
  <c r="V14" i="10"/>
  <c r="P14" i="10"/>
  <c r="V13" i="10"/>
  <c r="T13" i="10"/>
  <c r="P13" i="10"/>
  <c r="V12" i="10"/>
  <c r="P12" i="10"/>
  <c r="V11" i="10"/>
  <c r="P11" i="10"/>
  <c r="V10" i="10"/>
  <c r="P10" i="10"/>
  <c r="V9" i="10"/>
  <c r="T9" i="10"/>
  <c r="P9" i="10"/>
  <c r="V8" i="10"/>
  <c r="S27" i="9"/>
  <c r="R27" i="9"/>
  <c r="O27" i="9"/>
  <c r="N27" i="9"/>
  <c r="L27" i="9"/>
  <c r="K27" i="9"/>
  <c r="J27" i="9"/>
  <c r="I27" i="9"/>
  <c r="H27" i="9"/>
  <c r="G27" i="9"/>
  <c r="F27" i="9"/>
  <c r="E27" i="9"/>
  <c r="D27" i="9"/>
  <c r="V26" i="9"/>
  <c r="P26" i="9"/>
  <c r="V25" i="9"/>
  <c r="P25" i="9"/>
  <c r="V24" i="9"/>
  <c r="P24" i="9"/>
  <c r="V23" i="9"/>
  <c r="P23" i="9"/>
  <c r="V22" i="9"/>
  <c r="P22" i="9"/>
  <c r="V21" i="9"/>
  <c r="P21" i="9"/>
  <c r="V20" i="9"/>
  <c r="P20" i="9"/>
  <c r="V19" i="9"/>
  <c r="P19" i="9"/>
  <c r="V18" i="9"/>
  <c r="P18" i="9"/>
  <c r="V17" i="9"/>
  <c r="P17" i="9"/>
  <c r="V16" i="9"/>
  <c r="P16" i="9"/>
  <c r="V15" i="9"/>
  <c r="P15" i="9"/>
  <c r="V14" i="9"/>
  <c r="P14" i="9"/>
  <c r="V13" i="9"/>
  <c r="T13" i="9"/>
  <c r="P13" i="9"/>
  <c r="V12" i="9"/>
  <c r="P12" i="9"/>
  <c r="V11" i="9"/>
  <c r="P11" i="9"/>
  <c r="V10" i="9"/>
  <c r="P10" i="9"/>
  <c r="V9" i="9"/>
  <c r="T9" i="9"/>
  <c r="T27" i="9" s="1"/>
  <c r="P9" i="9"/>
  <c r="V8" i="9"/>
  <c r="U28" i="6"/>
  <c r="S27" i="8"/>
  <c r="R27" i="8"/>
  <c r="O27" i="8"/>
  <c r="N27" i="8"/>
  <c r="L27" i="8"/>
  <c r="K27" i="8"/>
  <c r="J27" i="8"/>
  <c r="I27" i="8"/>
  <c r="H27" i="8"/>
  <c r="G27" i="8"/>
  <c r="F27" i="8"/>
  <c r="E27" i="8"/>
  <c r="D27" i="8"/>
  <c r="V26" i="8"/>
  <c r="P26" i="8"/>
  <c r="V25" i="8"/>
  <c r="P25" i="8"/>
  <c r="V24" i="8"/>
  <c r="P24" i="8"/>
  <c r="V23" i="8"/>
  <c r="P23" i="8"/>
  <c r="V22" i="8"/>
  <c r="P22" i="8"/>
  <c r="V21" i="8"/>
  <c r="P21" i="8"/>
  <c r="V20" i="8"/>
  <c r="P20" i="8"/>
  <c r="V19" i="8"/>
  <c r="P19" i="8"/>
  <c r="V18" i="8"/>
  <c r="P18" i="8"/>
  <c r="V17" i="8"/>
  <c r="P17" i="8"/>
  <c r="V16" i="8"/>
  <c r="P16" i="8"/>
  <c r="V15" i="8"/>
  <c r="P15" i="8"/>
  <c r="V14" i="8"/>
  <c r="P14" i="8"/>
  <c r="V13" i="8"/>
  <c r="T13" i="8"/>
  <c r="P13" i="8"/>
  <c r="V12" i="8"/>
  <c r="P12" i="8"/>
  <c r="V11" i="8"/>
  <c r="P11" i="8"/>
  <c r="V10" i="8"/>
  <c r="P10" i="8"/>
  <c r="V9" i="8"/>
  <c r="T9" i="8"/>
  <c r="P9" i="8"/>
  <c r="V8" i="8"/>
  <c r="O38" i="6"/>
  <c r="O37" i="6"/>
  <c r="O36" i="6"/>
  <c r="O35" i="6"/>
  <c r="O34" i="6"/>
  <c r="O33" i="6"/>
  <c r="O32" i="6"/>
  <c r="O31" i="6"/>
  <c r="O30" i="6"/>
  <c r="O29" i="6"/>
  <c r="O27" i="6"/>
  <c r="O26" i="6"/>
  <c r="O25" i="6"/>
  <c r="O24" i="6"/>
  <c r="O23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D39" i="6"/>
  <c r="E39" i="6"/>
  <c r="F39" i="6"/>
  <c r="G39" i="6"/>
  <c r="H39" i="6"/>
  <c r="I39" i="6"/>
  <c r="J39" i="6"/>
  <c r="K39" i="6"/>
  <c r="M39" i="6"/>
  <c r="N39" i="6"/>
  <c r="Q39" i="6"/>
  <c r="R39" i="6"/>
  <c r="U37" i="6"/>
  <c r="U36" i="6"/>
  <c r="U35" i="6"/>
  <c r="U34" i="6"/>
  <c r="U33" i="6"/>
  <c r="U32" i="6"/>
  <c r="U31" i="6"/>
  <c r="U30" i="6"/>
  <c r="U29" i="6"/>
  <c r="U27" i="6"/>
  <c r="U26" i="6"/>
  <c r="U25" i="6"/>
  <c r="U24" i="6"/>
  <c r="U23" i="6"/>
  <c r="U21" i="6"/>
  <c r="U20" i="6"/>
  <c r="U19" i="6"/>
  <c r="U17" i="6"/>
  <c r="U16" i="6"/>
  <c r="U15" i="6"/>
  <c r="U14" i="6"/>
  <c r="U13" i="6"/>
  <c r="U12" i="6"/>
  <c r="U11" i="6"/>
  <c r="U10" i="6"/>
  <c r="U9" i="6"/>
  <c r="U8" i="6"/>
  <c r="U18" i="6"/>
  <c r="S27" i="7"/>
  <c r="R27" i="7"/>
  <c r="O27" i="7"/>
  <c r="N27" i="7"/>
  <c r="L27" i="7"/>
  <c r="K27" i="7"/>
  <c r="J27" i="7"/>
  <c r="I27" i="7"/>
  <c r="H27" i="7"/>
  <c r="G27" i="7"/>
  <c r="F27" i="7"/>
  <c r="E27" i="7"/>
  <c r="D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T13" i="7"/>
  <c r="V12" i="7"/>
  <c r="V11" i="7"/>
  <c r="V10" i="7"/>
  <c r="V9" i="7"/>
  <c r="T9" i="7"/>
  <c r="V8" i="7"/>
  <c r="P27" i="10" l="1"/>
  <c r="V27" i="10"/>
  <c r="P27" i="9"/>
  <c r="V27" i="9"/>
  <c r="T27" i="8"/>
  <c r="V27" i="8"/>
  <c r="P27" i="8"/>
  <c r="U39" i="6"/>
  <c r="P27" i="7"/>
  <c r="T27" i="7"/>
  <c r="V27" i="7"/>
  <c r="N14" i="1" l="1"/>
  <c r="N9" i="1"/>
  <c r="N20" i="4"/>
  <c r="N11" i="4"/>
  <c r="N10" i="4"/>
  <c r="W20" i="4"/>
  <c r="T20" i="4"/>
  <c r="H20" i="4"/>
  <c r="T12" i="4"/>
  <c r="T11" i="4"/>
  <c r="T14" i="4"/>
  <c r="R14" i="4"/>
  <c r="T10" i="4"/>
  <c r="T9" i="4"/>
  <c r="O39" i="6" l="1"/>
  <c r="B3" i="6"/>
  <c r="Z20" i="4"/>
  <c r="Y20" i="4"/>
  <c r="X20" i="4"/>
  <c r="Q20" i="4"/>
  <c r="P20" i="4"/>
  <c r="R20" i="4" s="1"/>
  <c r="M20" i="4"/>
  <c r="L20" i="4"/>
  <c r="J20" i="4"/>
  <c r="I20" i="4"/>
  <c r="G20" i="4"/>
  <c r="F20" i="4"/>
  <c r="E20" i="4"/>
  <c r="D20" i="4"/>
  <c r="B3" i="4"/>
  <c r="T12" i="1"/>
  <c r="T11" i="1"/>
  <c r="T10" i="1"/>
  <c r="T9" i="1"/>
  <c r="Z14" i="1"/>
  <c r="Y14" i="1"/>
  <c r="X14" i="1"/>
  <c r="W14" i="1"/>
  <c r="Q14" i="1"/>
  <c r="P14" i="1"/>
  <c r="M14" i="1"/>
  <c r="L14" i="1"/>
  <c r="J14" i="1"/>
  <c r="I14" i="1"/>
  <c r="G14" i="1"/>
  <c r="F14" i="1"/>
  <c r="E14" i="1"/>
  <c r="D14" i="1"/>
  <c r="C10" i="2"/>
  <c r="B3" i="1"/>
  <c r="T14" i="1" l="1"/>
</calcChain>
</file>

<file path=xl/sharedStrings.xml><?xml version="1.0" encoding="utf-8"?>
<sst xmlns="http://schemas.openxmlformats.org/spreadsheetml/2006/main" count="355" uniqueCount="143">
  <si>
    <t>Employee Name</t>
  </si>
  <si>
    <t>Employee ID</t>
  </si>
  <si>
    <t>Designation</t>
  </si>
  <si>
    <t>Department</t>
  </si>
  <si>
    <t>Employee Information</t>
  </si>
  <si>
    <t>Joining Date</t>
  </si>
  <si>
    <t>Asad Mahmood</t>
  </si>
  <si>
    <t>Software Engineer</t>
  </si>
  <si>
    <t>Development</t>
  </si>
  <si>
    <t>Assessment Year</t>
  </si>
  <si>
    <t>2023-24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</si>
  <si>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</si>
  <si>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</si>
  <si>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</si>
  <si>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</si>
  <si>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</si>
  <si>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</si>
  <si>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</si>
  <si>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</si>
  <si>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</si>
  <si>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</si>
  <si>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</si>
  <si>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</si>
  <si>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</si>
  <si>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</si>
  <si>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</si>
  <si>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</si>
  <si>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</si>
  <si>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</si>
  <si>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</si>
  <si>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</si>
  <si>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</si>
  <si>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</si>
  <si>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</si>
  <si>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</si>
  <si>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</si>
  <si>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</si>
  <si>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</si>
  <si>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</si>
  <si>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</si>
  <si>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</si>
  <si>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</si>
  <si>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</si>
  <si>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</si>
  <si>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</si>
  <si>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</si>
  <si>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</si>
  <si>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</si>
  <si>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</si>
  <si>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</si>
  <si>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</si>
  <si>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</si>
  <si>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</si>
  <si>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</si>
  <si>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</si>
  <si>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</si>
  <si>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</si>
  <si>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</si>
  <si>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</si>
  <si>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</si>
  <si>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</si>
  <si>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</si>
  <si>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</si>
  <si>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</si>
  <si>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</si>
  <si>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</si>
  <si>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</si>
  <si>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</si>
  <si>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</si>
  <si>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</si>
  <si>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</si>
  <si>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</si>
  <si>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</si>
  <si>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</si>
  <si>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</si>
  <si>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</si>
  <si>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</si>
  <si>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</si>
  <si>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021</t>
  </si>
  <si>
    <t>10/02/2023</t>
  </si>
  <si>
    <t>Project Overhead</t>
  </si>
  <si>
    <t>Analysis</t>
  </si>
  <si>
    <t>Design</t>
  </si>
  <si>
    <t>Mgmt</t>
  </si>
  <si>
    <t>Meetings</t>
  </si>
  <si>
    <t>Deployment</t>
  </si>
  <si>
    <t>Client Items</t>
  </si>
  <si>
    <t>APWORKS 2024.2 - PHASE 3</t>
  </si>
  <si>
    <t>Google Drive integration. (Setup and Integration development)</t>
  </si>
  <si>
    <t>Dev Support</t>
  </si>
  <si>
    <t>Regular bug fixing activity</t>
  </si>
  <si>
    <t>Quarterly Evaluation (%)</t>
  </si>
  <si>
    <t>Performance Evaluation</t>
  </si>
  <si>
    <t>Jul-Sep</t>
  </si>
  <si>
    <t>Oct-Dec</t>
  </si>
  <si>
    <t>Jan-Mar</t>
  </si>
  <si>
    <t>Time</t>
  </si>
  <si>
    <t>Ability to automatically attach additional documents to Invoice</t>
  </si>
  <si>
    <t>Broadcast Invoice: EDI File Processing</t>
  </si>
  <si>
    <t>Switch Company on Invoice</t>
  </si>
  <si>
    <t>Code</t>
  </si>
  <si>
    <t>Review</t>
  </si>
  <si>
    <t>Period: September 2024 - July 2025</t>
  </si>
  <si>
    <t>Period: November 2024</t>
  </si>
  <si>
    <t>Post Dep</t>
  </si>
  <si>
    <t>Unit Test</t>
  </si>
  <si>
    <t>Deployments</t>
  </si>
  <si>
    <t>Support</t>
  </si>
  <si>
    <t>Fixes</t>
  </si>
  <si>
    <t>Code Review</t>
  </si>
  <si>
    <t>Diff</t>
  </si>
  <si>
    <t>Hours</t>
  </si>
  <si>
    <t xml:space="preserve">AP WORKFLOW                     </t>
  </si>
  <si>
    <t xml:space="preserve">APWORKS 2024.2 - PHASE 3        </t>
  </si>
  <si>
    <t xml:space="preserve">APWORKS 2024.2 - PHASE 4        </t>
  </si>
  <si>
    <t xml:space="preserve">AD-0001                         </t>
  </si>
  <si>
    <t>Google Drive - Split Process and show documents in queue</t>
  </si>
  <si>
    <t>PDF based broadcast invoices - Invoice Scan</t>
  </si>
  <si>
    <t>Approve upto last level and auto post.</t>
  </si>
  <si>
    <t>Stamp multiple approvers.</t>
  </si>
  <si>
    <t>EDI file updating and upload</t>
  </si>
  <si>
    <t>Production: Auto populate lines based PO during scanning</t>
  </si>
  <si>
    <t>Production: show keyvalue pairs for level2 mapping</t>
  </si>
  <si>
    <t>Period: October 2024</t>
  </si>
  <si>
    <t xml:space="preserve">APWORKS PHASE2                  </t>
  </si>
  <si>
    <t>PDF based broadcast invoices - Model List</t>
  </si>
  <si>
    <t>PDF based broadcast invoices - Import / Export lines</t>
  </si>
  <si>
    <t>Internal Meetings</t>
  </si>
  <si>
    <t>Period: January 2025</t>
  </si>
  <si>
    <t xml:space="preserve">APWORKS - SUPPORT               </t>
  </si>
  <si>
    <t>Support Tickets</t>
  </si>
  <si>
    <t>Just Global</t>
  </si>
  <si>
    <t>EDI: Generate PDF - Updates</t>
  </si>
  <si>
    <t>Tax implementation(rule)/column for difference</t>
  </si>
  <si>
    <t xml:space="preserve">APWORKS 2024.2 PHASE 5          </t>
  </si>
  <si>
    <t>Vendor invoices report: Add date filters</t>
  </si>
  <si>
    <t>Analysis of the new project/assignment/task</t>
  </si>
  <si>
    <t>Period: February 2025</t>
  </si>
  <si>
    <t>Support Tickets - JustGlobal</t>
  </si>
  <si>
    <t>Tasks by US Team - PLusCo</t>
  </si>
  <si>
    <t xml:space="preserve">APWORKS 2025.1                  </t>
  </si>
  <si>
    <t>Google Drive: Allow PDF in Attachment</t>
  </si>
  <si>
    <t>Analysis of production issues reported by support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</si>
</sst>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2"/>
      <color theme="1"/>
      <name val="Aptos Display"/>
      <family val="2"/>
      <scheme val="major"/>
    </font>
    <font>
      <sz val="10"/>
      <color theme="1"/>
      <name val="Aptos Display"/>
      <family val="2"/>
      <scheme val="major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1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9" fontId="0" fillId="4" borderId="5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 applyAlignment="1">
      <alignment horizontal="center" vertical="top"/>
    </xf>
    <xf numFmtId="1" fontId="0" fillId="3" borderId="1" xfId="5" applyNumberFormat="1" applyFont="1" applyFill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43" fontId="13" fillId="3" borderId="1" xfId="5" applyFont="1" applyFill="1" applyBorder="1" applyAlignment="1">
      <alignment horizontal="center"/>
    </xf>
    <xf numFmtId="0" fontId="14" fillId="3" borderId="1" xfId="5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12" fillId="3" borderId="1" xfId="1" applyNumberFormat="1" applyFont="1" applyFill="1" applyBorder="1" applyAlignment="1">
      <alignment horizontal="center"/>
    </xf>
    <xf numFmtId="2" fontId="14" fillId="3" borderId="1" xfId="1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4" borderId="5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15" fillId="2" borderId="4" xfId="0" applyFont="1" applyFill="1" applyBorder="1"/>
    <xf numFmtId="0" fontId="15" fillId="2" borderId="11" xfId="0" applyFont="1" applyFill="1" applyBorder="1"/>
    <xf numFmtId="0" fontId="15" fillId="2" borderId="3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2" borderId="1" xfId="0" applyFont="1" applyFill="1" applyBorder="1"/>
    <xf numFmtId="0" fontId="15" fillId="2" borderId="14" xfId="0" applyFont="1" applyFill="1" applyBorder="1"/>
    <xf numFmtId="0" fontId="15" fillId="2" borderId="14" xfId="0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0" fontId="15" fillId="0" borderId="1" xfId="0" applyFont="1" applyBorder="1"/>
    <xf numFmtId="0" fontId="15" fillId="0" borderId="3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43" fontId="15" fillId="3" borderId="1" xfId="5" applyFont="1" applyFill="1" applyBorder="1" applyAlignment="1">
      <alignment horizontal="center"/>
    </xf>
    <xf numFmtId="0" fontId="16" fillId="0" borderId="1" xfId="4" applyFont="1" applyBorder="1" applyAlignment="1">
      <alignment horizontal="center" vertical="top"/>
    </xf>
    <xf numFmtId="0" fontId="16" fillId="0" borderId="2" xfId="4" applyFont="1" applyBorder="1" applyAlignment="1">
      <alignment horizontal="center" vertical="top"/>
    </xf>
    <xf numFmtId="0" fontId="16" fillId="0" borderId="3" xfId="4" applyFont="1" applyBorder="1" applyAlignment="1">
      <alignment horizontal="center" vertical="top"/>
    </xf>
    <xf numFmtId="164" fontId="15" fillId="3" borderId="1" xfId="1" applyNumberFormat="1" applyFont="1" applyFill="1" applyBorder="1" applyAlignment="1">
      <alignment horizontal="center"/>
    </xf>
    <xf numFmtId="9" fontId="15" fillId="3" borderId="1" xfId="1" applyFont="1" applyFill="1" applyBorder="1" applyAlignment="1">
      <alignment horizontal="center"/>
    </xf>
    <xf numFmtId="9" fontId="15" fillId="0" borderId="0" xfId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4" borderId="1" xfId="0" applyFont="1" applyFill="1" applyBorder="1"/>
    <xf numFmtId="0" fontId="15" fillId="4" borderId="5" xfId="0" applyFont="1" applyFill="1" applyBorder="1"/>
    <xf numFmtId="0" fontId="15" fillId="4" borderId="5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15" fillId="4" borderId="13" xfId="0" applyFont="1" applyFill="1" applyBorder="1" applyAlignment="1">
      <alignment horizontal="center"/>
    </xf>
    <xf numFmtId="164" fontId="15" fillId="4" borderId="5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43" fontId="17" fillId="0" borderId="0" xfId="5" applyFont="1" applyAlignment="1">
      <alignment horizontal="center"/>
    </xf>
    <xf numFmtId="43" fontId="0" fillId="0" borderId="0" xfId="5" applyFont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43" fontId="13" fillId="0" borderId="7" xfId="5" applyFon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164" fontId="0" fillId="3" borderId="2" xfId="5" applyNumberFormat="1" applyFont="1" applyFill="1" applyBorder="1" applyAlignment="1">
      <alignment horizontal="center"/>
    </xf>
    <xf numFmtId="0" fontId="15" fillId="4" borderId="0" xfId="0" applyFont="1" applyFill="1" applyAlignment="1">
      <alignment horizontal="center"/>
    </xf>
    <xf numFmtId="43" fontId="15" fillId="2" borderId="1" xfId="5" applyFont="1" applyFill="1" applyBorder="1" applyAlignment="1">
      <alignment horizontal="center"/>
    </xf>
    <xf numFmtId="43" fontId="15" fillId="4" borderId="1" xfId="5" applyFont="1" applyFill="1" applyBorder="1" applyAlignment="1">
      <alignment horizontal="center"/>
    </xf>
    <xf numFmtId="0" fontId="0" fillId="0" borderId="1" xfId="0" applyBorder="1" applyAlignment="1">
      <alignment horizontal="left" indent="2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D-4BB3-B6E4-9035BCC9B948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21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4-439F-8FAB-DB54379C8582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4-439F-8FAB-DB54379C8582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4-439F-8FAB-DB54379C8582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4-439F-8FAB-DB54379C8582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64-439F-8FAB-DB54379C8582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64-439F-8FAB-DB54379C8582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64-439F-8FAB-DB54379C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1D6BA-4A0A-4C35-B146-B28E4F24E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E18" sqref="E18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107" t="s">
        <v>61</v>
      </c>
      <c r="C2" s="107"/>
    </row>
    <row r="4" spans="2:14" x14ac:dyDescent="0.25">
      <c r="B4" s="106" t="s">
        <v>4</v>
      </c>
      <c r="C4" s="106"/>
      <c r="D4" s="106"/>
      <c r="E4" s="106"/>
      <c r="F4" s="20"/>
      <c r="G4" s="20"/>
    </row>
    <row r="5" spans="2:14" x14ac:dyDescent="0.25">
      <c r="B5" s="3" t="s">
        <v>1</v>
      </c>
      <c r="C5" s="104" t="s">
        <v>78</v>
      </c>
      <c r="D5" s="104"/>
      <c r="E5" s="104"/>
      <c r="F5" s="4"/>
      <c r="G5" s="4"/>
    </row>
    <row r="6" spans="2:14" x14ac:dyDescent="0.25">
      <c r="B6" s="3" t="s">
        <v>0</v>
      </c>
      <c r="C6" s="104" t="s">
        <v>6</v>
      </c>
      <c r="D6" s="104"/>
      <c r="E6" s="104"/>
      <c r="F6" s="4"/>
      <c r="G6" s="4"/>
    </row>
    <row r="7" spans="2:14" x14ac:dyDescent="0.25">
      <c r="B7" s="3" t="s">
        <v>2</v>
      </c>
      <c r="C7" s="104" t="s">
        <v>7</v>
      </c>
      <c r="D7" s="104"/>
      <c r="E7" s="104"/>
      <c r="F7" s="4"/>
      <c r="G7" s="4"/>
    </row>
    <row r="8" spans="2:14" x14ac:dyDescent="0.25">
      <c r="B8" s="3" t="s">
        <v>3</v>
      </c>
      <c r="C8" s="104" t="s">
        <v>8</v>
      </c>
      <c r="D8" s="104"/>
      <c r="E8" s="104"/>
      <c r="F8" s="4"/>
      <c r="G8" s="4"/>
    </row>
    <row r="9" spans="2:14" x14ac:dyDescent="0.25">
      <c r="B9" s="3" t="s">
        <v>5</v>
      </c>
      <c r="C9" s="104" t="s">
        <v>79</v>
      </c>
      <c r="D9" s="104"/>
      <c r="E9" s="104"/>
      <c r="F9" s="4"/>
      <c r="G9" s="4"/>
    </row>
    <row r="10" spans="2:14" x14ac:dyDescent="0.25">
      <c r="B10" s="3" t="s">
        <v>63</v>
      </c>
      <c r="C10" s="105">
        <f ca="1">(_xlfn.DAYS(TODAY(),C9)/365)</f>
        <v>1.4219178082191781</v>
      </c>
      <c r="D10" s="105"/>
      <c r="E10" s="105"/>
      <c r="F10" s="16"/>
      <c r="G10" s="16"/>
    </row>
    <row r="11" spans="2:14" x14ac:dyDescent="0.25">
      <c r="B11" s="3" t="s">
        <v>9</v>
      </c>
      <c r="C11" s="104" t="s">
        <v>10</v>
      </c>
      <c r="D11" s="104"/>
      <c r="E11" s="104"/>
      <c r="F11" s="4"/>
      <c r="G11" s="4"/>
    </row>
    <row r="12" spans="2:14" ht="3.75" customHeight="1" x14ac:dyDescent="0.25"/>
    <row r="13" spans="2:14" x14ac:dyDescent="0.25">
      <c r="B13" s="18" t="s">
        <v>25</v>
      </c>
      <c r="C13" s="15" t="s">
        <v>64</v>
      </c>
      <c r="D13" s="19" t="s">
        <v>65</v>
      </c>
      <c r="E13" s="15" t="s">
        <v>66</v>
      </c>
      <c r="F13" s="19" t="s">
        <v>67</v>
      </c>
      <c r="G13" s="15" t="s">
        <v>68</v>
      </c>
      <c r="H13" s="19" t="s">
        <v>69</v>
      </c>
      <c r="I13" s="15" t="s">
        <v>70</v>
      </c>
      <c r="J13" s="19" t="s">
        <v>71</v>
      </c>
      <c r="K13" s="15" t="s">
        <v>72</v>
      </c>
      <c r="L13" s="19" t="s">
        <v>73</v>
      </c>
      <c r="M13" s="15" t="s">
        <v>74</v>
      </c>
      <c r="N13" s="19" t="s">
        <v>75</v>
      </c>
    </row>
    <row r="14" spans="2:14" x14ac:dyDescent="0.25">
      <c r="B14" s="17" t="s">
        <v>29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17" t="s">
        <v>35</v>
      </c>
      <c r="C15" s="2">
        <v>21</v>
      </c>
      <c r="D15" s="2">
        <v>22</v>
      </c>
      <c r="E15" s="2">
        <v>19</v>
      </c>
      <c r="F15" s="2">
        <v>21</v>
      </c>
      <c r="G15" s="2">
        <v>20</v>
      </c>
      <c r="H15" s="1"/>
      <c r="I15" s="1"/>
      <c r="J15" s="1"/>
      <c r="K15" s="1"/>
      <c r="L15" s="1"/>
      <c r="M15" s="1"/>
      <c r="N15" s="1"/>
    </row>
    <row r="16" spans="2:14" x14ac:dyDescent="0.25">
      <c r="B16" s="17" t="s">
        <v>26</v>
      </c>
      <c r="C16" s="2">
        <v>0</v>
      </c>
      <c r="D16" s="2">
        <v>0</v>
      </c>
      <c r="E16" s="2">
        <v>0</v>
      </c>
      <c r="F16" s="2">
        <v>2</v>
      </c>
      <c r="G16" s="2">
        <v>1</v>
      </c>
      <c r="H16" s="1"/>
      <c r="I16" s="1"/>
      <c r="J16" s="1"/>
      <c r="K16" s="1"/>
      <c r="L16" s="1"/>
      <c r="M16" s="1"/>
      <c r="N16" s="1"/>
    </row>
    <row r="17" spans="2:14" x14ac:dyDescent="0.25">
      <c r="B17" s="17" t="s">
        <v>27</v>
      </c>
      <c r="C17" s="2">
        <v>21</v>
      </c>
      <c r="D17" s="2">
        <v>21</v>
      </c>
      <c r="E17" s="2">
        <v>19</v>
      </c>
      <c r="F17" s="2">
        <v>1</v>
      </c>
      <c r="G17" s="2">
        <v>0</v>
      </c>
      <c r="H17" s="1"/>
      <c r="I17" s="1"/>
      <c r="J17" s="1"/>
      <c r="K17" s="1"/>
      <c r="L17" s="1"/>
      <c r="M17" s="1"/>
      <c r="N17" s="1"/>
    </row>
    <row r="18" spans="2:14" x14ac:dyDescent="0.25">
      <c r="B18" s="17" t="s">
        <v>31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1"/>
      <c r="I18" s="1"/>
      <c r="J18" s="1"/>
      <c r="K18" s="1"/>
      <c r="L18" s="1"/>
      <c r="M18" s="1"/>
      <c r="N18" s="1"/>
    </row>
    <row r="19" spans="2:14" x14ac:dyDescent="0.25">
      <c r="B19" s="17" t="s">
        <v>28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17" t="s">
        <v>30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17" t="s">
        <v>36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21890-A597-467E-9367-06D36CAF8E11}">
  <dimension ref="B2:L31"/>
  <sheetViews>
    <sheetView topLeftCell="A12" workbookViewId="0">
      <selection activeCell="D25" sqref="D25"/>
    </sheetView>
  </sheetViews>
  <sheetFormatPr defaultRowHeight="15" x14ac:dyDescent="0.25"/>
  <cols>
    <col min="2" max="2" width="46.7109375" customWidth="1"/>
    <col min="3" max="6" width="25.28515625" style="5" customWidth="1"/>
  </cols>
  <sheetData>
    <row r="2" spans="2:12" ht="18.75" x14ac:dyDescent="0.3">
      <c r="B2" s="108" t="s">
        <v>92</v>
      </c>
      <c r="C2" s="108"/>
      <c r="D2" s="108"/>
      <c r="E2" s="108"/>
      <c r="F2" s="108"/>
    </row>
    <row r="3" spans="2:12" ht="18.75" x14ac:dyDescent="0.3">
      <c r="B3" s="28"/>
      <c r="C3" s="29"/>
      <c r="D3" s="29"/>
      <c r="E3" s="29"/>
      <c r="F3" s="29"/>
      <c r="G3" s="28"/>
      <c r="H3" s="28"/>
      <c r="I3" s="28"/>
      <c r="J3" s="28"/>
      <c r="K3" s="28"/>
      <c r="L3" s="28"/>
    </row>
    <row r="4" spans="2:12" x14ac:dyDescent="0.25">
      <c r="B4" s="30"/>
      <c r="C4" s="109" t="s">
        <v>91</v>
      </c>
      <c r="D4" s="110"/>
      <c r="E4" s="110"/>
      <c r="F4" s="110"/>
    </row>
    <row r="5" spans="2:12" x14ac:dyDescent="0.25">
      <c r="B5" s="31" t="s">
        <v>37</v>
      </c>
      <c r="C5" s="14" t="s">
        <v>93</v>
      </c>
      <c r="D5" s="14" t="s">
        <v>94</v>
      </c>
      <c r="E5" s="14" t="s">
        <v>95</v>
      </c>
      <c r="F5" s="14" t="s">
        <v>95</v>
      </c>
    </row>
    <row r="6" spans="2:12" x14ac:dyDescent="0.25">
      <c r="B6" s="111" t="s">
        <v>24</v>
      </c>
      <c r="C6" s="112"/>
      <c r="D6" s="112"/>
      <c r="E6" s="112"/>
      <c r="F6" s="113"/>
    </row>
    <row r="7" spans="2:12" x14ac:dyDescent="0.25">
      <c r="B7" s="13" t="s">
        <v>38</v>
      </c>
      <c r="C7" s="26">
        <v>0.8</v>
      </c>
      <c r="D7" s="26">
        <v>0.7</v>
      </c>
      <c r="E7" s="26"/>
      <c r="F7" s="26"/>
    </row>
    <row r="8" spans="2:12" x14ac:dyDescent="0.25">
      <c r="B8" s="13" t="s">
        <v>39</v>
      </c>
      <c r="C8" s="26">
        <v>0.7</v>
      </c>
      <c r="D8" s="26">
        <v>0.7</v>
      </c>
      <c r="E8" s="26"/>
      <c r="F8" s="26"/>
    </row>
    <row r="9" spans="2:12" x14ac:dyDescent="0.25">
      <c r="B9" s="13" t="s">
        <v>40</v>
      </c>
      <c r="C9" s="26">
        <v>0.8</v>
      </c>
      <c r="D9" s="26">
        <v>0.8</v>
      </c>
      <c r="E9" s="26"/>
      <c r="F9" s="26"/>
    </row>
    <row r="10" spans="2:12" x14ac:dyDescent="0.25">
      <c r="B10" s="13" t="s">
        <v>41</v>
      </c>
      <c r="C10" s="26">
        <v>0.8</v>
      </c>
      <c r="D10" s="26">
        <v>0.8</v>
      </c>
      <c r="E10" s="26"/>
      <c r="F10" s="26"/>
    </row>
    <row r="11" spans="2:12" x14ac:dyDescent="0.25">
      <c r="B11" s="13" t="s">
        <v>42</v>
      </c>
      <c r="C11" s="26">
        <v>0.8</v>
      </c>
      <c r="D11" s="26">
        <v>0.7</v>
      </c>
      <c r="E11" s="26"/>
      <c r="F11" s="26"/>
    </row>
    <row r="12" spans="2:12" x14ac:dyDescent="0.25">
      <c r="B12" s="13" t="s">
        <v>43</v>
      </c>
      <c r="C12" s="26">
        <v>0.8</v>
      </c>
      <c r="D12" s="26">
        <v>0.7</v>
      </c>
      <c r="E12" s="26"/>
      <c r="F12" s="26"/>
    </row>
    <row r="13" spans="2:12" x14ac:dyDescent="0.25">
      <c r="B13" s="13" t="s">
        <v>56</v>
      </c>
      <c r="C13" s="26">
        <v>0.7</v>
      </c>
      <c r="D13" s="26">
        <v>0.7</v>
      </c>
      <c r="E13" s="26"/>
      <c r="F13" s="26"/>
    </row>
    <row r="14" spans="2:12" x14ac:dyDescent="0.25">
      <c r="B14" s="13" t="s">
        <v>57</v>
      </c>
      <c r="C14" s="26">
        <v>0.7</v>
      </c>
      <c r="D14" s="26">
        <v>0.7</v>
      </c>
      <c r="E14" s="26"/>
      <c r="F14" s="26"/>
    </row>
    <row r="15" spans="2:12" x14ac:dyDescent="0.25">
      <c r="B15" s="114" t="s">
        <v>55</v>
      </c>
      <c r="C15" s="112"/>
      <c r="D15" s="112"/>
      <c r="E15" s="112"/>
      <c r="F15" s="113"/>
    </row>
    <row r="16" spans="2:12" x14ac:dyDescent="0.25">
      <c r="B16" s="17" t="s">
        <v>60</v>
      </c>
      <c r="C16" s="26">
        <v>0.5</v>
      </c>
      <c r="D16" s="26">
        <v>0.5</v>
      </c>
      <c r="E16" s="26"/>
      <c r="F16" s="26"/>
    </row>
    <row r="17" spans="2:6" x14ac:dyDescent="0.25">
      <c r="B17" s="17" t="s">
        <v>44</v>
      </c>
      <c r="C17" s="26">
        <v>0.7</v>
      </c>
      <c r="D17" s="26">
        <v>0.7</v>
      </c>
      <c r="E17" s="26"/>
      <c r="F17" s="26"/>
    </row>
    <row r="18" spans="2:6" x14ac:dyDescent="0.25">
      <c r="B18" s="17" t="s">
        <v>45</v>
      </c>
      <c r="C18" s="26">
        <v>0.9</v>
      </c>
      <c r="D18" s="26">
        <v>0.9</v>
      </c>
      <c r="E18" s="26"/>
      <c r="F18" s="26"/>
    </row>
    <row r="19" spans="2:6" x14ac:dyDescent="0.25">
      <c r="B19" s="17" t="s">
        <v>46</v>
      </c>
      <c r="C19" s="26">
        <v>0.8</v>
      </c>
      <c r="D19" s="26">
        <v>0.7</v>
      </c>
      <c r="E19" s="26"/>
      <c r="F19" s="26"/>
    </row>
    <row r="20" spans="2:6" x14ac:dyDescent="0.25">
      <c r="B20" s="17" t="s">
        <v>47</v>
      </c>
      <c r="C20" s="26">
        <v>0.8</v>
      </c>
      <c r="D20" s="26">
        <v>0.7</v>
      </c>
      <c r="E20" s="26"/>
      <c r="F20" s="26"/>
    </row>
    <row r="21" spans="2:6" x14ac:dyDescent="0.25">
      <c r="B21" s="17" t="s">
        <v>55</v>
      </c>
      <c r="C21" s="26">
        <v>0.8</v>
      </c>
      <c r="D21" s="26">
        <v>0.6</v>
      </c>
      <c r="E21" s="26"/>
      <c r="F21" s="26"/>
    </row>
    <row r="22" spans="2:6" x14ac:dyDescent="0.25">
      <c r="B22" s="17" t="s">
        <v>54</v>
      </c>
      <c r="C22" s="26"/>
      <c r="D22" s="26"/>
      <c r="E22" s="26"/>
      <c r="F22" s="26"/>
    </row>
    <row r="23" spans="2:6" x14ac:dyDescent="0.25">
      <c r="B23" s="114" t="s">
        <v>48</v>
      </c>
      <c r="C23" s="112"/>
      <c r="D23" s="112"/>
      <c r="E23" s="112"/>
      <c r="F23" s="113"/>
    </row>
    <row r="24" spans="2:6" x14ac:dyDescent="0.25">
      <c r="B24" s="27" t="s">
        <v>49</v>
      </c>
      <c r="C24" s="26"/>
      <c r="D24" s="26"/>
      <c r="E24" s="26"/>
      <c r="F24" s="26"/>
    </row>
    <row r="25" spans="2:6" x14ac:dyDescent="0.25">
      <c r="B25" s="27" t="s">
        <v>62</v>
      </c>
      <c r="C25" s="26"/>
      <c r="D25" s="26"/>
      <c r="E25" s="26"/>
      <c r="F25" s="26"/>
    </row>
    <row r="26" spans="2:6" x14ac:dyDescent="0.25">
      <c r="B26" s="27" t="s">
        <v>50</v>
      </c>
      <c r="C26" s="26"/>
      <c r="D26" s="26"/>
      <c r="E26" s="26"/>
      <c r="F26" s="26"/>
    </row>
    <row r="27" spans="2:6" x14ac:dyDescent="0.25">
      <c r="B27" s="27" t="s">
        <v>51</v>
      </c>
      <c r="C27" s="26"/>
      <c r="D27" s="26"/>
      <c r="E27" s="26"/>
      <c r="F27" s="26"/>
    </row>
    <row r="28" spans="2:6" x14ac:dyDescent="0.25">
      <c r="B28" s="27" t="s">
        <v>52</v>
      </c>
      <c r="C28" s="26"/>
      <c r="D28" s="26"/>
      <c r="E28" s="26"/>
      <c r="F28" s="26"/>
    </row>
    <row r="29" spans="2:6" x14ac:dyDescent="0.25">
      <c r="B29" s="27" t="s">
        <v>53</v>
      </c>
      <c r="C29" s="26"/>
      <c r="D29" s="26"/>
      <c r="E29" s="26"/>
      <c r="F29" s="26"/>
    </row>
    <row r="30" spans="2:6" x14ac:dyDescent="0.25">
      <c r="B30" s="27" t="s">
        <v>58</v>
      </c>
      <c r="C30" s="26"/>
      <c r="D30" s="26"/>
      <c r="E30" s="26"/>
      <c r="F30" s="26"/>
    </row>
    <row r="31" spans="2:6" x14ac:dyDescent="0.25">
      <c r="B31" s="27" t="s">
        <v>59</v>
      </c>
      <c r="C31" s="26"/>
      <c r="D31" s="26"/>
      <c r="E31" s="26"/>
      <c r="F31" s="26"/>
    </row>
  </sheetData>
  <mergeCells count="5">
    <mergeCell ref="B2:F2"/>
    <mergeCell ref="C4:F4"/>
    <mergeCell ref="B6:F6"/>
    <mergeCell ref="B15:F15"/>
    <mergeCell ref="B23:F23"/>
  </mergeCells>
  <conditionalFormatting sqref="C7:C14">
    <cfRule type="dataBar" priority="7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{A17CD655-CF47-497A-99A3-1DD58651EB14}</x14:id>
        </ext>
      </extLst>
    </cfRule>
  </conditionalFormatting>
  <conditionalFormatting sqref="C16:C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{C29DF5E9-237F-4827-BE92-4D49BC2A67E4}</x14:id>
        </ext>
      </extLst>
    </cfRule>
  </conditionalFormatting>
  <conditionalFormatting sqref="C24:C31">
    <cfRule type="dataBar" priority="1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{CC52CC09-7B23-4AA3-81A4-0CA98AFD85D6}</x14:id>
        </ext>
      </extLst>
    </cfRule>
  </conditionalFormatting>
  <conditionalFormatting sqref="D7:D14">
    <cfRule type="dataBar" priority="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{D63593D5-7066-47A4-B40C-DD425A70DD85}</x14:id>
        </ext>
      </extLst>
    </cfRule>
  </conditionalFormatting>
  <conditionalFormatting sqref="D16:D21">
    <cfRule type="dataBar" priority="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{5E3F6CA2-F990-4A92-8A32-162EC3590179}</x14:id>
        </ext>
      </extLst>
    </cfRule>
  </conditionalFormatting>
  <conditionalFormatting sqref="D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{364E9B71-0A01-46BF-84FF-91D1A8057F61}</x14:id>
        </ext>
      </extLst>
    </cfRule>
  </conditionalFormatting>
  <conditionalFormatting sqref="D24:D31">
    <cfRule type="dataBar" priority="9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{E988AE6F-8D3D-4319-9FDC-2684FE674F83}</x14:id>
        </ext>
      </extLst>
    </cfRule>
  </conditionalFormatting>
  <conditionalFormatting sqref="E7:E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{8EC38CBA-7DB1-42B9-B98B-6389179AB3CD}</x14:id>
        </ext>
      </extLst>
    </cfRule>
  </conditionalFormatting>
  <conditionalFormatting sqref="E16:E22">
    <cfRule type="dataBar" priority="1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{95522ED1-30A3-4809-9208-469FBA621B2B}</x14:id>
        </ext>
      </extLst>
    </cfRule>
  </conditionalFormatting>
  <conditionalFormatting sqref="E24:E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{F7F85ACA-F26E-4CBC-8278-BBFBDBE9B7B0}</x14:id>
        </ext>
      </extLst>
    </cfRule>
  </conditionalFormatting>
  <conditionalFormatting sqref="F7:F14">
    <cfRule type="dataBar" priority="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{6F71EBD8-FE0C-4B1D-8356-7D525BDC775E}</x14:id>
        </ext>
      </extLst>
    </cfRule>
  </conditionalFormatting>
  <conditionalFormatting sqref="F16:F22">
    <cfRule type="dataBar" priority="1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{D1319692-73C9-45CD-B451-32189E2257B2}</x14:id>
        </ext>
      </extLst>
    </cfRule>
  </conditionalFormatting>
  <conditionalFormatting sqref="F24:F31">
    <cfRule type="dataBar" priority="3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{A212CABE-84A0-49F2-9541-BB819C398167}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7CD655-CF47-497A-99A3-1DD58651EB1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C29DF5E9-237F-4827-BE92-4D49BC2A67E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CC52CC09-7B23-4AA3-81A4-0CA98AFD85D6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D63593D5-7066-47A4-B40C-DD425A70DD8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5E3F6CA2-F990-4A92-8A32-162EC359017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D16:D21</xm:sqref>
        </x14:conditionalFormatting>
        <x14:conditionalFormatting xmlns:xm="http://schemas.microsoft.com/office/excel/2006/main">
          <x14:cfRule type="dataBar" id="{364E9B71-0A01-46BF-84FF-91D1A8057F6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E988AE6F-8D3D-4319-9FDC-2684FE674F8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8EC38CBA-7DB1-42B9-B98B-6389179AB3C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95522ED1-30A3-4809-9208-469FBA621B2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F7F85ACA-F26E-4CBC-8278-BBFBDBE9B7B0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6F71EBD8-FE0C-4B1D-8356-7D525BDC775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D1319692-73C9-45CD-B451-32189E2257B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A212CABE-84A0-49F2-9541-BB819C398167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AAFB-7E02-4623-8BE3-19E3C5A62E53}">
  <dimension ref="B2:U40"/>
  <sheetViews>
    <sheetView workbookViewId="0">
      <selection activeCell="B8" sqref="B8"/>
    </sheetView>
  </sheetViews>
  <sheetFormatPr defaultRowHeight="15" x14ac:dyDescent="0.25"/>
  <cols>
    <col min="2" max="2" width="10.140625" customWidth="1"/>
    <col min="3" max="3" width="57.4257812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140625" style="5" customWidth="1"/>
    <col min="13" max="13" width="9.140625" style="5"/>
    <col min="14" max="14" width="6.5703125" style="5" bestFit="1" customWidth="1"/>
    <col min="15" max="15" width="7.7109375" style="52" bestFit="1" customWidth="1"/>
    <col min="16" max="16" width="2.28515625" style="5" customWidth="1"/>
    <col min="17" max="17" width="8.28515625" style="5" bestFit="1" customWidth="1"/>
    <col min="18" max="18" width="6.5703125" style="5" bestFit="1" customWidth="1"/>
    <col min="19" max="19" width="8.7109375" style="5" bestFit="1" customWidth="1"/>
    <col min="20" max="20" width="1.7109375" style="5" customWidth="1"/>
    <col min="21" max="21" width="9.7109375" style="5" customWidth="1"/>
  </cols>
  <sheetData>
    <row r="2" spans="2:21" ht="26.25" x14ac:dyDescent="0.4">
      <c r="B2" s="115" t="s">
        <v>17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</row>
    <row r="3" spans="2:21" ht="15.75" x14ac:dyDescent="0.25">
      <c r="B3" s="116" t="str">
        <f>Employee!C6</f>
        <v>Asad Mahmood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</row>
    <row r="4" spans="2:21" x14ac:dyDescent="0.25">
      <c r="B4" s="118" t="s">
        <v>102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</row>
    <row r="6" spans="2:21" x14ac:dyDescent="0.25">
      <c r="B6" s="7" t="s">
        <v>12</v>
      </c>
      <c r="C6" s="3" t="s">
        <v>11</v>
      </c>
      <c r="D6" s="119" t="s">
        <v>80</v>
      </c>
      <c r="E6" s="119"/>
      <c r="F6" s="119"/>
      <c r="G6" s="119"/>
      <c r="H6" s="32" t="s">
        <v>104</v>
      </c>
      <c r="I6" s="32" t="s">
        <v>100</v>
      </c>
      <c r="J6" s="119" t="s">
        <v>81</v>
      </c>
      <c r="K6" s="121" t="s">
        <v>82</v>
      </c>
      <c r="L6" s="42"/>
      <c r="M6" s="123" t="s">
        <v>18</v>
      </c>
      <c r="N6" s="123"/>
      <c r="O6" s="123"/>
      <c r="P6" s="42"/>
      <c r="Q6" s="124" t="s">
        <v>21</v>
      </c>
      <c r="R6" s="119"/>
      <c r="S6" s="119"/>
      <c r="U6" s="8" t="s">
        <v>14</v>
      </c>
    </row>
    <row r="7" spans="2:21" x14ac:dyDescent="0.25">
      <c r="B7" s="24"/>
      <c r="C7" s="7"/>
      <c r="D7" s="8" t="s">
        <v>83</v>
      </c>
      <c r="E7" s="8" t="s">
        <v>84</v>
      </c>
      <c r="F7" s="8" t="s">
        <v>85</v>
      </c>
      <c r="G7" s="8" t="s">
        <v>86</v>
      </c>
      <c r="H7" s="8" t="s">
        <v>108</v>
      </c>
      <c r="I7" s="8" t="s">
        <v>101</v>
      </c>
      <c r="J7" s="120"/>
      <c r="K7" s="122"/>
      <c r="L7" s="42"/>
      <c r="M7" s="34" t="s">
        <v>13</v>
      </c>
      <c r="N7" s="8" t="s">
        <v>16</v>
      </c>
      <c r="O7" s="96" t="s">
        <v>110</v>
      </c>
      <c r="P7" s="42"/>
      <c r="Q7" s="34" t="s">
        <v>20</v>
      </c>
      <c r="R7" s="8" t="s">
        <v>16</v>
      </c>
      <c r="S7" s="8" t="s">
        <v>19</v>
      </c>
      <c r="U7" s="25" t="s">
        <v>96</v>
      </c>
    </row>
    <row r="8" spans="2:21" x14ac:dyDescent="0.25">
      <c r="B8" s="1" t="s">
        <v>115</v>
      </c>
      <c r="C8" s="1"/>
      <c r="D8" s="2"/>
      <c r="E8" s="2"/>
      <c r="F8" s="2"/>
      <c r="G8" s="2"/>
      <c r="H8" s="2"/>
      <c r="I8" s="2"/>
      <c r="J8" s="2"/>
      <c r="K8" s="40"/>
      <c r="L8" s="42"/>
      <c r="M8" s="41"/>
      <c r="N8" s="2"/>
      <c r="O8" s="99">
        <f>IF(M8&gt;0,M8-N8,0)</f>
        <v>0</v>
      </c>
      <c r="P8" s="42"/>
      <c r="Q8" s="41"/>
      <c r="R8" s="2"/>
      <c r="S8" s="6"/>
      <c r="T8" s="2"/>
      <c r="U8" s="22">
        <f t="shared" ref="U8:U17" si="0">D8+E8+F8+G8+H8+I8+J8+K8+N8+R8</f>
        <v>0</v>
      </c>
    </row>
    <row r="9" spans="2:21" x14ac:dyDescent="0.25">
      <c r="B9" s="23"/>
      <c r="C9" s="1" t="s">
        <v>84</v>
      </c>
      <c r="D9" s="2"/>
      <c r="E9" s="2">
        <v>55</v>
      </c>
      <c r="F9" s="2"/>
      <c r="G9" s="2"/>
      <c r="H9" s="2"/>
      <c r="I9" s="2"/>
      <c r="J9" s="2"/>
      <c r="K9" s="40"/>
      <c r="L9" s="42"/>
      <c r="M9" s="41"/>
      <c r="N9" s="2"/>
      <c r="O9" s="99">
        <f t="shared" ref="O9:O38" si="1">IF(M9&gt;0,M9-N9,0)</f>
        <v>0</v>
      </c>
      <c r="P9" s="42"/>
      <c r="Q9" s="41"/>
      <c r="R9" s="2"/>
      <c r="S9" s="6"/>
      <c r="T9" s="2"/>
      <c r="U9" s="22">
        <f t="shared" si="0"/>
        <v>55</v>
      </c>
    </row>
    <row r="10" spans="2:21" x14ac:dyDescent="0.25">
      <c r="B10" s="1" t="s">
        <v>112</v>
      </c>
      <c r="C10" s="1"/>
      <c r="D10" s="2"/>
      <c r="E10" s="2"/>
      <c r="F10" s="2"/>
      <c r="G10" s="2"/>
      <c r="H10" s="2"/>
      <c r="I10" s="2"/>
      <c r="J10" s="2"/>
      <c r="K10" s="40"/>
      <c r="L10" s="42"/>
      <c r="M10" s="41"/>
      <c r="N10" s="2"/>
      <c r="O10" s="99">
        <f t="shared" si="1"/>
        <v>0</v>
      </c>
      <c r="P10" s="42"/>
      <c r="Q10" s="41"/>
      <c r="R10" s="2"/>
      <c r="S10" s="6"/>
      <c r="T10" s="2"/>
      <c r="U10" s="22">
        <f t="shared" si="0"/>
        <v>0</v>
      </c>
    </row>
    <row r="11" spans="2:21" x14ac:dyDescent="0.25">
      <c r="B11" s="23"/>
      <c r="C11" s="1" t="s">
        <v>90</v>
      </c>
      <c r="D11" s="2"/>
      <c r="E11" s="2"/>
      <c r="F11" s="2"/>
      <c r="G11" s="2"/>
      <c r="H11" s="2"/>
      <c r="I11" s="2"/>
      <c r="J11" s="2"/>
      <c r="K11" s="40"/>
      <c r="L11" s="42"/>
      <c r="M11" s="41"/>
      <c r="N11" s="2"/>
      <c r="O11" s="99">
        <f t="shared" si="1"/>
        <v>0</v>
      </c>
      <c r="P11" s="42"/>
      <c r="Q11" s="41"/>
      <c r="R11" s="2">
        <v>18</v>
      </c>
      <c r="S11" s="6"/>
      <c r="T11" s="2"/>
      <c r="U11" s="22">
        <f t="shared" si="0"/>
        <v>18</v>
      </c>
    </row>
    <row r="12" spans="2:21" x14ac:dyDescent="0.25">
      <c r="B12" s="1" t="s">
        <v>113</v>
      </c>
      <c r="C12" s="1"/>
      <c r="D12" s="2"/>
      <c r="E12" s="2"/>
      <c r="F12" s="2"/>
      <c r="G12" s="2"/>
      <c r="H12" s="2"/>
      <c r="I12" s="2"/>
      <c r="J12" s="2"/>
      <c r="K12" s="40"/>
      <c r="L12" s="42"/>
      <c r="M12" s="41"/>
      <c r="N12" s="2"/>
      <c r="O12" s="99">
        <f t="shared" si="1"/>
        <v>0</v>
      </c>
      <c r="P12" s="42"/>
      <c r="Q12" s="41"/>
      <c r="R12" s="2"/>
      <c r="S12" s="6"/>
      <c r="T12" s="2"/>
      <c r="U12" s="22">
        <f t="shared" si="0"/>
        <v>0</v>
      </c>
    </row>
    <row r="13" spans="2:21" x14ac:dyDescent="0.25">
      <c r="B13" s="23"/>
      <c r="C13" s="1" t="s">
        <v>97</v>
      </c>
      <c r="D13" s="2"/>
      <c r="E13" s="2"/>
      <c r="F13" s="2"/>
      <c r="G13" s="2"/>
      <c r="H13" s="2"/>
      <c r="I13" s="2">
        <v>4</v>
      </c>
      <c r="J13" s="2"/>
      <c r="K13" s="40"/>
      <c r="L13" s="42"/>
      <c r="M13" s="41">
        <v>30</v>
      </c>
      <c r="N13" s="2">
        <v>35</v>
      </c>
      <c r="O13" s="99">
        <f t="shared" si="1"/>
        <v>-5</v>
      </c>
      <c r="P13" s="42"/>
      <c r="Q13" s="41"/>
      <c r="R13" s="2">
        <v>20</v>
      </c>
      <c r="S13" s="6"/>
      <c r="T13" s="2"/>
      <c r="U13" s="22">
        <f t="shared" si="0"/>
        <v>59</v>
      </c>
    </row>
    <row r="14" spans="2:21" x14ac:dyDescent="0.25">
      <c r="B14" s="23"/>
      <c r="C14" s="1" t="s">
        <v>88</v>
      </c>
      <c r="D14" s="2"/>
      <c r="E14" s="2">
        <v>5</v>
      </c>
      <c r="F14" s="2"/>
      <c r="G14" s="2"/>
      <c r="H14" s="2"/>
      <c r="I14" s="2"/>
      <c r="J14" s="2"/>
      <c r="K14" s="40"/>
      <c r="L14" s="42"/>
      <c r="M14" s="41">
        <v>44</v>
      </c>
      <c r="N14" s="2">
        <v>89</v>
      </c>
      <c r="O14" s="99">
        <f t="shared" si="1"/>
        <v>-45</v>
      </c>
      <c r="P14" s="42"/>
      <c r="Q14" s="41"/>
      <c r="R14" s="2">
        <v>14</v>
      </c>
      <c r="S14" s="6"/>
      <c r="T14" s="2"/>
      <c r="U14" s="22">
        <f t="shared" si="0"/>
        <v>108</v>
      </c>
    </row>
    <row r="15" spans="2:21" x14ac:dyDescent="0.25">
      <c r="B15" s="23"/>
      <c r="C15" s="1" t="s">
        <v>80</v>
      </c>
      <c r="D15" s="2"/>
      <c r="E15" s="2"/>
      <c r="F15" s="2"/>
      <c r="G15" s="2"/>
      <c r="H15" s="2">
        <v>5</v>
      </c>
      <c r="I15" s="2"/>
      <c r="J15" s="2"/>
      <c r="K15" s="40"/>
      <c r="L15" s="42"/>
      <c r="M15" s="41"/>
      <c r="N15" s="2"/>
      <c r="O15" s="99">
        <f t="shared" si="1"/>
        <v>0</v>
      </c>
      <c r="P15" s="42"/>
      <c r="Q15" s="41"/>
      <c r="R15" s="2"/>
      <c r="S15" s="6"/>
      <c r="T15" s="2"/>
      <c r="U15" s="22">
        <f t="shared" si="0"/>
        <v>5</v>
      </c>
    </row>
    <row r="16" spans="2:21" x14ac:dyDescent="0.25">
      <c r="B16" s="23"/>
      <c r="C16" s="1" t="s">
        <v>98</v>
      </c>
      <c r="D16" s="2"/>
      <c r="E16" s="2"/>
      <c r="F16" s="2"/>
      <c r="G16" s="2"/>
      <c r="H16" s="2"/>
      <c r="I16" s="2"/>
      <c r="J16" s="2"/>
      <c r="K16" s="40"/>
      <c r="L16" s="42"/>
      <c r="M16" s="41">
        <v>16</v>
      </c>
      <c r="N16" s="2">
        <v>2</v>
      </c>
      <c r="O16" s="99">
        <f t="shared" si="1"/>
        <v>14</v>
      </c>
      <c r="P16" s="42"/>
      <c r="Q16" s="41"/>
      <c r="R16" s="2"/>
      <c r="S16" s="6"/>
      <c r="T16" s="2"/>
      <c r="U16" s="22">
        <f t="shared" si="0"/>
        <v>2</v>
      </c>
    </row>
    <row r="17" spans="2:21" x14ac:dyDescent="0.25">
      <c r="B17" s="23"/>
      <c r="C17" s="1" t="s">
        <v>99</v>
      </c>
      <c r="D17" s="2"/>
      <c r="E17" s="2"/>
      <c r="F17" s="2"/>
      <c r="G17" s="2"/>
      <c r="H17" s="2"/>
      <c r="I17" s="2">
        <v>3</v>
      </c>
      <c r="J17" s="2"/>
      <c r="K17" s="40"/>
      <c r="L17" s="42"/>
      <c r="M17" s="41">
        <v>40</v>
      </c>
      <c r="N17" s="2">
        <v>20</v>
      </c>
      <c r="O17" s="99">
        <f t="shared" si="1"/>
        <v>20</v>
      </c>
      <c r="P17" s="42"/>
      <c r="Q17" s="41"/>
      <c r="R17" s="2">
        <v>28</v>
      </c>
      <c r="S17" s="6"/>
      <c r="T17" s="2"/>
      <c r="U17" s="22">
        <f t="shared" si="0"/>
        <v>51</v>
      </c>
    </row>
    <row r="18" spans="2:21" x14ac:dyDescent="0.25">
      <c r="B18" s="1"/>
      <c r="C18" s="1" t="s">
        <v>116</v>
      </c>
      <c r="D18" s="21"/>
      <c r="E18" s="21"/>
      <c r="F18" s="21"/>
      <c r="G18" s="21"/>
      <c r="H18" s="21"/>
      <c r="I18" s="21">
        <v>3</v>
      </c>
      <c r="J18" s="2"/>
      <c r="K18" s="40"/>
      <c r="L18" s="42"/>
      <c r="M18" s="41">
        <v>30</v>
      </c>
      <c r="N18" s="2">
        <v>31</v>
      </c>
      <c r="O18" s="99">
        <f t="shared" si="1"/>
        <v>-1</v>
      </c>
      <c r="P18" s="42"/>
      <c r="Q18" s="41"/>
      <c r="R18" s="2">
        <v>6</v>
      </c>
      <c r="S18" s="9"/>
      <c r="T18" s="26"/>
      <c r="U18" s="22">
        <f>D18+E18+F18+G18+H18+I18+J18+K18+N18+R18</f>
        <v>40</v>
      </c>
    </row>
    <row r="19" spans="2:21" ht="15.75" x14ac:dyDescent="0.25">
      <c r="B19" s="1" t="s">
        <v>114</v>
      </c>
      <c r="C19" s="1"/>
      <c r="D19" s="2"/>
      <c r="E19" s="2"/>
      <c r="F19" s="2"/>
      <c r="G19" s="2"/>
      <c r="H19" s="2"/>
      <c r="I19" s="2"/>
      <c r="J19" s="2"/>
      <c r="K19" s="40"/>
      <c r="L19" s="42"/>
      <c r="M19" s="41"/>
      <c r="N19" s="2"/>
      <c r="O19" s="99">
        <f t="shared" si="1"/>
        <v>0</v>
      </c>
      <c r="P19" s="97">
        <v>49</v>
      </c>
      <c r="Q19" s="41"/>
      <c r="R19" s="2"/>
      <c r="S19" s="6"/>
      <c r="T19" s="2"/>
      <c r="U19" s="22">
        <f>D19+E19+F19+G19+H19+I19+J19+K19+N19+R19</f>
        <v>0</v>
      </c>
    </row>
    <row r="20" spans="2:21" x14ac:dyDescent="0.25">
      <c r="B20" s="23"/>
      <c r="C20" s="1" t="s">
        <v>80</v>
      </c>
      <c r="D20" s="2"/>
      <c r="E20" s="2">
        <v>5</v>
      </c>
      <c r="F20" s="2">
        <v>3</v>
      </c>
      <c r="G20" s="2"/>
      <c r="H20" s="2">
        <v>57</v>
      </c>
      <c r="I20" s="2"/>
      <c r="J20" s="2">
        <v>2</v>
      </c>
      <c r="K20" s="40"/>
      <c r="L20" s="42"/>
      <c r="M20" s="41"/>
      <c r="N20" s="2"/>
      <c r="O20" s="99">
        <f t="shared" si="1"/>
        <v>0</v>
      </c>
      <c r="P20" s="42"/>
      <c r="Q20" s="41"/>
      <c r="R20" s="2"/>
      <c r="S20" s="6"/>
      <c r="T20" s="2"/>
      <c r="U20" s="22">
        <f t="shared" ref="U20:U37" si="2">D20+E20+F20+G20+H20+I20+J20+K20+N20+R20</f>
        <v>67</v>
      </c>
    </row>
    <row r="21" spans="2:21" x14ac:dyDescent="0.25">
      <c r="B21" s="23"/>
      <c r="C21" s="1" t="s">
        <v>117</v>
      </c>
      <c r="D21" s="2"/>
      <c r="E21" s="2"/>
      <c r="F21" s="2"/>
      <c r="G21" s="2"/>
      <c r="H21" s="2"/>
      <c r="I21" s="2">
        <v>2</v>
      </c>
      <c r="J21" s="2"/>
      <c r="K21" s="40"/>
      <c r="L21" s="42"/>
      <c r="M21" s="41">
        <v>40</v>
      </c>
      <c r="N21" s="2">
        <v>52</v>
      </c>
      <c r="O21" s="99">
        <f t="shared" si="1"/>
        <v>-12</v>
      </c>
      <c r="P21" s="42"/>
      <c r="Q21" s="41"/>
      <c r="R21" s="2">
        <v>2</v>
      </c>
      <c r="S21" s="6"/>
      <c r="T21" s="2"/>
      <c r="U21" s="22">
        <f t="shared" si="2"/>
        <v>56</v>
      </c>
    </row>
    <row r="22" spans="2:21" x14ac:dyDescent="0.25">
      <c r="B22" s="23"/>
      <c r="C22" s="1" t="s">
        <v>125</v>
      </c>
      <c r="D22" s="2"/>
      <c r="E22" s="2"/>
      <c r="F22" s="2"/>
      <c r="G22" s="2"/>
      <c r="H22" s="2"/>
      <c r="I22" s="2"/>
      <c r="J22" s="2"/>
      <c r="K22" s="40"/>
      <c r="L22" s="42"/>
      <c r="M22" s="41"/>
      <c r="N22" s="2">
        <v>4</v>
      </c>
      <c r="O22" s="99"/>
      <c r="P22" s="42"/>
      <c r="Q22" s="41"/>
      <c r="R22" s="2"/>
      <c r="S22" s="6"/>
      <c r="T22" s="2"/>
      <c r="U22" s="22"/>
    </row>
    <row r="23" spans="2:21" x14ac:dyDescent="0.25">
      <c r="B23" s="23"/>
      <c r="C23" s="1" t="s">
        <v>118</v>
      </c>
      <c r="D23" s="2"/>
      <c r="E23" s="2"/>
      <c r="F23" s="2"/>
      <c r="G23" s="2"/>
      <c r="H23" s="2"/>
      <c r="I23" s="2"/>
      <c r="J23" s="2"/>
      <c r="K23" s="40"/>
      <c r="L23" s="42"/>
      <c r="M23" s="41">
        <v>8</v>
      </c>
      <c r="N23" s="2">
        <v>8</v>
      </c>
      <c r="O23" s="99">
        <f t="shared" si="1"/>
        <v>0</v>
      </c>
      <c r="P23" s="42"/>
      <c r="Q23" s="41"/>
      <c r="R23" s="2">
        <v>1</v>
      </c>
      <c r="S23" s="6"/>
      <c r="T23" s="2"/>
      <c r="U23" s="22">
        <f t="shared" si="2"/>
        <v>9</v>
      </c>
    </row>
    <row r="24" spans="2:21" x14ac:dyDescent="0.25">
      <c r="B24" s="23"/>
      <c r="C24" s="1" t="s">
        <v>119</v>
      </c>
      <c r="D24" s="2"/>
      <c r="E24" s="2"/>
      <c r="F24" s="2"/>
      <c r="G24" s="2"/>
      <c r="H24" s="2"/>
      <c r="I24" s="2">
        <v>1</v>
      </c>
      <c r="J24" s="2"/>
      <c r="K24" s="40"/>
      <c r="L24" s="42"/>
      <c r="M24" s="41">
        <v>12</v>
      </c>
      <c r="N24" s="2">
        <v>8</v>
      </c>
      <c r="O24" s="99">
        <f t="shared" si="1"/>
        <v>4</v>
      </c>
      <c r="P24" s="42"/>
      <c r="Q24" s="41"/>
      <c r="R24" s="2">
        <v>1</v>
      </c>
      <c r="S24" s="9"/>
      <c r="T24" s="26"/>
      <c r="U24" s="22">
        <f t="shared" si="2"/>
        <v>10</v>
      </c>
    </row>
    <row r="25" spans="2:21" x14ac:dyDescent="0.25">
      <c r="B25" s="1"/>
      <c r="C25" s="1" t="s">
        <v>120</v>
      </c>
      <c r="D25" s="2"/>
      <c r="E25" s="2"/>
      <c r="F25" s="2"/>
      <c r="G25" s="2"/>
      <c r="H25" s="2"/>
      <c r="I25" s="2"/>
      <c r="J25" s="2">
        <v>1</v>
      </c>
      <c r="K25" s="40"/>
      <c r="L25" s="42"/>
      <c r="M25" s="41">
        <v>12</v>
      </c>
      <c r="N25" s="2">
        <v>11</v>
      </c>
      <c r="O25" s="99">
        <f t="shared" si="1"/>
        <v>1</v>
      </c>
      <c r="P25" s="42"/>
      <c r="Q25" s="41"/>
      <c r="R25" s="2"/>
      <c r="S25" s="9"/>
      <c r="T25" s="26"/>
      <c r="U25" s="22">
        <f t="shared" si="2"/>
        <v>12</v>
      </c>
    </row>
    <row r="26" spans="2:21" x14ac:dyDescent="0.25">
      <c r="B26" s="1"/>
      <c r="C26" s="1" t="s">
        <v>121</v>
      </c>
      <c r="D26" s="2"/>
      <c r="E26" s="2"/>
      <c r="F26" s="2"/>
      <c r="G26" s="2"/>
      <c r="H26" s="2"/>
      <c r="I26" s="2"/>
      <c r="J26" s="2"/>
      <c r="K26" s="40"/>
      <c r="L26" s="42"/>
      <c r="M26" s="41">
        <v>8</v>
      </c>
      <c r="N26" s="2">
        <v>3</v>
      </c>
      <c r="O26" s="99">
        <f t="shared" si="1"/>
        <v>5</v>
      </c>
      <c r="P26" s="42"/>
      <c r="Q26" s="41"/>
      <c r="R26" s="39"/>
      <c r="S26" s="9"/>
      <c r="T26" s="2"/>
      <c r="U26" s="22">
        <f t="shared" si="2"/>
        <v>3</v>
      </c>
    </row>
    <row r="27" spans="2:21" x14ac:dyDescent="0.25">
      <c r="B27" s="1"/>
      <c r="C27" s="1" t="s">
        <v>122</v>
      </c>
      <c r="D27" s="2"/>
      <c r="E27" s="2"/>
      <c r="F27" s="2"/>
      <c r="G27" s="2"/>
      <c r="H27" s="2"/>
      <c r="I27" s="2"/>
      <c r="J27" s="2"/>
      <c r="K27" s="40"/>
      <c r="L27" s="42"/>
      <c r="M27" s="41">
        <v>8</v>
      </c>
      <c r="N27" s="2">
        <v>8</v>
      </c>
      <c r="O27" s="99">
        <f t="shared" si="1"/>
        <v>0</v>
      </c>
      <c r="P27" s="42"/>
      <c r="Q27" s="41"/>
      <c r="R27" s="2"/>
      <c r="S27" s="9"/>
      <c r="T27" s="2"/>
      <c r="U27" s="22">
        <f t="shared" si="2"/>
        <v>8</v>
      </c>
    </row>
    <row r="28" spans="2:21" x14ac:dyDescent="0.25">
      <c r="B28" s="1"/>
      <c r="C28" s="1" t="s">
        <v>126</v>
      </c>
      <c r="D28" s="2"/>
      <c r="E28" s="2"/>
      <c r="F28" s="2"/>
      <c r="G28" s="2"/>
      <c r="H28" s="2"/>
      <c r="I28" s="2"/>
      <c r="J28" s="2"/>
      <c r="K28" s="40"/>
      <c r="L28" s="42"/>
      <c r="M28" s="41"/>
      <c r="N28" s="2">
        <v>6</v>
      </c>
      <c r="O28" s="99"/>
      <c r="P28" s="42"/>
      <c r="Q28" s="41"/>
      <c r="R28" s="2"/>
      <c r="S28" s="9"/>
      <c r="T28" s="2"/>
      <c r="U28" s="22">
        <f t="shared" si="2"/>
        <v>6</v>
      </c>
    </row>
    <row r="29" spans="2:21" x14ac:dyDescent="0.25">
      <c r="B29" s="1" t="s">
        <v>124</v>
      </c>
      <c r="C29" s="1"/>
      <c r="D29" s="2"/>
      <c r="E29" s="2"/>
      <c r="F29" s="2"/>
      <c r="G29" s="2"/>
      <c r="H29" s="2"/>
      <c r="I29" s="2"/>
      <c r="J29" s="2"/>
      <c r="K29" s="40"/>
      <c r="L29" s="42"/>
      <c r="M29" s="41"/>
      <c r="N29" s="2"/>
      <c r="O29" s="99">
        <f t="shared" si="1"/>
        <v>0</v>
      </c>
      <c r="P29" s="42"/>
      <c r="Q29" s="41"/>
      <c r="R29" s="2"/>
      <c r="S29" s="9"/>
      <c r="T29" s="2"/>
      <c r="U29" s="22">
        <f t="shared" si="2"/>
        <v>0</v>
      </c>
    </row>
    <row r="30" spans="2:21" x14ac:dyDescent="0.25">
      <c r="B30" s="1"/>
      <c r="C30" s="1" t="s">
        <v>90</v>
      </c>
      <c r="D30" s="2"/>
      <c r="E30" s="2"/>
      <c r="F30" s="2"/>
      <c r="G30" s="2"/>
      <c r="H30" s="2"/>
      <c r="I30" s="2"/>
      <c r="J30" s="2"/>
      <c r="K30" s="40"/>
      <c r="L30" s="42"/>
      <c r="M30" s="41"/>
      <c r="N30" s="2"/>
      <c r="O30" s="99">
        <f t="shared" si="1"/>
        <v>0</v>
      </c>
      <c r="P30" s="42"/>
      <c r="Q30" s="41"/>
      <c r="R30" s="2">
        <v>124</v>
      </c>
      <c r="S30" s="9"/>
      <c r="T30" s="2"/>
      <c r="U30" s="22">
        <f t="shared" si="2"/>
        <v>124</v>
      </c>
    </row>
    <row r="31" spans="2:21" x14ac:dyDescent="0.25">
      <c r="B31" s="1"/>
      <c r="C31" s="1" t="s">
        <v>89</v>
      </c>
      <c r="D31" s="2"/>
      <c r="E31" s="2"/>
      <c r="F31" s="2"/>
      <c r="G31" s="2"/>
      <c r="H31" s="2"/>
      <c r="I31" s="2"/>
      <c r="J31" s="2"/>
      <c r="K31" s="40"/>
      <c r="L31" s="42"/>
      <c r="M31" s="41"/>
      <c r="N31" s="2"/>
      <c r="O31" s="99">
        <f t="shared" si="1"/>
        <v>0</v>
      </c>
      <c r="P31" s="42"/>
      <c r="Q31" s="41"/>
      <c r="R31" s="2">
        <v>4</v>
      </c>
      <c r="S31" s="9"/>
      <c r="T31" s="2"/>
      <c r="U31" s="22">
        <f t="shared" si="2"/>
        <v>4</v>
      </c>
    </row>
    <row r="32" spans="2:21" x14ac:dyDescent="0.25">
      <c r="B32" s="1"/>
      <c r="C32" s="1" t="s">
        <v>127</v>
      </c>
      <c r="D32" s="2"/>
      <c r="E32" s="2">
        <v>3</v>
      </c>
      <c r="F32" s="2"/>
      <c r="G32" s="2"/>
      <c r="H32" s="2"/>
      <c r="I32" s="2"/>
      <c r="J32" s="2"/>
      <c r="K32" s="40"/>
      <c r="L32" s="42"/>
      <c r="M32" s="41"/>
      <c r="N32" s="2"/>
      <c r="O32" s="99">
        <f t="shared" si="1"/>
        <v>0</v>
      </c>
      <c r="P32" s="42"/>
      <c r="Q32" s="41"/>
      <c r="R32" s="2"/>
      <c r="S32" s="9"/>
      <c r="T32" s="2"/>
      <c r="U32" s="22">
        <f t="shared" si="2"/>
        <v>3</v>
      </c>
    </row>
    <row r="33" spans="2:21" x14ac:dyDescent="0.25">
      <c r="B33" s="1"/>
      <c r="C33" s="1"/>
      <c r="D33" s="2"/>
      <c r="E33" s="2"/>
      <c r="F33" s="2"/>
      <c r="G33" s="2"/>
      <c r="H33" s="2"/>
      <c r="I33" s="2"/>
      <c r="J33" s="2"/>
      <c r="K33" s="40"/>
      <c r="L33" s="42"/>
      <c r="M33" s="41"/>
      <c r="N33" s="2"/>
      <c r="O33" s="99">
        <f t="shared" si="1"/>
        <v>0</v>
      </c>
      <c r="P33" s="42"/>
      <c r="Q33" s="41"/>
      <c r="R33" s="2"/>
      <c r="S33" s="9"/>
      <c r="T33" s="2"/>
      <c r="U33" s="22">
        <f t="shared" si="2"/>
        <v>0</v>
      </c>
    </row>
    <row r="34" spans="2:21" x14ac:dyDescent="0.25">
      <c r="B34" s="1"/>
      <c r="C34" s="1"/>
      <c r="D34" s="2"/>
      <c r="E34" s="2"/>
      <c r="F34" s="2"/>
      <c r="G34" s="2"/>
      <c r="H34" s="2"/>
      <c r="I34" s="2"/>
      <c r="J34" s="2"/>
      <c r="K34" s="40"/>
      <c r="L34" s="42"/>
      <c r="M34" s="41"/>
      <c r="N34" s="2"/>
      <c r="O34" s="99">
        <f t="shared" si="1"/>
        <v>0</v>
      </c>
      <c r="P34" s="42"/>
      <c r="Q34" s="41"/>
      <c r="R34" s="2"/>
      <c r="S34" s="9"/>
      <c r="T34" s="2"/>
      <c r="U34" s="22">
        <f t="shared" si="2"/>
        <v>0</v>
      </c>
    </row>
    <row r="35" spans="2:21" x14ac:dyDescent="0.25">
      <c r="B35" s="1"/>
      <c r="C35" s="1"/>
      <c r="D35" s="2"/>
      <c r="E35" s="2"/>
      <c r="F35" s="2"/>
      <c r="G35" s="2"/>
      <c r="H35" s="2"/>
      <c r="I35" s="2"/>
      <c r="J35" s="2"/>
      <c r="K35" s="40"/>
      <c r="L35" s="42"/>
      <c r="M35" s="41"/>
      <c r="N35" s="2"/>
      <c r="O35" s="99">
        <f t="shared" si="1"/>
        <v>0</v>
      </c>
      <c r="P35" s="42"/>
      <c r="Q35" s="41"/>
      <c r="R35" s="2"/>
      <c r="S35" s="9"/>
      <c r="T35" s="2"/>
      <c r="U35" s="22">
        <f t="shared" si="2"/>
        <v>0</v>
      </c>
    </row>
    <row r="36" spans="2:21" x14ac:dyDescent="0.25">
      <c r="B36" s="1"/>
      <c r="C36" s="1"/>
      <c r="D36" s="2"/>
      <c r="E36" s="2"/>
      <c r="F36" s="2"/>
      <c r="G36" s="2"/>
      <c r="H36" s="2"/>
      <c r="I36" s="2"/>
      <c r="J36" s="2"/>
      <c r="K36" s="40"/>
      <c r="L36" s="42"/>
      <c r="M36" s="41"/>
      <c r="N36" s="2"/>
      <c r="O36" s="99">
        <f t="shared" si="1"/>
        <v>0</v>
      </c>
      <c r="P36" s="42"/>
      <c r="Q36" s="41"/>
      <c r="R36" s="2"/>
      <c r="S36" s="9"/>
      <c r="T36" s="2"/>
      <c r="U36" s="22">
        <f t="shared" si="2"/>
        <v>0</v>
      </c>
    </row>
    <row r="37" spans="2:21" x14ac:dyDescent="0.25">
      <c r="B37" s="1"/>
      <c r="C37" s="1"/>
      <c r="D37" s="2"/>
      <c r="E37" s="2"/>
      <c r="F37" s="2"/>
      <c r="G37" s="2"/>
      <c r="H37" s="2"/>
      <c r="I37" s="2"/>
      <c r="J37" s="2"/>
      <c r="K37" s="40"/>
      <c r="L37" s="42"/>
      <c r="M37" s="41"/>
      <c r="N37" s="2"/>
      <c r="O37" s="99">
        <f t="shared" si="1"/>
        <v>0</v>
      </c>
      <c r="P37" s="42"/>
      <c r="Q37" s="41"/>
      <c r="R37" s="2"/>
      <c r="S37" s="9"/>
      <c r="T37" s="2"/>
      <c r="U37" s="22">
        <f t="shared" si="2"/>
        <v>0</v>
      </c>
    </row>
    <row r="38" spans="2:21" x14ac:dyDescent="0.25">
      <c r="B38" s="1"/>
      <c r="C38" s="1"/>
      <c r="D38" s="2"/>
      <c r="E38" s="2"/>
      <c r="F38" s="2"/>
      <c r="G38" s="2"/>
      <c r="H38" s="2"/>
      <c r="I38" s="2"/>
      <c r="J38" s="2"/>
      <c r="K38" s="40"/>
      <c r="L38" s="42"/>
      <c r="M38" s="41"/>
      <c r="N38" s="2"/>
      <c r="O38" s="99">
        <f t="shared" si="1"/>
        <v>0</v>
      </c>
      <c r="P38" s="42"/>
      <c r="Q38" s="41"/>
      <c r="R38" s="2"/>
      <c r="S38" s="2"/>
      <c r="T38" s="2"/>
      <c r="U38" s="2"/>
    </row>
    <row r="39" spans="2:21" ht="15.75" thickBot="1" x14ac:dyDescent="0.3">
      <c r="B39" s="10" t="s">
        <v>24</v>
      </c>
      <c r="C39" s="10"/>
      <c r="D39" s="98">
        <f t="shared" ref="D39:K39" si="3">SUM(D8:D38)</f>
        <v>0</v>
      </c>
      <c r="E39" s="98">
        <f t="shared" si="3"/>
        <v>68</v>
      </c>
      <c r="F39" s="98">
        <f t="shared" si="3"/>
        <v>3</v>
      </c>
      <c r="G39" s="98">
        <f t="shared" si="3"/>
        <v>0</v>
      </c>
      <c r="H39" s="98">
        <f t="shared" si="3"/>
        <v>62</v>
      </c>
      <c r="I39" s="98">
        <f t="shared" si="3"/>
        <v>13</v>
      </c>
      <c r="J39" s="98">
        <f t="shared" si="3"/>
        <v>3</v>
      </c>
      <c r="K39" s="98">
        <f t="shared" si="3"/>
        <v>0</v>
      </c>
      <c r="L39" s="43"/>
      <c r="M39" s="98">
        <f>SUM(M8:M38)</f>
        <v>248</v>
      </c>
      <c r="N39" s="98">
        <f>SUM(N8:N38)</f>
        <v>277</v>
      </c>
      <c r="O39" s="98">
        <f>SUM(O8:O38)</f>
        <v>-19</v>
      </c>
      <c r="P39" s="42"/>
      <c r="Q39" s="98">
        <f>SUM(Q8:Q38)</f>
        <v>0</v>
      </c>
      <c r="R39" s="98">
        <f>SUM(R8:R38)</f>
        <v>218</v>
      </c>
      <c r="S39" s="12"/>
      <c r="T39" s="11"/>
      <c r="U39" s="98">
        <f>SUM(U8:U38)</f>
        <v>640</v>
      </c>
    </row>
    <row r="40" spans="2:21" ht="15.75" thickTop="1" x14ac:dyDescent="0.25"/>
  </sheetData>
  <mergeCells count="8">
    <mergeCell ref="B2:U2"/>
    <mergeCell ref="B3:U3"/>
    <mergeCell ref="B4:U4"/>
    <mergeCell ref="D6:G6"/>
    <mergeCell ref="J6:J7"/>
    <mergeCell ref="K6:K7"/>
    <mergeCell ref="M6:O6"/>
    <mergeCell ref="Q6:S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9D36-66A0-4DB0-8669-4D2D69562737}">
  <dimension ref="B2:V28"/>
  <sheetViews>
    <sheetView tabSelected="1" workbookViewId="0">
      <selection activeCell="D16" sqref="D16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5" customWidth="1"/>
    <col min="6" max="6" width="12.42578125" style="5" bestFit="1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140625" style="5" customWidth="1"/>
    <col min="14" max="14" width="9.140625" style="5"/>
    <col min="15" max="15" width="6.5703125" style="5" bestFit="1" customWidth="1"/>
    <col min="16" max="16" width="7.42578125" style="52" bestFit="1" customWidth="1"/>
    <col min="17" max="17" width="2.28515625" style="5" customWidth="1"/>
    <col min="18" max="18" width="8.28515625" style="5" bestFit="1" customWidth="1"/>
    <col min="19" max="19" width="6.5703125" style="5" bestFit="1" customWidth="1"/>
    <col min="20" max="20" width="8.7109375" style="5" bestFit="1" customWidth="1"/>
    <col min="21" max="21" width="1.7109375" style="5" customWidth="1"/>
    <col min="22" max="22" width="9.7109375" style="95" customWidth="1"/>
  </cols>
  <sheetData>
    <row r="2" spans="2:22" ht="26.25" x14ac:dyDescent="0.4">
      <c r="B2" s="115" t="s">
        <v>17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</row>
    <row r="3" spans="2:22" ht="15.75" x14ac:dyDescent="0.25">
      <c r="B3" s="116" t="s">
        <v>6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</row>
    <row r="4" spans="2:22" x14ac:dyDescent="0.25">
      <c r="B4" s="118" t="s">
        <v>137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</row>
    <row r="6" spans="2:22" s="61" customFormat="1" ht="12.75" x14ac:dyDescent="0.2">
      <c r="B6" s="54" t="s">
        <v>12</v>
      </c>
      <c r="C6" s="55" t="s">
        <v>11</v>
      </c>
      <c r="D6" s="125" t="s">
        <v>80</v>
      </c>
      <c r="E6" s="126"/>
      <c r="F6" s="126"/>
      <c r="G6" s="127"/>
      <c r="H6" s="57"/>
      <c r="I6" s="57" t="s">
        <v>104</v>
      </c>
      <c r="J6" s="57" t="s">
        <v>105</v>
      </c>
      <c r="K6" s="128" t="s">
        <v>81</v>
      </c>
      <c r="L6" s="130" t="s">
        <v>82</v>
      </c>
      <c r="M6" s="58"/>
      <c r="N6" s="127" t="s">
        <v>18</v>
      </c>
      <c r="O6" s="132"/>
      <c r="P6" s="132"/>
      <c r="Q6" s="60"/>
      <c r="R6" s="132" t="s">
        <v>21</v>
      </c>
      <c r="S6" s="132"/>
      <c r="T6" s="132"/>
      <c r="U6" s="60"/>
      <c r="V6" s="101" t="s">
        <v>14</v>
      </c>
    </row>
    <row r="7" spans="2:22" s="61" customFormat="1" ht="12.75" x14ac:dyDescent="0.2">
      <c r="B7" s="62"/>
      <c r="C7" s="63"/>
      <c r="D7" s="64" t="s">
        <v>83</v>
      </c>
      <c r="E7" s="64" t="s">
        <v>84</v>
      </c>
      <c r="F7" s="64" t="s">
        <v>106</v>
      </c>
      <c r="G7" s="64" t="s">
        <v>86</v>
      </c>
      <c r="H7" s="64" t="s">
        <v>107</v>
      </c>
      <c r="I7" s="64" t="s">
        <v>108</v>
      </c>
      <c r="J7" s="64" t="s">
        <v>109</v>
      </c>
      <c r="K7" s="129"/>
      <c r="L7" s="131"/>
      <c r="M7" s="58"/>
      <c r="N7" s="56" t="s">
        <v>13</v>
      </c>
      <c r="O7" s="59" t="s">
        <v>16</v>
      </c>
      <c r="P7" s="65" t="s">
        <v>110</v>
      </c>
      <c r="Q7" s="60"/>
      <c r="R7" s="59" t="s">
        <v>20</v>
      </c>
      <c r="S7" s="59" t="s">
        <v>16</v>
      </c>
      <c r="T7" s="59" t="s">
        <v>19</v>
      </c>
      <c r="U7" s="60"/>
      <c r="V7" s="101" t="s">
        <v>111</v>
      </c>
    </row>
    <row r="8" spans="2:22" s="61" customFormat="1" x14ac:dyDescent="0.25">
      <c r="B8" s="1" t="s">
        <v>115</v>
      </c>
      <c r="C8" s="66"/>
      <c r="D8" s="67"/>
      <c r="E8" s="67"/>
      <c r="F8" s="67"/>
      <c r="G8" s="67"/>
      <c r="H8" s="67"/>
      <c r="I8" s="67"/>
      <c r="J8" s="67"/>
      <c r="K8" s="67"/>
      <c r="L8" s="68"/>
      <c r="M8" s="58"/>
      <c r="N8" s="67"/>
      <c r="O8" s="69"/>
      <c r="P8" s="70"/>
      <c r="Q8" s="60"/>
      <c r="R8" s="69"/>
      <c r="S8" s="69"/>
      <c r="T8" s="71"/>
      <c r="U8" s="60"/>
      <c r="V8" s="72">
        <f>D8+E8+F8+G8+H8+I8+J8+K8+L8+O8+S8</f>
        <v>0</v>
      </c>
    </row>
    <row r="9" spans="2:22" s="61" customFormat="1" x14ac:dyDescent="0.25">
      <c r="B9" s="1"/>
      <c r="C9" s="1" t="s">
        <v>84</v>
      </c>
      <c r="D9" s="73"/>
      <c r="E9" s="73">
        <v>23</v>
      </c>
      <c r="F9" s="73"/>
      <c r="G9" s="74"/>
      <c r="H9" s="73"/>
      <c r="I9" s="75"/>
      <c r="J9" s="75"/>
      <c r="K9" s="67"/>
      <c r="L9" s="68"/>
      <c r="M9" s="58"/>
      <c r="N9" s="67"/>
      <c r="O9" s="69"/>
      <c r="P9" s="76">
        <f>IF(N9&gt;0,N9-O9,0)</f>
        <v>0</v>
      </c>
      <c r="Q9" s="60"/>
      <c r="R9" s="69"/>
      <c r="S9" s="69"/>
      <c r="T9" s="77">
        <f t="shared" ref="T9" si="0">IF(R9=0,0,(S9-R9)/R9)</f>
        <v>0</v>
      </c>
      <c r="U9" s="78"/>
      <c r="V9" s="72">
        <f t="shared" ref="V9:V26" si="1">D9+E9+F9+G9+H9+I9+J9+K9+L9+O9+S9</f>
        <v>23</v>
      </c>
    </row>
    <row r="10" spans="2:22" s="61" customFormat="1" x14ac:dyDescent="0.25">
      <c r="B10" s="1" t="s">
        <v>129</v>
      </c>
      <c r="C10" s="66"/>
      <c r="D10" s="73"/>
      <c r="E10" s="73"/>
      <c r="F10" s="73"/>
      <c r="G10" s="74"/>
      <c r="H10" s="73"/>
      <c r="I10" s="75"/>
      <c r="J10" s="75"/>
      <c r="K10" s="67"/>
      <c r="L10" s="68"/>
      <c r="M10" s="58"/>
      <c r="N10" s="67"/>
      <c r="O10" s="69"/>
      <c r="P10" s="76">
        <f t="shared" ref="P10:P26" si="2">IF(N10&gt;0,N10-O10,0)</f>
        <v>0</v>
      </c>
      <c r="Q10" s="60"/>
      <c r="R10" s="69"/>
      <c r="S10" s="69"/>
      <c r="T10" s="77"/>
      <c r="U10" s="78"/>
      <c r="V10" s="72">
        <f t="shared" si="1"/>
        <v>0</v>
      </c>
    </row>
    <row r="11" spans="2:22" s="61" customFormat="1" x14ac:dyDescent="0.25">
      <c r="B11" s="1"/>
      <c r="C11" s="1" t="s">
        <v>138</v>
      </c>
      <c r="D11" s="69"/>
      <c r="E11" s="69"/>
      <c r="F11" s="69"/>
      <c r="G11" s="79"/>
      <c r="H11" s="69">
        <v>2</v>
      </c>
      <c r="I11" s="67"/>
      <c r="J11" s="67"/>
      <c r="K11" s="69"/>
      <c r="L11" s="79"/>
      <c r="M11" s="58"/>
      <c r="N11" s="67"/>
      <c r="O11" s="69"/>
      <c r="P11" s="76">
        <f t="shared" si="2"/>
        <v>0</v>
      </c>
      <c r="Q11" s="69"/>
      <c r="R11" s="69"/>
      <c r="S11" s="69"/>
      <c r="T11" s="77"/>
      <c r="U11" s="60"/>
      <c r="V11" s="72">
        <f t="shared" si="1"/>
        <v>2</v>
      </c>
    </row>
    <row r="12" spans="2:22" s="61" customFormat="1" x14ac:dyDescent="0.25">
      <c r="B12" s="1"/>
      <c r="C12" s="1" t="s">
        <v>139</v>
      </c>
      <c r="D12" s="69"/>
      <c r="E12" s="69"/>
      <c r="F12" s="69"/>
      <c r="G12" s="79"/>
      <c r="H12" s="69">
        <v>105</v>
      </c>
      <c r="I12" s="67"/>
      <c r="J12" s="67"/>
      <c r="K12" s="69"/>
      <c r="L12" s="79"/>
      <c r="M12" s="58"/>
      <c r="N12" s="67"/>
      <c r="O12" s="69"/>
      <c r="P12" s="76">
        <f t="shared" si="2"/>
        <v>0</v>
      </c>
      <c r="Q12" s="69"/>
      <c r="R12" s="69"/>
      <c r="S12" s="69"/>
      <c r="T12" s="77"/>
      <c r="U12" s="60"/>
      <c r="V12" s="72">
        <f t="shared" si="1"/>
        <v>105</v>
      </c>
    </row>
    <row r="13" spans="2:22" s="61" customFormat="1" x14ac:dyDescent="0.25">
      <c r="B13" s="1" t="s">
        <v>140</v>
      </c>
      <c r="C13" s="1"/>
      <c r="D13" s="69"/>
      <c r="E13" s="69"/>
      <c r="F13" s="69"/>
      <c r="G13" s="79"/>
      <c r="H13" s="69"/>
      <c r="I13" s="67"/>
      <c r="J13" s="67"/>
      <c r="K13" s="69"/>
      <c r="L13" s="79"/>
      <c r="M13" s="58"/>
      <c r="N13" s="67"/>
      <c r="O13" s="69"/>
      <c r="P13" s="76">
        <f t="shared" si="2"/>
        <v>0</v>
      </c>
      <c r="Q13" s="69"/>
      <c r="R13" s="69"/>
      <c r="S13" s="69"/>
      <c r="T13" s="77">
        <f t="shared" ref="T13" si="3">IF(R13=0,0,(S13-R13)/R13)</f>
        <v>0</v>
      </c>
      <c r="U13" s="60"/>
      <c r="V13" s="72">
        <f t="shared" si="1"/>
        <v>0</v>
      </c>
    </row>
    <row r="14" spans="2:22" s="61" customFormat="1" x14ac:dyDescent="0.25">
      <c r="B14" s="1"/>
      <c r="C14" s="1" t="s">
        <v>141</v>
      </c>
      <c r="D14" s="80"/>
      <c r="E14" s="80"/>
      <c r="F14" s="80"/>
      <c r="G14" s="81"/>
      <c r="H14" s="69"/>
      <c r="I14" s="82"/>
      <c r="J14" s="82"/>
      <c r="K14" s="80"/>
      <c r="L14" s="81"/>
      <c r="M14" s="58"/>
      <c r="N14" s="82"/>
      <c r="O14" s="80">
        <v>6</v>
      </c>
      <c r="P14" s="76">
        <f t="shared" si="2"/>
        <v>0</v>
      </c>
      <c r="Q14" s="80"/>
      <c r="R14" s="69"/>
      <c r="S14" s="69"/>
      <c r="T14" s="77"/>
      <c r="U14" s="60"/>
      <c r="V14" s="72">
        <f t="shared" si="1"/>
        <v>6</v>
      </c>
    </row>
    <row r="15" spans="2:22" s="61" customFormat="1" x14ac:dyDescent="0.25">
      <c r="B15" s="1" t="s">
        <v>124</v>
      </c>
      <c r="C15" s="1"/>
      <c r="D15" s="80"/>
      <c r="E15" s="80"/>
      <c r="F15" s="80"/>
      <c r="G15" s="81"/>
      <c r="H15" s="69"/>
      <c r="I15" s="82"/>
      <c r="J15" s="82"/>
      <c r="K15" s="82"/>
      <c r="L15" s="83"/>
      <c r="M15" s="58"/>
      <c r="N15" s="82"/>
      <c r="O15" s="80"/>
      <c r="P15" s="76">
        <f t="shared" si="2"/>
        <v>0</v>
      </c>
      <c r="Q15" s="60"/>
      <c r="R15" s="69"/>
      <c r="S15" s="69"/>
      <c r="T15" s="77"/>
      <c r="U15" s="60"/>
      <c r="V15" s="72">
        <f t="shared" si="1"/>
        <v>0</v>
      </c>
    </row>
    <row r="16" spans="2:22" s="61" customFormat="1" x14ac:dyDescent="0.25">
      <c r="B16" s="1"/>
      <c r="C16" s="1" t="s">
        <v>142</v>
      </c>
      <c r="D16" s="80"/>
      <c r="E16" s="80"/>
      <c r="F16" s="80"/>
      <c r="G16" s="80"/>
      <c r="H16" s="82"/>
      <c r="I16" s="82"/>
      <c r="J16" s="82"/>
      <c r="K16" s="82"/>
      <c r="L16" s="83"/>
      <c r="M16" s="58"/>
      <c r="N16" s="82"/>
      <c r="O16" s="80"/>
      <c r="P16" s="76">
        <f t="shared" si="2"/>
        <v>0</v>
      </c>
      <c r="Q16" s="60"/>
      <c r="R16" s="69"/>
      <c r="S16" s="69">
        <v>9</v>
      </c>
      <c r="T16" s="77"/>
      <c r="U16" s="60"/>
      <c r="V16" s="72">
        <f t="shared" si="1"/>
        <v>9</v>
      </c>
    </row>
    <row r="17" spans="2:22" s="61" customFormat="1" x14ac:dyDescent="0.25">
      <c r="B17" s="1"/>
      <c r="C17" s="1"/>
      <c r="D17" s="80"/>
      <c r="E17" s="80"/>
      <c r="F17" s="80"/>
      <c r="G17" s="80"/>
      <c r="H17" s="82"/>
      <c r="I17" s="82"/>
      <c r="J17" s="82"/>
      <c r="K17" s="82"/>
      <c r="L17" s="83"/>
      <c r="M17" s="58"/>
      <c r="N17" s="82"/>
      <c r="O17" s="80"/>
      <c r="P17" s="76">
        <f t="shared" si="2"/>
        <v>0</v>
      </c>
      <c r="Q17" s="60"/>
      <c r="R17" s="69"/>
      <c r="S17" s="69"/>
      <c r="T17" s="77"/>
      <c r="U17" s="60"/>
      <c r="V17" s="72">
        <f t="shared" si="1"/>
        <v>0</v>
      </c>
    </row>
    <row r="18" spans="2:22" s="61" customFormat="1" x14ac:dyDescent="0.25">
      <c r="B18" s="1"/>
      <c r="C18" s="1"/>
      <c r="D18" s="80"/>
      <c r="E18" s="80"/>
      <c r="F18" s="80"/>
      <c r="G18" s="80"/>
      <c r="H18" s="82"/>
      <c r="I18" s="82"/>
      <c r="J18" s="82"/>
      <c r="K18" s="82"/>
      <c r="L18" s="83"/>
      <c r="M18" s="58"/>
      <c r="N18" s="82"/>
      <c r="O18" s="80"/>
      <c r="P18" s="76">
        <f t="shared" si="2"/>
        <v>0</v>
      </c>
      <c r="Q18" s="60"/>
      <c r="R18" s="69"/>
      <c r="S18" s="69"/>
      <c r="T18" s="77"/>
      <c r="U18" s="60"/>
      <c r="V18" s="72">
        <f t="shared" si="1"/>
        <v>0</v>
      </c>
    </row>
    <row r="19" spans="2:22" s="61" customFormat="1" x14ac:dyDescent="0.25">
      <c r="B19" s="1"/>
      <c r="C19" s="1"/>
      <c r="D19" s="80"/>
      <c r="E19" s="80"/>
      <c r="F19" s="80"/>
      <c r="G19" s="80"/>
      <c r="H19" s="82"/>
      <c r="I19" s="82"/>
      <c r="J19" s="82"/>
      <c r="K19" s="82"/>
      <c r="L19" s="83"/>
      <c r="M19" s="58"/>
      <c r="N19" s="82"/>
      <c r="O19" s="80"/>
      <c r="P19" s="76">
        <f t="shared" si="2"/>
        <v>0</v>
      </c>
      <c r="Q19" s="60"/>
      <c r="R19" s="69"/>
      <c r="S19" s="69"/>
      <c r="T19" s="77"/>
      <c r="U19" s="60"/>
      <c r="V19" s="72">
        <f t="shared" si="1"/>
        <v>0</v>
      </c>
    </row>
    <row r="20" spans="2:22" s="61" customFormat="1" x14ac:dyDescent="0.25">
      <c r="B20" s="66"/>
      <c r="C20" s="1"/>
      <c r="D20" s="80"/>
      <c r="E20" s="80"/>
      <c r="F20" s="80"/>
      <c r="G20" s="80"/>
      <c r="H20" s="82"/>
      <c r="I20" s="82"/>
      <c r="J20" s="82"/>
      <c r="K20" s="82"/>
      <c r="L20" s="83"/>
      <c r="M20" s="58"/>
      <c r="N20" s="1"/>
      <c r="O20" s="80"/>
      <c r="P20" s="76">
        <f t="shared" si="2"/>
        <v>0</v>
      </c>
      <c r="Q20" s="60"/>
      <c r="R20" s="69"/>
      <c r="S20" s="69"/>
      <c r="T20" s="77"/>
      <c r="U20" s="60"/>
      <c r="V20" s="72">
        <f t="shared" si="1"/>
        <v>0</v>
      </c>
    </row>
    <row r="21" spans="2:22" s="61" customFormat="1" x14ac:dyDescent="0.25">
      <c r="B21" s="1"/>
      <c r="C21" s="1"/>
      <c r="D21" s="80"/>
      <c r="E21" s="80"/>
      <c r="F21" s="80"/>
      <c r="G21" s="80"/>
      <c r="H21" s="82"/>
      <c r="I21" s="82"/>
      <c r="J21" s="82"/>
      <c r="K21" s="82"/>
      <c r="L21" s="83"/>
      <c r="M21" s="58"/>
      <c r="N21" s="82"/>
      <c r="O21" s="80"/>
      <c r="P21" s="76">
        <f t="shared" si="2"/>
        <v>0</v>
      </c>
      <c r="Q21" s="60"/>
      <c r="R21" s="69"/>
      <c r="S21" s="69"/>
      <c r="T21" s="77"/>
      <c r="U21" s="60"/>
      <c r="V21" s="72">
        <f t="shared" si="1"/>
        <v>0</v>
      </c>
    </row>
    <row r="22" spans="2:22" s="61" customFormat="1" x14ac:dyDescent="0.25">
      <c r="B22" s="1"/>
      <c r="C22" s="1"/>
      <c r="D22" s="80"/>
      <c r="E22" s="80"/>
      <c r="F22" s="80"/>
      <c r="G22" s="80"/>
      <c r="H22" s="82"/>
      <c r="I22" s="82"/>
      <c r="J22" s="82"/>
      <c r="K22" s="82"/>
      <c r="L22" s="83"/>
      <c r="M22" s="58"/>
      <c r="N22" s="82"/>
      <c r="O22" s="80"/>
      <c r="P22" s="76">
        <f t="shared" si="2"/>
        <v>0</v>
      </c>
      <c r="Q22" s="60"/>
      <c r="R22" s="69"/>
      <c r="S22" s="69"/>
      <c r="T22" s="77"/>
      <c r="U22" s="60"/>
      <c r="V22" s="72">
        <f t="shared" si="1"/>
        <v>0</v>
      </c>
    </row>
    <row r="23" spans="2:22" s="61" customFormat="1" x14ac:dyDescent="0.25">
      <c r="B23" s="66"/>
      <c r="C23" s="1"/>
      <c r="D23" s="80"/>
      <c r="E23" s="80"/>
      <c r="F23" s="80"/>
      <c r="G23" s="80"/>
      <c r="H23" s="82"/>
      <c r="I23" s="82"/>
      <c r="J23" s="82"/>
      <c r="K23" s="82"/>
      <c r="L23" s="83"/>
      <c r="M23" s="58"/>
      <c r="N23" s="82"/>
      <c r="O23" s="80"/>
      <c r="P23" s="76">
        <f t="shared" si="2"/>
        <v>0</v>
      </c>
      <c r="Q23" s="60"/>
      <c r="R23" s="69"/>
      <c r="S23" s="69"/>
      <c r="T23" s="77"/>
      <c r="U23" s="60"/>
      <c r="V23" s="72">
        <f t="shared" si="1"/>
        <v>0</v>
      </c>
    </row>
    <row r="24" spans="2:22" s="61" customFormat="1" x14ac:dyDescent="0.25">
      <c r="B24" s="1"/>
      <c r="C24" s="1"/>
      <c r="D24" s="80"/>
      <c r="E24" s="80"/>
      <c r="F24" s="80"/>
      <c r="G24" s="80"/>
      <c r="H24" s="82"/>
      <c r="I24" s="82"/>
      <c r="J24" s="82"/>
      <c r="K24" s="82"/>
      <c r="L24" s="83"/>
      <c r="M24" s="58"/>
      <c r="N24" s="82"/>
      <c r="O24" s="80"/>
      <c r="P24" s="76">
        <f t="shared" si="2"/>
        <v>0</v>
      </c>
      <c r="Q24" s="60"/>
      <c r="R24" s="69"/>
      <c r="S24" s="69"/>
      <c r="T24" s="77"/>
      <c r="U24" s="60"/>
      <c r="V24" s="72">
        <f t="shared" si="1"/>
        <v>0</v>
      </c>
    </row>
    <row r="25" spans="2:22" s="61" customFormat="1" x14ac:dyDescent="0.25">
      <c r="B25" s="1"/>
      <c r="C25" s="1"/>
      <c r="D25" s="80"/>
      <c r="E25" s="80"/>
      <c r="F25" s="80"/>
      <c r="G25" s="80"/>
      <c r="H25" s="82"/>
      <c r="I25" s="82"/>
      <c r="J25" s="82"/>
      <c r="K25" s="82"/>
      <c r="L25" s="83"/>
      <c r="M25" s="58"/>
      <c r="N25" s="82"/>
      <c r="O25" s="80"/>
      <c r="P25" s="76">
        <f t="shared" si="2"/>
        <v>0</v>
      </c>
      <c r="Q25" s="60"/>
      <c r="R25" s="69"/>
      <c r="S25" s="69"/>
      <c r="T25" s="77"/>
      <c r="U25" s="60"/>
      <c r="V25" s="72">
        <f t="shared" si="1"/>
        <v>0</v>
      </c>
    </row>
    <row r="26" spans="2:22" s="61" customFormat="1" ht="12.75" x14ac:dyDescent="0.2">
      <c r="B26" s="66"/>
      <c r="C26" s="66"/>
      <c r="D26" s="80"/>
      <c r="E26" s="80"/>
      <c r="F26" s="80"/>
      <c r="G26" s="80"/>
      <c r="H26" s="80"/>
      <c r="I26" s="80"/>
      <c r="J26" s="80"/>
      <c r="K26" s="80"/>
      <c r="L26" s="81"/>
      <c r="M26" s="58"/>
      <c r="N26" s="82"/>
      <c r="O26" s="80"/>
      <c r="P26" s="76">
        <f t="shared" si="2"/>
        <v>0</v>
      </c>
      <c r="Q26" s="80"/>
      <c r="R26" s="69"/>
      <c r="S26" s="69"/>
      <c r="T26" s="77"/>
      <c r="U26" s="60"/>
      <c r="V26" s="72">
        <f t="shared" si="1"/>
        <v>0</v>
      </c>
    </row>
    <row r="27" spans="2:22" s="61" customFormat="1" ht="13.5" thickBot="1" x14ac:dyDescent="0.25">
      <c r="B27" s="84" t="s">
        <v>24</v>
      </c>
      <c r="C27" s="85"/>
      <c r="D27" s="86">
        <f t="shared" ref="D27:L27" si="4">SUM(D8:D26)</f>
        <v>0</v>
      </c>
      <c r="E27" s="86">
        <f t="shared" si="4"/>
        <v>23</v>
      </c>
      <c r="F27" s="86">
        <f t="shared" si="4"/>
        <v>0</v>
      </c>
      <c r="G27" s="86">
        <f t="shared" si="4"/>
        <v>0</v>
      </c>
      <c r="H27" s="86">
        <f t="shared" si="4"/>
        <v>107</v>
      </c>
      <c r="I27" s="86">
        <f t="shared" si="4"/>
        <v>0</v>
      </c>
      <c r="J27" s="86">
        <f t="shared" si="4"/>
        <v>0</v>
      </c>
      <c r="K27" s="86">
        <f t="shared" si="4"/>
        <v>0</v>
      </c>
      <c r="L27" s="87">
        <f t="shared" si="4"/>
        <v>0</v>
      </c>
      <c r="M27" s="58"/>
      <c r="N27" s="88">
        <f>SUM(N8:N26)</f>
        <v>0</v>
      </c>
      <c r="O27" s="86">
        <f>SUM(O8:O26)</f>
        <v>6</v>
      </c>
      <c r="P27" s="89">
        <f>SUM(P8:P26)</f>
        <v>0</v>
      </c>
      <c r="Q27" s="86"/>
      <c r="R27" s="90">
        <f>SUM(R8:R26)</f>
        <v>0</v>
      </c>
      <c r="S27" s="90">
        <f>SUM(S8:S26)</f>
        <v>9</v>
      </c>
      <c r="T27" s="90">
        <f>SUM(T8:T26)</f>
        <v>0</v>
      </c>
      <c r="U27" s="100"/>
      <c r="V27" s="102">
        <f>SUM(V8:V26)</f>
        <v>145</v>
      </c>
    </row>
    <row r="28" spans="2:22" s="91" customFormat="1" thickTop="1" x14ac:dyDescent="0.2"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3"/>
      <c r="Q28" s="92"/>
      <c r="R28" s="92"/>
      <c r="S28" s="92"/>
      <c r="T28" s="92"/>
      <c r="U28" s="92"/>
      <c r="V28" s="94"/>
    </row>
  </sheetData>
  <mergeCells count="8">
    <mergeCell ref="B2:V2"/>
    <mergeCell ref="B3:V3"/>
    <mergeCell ref="B4:V4"/>
    <mergeCell ref="D6:G6"/>
    <mergeCell ref="K6:K7"/>
    <mergeCell ref="L6:L7"/>
    <mergeCell ref="N6:P6"/>
    <mergeCell ref="R6:T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E314-399B-49A1-B886-D3F67C6F9798}">
  <dimension ref="B2:V28"/>
  <sheetViews>
    <sheetView workbookViewId="0">
      <selection sqref="A1:XFD1048576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5" customWidth="1"/>
    <col min="6" max="6" width="12.42578125" style="5" bestFit="1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140625" style="5" customWidth="1"/>
    <col min="14" max="14" width="9.140625" style="5"/>
    <col min="15" max="15" width="6.5703125" style="5" bestFit="1" customWidth="1"/>
    <col min="16" max="16" width="7.42578125" style="52" bestFit="1" customWidth="1"/>
    <col min="17" max="17" width="2.28515625" style="5" customWidth="1"/>
    <col min="18" max="18" width="8.28515625" style="5" bestFit="1" customWidth="1"/>
    <col min="19" max="19" width="6.5703125" style="5" bestFit="1" customWidth="1"/>
    <col min="20" max="20" width="8.7109375" style="5" bestFit="1" customWidth="1"/>
    <col min="21" max="21" width="1.7109375" style="5" customWidth="1"/>
    <col min="22" max="22" width="9.7109375" style="95" customWidth="1"/>
  </cols>
  <sheetData>
    <row r="2" spans="2:22" ht="26.25" x14ac:dyDescent="0.4">
      <c r="B2" s="115" t="s">
        <v>17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</row>
    <row r="3" spans="2:22" ht="15.75" x14ac:dyDescent="0.25">
      <c r="B3" s="116" t="s">
        <v>6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</row>
    <row r="4" spans="2:22" x14ac:dyDescent="0.25">
      <c r="B4" s="118" t="s">
        <v>128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</row>
    <row r="6" spans="2:22" s="61" customFormat="1" ht="12.75" x14ac:dyDescent="0.2">
      <c r="B6" s="54" t="s">
        <v>12</v>
      </c>
      <c r="C6" s="55" t="s">
        <v>11</v>
      </c>
      <c r="D6" s="125" t="s">
        <v>80</v>
      </c>
      <c r="E6" s="126"/>
      <c r="F6" s="126"/>
      <c r="G6" s="127"/>
      <c r="H6" s="57"/>
      <c r="I6" s="57" t="s">
        <v>104</v>
      </c>
      <c r="J6" s="57" t="s">
        <v>105</v>
      </c>
      <c r="K6" s="128" t="s">
        <v>81</v>
      </c>
      <c r="L6" s="130" t="s">
        <v>82</v>
      </c>
      <c r="M6" s="58"/>
      <c r="N6" s="127" t="s">
        <v>18</v>
      </c>
      <c r="O6" s="132"/>
      <c r="P6" s="132"/>
      <c r="Q6" s="60"/>
      <c r="R6" s="132" t="s">
        <v>21</v>
      </c>
      <c r="S6" s="132"/>
      <c r="T6" s="132"/>
      <c r="U6" s="60"/>
      <c r="V6" s="101" t="s">
        <v>14</v>
      </c>
    </row>
    <row r="7" spans="2:22" s="61" customFormat="1" ht="12.75" x14ac:dyDescent="0.2">
      <c r="B7" s="62"/>
      <c r="C7" s="63"/>
      <c r="D7" s="64" t="s">
        <v>83</v>
      </c>
      <c r="E7" s="64" t="s">
        <v>84</v>
      </c>
      <c r="F7" s="64" t="s">
        <v>106</v>
      </c>
      <c r="G7" s="64" t="s">
        <v>86</v>
      </c>
      <c r="H7" s="64" t="s">
        <v>107</v>
      </c>
      <c r="I7" s="64" t="s">
        <v>108</v>
      </c>
      <c r="J7" s="64" t="s">
        <v>109</v>
      </c>
      <c r="K7" s="129"/>
      <c r="L7" s="131"/>
      <c r="M7" s="58"/>
      <c r="N7" s="56" t="s">
        <v>13</v>
      </c>
      <c r="O7" s="59" t="s">
        <v>16</v>
      </c>
      <c r="P7" s="65" t="s">
        <v>110</v>
      </c>
      <c r="Q7" s="60"/>
      <c r="R7" s="59" t="s">
        <v>20</v>
      </c>
      <c r="S7" s="59" t="s">
        <v>16</v>
      </c>
      <c r="T7" s="59" t="s">
        <v>19</v>
      </c>
      <c r="U7" s="60"/>
      <c r="V7" s="101" t="s">
        <v>111</v>
      </c>
    </row>
    <row r="8" spans="2:22" s="61" customFormat="1" x14ac:dyDescent="0.25">
      <c r="B8" t="s">
        <v>115</v>
      </c>
      <c r="C8" s="66"/>
      <c r="D8" s="67"/>
      <c r="E8" s="67"/>
      <c r="F8" s="67"/>
      <c r="G8" s="67"/>
      <c r="H8" s="67"/>
      <c r="I8" s="67"/>
      <c r="J8" s="67"/>
      <c r="K8" s="67"/>
      <c r="L8" s="68"/>
      <c r="M8" s="58"/>
      <c r="N8" s="67"/>
      <c r="O8" s="69"/>
      <c r="P8" s="70"/>
      <c r="Q8" s="60"/>
      <c r="R8" s="69"/>
      <c r="S8" s="69"/>
      <c r="T8" s="71"/>
      <c r="U8" s="60"/>
      <c r="V8" s="72">
        <f>D8+E8+F8+G8+H8+I8+J8+K8+L8+O8+S8</f>
        <v>0</v>
      </c>
    </row>
    <row r="9" spans="2:22" s="61" customFormat="1" x14ac:dyDescent="0.25">
      <c r="B9" s="1"/>
      <c r="C9" s="1" t="s">
        <v>84</v>
      </c>
      <c r="D9" s="73"/>
      <c r="E9" s="73">
        <v>53</v>
      </c>
      <c r="F9" s="73"/>
      <c r="G9" s="74"/>
      <c r="H9" s="73"/>
      <c r="I9" s="75"/>
      <c r="J9" s="75"/>
      <c r="K9" s="67"/>
      <c r="L9" s="68"/>
      <c r="M9" s="58"/>
      <c r="N9" s="67"/>
      <c r="O9" s="69"/>
      <c r="P9" s="76">
        <f>IF(N9&gt;0,N9-O9,0)</f>
        <v>0</v>
      </c>
      <c r="Q9" s="60"/>
      <c r="R9" s="69"/>
      <c r="S9" s="69"/>
      <c r="T9" s="77">
        <f t="shared" ref="T9" si="0">IF(R9=0,0,(S9-R9)/R9)</f>
        <v>0</v>
      </c>
      <c r="U9" s="78"/>
      <c r="V9" s="72">
        <f t="shared" ref="V9:V26" si="1">D9+E9+F9+G9+H9+I9+J9+K9+L9+O9+S9</f>
        <v>53</v>
      </c>
    </row>
    <row r="10" spans="2:22" s="61" customFormat="1" x14ac:dyDescent="0.25">
      <c r="B10" s="1" t="s">
        <v>129</v>
      </c>
      <c r="C10" s="66"/>
      <c r="D10" s="73"/>
      <c r="E10" s="73"/>
      <c r="F10" s="73"/>
      <c r="G10" s="74"/>
      <c r="H10" s="73"/>
      <c r="I10" s="75"/>
      <c r="J10" s="75"/>
      <c r="K10" s="67"/>
      <c r="L10" s="68"/>
      <c r="M10" s="58"/>
      <c r="N10" s="67"/>
      <c r="O10" s="69"/>
      <c r="P10" s="76">
        <f t="shared" ref="P10:P26" si="2">IF(N10&gt;0,N10-O10,0)</f>
        <v>0</v>
      </c>
      <c r="Q10" s="60"/>
      <c r="R10" s="69"/>
      <c r="S10" s="69"/>
      <c r="T10" s="77"/>
      <c r="U10" s="78"/>
      <c r="V10" s="72">
        <f t="shared" si="1"/>
        <v>0</v>
      </c>
    </row>
    <row r="11" spans="2:22" s="61" customFormat="1" x14ac:dyDescent="0.25">
      <c r="B11" s="1"/>
      <c r="C11" s="1" t="s">
        <v>130</v>
      </c>
      <c r="D11" s="69"/>
      <c r="E11" s="69"/>
      <c r="F11" s="69"/>
      <c r="G11" s="79"/>
      <c r="H11" s="69"/>
      <c r="I11" s="67"/>
      <c r="J11" s="67"/>
      <c r="K11" s="69"/>
      <c r="L11" s="79"/>
      <c r="M11" s="58"/>
      <c r="N11" s="67"/>
      <c r="O11" s="69"/>
      <c r="P11" s="76">
        <f t="shared" si="2"/>
        <v>0</v>
      </c>
      <c r="Q11" s="69"/>
      <c r="R11" s="69"/>
      <c r="S11" s="69"/>
      <c r="T11" s="77"/>
      <c r="U11" s="60"/>
      <c r="V11" s="72">
        <f t="shared" si="1"/>
        <v>0</v>
      </c>
    </row>
    <row r="12" spans="2:22" s="61" customFormat="1" x14ac:dyDescent="0.25">
      <c r="B12" s="1"/>
      <c r="C12" s="103" t="s">
        <v>131</v>
      </c>
      <c r="D12" s="69"/>
      <c r="E12" s="69"/>
      <c r="F12" s="69"/>
      <c r="G12" s="79"/>
      <c r="H12" s="69">
        <v>4</v>
      </c>
      <c r="I12" s="67"/>
      <c r="J12" s="67"/>
      <c r="K12" s="69"/>
      <c r="L12" s="79"/>
      <c r="M12" s="58"/>
      <c r="N12" s="67"/>
      <c r="O12" s="69"/>
      <c r="P12" s="76">
        <f t="shared" si="2"/>
        <v>0</v>
      </c>
      <c r="Q12" s="69"/>
      <c r="R12" s="69"/>
      <c r="S12" s="69"/>
      <c r="T12" s="77"/>
      <c r="U12" s="60"/>
      <c r="V12" s="72">
        <f t="shared" si="1"/>
        <v>4</v>
      </c>
    </row>
    <row r="13" spans="2:22" s="61" customFormat="1" x14ac:dyDescent="0.25">
      <c r="B13" s="1" t="s">
        <v>114</v>
      </c>
      <c r="C13" s="1"/>
      <c r="D13" s="69"/>
      <c r="E13" s="69"/>
      <c r="F13" s="69"/>
      <c r="G13" s="79"/>
      <c r="H13" s="69"/>
      <c r="I13" s="67"/>
      <c r="J13" s="67"/>
      <c r="K13" s="69"/>
      <c r="L13" s="79"/>
      <c r="M13" s="58"/>
      <c r="N13" s="67"/>
      <c r="O13" s="69"/>
      <c r="P13" s="76">
        <f t="shared" si="2"/>
        <v>0</v>
      </c>
      <c r="Q13" s="69"/>
      <c r="R13" s="69"/>
      <c r="S13" s="69"/>
      <c r="T13" s="77">
        <f t="shared" ref="T13" si="3">IF(R13=0,0,(S13-R13)/R13)</f>
        <v>0</v>
      </c>
      <c r="U13" s="60"/>
      <c r="V13" s="72">
        <f t="shared" si="1"/>
        <v>0</v>
      </c>
    </row>
    <row r="14" spans="2:22" s="61" customFormat="1" x14ac:dyDescent="0.25">
      <c r="B14" s="1"/>
      <c r="C14" s="1" t="s">
        <v>80</v>
      </c>
      <c r="D14" s="80"/>
      <c r="E14" s="80"/>
      <c r="F14" s="80">
        <v>3</v>
      </c>
      <c r="G14" s="81"/>
      <c r="H14" s="69"/>
      <c r="I14" s="82">
        <v>18</v>
      </c>
      <c r="J14" s="82"/>
      <c r="K14" s="80"/>
      <c r="L14" s="81"/>
      <c r="M14" s="58"/>
      <c r="N14" s="82"/>
      <c r="O14" s="80"/>
      <c r="P14" s="76">
        <f t="shared" si="2"/>
        <v>0</v>
      </c>
      <c r="Q14" s="80"/>
      <c r="R14" s="69"/>
      <c r="S14" s="69"/>
      <c r="T14" s="77"/>
      <c r="U14" s="60"/>
      <c r="V14" s="72">
        <f t="shared" si="1"/>
        <v>21</v>
      </c>
    </row>
    <row r="15" spans="2:22" s="61" customFormat="1" x14ac:dyDescent="0.25">
      <c r="B15" s="1"/>
      <c r="C15" s="1" t="s">
        <v>132</v>
      </c>
      <c r="D15" s="80"/>
      <c r="E15" s="80"/>
      <c r="F15" s="80"/>
      <c r="G15" s="81"/>
      <c r="H15" s="69"/>
      <c r="I15" s="82"/>
      <c r="J15" s="82"/>
      <c r="K15" s="82"/>
      <c r="L15" s="83"/>
      <c r="M15" s="58"/>
      <c r="N15" s="82"/>
      <c r="O15" s="80">
        <v>34</v>
      </c>
      <c r="P15" s="76">
        <f t="shared" si="2"/>
        <v>0</v>
      </c>
      <c r="Q15" s="60"/>
      <c r="R15" s="69"/>
      <c r="S15" s="69"/>
      <c r="T15" s="77"/>
      <c r="U15" s="60"/>
      <c r="V15" s="72">
        <f t="shared" si="1"/>
        <v>34</v>
      </c>
    </row>
    <row r="16" spans="2:22" s="61" customFormat="1" x14ac:dyDescent="0.25">
      <c r="B16" s="1"/>
      <c r="C16" s="1" t="s">
        <v>126</v>
      </c>
      <c r="D16" s="80"/>
      <c r="E16" s="80"/>
      <c r="F16" s="80"/>
      <c r="G16" s="80"/>
      <c r="H16" s="82"/>
      <c r="I16" s="82"/>
      <c r="J16" s="82"/>
      <c r="K16" s="82"/>
      <c r="L16" s="83">
        <v>2</v>
      </c>
      <c r="M16" s="58"/>
      <c r="N16" s="82"/>
      <c r="O16" s="80"/>
      <c r="P16" s="76">
        <f t="shared" si="2"/>
        <v>0</v>
      </c>
      <c r="Q16" s="60"/>
      <c r="R16" s="69"/>
      <c r="S16" s="69"/>
      <c r="T16" s="77"/>
      <c r="U16" s="60"/>
      <c r="V16" s="72">
        <f t="shared" si="1"/>
        <v>2</v>
      </c>
    </row>
    <row r="17" spans="2:22" s="61" customFormat="1" x14ac:dyDescent="0.25">
      <c r="B17" s="1"/>
      <c r="C17" s="1" t="s">
        <v>133</v>
      </c>
      <c r="D17" s="80"/>
      <c r="E17" s="80"/>
      <c r="F17" s="80"/>
      <c r="G17" s="80"/>
      <c r="H17" s="82"/>
      <c r="I17" s="82"/>
      <c r="J17" s="82"/>
      <c r="K17" s="82"/>
      <c r="L17" s="83"/>
      <c r="M17" s="58"/>
      <c r="N17" s="82"/>
      <c r="O17" s="80">
        <v>8</v>
      </c>
      <c r="P17" s="76">
        <f t="shared" si="2"/>
        <v>0</v>
      </c>
      <c r="Q17" s="60"/>
      <c r="R17" s="69"/>
      <c r="S17" s="69">
        <v>4</v>
      </c>
      <c r="T17" s="77"/>
      <c r="U17" s="60"/>
      <c r="V17" s="72">
        <f t="shared" si="1"/>
        <v>12</v>
      </c>
    </row>
    <row r="18" spans="2:22" s="61" customFormat="1" x14ac:dyDescent="0.25">
      <c r="B18" s="1" t="s">
        <v>134</v>
      </c>
      <c r="C18" s="1"/>
      <c r="D18" s="80"/>
      <c r="E18" s="80"/>
      <c r="F18" s="80"/>
      <c r="G18" s="80"/>
      <c r="H18" s="82"/>
      <c r="I18" s="82"/>
      <c r="J18" s="82"/>
      <c r="K18" s="82"/>
      <c r="L18" s="83"/>
      <c r="M18" s="58"/>
      <c r="N18" s="82"/>
      <c r="O18" s="80"/>
      <c r="P18" s="76">
        <f t="shared" si="2"/>
        <v>0</v>
      </c>
      <c r="Q18" s="60"/>
      <c r="R18" s="69"/>
      <c r="S18" s="69"/>
      <c r="T18" s="77"/>
      <c r="U18" s="60"/>
      <c r="V18" s="72">
        <f t="shared" si="1"/>
        <v>0</v>
      </c>
    </row>
    <row r="19" spans="2:22" s="61" customFormat="1" x14ac:dyDescent="0.25">
      <c r="B19" s="1"/>
      <c r="C19" s="1" t="s">
        <v>80</v>
      </c>
      <c r="D19" s="80"/>
      <c r="E19" s="80"/>
      <c r="F19" s="80"/>
      <c r="G19" s="80"/>
      <c r="H19" s="82"/>
      <c r="I19" s="82">
        <v>2</v>
      </c>
      <c r="J19" s="82"/>
      <c r="K19" s="82"/>
      <c r="L19" s="83"/>
      <c r="M19" s="58"/>
      <c r="N19" s="82"/>
      <c r="O19" s="80"/>
      <c r="P19" s="76">
        <f t="shared" si="2"/>
        <v>0</v>
      </c>
      <c r="Q19" s="60"/>
      <c r="R19" s="69"/>
      <c r="S19" s="69"/>
      <c r="T19" s="77"/>
      <c r="U19" s="60"/>
      <c r="V19" s="72">
        <f t="shared" si="1"/>
        <v>2</v>
      </c>
    </row>
    <row r="20" spans="2:22" s="61" customFormat="1" x14ac:dyDescent="0.25">
      <c r="B20" s="66"/>
      <c r="C20" s="1" t="s">
        <v>135</v>
      </c>
      <c r="D20" s="80"/>
      <c r="E20" s="80"/>
      <c r="F20" s="80"/>
      <c r="G20" s="80"/>
      <c r="H20" s="82"/>
      <c r="I20" s="82"/>
      <c r="J20" s="82"/>
      <c r="K20" s="82"/>
      <c r="L20" s="83"/>
      <c r="M20" s="58"/>
      <c r="N20" s="1"/>
      <c r="O20" s="80">
        <v>2</v>
      </c>
      <c r="P20" s="76">
        <f t="shared" si="2"/>
        <v>0</v>
      </c>
      <c r="Q20" s="60"/>
      <c r="R20" s="69"/>
      <c r="S20" s="69"/>
      <c r="T20" s="77"/>
      <c r="U20" s="60"/>
      <c r="V20" s="72">
        <f t="shared" si="1"/>
        <v>2</v>
      </c>
    </row>
    <row r="21" spans="2:22" s="61" customFormat="1" x14ac:dyDescent="0.25">
      <c r="B21" s="1" t="s">
        <v>124</v>
      </c>
      <c r="C21" s="1"/>
      <c r="D21" s="80"/>
      <c r="E21" s="80"/>
      <c r="F21" s="80"/>
      <c r="G21" s="80"/>
      <c r="H21" s="82"/>
      <c r="I21" s="82"/>
      <c r="J21" s="82"/>
      <c r="K21" s="82"/>
      <c r="L21" s="83"/>
      <c r="M21" s="58"/>
      <c r="N21" s="82"/>
      <c r="O21" s="80"/>
      <c r="P21" s="76">
        <f t="shared" si="2"/>
        <v>0</v>
      </c>
      <c r="Q21" s="60"/>
      <c r="R21" s="69"/>
      <c r="S21" s="69"/>
      <c r="T21" s="77"/>
      <c r="U21" s="60"/>
      <c r="V21" s="72">
        <f t="shared" si="1"/>
        <v>0</v>
      </c>
    </row>
    <row r="22" spans="2:22" s="61" customFormat="1" x14ac:dyDescent="0.25">
      <c r="B22" s="1"/>
      <c r="C22" s="1" t="s">
        <v>136</v>
      </c>
      <c r="D22" s="80"/>
      <c r="E22" s="80"/>
      <c r="F22" s="80"/>
      <c r="G22" s="80"/>
      <c r="H22" s="82"/>
      <c r="I22" s="82"/>
      <c r="J22" s="82"/>
      <c r="K22" s="82">
        <v>6</v>
      </c>
      <c r="L22" s="83"/>
      <c r="M22" s="58"/>
      <c r="N22" s="82"/>
      <c r="O22" s="80"/>
      <c r="P22" s="76">
        <f t="shared" si="2"/>
        <v>0</v>
      </c>
      <c r="Q22" s="60"/>
      <c r="R22" s="69"/>
      <c r="S22" s="69"/>
      <c r="T22" s="77"/>
      <c r="U22" s="60"/>
      <c r="V22" s="72">
        <f t="shared" si="1"/>
        <v>6</v>
      </c>
    </row>
    <row r="23" spans="2:22" s="61" customFormat="1" x14ac:dyDescent="0.25">
      <c r="B23" s="66"/>
      <c r="C23" s="1" t="s">
        <v>90</v>
      </c>
      <c r="D23" s="80"/>
      <c r="E23" s="80"/>
      <c r="F23" s="80"/>
      <c r="G23" s="80"/>
      <c r="H23" s="82"/>
      <c r="I23" s="82"/>
      <c r="J23" s="82"/>
      <c r="K23" s="82">
        <v>3</v>
      </c>
      <c r="L23" s="83"/>
      <c r="M23" s="58"/>
      <c r="N23" s="82"/>
      <c r="O23" s="80"/>
      <c r="P23" s="76">
        <f t="shared" si="2"/>
        <v>0</v>
      </c>
      <c r="Q23" s="60"/>
      <c r="R23" s="69"/>
      <c r="S23" s="69">
        <v>45</v>
      </c>
      <c r="T23" s="77"/>
      <c r="U23" s="60"/>
      <c r="V23" s="72">
        <f t="shared" si="1"/>
        <v>48</v>
      </c>
    </row>
    <row r="24" spans="2:22" s="61" customFormat="1" x14ac:dyDescent="0.25">
      <c r="B24" s="1"/>
      <c r="C24" s="1"/>
      <c r="D24" s="80"/>
      <c r="E24" s="80"/>
      <c r="F24" s="80"/>
      <c r="G24" s="80"/>
      <c r="H24" s="82"/>
      <c r="I24" s="82"/>
      <c r="J24" s="82"/>
      <c r="K24" s="82"/>
      <c r="L24" s="83"/>
      <c r="M24" s="58"/>
      <c r="N24" s="82"/>
      <c r="O24" s="80"/>
      <c r="P24" s="76">
        <f t="shared" si="2"/>
        <v>0</v>
      </c>
      <c r="Q24" s="60"/>
      <c r="R24" s="69"/>
      <c r="S24" s="69"/>
      <c r="T24" s="77"/>
      <c r="U24" s="60"/>
      <c r="V24" s="72">
        <f t="shared" si="1"/>
        <v>0</v>
      </c>
    </row>
    <row r="25" spans="2:22" s="61" customFormat="1" x14ac:dyDescent="0.25">
      <c r="B25" s="1"/>
      <c r="C25" s="1"/>
      <c r="D25" s="80"/>
      <c r="E25" s="80"/>
      <c r="F25" s="80"/>
      <c r="G25" s="80"/>
      <c r="H25" s="82"/>
      <c r="I25" s="82"/>
      <c r="J25" s="82"/>
      <c r="K25" s="82"/>
      <c r="L25" s="83"/>
      <c r="M25" s="58"/>
      <c r="N25" s="82"/>
      <c r="O25" s="80"/>
      <c r="P25" s="76">
        <f t="shared" si="2"/>
        <v>0</v>
      </c>
      <c r="Q25" s="60"/>
      <c r="R25" s="69"/>
      <c r="S25" s="69"/>
      <c r="T25" s="77"/>
      <c r="U25" s="60"/>
      <c r="V25" s="72">
        <f t="shared" si="1"/>
        <v>0</v>
      </c>
    </row>
    <row r="26" spans="2:22" s="61" customFormat="1" ht="12.75" x14ac:dyDescent="0.2">
      <c r="B26" s="66"/>
      <c r="C26" s="66"/>
      <c r="D26" s="80"/>
      <c r="E26" s="80"/>
      <c r="F26" s="80"/>
      <c r="G26" s="80"/>
      <c r="H26" s="80"/>
      <c r="I26" s="80"/>
      <c r="J26" s="80"/>
      <c r="K26" s="80"/>
      <c r="L26" s="81"/>
      <c r="M26" s="58"/>
      <c r="N26" s="82"/>
      <c r="O26" s="80"/>
      <c r="P26" s="76">
        <f t="shared" si="2"/>
        <v>0</v>
      </c>
      <c r="Q26" s="80"/>
      <c r="R26" s="69"/>
      <c r="S26" s="69"/>
      <c r="T26" s="77"/>
      <c r="U26" s="60"/>
      <c r="V26" s="72">
        <f t="shared" si="1"/>
        <v>0</v>
      </c>
    </row>
    <row r="27" spans="2:22" s="61" customFormat="1" ht="13.5" thickBot="1" x14ac:dyDescent="0.25">
      <c r="B27" s="84" t="s">
        <v>24</v>
      </c>
      <c r="C27" s="85"/>
      <c r="D27" s="86">
        <f t="shared" ref="D27:L27" si="4">SUM(D8:D26)</f>
        <v>0</v>
      </c>
      <c r="E27" s="86">
        <f t="shared" si="4"/>
        <v>53</v>
      </c>
      <c r="F27" s="86">
        <f t="shared" si="4"/>
        <v>3</v>
      </c>
      <c r="G27" s="86">
        <f t="shared" si="4"/>
        <v>0</v>
      </c>
      <c r="H27" s="86">
        <f t="shared" si="4"/>
        <v>4</v>
      </c>
      <c r="I27" s="86">
        <f t="shared" si="4"/>
        <v>20</v>
      </c>
      <c r="J27" s="86">
        <f t="shared" si="4"/>
        <v>0</v>
      </c>
      <c r="K27" s="86">
        <f t="shared" si="4"/>
        <v>9</v>
      </c>
      <c r="L27" s="87">
        <f t="shared" si="4"/>
        <v>2</v>
      </c>
      <c r="M27" s="58"/>
      <c r="N27" s="88">
        <f>SUM(N8:N26)</f>
        <v>0</v>
      </c>
      <c r="O27" s="86">
        <f>SUM(O8:O26)</f>
        <v>44</v>
      </c>
      <c r="P27" s="89">
        <f>SUM(P8:P26)</f>
        <v>0</v>
      </c>
      <c r="Q27" s="86"/>
      <c r="R27" s="90">
        <f>SUM(R8:R26)</f>
        <v>0</v>
      </c>
      <c r="S27" s="90">
        <f>SUM(S8:S26)</f>
        <v>49</v>
      </c>
      <c r="T27" s="90">
        <f>SUM(T8:T26)</f>
        <v>0</v>
      </c>
      <c r="U27" s="100"/>
      <c r="V27" s="102">
        <f>SUM(V8:V26)</f>
        <v>184</v>
      </c>
    </row>
    <row r="28" spans="2:22" s="91" customFormat="1" thickTop="1" x14ac:dyDescent="0.2"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3"/>
      <c r="Q28" s="92"/>
      <c r="R28" s="92"/>
      <c r="S28" s="92"/>
      <c r="T28" s="92"/>
      <c r="U28" s="92"/>
      <c r="V28" s="94"/>
    </row>
  </sheetData>
  <mergeCells count="8">
    <mergeCell ref="B2:V2"/>
    <mergeCell ref="B3:V3"/>
    <mergeCell ref="B4:V4"/>
    <mergeCell ref="D6:G6"/>
    <mergeCell ref="K6:K7"/>
    <mergeCell ref="L6:L7"/>
    <mergeCell ref="N6:P6"/>
    <mergeCell ref="R6:T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B839-8B9D-4371-8DE5-1EA555277B43}">
  <dimension ref="B2:V28"/>
  <sheetViews>
    <sheetView workbookViewId="0">
      <selection sqref="A1:XFD1048576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5" customWidth="1"/>
    <col min="6" max="6" width="12.42578125" style="5" bestFit="1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140625" style="5" customWidth="1"/>
    <col min="14" max="14" width="9.140625" style="5"/>
    <col min="15" max="15" width="6.5703125" style="5" bestFit="1" customWidth="1"/>
    <col min="16" max="16" width="7.42578125" style="52" bestFit="1" customWidth="1"/>
    <col min="17" max="17" width="2.28515625" style="5" customWidth="1"/>
    <col min="18" max="18" width="8.28515625" style="5" bestFit="1" customWidth="1"/>
    <col min="19" max="19" width="6.5703125" style="5" bestFit="1" customWidth="1"/>
    <col min="20" max="20" width="8.7109375" style="5" bestFit="1" customWidth="1"/>
    <col min="21" max="21" width="1.7109375" style="5" customWidth="1"/>
    <col min="22" max="22" width="9.7109375" style="95" customWidth="1"/>
  </cols>
  <sheetData>
    <row r="2" spans="2:22" ht="26.25" x14ac:dyDescent="0.4">
      <c r="B2" s="115" t="s">
        <v>17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</row>
    <row r="3" spans="2:22" ht="15.75" x14ac:dyDescent="0.25">
      <c r="B3" s="116" t="s">
        <v>6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</row>
    <row r="4" spans="2:22" x14ac:dyDescent="0.25">
      <c r="B4" s="118" t="s">
        <v>103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</row>
    <row r="6" spans="2:22" s="61" customFormat="1" ht="12.75" x14ac:dyDescent="0.2">
      <c r="B6" s="54" t="s">
        <v>12</v>
      </c>
      <c r="C6" s="55" t="s">
        <v>11</v>
      </c>
      <c r="D6" s="125" t="s">
        <v>80</v>
      </c>
      <c r="E6" s="126"/>
      <c r="F6" s="126"/>
      <c r="G6" s="127"/>
      <c r="H6" s="57"/>
      <c r="I6" s="57" t="s">
        <v>104</v>
      </c>
      <c r="J6" s="57" t="s">
        <v>105</v>
      </c>
      <c r="K6" s="128" t="s">
        <v>81</v>
      </c>
      <c r="L6" s="130" t="s">
        <v>82</v>
      </c>
      <c r="M6" s="58"/>
      <c r="N6" s="127" t="s">
        <v>18</v>
      </c>
      <c r="O6" s="132"/>
      <c r="P6" s="132"/>
      <c r="Q6" s="60"/>
      <c r="R6" s="132" t="s">
        <v>21</v>
      </c>
      <c r="S6" s="132"/>
      <c r="T6" s="132"/>
      <c r="U6" s="60"/>
      <c r="V6" s="101" t="s">
        <v>14</v>
      </c>
    </row>
    <row r="7" spans="2:22" s="61" customFormat="1" ht="12.75" x14ac:dyDescent="0.2">
      <c r="B7" s="62"/>
      <c r="C7" s="63"/>
      <c r="D7" s="64" t="s">
        <v>83</v>
      </c>
      <c r="E7" s="64" t="s">
        <v>84</v>
      </c>
      <c r="F7" s="64" t="s">
        <v>106</v>
      </c>
      <c r="G7" s="64" t="s">
        <v>86</v>
      </c>
      <c r="H7" s="64" t="s">
        <v>107</v>
      </c>
      <c r="I7" s="64" t="s">
        <v>108</v>
      </c>
      <c r="J7" s="64" t="s">
        <v>109</v>
      </c>
      <c r="K7" s="129"/>
      <c r="L7" s="131"/>
      <c r="M7" s="58"/>
      <c r="N7" s="56" t="s">
        <v>13</v>
      </c>
      <c r="O7" s="59" t="s">
        <v>16</v>
      </c>
      <c r="P7" s="65" t="s">
        <v>110</v>
      </c>
      <c r="Q7" s="60"/>
      <c r="R7" s="59" t="s">
        <v>20</v>
      </c>
      <c r="S7" s="59" t="s">
        <v>16</v>
      </c>
      <c r="T7" s="59" t="s">
        <v>19</v>
      </c>
      <c r="U7" s="60"/>
      <c r="V7" s="101" t="s">
        <v>111</v>
      </c>
    </row>
    <row r="8" spans="2:22" s="61" customFormat="1" x14ac:dyDescent="0.25">
      <c r="B8" s="1" t="s">
        <v>115</v>
      </c>
      <c r="C8" s="66"/>
      <c r="D8" s="67"/>
      <c r="E8" s="67"/>
      <c r="F8" s="67"/>
      <c r="G8" s="67"/>
      <c r="H8" s="67"/>
      <c r="I8" s="67"/>
      <c r="J8" s="67"/>
      <c r="K8" s="67"/>
      <c r="L8" s="68"/>
      <c r="M8" s="58"/>
      <c r="N8" s="67"/>
      <c r="O8" s="69"/>
      <c r="P8" s="70"/>
      <c r="Q8" s="60"/>
      <c r="R8" s="69"/>
      <c r="S8" s="69"/>
      <c r="T8" s="71"/>
      <c r="U8" s="60"/>
      <c r="V8" s="72">
        <f>D8+E8+F8+G8+H8+I8+J8+K8+L8+O8+S8</f>
        <v>0</v>
      </c>
    </row>
    <row r="9" spans="2:22" s="61" customFormat="1" x14ac:dyDescent="0.25">
      <c r="B9" s="1"/>
      <c r="C9" s="1" t="s">
        <v>84</v>
      </c>
      <c r="D9" s="73"/>
      <c r="E9" s="73">
        <v>42</v>
      </c>
      <c r="F9" s="73"/>
      <c r="G9" s="74"/>
      <c r="H9" s="73"/>
      <c r="I9" s="75"/>
      <c r="J9" s="75"/>
      <c r="K9" s="67"/>
      <c r="L9" s="68"/>
      <c r="M9" s="58"/>
      <c r="N9" s="67"/>
      <c r="O9" s="69"/>
      <c r="P9" s="76">
        <f>IF(N9&gt;0,N9-O9,0)</f>
        <v>0</v>
      </c>
      <c r="Q9" s="60"/>
      <c r="R9" s="69"/>
      <c r="S9" s="69"/>
      <c r="T9" s="77">
        <f t="shared" ref="T9" si="0">IF(R9=0,0,(S9-R9)/R9)</f>
        <v>0</v>
      </c>
      <c r="U9" s="78"/>
      <c r="V9" s="72">
        <f t="shared" ref="V9:V26" si="1">D9+E9+F9+G9+H9+I9+J9+K9+L9+O9+S9</f>
        <v>42</v>
      </c>
    </row>
    <row r="10" spans="2:22" s="61" customFormat="1" x14ac:dyDescent="0.25">
      <c r="B10" s="1" t="s">
        <v>112</v>
      </c>
      <c r="C10" s="66"/>
      <c r="D10" s="73"/>
      <c r="E10" s="73"/>
      <c r="F10" s="73"/>
      <c r="G10" s="74"/>
      <c r="H10" s="73"/>
      <c r="I10" s="75"/>
      <c r="J10" s="75"/>
      <c r="K10" s="67"/>
      <c r="L10" s="68"/>
      <c r="M10" s="58"/>
      <c r="N10" s="67"/>
      <c r="O10" s="69"/>
      <c r="P10" s="76">
        <f t="shared" ref="P10:P26" si="2">IF(N10&gt;0,N10-O10,0)</f>
        <v>0</v>
      </c>
      <c r="Q10" s="60"/>
      <c r="R10" s="69"/>
      <c r="S10" s="69"/>
      <c r="T10" s="77"/>
      <c r="U10" s="78"/>
      <c r="V10" s="72">
        <f t="shared" si="1"/>
        <v>0</v>
      </c>
    </row>
    <row r="11" spans="2:22" s="61" customFormat="1" x14ac:dyDescent="0.25">
      <c r="B11" s="1"/>
      <c r="C11" s="1" t="s">
        <v>90</v>
      </c>
      <c r="D11" s="69"/>
      <c r="E11" s="69"/>
      <c r="F11" s="69"/>
      <c r="G11" s="79"/>
      <c r="H11" s="69"/>
      <c r="I11" s="67"/>
      <c r="J11" s="67"/>
      <c r="K11" s="69"/>
      <c r="L11" s="79"/>
      <c r="M11" s="58"/>
      <c r="N11" s="67"/>
      <c r="O11" s="69"/>
      <c r="P11" s="76">
        <f t="shared" si="2"/>
        <v>0</v>
      </c>
      <c r="Q11" s="69"/>
      <c r="R11" s="69"/>
      <c r="S11" s="69">
        <v>14</v>
      </c>
      <c r="T11" s="77"/>
      <c r="U11" s="60"/>
      <c r="V11" s="72">
        <f t="shared" si="1"/>
        <v>14</v>
      </c>
    </row>
    <row r="12" spans="2:22" s="61" customFormat="1" x14ac:dyDescent="0.25">
      <c r="B12" s="1" t="s">
        <v>114</v>
      </c>
      <c r="C12" s="1"/>
      <c r="D12" s="69"/>
      <c r="E12" s="69"/>
      <c r="F12" s="69"/>
      <c r="G12" s="79"/>
      <c r="H12" s="69"/>
      <c r="I12" s="67"/>
      <c r="J12" s="67"/>
      <c r="K12" s="69"/>
      <c r="L12" s="79"/>
      <c r="M12" s="58"/>
      <c r="N12" s="67"/>
      <c r="O12" s="69"/>
      <c r="P12" s="76">
        <f t="shared" si="2"/>
        <v>0</v>
      </c>
      <c r="Q12" s="69"/>
      <c r="R12" s="69"/>
      <c r="S12" s="69"/>
      <c r="T12" s="77"/>
      <c r="U12" s="60"/>
      <c r="V12" s="72">
        <f t="shared" si="1"/>
        <v>0</v>
      </c>
    </row>
    <row r="13" spans="2:22" s="61" customFormat="1" x14ac:dyDescent="0.25">
      <c r="B13" s="1"/>
      <c r="C13" s="1" t="s">
        <v>80</v>
      </c>
      <c r="D13" s="69"/>
      <c r="E13" s="69">
        <v>5</v>
      </c>
      <c r="F13" s="69">
        <v>3</v>
      </c>
      <c r="G13" s="79"/>
      <c r="H13" s="69"/>
      <c r="I13" s="67">
        <v>51</v>
      </c>
      <c r="J13" s="67"/>
      <c r="K13" s="69">
        <v>2</v>
      </c>
      <c r="L13" s="79"/>
      <c r="M13" s="58"/>
      <c r="N13" s="67"/>
      <c r="O13" s="69"/>
      <c r="P13" s="76">
        <f t="shared" si="2"/>
        <v>0</v>
      </c>
      <c r="Q13" s="69"/>
      <c r="R13" s="69"/>
      <c r="S13" s="69"/>
      <c r="T13" s="77">
        <f t="shared" ref="T13" si="3">IF(R13=0,0,(S13-R13)/R13)</f>
        <v>0</v>
      </c>
      <c r="U13" s="60"/>
      <c r="V13" s="72">
        <f t="shared" si="1"/>
        <v>61</v>
      </c>
    </row>
    <row r="14" spans="2:22" s="61" customFormat="1" x14ac:dyDescent="0.25">
      <c r="B14" s="1"/>
      <c r="C14" s="1" t="s">
        <v>117</v>
      </c>
      <c r="D14" s="80"/>
      <c r="E14" s="80"/>
      <c r="F14" s="80"/>
      <c r="G14" s="81"/>
      <c r="H14" s="69"/>
      <c r="I14" s="82"/>
      <c r="J14" s="82"/>
      <c r="K14" s="80"/>
      <c r="L14" s="81"/>
      <c r="M14" s="58"/>
      <c r="N14" s="82"/>
      <c r="O14" s="80">
        <v>40</v>
      </c>
      <c r="P14" s="76">
        <f t="shared" si="2"/>
        <v>0</v>
      </c>
      <c r="Q14" s="80"/>
      <c r="R14" s="69"/>
      <c r="S14" s="69"/>
      <c r="T14" s="77"/>
      <c r="U14" s="60"/>
      <c r="V14" s="72">
        <f t="shared" si="1"/>
        <v>40</v>
      </c>
    </row>
    <row r="15" spans="2:22" s="61" customFormat="1" x14ac:dyDescent="0.25">
      <c r="B15" s="1"/>
      <c r="C15" s="1" t="s">
        <v>125</v>
      </c>
      <c r="D15" s="80"/>
      <c r="E15" s="80"/>
      <c r="F15" s="80"/>
      <c r="G15" s="81"/>
      <c r="H15" s="69"/>
      <c r="I15" s="82"/>
      <c r="J15" s="82"/>
      <c r="K15" s="82"/>
      <c r="L15" s="83"/>
      <c r="M15" s="58"/>
      <c r="N15" s="82"/>
      <c r="O15" s="80">
        <v>4</v>
      </c>
      <c r="P15" s="76">
        <f t="shared" si="2"/>
        <v>0</v>
      </c>
      <c r="Q15" s="60"/>
      <c r="R15" s="69"/>
      <c r="S15" s="69"/>
      <c r="T15" s="77"/>
      <c r="U15" s="60"/>
      <c r="V15" s="72">
        <f t="shared" si="1"/>
        <v>4</v>
      </c>
    </row>
    <row r="16" spans="2:22" s="61" customFormat="1" x14ac:dyDescent="0.25">
      <c r="B16" s="1"/>
      <c r="C16" s="1" t="s">
        <v>126</v>
      </c>
      <c r="D16" s="80"/>
      <c r="E16" s="80"/>
      <c r="F16" s="80"/>
      <c r="G16" s="80"/>
      <c r="H16" s="82"/>
      <c r="I16" s="82"/>
      <c r="J16" s="82"/>
      <c r="K16" s="82"/>
      <c r="L16" s="83"/>
      <c r="M16" s="58"/>
      <c r="N16" s="82"/>
      <c r="O16" s="80">
        <v>6</v>
      </c>
      <c r="P16" s="76">
        <f t="shared" si="2"/>
        <v>0</v>
      </c>
      <c r="Q16" s="60"/>
      <c r="R16" s="69"/>
      <c r="S16" s="69"/>
      <c r="T16" s="77"/>
      <c r="U16" s="60"/>
      <c r="V16" s="72">
        <f t="shared" si="1"/>
        <v>6</v>
      </c>
    </row>
    <row r="17" spans="2:22" s="61" customFormat="1" x14ac:dyDescent="0.25">
      <c r="B17" s="1"/>
      <c r="C17" s="1"/>
      <c r="D17" s="80"/>
      <c r="E17" s="80"/>
      <c r="F17" s="80"/>
      <c r="G17" s="80"/>
      <c r="H17" s="82"/>
      <c r="I17" s="82"/>
      <c r="J17" s="82"/>
      <c r="K17" s="82"/>
      <c r="L17" s="83"/>
      <c r="M17" s="58"/>
      <c r="N17" s="82"/>
      <c r="O17" s="80"/>
      <c r="P17" s="76">
        <f t="shared" si="2"/>
        <v>0</v>
      </c>
      <c r="Q17" s="60"/>
      <c r="R17" s="69"/>
      <c r="S17" s="69"/>
      <c r="T17" s="77"/>
      <c r="U17" s="60"/>
      <c r="V17" s="72">
        <f t="shared" si="1"/>
        <v>0</v>
      </c>
    </row>
    <row r="18" spans="2:22" s="61" customFormat="1" x14ac:dyDescent="0.25">
      <c r="B18" s="1"/>
      <c r="C18" s="1"/>
      <c r="D18" s="80"/>
      <c r="E18" s="80"/>
      <c r="F18" s="80"/>
      <c r="G18" s="80"/>
      <c r="H18" s="82"/>
      <c r="I18" s="82"/>
      <c r="J18" s="82"/>
      <c r="K18" s="82"/>
      <c r="L18" s="83"/>
      <c r="M18" s="58"/>
      <c r="N18" s="82"/>
      <c r="O18" s="80"/>
      <c r="P18" s="76">
        <f t="shared" si="2"/>
        <v>0</v>
      </c>
      <c r="Q18" s="60"/>
      <c r="R18" s="69"/>
      <c r="S18" s="69"/>
      <c r="T18" s="77"/>
      <c r="U18" s="60"/>
      <c r="V18" s="72">
        <f t="shared" si="1"/>
        <v>0</v>
      </c>
    </row>
    <row r="19" spans="2:22" s="61" customFormat="1" x14ac:dyDescent="0.25">
      <c r="B19" s="1"/>
      <c r="C19" s="1"/>
      <c r="D19" s="80"/>
      <c r="E19" s="80"/>
      <c r="F19" s="80"/>
      <c r="G19" s="80"/>
      <c r="H19" s="82"/>
      <c r="I19" s="82"/>
      <c r="J19" s="82"/>
      <c r="K19" s="82"/>
      <c r="L19" s="83"/>
      <c r="M19" s="58"/>
      <c r="N19" s="82"/>
      <c r="O19" s="80"/>
      <c r="P19" s="76">
        <f t="shared" si="2"/>
        <v>0</v>
      </c>
      <c r="Q19" s="60"/>
      <c r="R19" s="69"/>
      <c r="S19" s="69"/>
      <c r="T19" s="77"/>
      <c r="U19" s="60"/>
      <c r="V19" s="72">
        <f t="shared" si="1"/>
        <v>0</v>
      </c>
    </row>
    <row r="20" spans="2:22" s="61" customFormat="1" x14ac:dyDescent="0.25">
      <c r="B20" s="66"/>
      <c r="C20" s="1"/>
      <c r="D20" s="80"/>
      <c r="E20" s="80"/>
      <c r="F20" s="80"/>
      <c r="G20" s="80"/>
      <c r="H20" s="82"/>
      <c r="I20" s="82"/>
      <c r="J20" s="82"/>
      <c r="K20" s="82"/>
      <c r="L20" s="83"/>
      <c r="M20" s="58"/>
      <c r="N20" s="82"/>
      <c r="O20" s="80"/>
      <c r="P20" s="76">
        <f t="shared" si="2"/>
        <v>0</v>
      </c>
      <c r="Q20" s="60"/>
      <c r="R20" s="69"/>
      <c r="S20" s="69"/>
      <c r="T20" s="77"/>
      <c r="U20" s="60"/>
      <c r="V20" s="72">
        <f t="shared" si="1"/>
        <v>0</v>
      </c>
    </row>
    <row r="21" spans="2:22" s="61" customFormat="1" x14ac:dyDescent="0.25">
      <c r="B21" s="66"/>
      <c r="C21" s="1"/>
      <c r="D21" s="80"/>
      <c r="E21" s="80"/>
      <c r="F21" s="80"/>
      <c r="G21" s="80"/>
      <c r="H21" s="82"/>
      <c r="I21" s="82"/>
      <c r="J21" s="82"/>
      <c r="K21" s="82"/>
      <c r="L21" s="83"/>
      <c r="M21" s="58"/>
      <c r="N21" s="82"/>
      <c r="O21" s="80"/>
      <c r="P21" s="76">
        <f t="shared" si="2"/>
        <v>0</v>
      </c>
      <c r="Q21" s="60"/>
      <c r="R21" s="69"/>
      <c r="S21" s="69"/>
      <c r="T21" s="77"/>
      <c r="U21" s="60"/>
      <c r="V21" s="72">
        <f t="shared" si="1"/>
        <v>0</v>
      </c>
    </row>
    <row r="22" spans="2:22" s="61" customFormat="1" x14ac:dyDescent="0.25">
      <c r="B22" s="1"/>
      <c r="C22" s="1"/>
      <c r="D22" s="80"/>
      <c r="E22" s="80"/>
      <c r="F22" s="80"/>
      <c r="G22" s="80"/>
      <c r="H22" s="82"/>
      <c r="I22" s="82"/>
      <c r="J22" s="82"/>
      <c r="K22" s="82"/>
      <c r="L22" s="83"/>
      <c r="M22" s="58"/>
      <c r="N22" s="82"/>
      <c r="O22" s="80"/>
      <c r="P22" s="76">
        <f t="shared" si="2"/>
        <v>0</v>
      </c>
      <c r="Q22" s="60"/>
      <c r="R22" s="69"/>
      <c r="S22" s="69"/>
      <c r="T22" s="77"/>
      <c r="U22" s="60"/>
      <c r="V22" s="72">
        <f t="shared" si="1"/>
        <v>0</v>
      </c>
    </row>
    <row r="23" spans="2:22" s="61" customFormat="1" x14ac:dyDescent="0.25">
      <c r="B23" s="66"/>
      <c r="C23" s="1"/>
      <c r="D23" s="80"/>
      <c r="E23" s="80"/>
      <c r="F23" s="80"/>
      <c r="G23" s="80"/>
      <c r="H23" s="82"/>
      <c r="I23" s="82"/>
      <c r="J23" s="82"/>
      <c r="K23" s="82"/>
      <c r="L23" s="83"/>
      <c r="M23" s="58"/>
      <c r="N23" s="82"/>
      <c r="O23" s="80"/>
      <c r="P23" s="76">
        <f t="shared" si="2"/>
        <v>0</v>
      </c>
      <c r="Q23" s="60"/>
      <c r="R23" s="69"/>
      <c r="S23" s="69"/>
      <c r="T23" s="77"/>
      <c r="U23" s="60"/>
      <c r="V23" s="72">
        <f t="shared" si="1"/>
        <v>0</v>
      </c>
    </row>
    <row r="24" spans="2:22" s="61" customFormat="1" x14ac:dyDescent="0.25">
      <c r="B24" s="1"/>
      <c r="C24" s="1"/>
      <c r="D24" s="80"/>
      <c r="E24" s="80"/>
      <c r="F24" s="80"/>
      <c r="G24" s="80"/>
      <c r="H24" s="82"/>
      <c r="I24" s="82"/>
      <c r="J24" s="82"/>
      <c r="K24" s="82"/>
      <c r="L24" s="83"/>
      <c r="M24" s="58"/>
      <c r="N24" s="82"/>
      <c r="O24" s="80"/>
      <c r="P24" s="76">
        <f t="shared" si="2"/>
        <v>0</v>
      </c>
      <c r="Q24" s="60"/>
      <c r="R24" s="69"/>
      <c r="S24" s="69"/>
      <c r="T24" s="77"/>
      <c r="U24" s="60"/>
      <c r="V24" s="72">
        <f t="shared" si="1"/>
        <v>0</v>
      </c>
    </row>
    <row r="25" spans="2:22" s="61" customFormat="1" x14ac:dyDescent="0.25">
      <c r="B25" s="1"/>
      <c r="C25" s="1"/>
      <c r="D25" s="80"/>
      <c r="E25" s="80"/>
      <c r="F25" s="80"/>
      <c r="G25" s="80"/>
      <c r="H25" s="82"/>
      <c r="I25" s="82"/>
      <c r="J25" s="82"/>
      <c r="K25" s="82"/>
      <c r="L25" s="83"/>
      <c r="M25" s="58"/>
      <c r="N25" s="82"/>
      <c r="O25" s="80"/>
      <c r="P25" s="76">
        <f t="shared" si="2"/>
        <v>0</v>
      </c>
      <c r="Q25" s="60"/>
      <c r="R25" s="69"/>
      <c r="S25" s="69"/>
      <c r="T25" s="77"/>
      <c r="U25" s="60"/>
      <c r="V25" s="72">
        <f t="shared" si="1"/>
        <v>0</v>
      </c>
    </row>
    <row r="26" spans="2:22" s="61" customFormat="1" ht="12.75" x14ac:dyDescent="0.2">
      <c r="B26" s="66"/>
      <c r="C26" s="66"/>
      <c r="D26" s="80"/>
      <c r="E26" s="80"/>
      <c r="F26" s="80"/>
      <c r="G26" s="80"/>
      <c r="H26" s="80"/>
      <c r="I26" s="80"/>
      <c r="J26" s="80"/>
      <c r="K26" s="80"/>
      <c r="L26" s="81"/>
      <c r="M26" s="58"/>
      <c r="N26" s="82"/>
      <c r="O26" s="80"/>
      <c r="P26" s="76">
        <f t="shared" si="2"/>
        <v>0</v>
      </c>
      <c r="Q26" s="80"/>
      <c r="R26" s="69"/>
      <c r="S26" s="69"/>
      <c r="T26" s="77"/>
      <c r="U26" s="60"/>
      <c r="V26" s="72">
        <f t="shared" si="1"/>
        <v>0</v>
      </c>
    </row>
    <row r="27" spans="2:22" s="61" customFormat="1" ht="13.5" thickBot="1" x14ac:dyDescent="0.25">
      <c r="B27" s="84" t="s">
        <v>24</v>
      </c>
      <c r="C27" s="85"/>
      <c r="D27" s="86">
        <f t="shared" ref="D27:L27" si="4">SUM(D8:D26)</f>
        <v>0</v>
      </c>
      <c r="E27" s="86">
        <f t="shared" si="4"/>
        <v>47</v>
      </c>
      <c r="F27" s="86">
        <f t="shared" si="4"/>
        <v>3</v>
      </c>
      <c r="G27" s="86">
        <f t="shared" si="4"/>
        <v>0</v>
      </c>
      <c r="H27" s="86">
        <f t="shared" si="4"/>
        <v>0</v>
      </c>
      <c r="I27" s="86">
        <f t="shared" si="4"/>
        <v>51</v>
      </c>
      <c r="J27" s="86">
        <f t="shared" si="4"/>
        <v>0</v>
      </c>
      <c r="K27" s="86">
        <f t="shared" si="4"/>
        <v>2</v>
      </c>
      <c r="L27" s="87">
        <f t="shared" si="4"/>
        <v>0</v>
      </c>
      <c r="M27" s="58"/>
      <c r="N27" s="88">
        <f>SUM(N8:N26)</f>
        <v>0</v>
      </c>
      <c r="O27" s="86">
        <f>SUM(O8:O26)</f>
        <v>50</v>
      </c>
      <c r="P27" s="89">
        <f>SUM(P8:P26)</f>
        <v>0</v>
      </c>
      <c r="Q27" s="86"/>
      <c r="R27" s="90">
        <f>SUM(R8:R26)</f>
        <v>0</v>
      </c>
      <c r="S27" s="90">
        <f>SUM(S8:S26)</f>
        <v>14</v>
      </c>
      <c r="T27" s="90">
        <f>SUM(T8:T26)</f>
        <v>0</v>
      </c>
      <c r="U27" s="100"/>
      <c r="V27" s="102">
        <f>SUM(V8:V26)</f>
        <v>167</v>
      </c>
    </row>
    <row r="28" spans="2:22" s="91" customFormat="1" thickTop="1" x14ac:dyDescent="0.2"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3"/>
      <c r="Q28" s="92"/>
      <c r="R28" s="92"/>
      <c r="S28" s="92"/>
      <c r="T28" s="92"/>
      <c r="U28" s="92"/>
      <c r="V28" s="94"/>
    </row>
  </sheetData>
  <mergeCells count="8">
    <mergeCell ref="B2:V2"/>
    <mergeCell ref="B3:V3"/>
    <mergeCell ref="B4:V4"/>
    <mergeCell ref="D6:G6"/>
    <mergeCell ref="K6:K7"/>
    <mergeCell ref="L6:L7"/>
    <mergeCell ref="N6:P6"/>
    <mergeCell ref="R6:T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D64FF-5C57-4E32-A624-1C7A9E15FF92}">
  <dimension ref="B2:V28"/>
  <sheetViews>
    <sheetView workbookViewId="0">
      <selection sqref="A1:XFD1048576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5" customWidth="1"/>
    <col min="6" max="6" width="12.42578125" style="5" bestFit="1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140625" style="5" customWidth="1"/>
    <col min="14" max="14" width="9.140625" style="5"/>
    <col min="15" max="15" width="6.5703125" style="5" bestFit="1" customWidth="1"/>
    <col min="16" max="16" width="7.42578125" style="52" bestFit="1" customWidth="1"/>
    <col min="17" max="17" width="2.28515625" style="5" customWidth="1"/>
    <col min="18" max="18" width="8.28515625" style="5" bestFit="1" customWidth="1"/>
    <col min="19" max="19" width="6.5703125" style="5" bestFit="1" customWidth="1"/>
    <col min="20" max="20" width="8.7109375" style="5" bestFit="1" customWidth="1"/>
    <col min="21" max="21" width="1.7109375" style="5" customWidth="1"/>
    <col min="22" max="22" width="9.7109375" style="95" customWidth="1"/>
  </cols>
  <sheetData>
    <row r="2" spans="2:22" ht="26.25" x14ac:dyDescent="0.4">
      <c r="B2" s="115" t="s">
        <v>17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</row>
    <row r="3" spans="2:22" ht="15.75" x14ac:dyDescent="0.25">
      <c r="B3" s="116" t="s">
        <v>6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</row>
    <row r="4" spans="2:22" x14ac:dyDescent="0.25">
      <c r="B4" s="118" t="s">
        <v>103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</row>
    <row r="6" spans="2:22" s="61" customFormat="1" ht="12.75" x14ac:dyDescent="0.2">
      <c r="B6" s="54" t="s">
        <v>12</v>
      </c>
      <c r="C6" s="55" t="s">
        <v>11</v>
      </c>
      <c r="D6" s="125" t="s">
        <v>80</v>
      </c>
      <c r="E6" s="126"/>
      <c r="F6" s="126"/>
      <c r="G6" s="127"/>
      <c r="H6" s="57"/>
      <c r="I6" s="57" t="s">
        <v>104</v>
      </c>
      <c r="J6" s="57" t="s">
        <v>105</v>
      </c>
      <c r="K6" s="128" t="s">
        <v>81</v>
      </c>
      <c r="L6" s="130" t="s">
        <v>82</v>
      </c>
      <c r="M6" s="58"/>
      <c r="N6" s="127" t="s">
        <v>18</v>
      </c>
      <c r="O6" s="132"/>
      <c r="P6" s="132"/>
      <c r="Q6" s="60"/>
      <c r="R6" s="132" t="s">
        <v>21</v>
      </c>
      <c r="S6" s="132"/>
      <c r="T6" s="132"/>
      <c r="U6" s="60"/>
      <c r="V6" s="101" t="s">
        <v>14</v>
      </c>
    </row>
    <row r="7" spans="2:22" s="61" customFormat="1" ht="12.75" x14ac:dyDescent="0.2">
      <c r="B7" s="62"/>
      <c r="C7" s="63"/>
      <c r="D7" s="64" t="s">
        <v>83</v>
      </c>
      <c r="E7" s="64" t="s">
        <v>84</v>
      </c>
      <c r="F7" s="64" t="s">
        <v>106</v>
      </c>
      <c r="G7" s="64" t="s">
        <v>86</v>
      </c>
      <c r="H7" s="64" t="s">
        <v>107</v>
      </c>
      <c r="I7" s="64" t="s">
        <v>108</v>
      </c>
      <c r="J7" s="64" t="s">
        <v>109</v>
      </c>
      <c r="K7" s="129"/>
      <c r="L7" s="131"/>
      <c r="M7" s="58"/>
      <c r="N7" s="56" t="s">
        <v>13</v>
      </c>
      <c r="O7" s="59" t="s">
        <v>16</v>
      </c>
      <c r="P7" s="65" t="s">
        <v>110</v>
      </c>
      <c r="Q7" s="60"/>
      <c r="R7" s="59" t="s">
        <v>20</v>
      </c>
      <c r="S7" s="59" t="s">
        <v>16</v>
      </c>
      <c r="T7" s="59" t="s">
        <v>19</v>
      </c>
      <c r="U7" s="60"/>
      <c r="V7" s="101" t="s">
        <v>111</v>
      </c>
    </row>
    <row r="8" spans="2:22" s="61" customFormat="1" x14ac:dyDescent="0.25">
      <c r="B8" s="1" t="s">
        <v>115</v>
      </c>
      <c r="C8" s="66"/>
      <c r="D8" s="67"/>
      <c r="E8" s="67"/>
      <c r="F8" s="67"/>
      <c r="G8" s="67"/>
      <c r="H8" s="67"/>
      <c r="I8" s="67"/>
      <c r="J8" s="67"/>
      <c r="K8" s="67"/>
      <c r="L8" s="68"/>
      <c r="M8" s="58"/>
      <c r="N8" s="67"/>
      <c r="O8" s="69"/>
      <c r="P8" s="70"/>
      <c r="Q8" s="60"/>
      <c r="R8" s="69"/>
      <c r="S8" s="69"/>
      <c r="T8" s="71"/>
      <c r="U8" s="60"/>
      <c r="V8" s="72">
        <f>D8+E8+F8+G8+H8+I8+J8+K8+L8+O8+S8</f>
        <v>0</v>
      </c>
    </row>
    <row r="9" spans="2:22" s="61" customFormat="1" x14ac:dyDescent="0.25">
      <c r="B9" s="1"/>
      <c r="C9" s="1" t="s">
        <v>84</v>
      </c>
      <c r="D9" s="73"/>
      <c r="E9" s="73">
        <v>13</v>
      </c>
      <c r="F9" s="73"/>
      <c r="G9" s="74"/>
      <c r="H9" s="73"/>
      <c r="I9" s="75"/>
      <c r="J9" s="75"/>
      <c r="K9" s="67"/>
      <c r="L9" s="68"/>
      <c r="M9" s="58"/>
      <c r="N9" s="67"/>
      <c r="O9" s="69"/>
      <c r="P9" s="76">
        <f>IF(N9&gt;0,N9-O9,0)</f>
        <v>0</v>
      </c>
      <c r="Q9" s="60"/>
      <c r="R9" s="69"/>
      <c r="S9" s="69"/>
      <c r="T9" s="77">
        <f t="shared" ref="T9" si="0">IF(R9=0,0,(S9-R9)/R9)</f>
        <v>0</v>
      </c>
      <c r="U9" s="78"/>
      <c r="V9" s="72">
        <f t="shared" ref="V9:V26" si="1">D9+E9+F9+G9+H9+I9+J9+K9+L9+O9+S9</f>
        <v>13</v>
      </c>
    </row>
    <row r="10" spans="2:22" s="61" customFormat="1" x14ac:dyDescent="0.25">
      <c r="B10" s="1" t="s">
        <v>112</v>
      </c>
      <c r="C10" s="66"/>
      <c r="D10" s="73"/>
      <c r="E10" s="73"/>
      <c r="F10" s="73"/>
      <c r="G10" s="74"/>
      <c r="H10" s="73"/>
      <c r="I10" s="75"/>
      <c r="J10" s="75"/>
      <c r="K10" s="67"/>
      <c r="L10" s="68"/>
      <c r="M10" s="58"/>
      <c r="N10" s="67"/>
      <c r="O10" s="69"/>
      <c r="P10" s="76">
        <f t="shared" ref="P10:P26" si="2">IF(N10&gt;0,N10-O10,0)</f>
        <v>0</v>
      </c>
      <c r="Q10" s="60"/>
      <c r="R10" s="69"/>
      <c r="S10" s="69"/>
      <c r="T10" s="77"/>
      <c r="U10" s="78"/>
      <c r="V10" s="72">
        <f t="shared" si="1"/>
        <v>0</v>
      </c>
    </row>
    <row r="11" spans="2:22" s="61" customFormat="1" x14ac:dyDescent="0.25">
      <c r="B11" s="1"/>
      <c r="C11" s="1" t="s">
        <v>90</v>
      </c>
      <c r="D11" s="69"/>
      <c r="E11" s="69"/>
      <c r="F11" s="69"/>
      <c r="G11" s="79"/>
      <c r="H11" s="69"/>
      <c r="I11" s="67"/>
      <c r="J11" s="67"/>
      <c r="K11" s="69"/>
      <c r="L11" s="79"/>
      <c r="M11" s="58"/>
      <c r="N11" s="67"/>
      <c r="O11" s="69"/>
      <c r="P11" s="76">
        <f t="shared" si="2"/>
        <v>0</v>
      </c>
      <c r="Q11" s="69"/>
      <c r="R11" s="69"/>
      <c r="S11" s="69">
        <v>4</v>
      </c>
      <c r="T11" s="77"/>
      <c r="U11" s="60"/>
      <c r="V11" s="72">
        <f t="shared" si="1"/>
        <v>4</v>
      </c>
    </row>
    <row r="12" spans="2:22" s="61" customFormat="1" x14ac:dyDescent="0.25">
      <c r="B12" s="1" t="s">
        <v>113</v>
      </c>
      <c r="C12" s="1"/>
      <c r="D12" s="69"/>
      <c r="E12" s="69"/>
      <c r="F12" s="69"/>
      <c r="G12" s="79"/>
      <c r="H12" s="69"/>
      <c r="I12" s="67"/>
      <c r="J12" s="67"/>
      <c r="K12" s="69"/>
      <c r="L12" s="79"/>
      <c r="M12" s="58"/>
      <c r="N12" s="67"/>
      <c r="O12" s="69"/>
      <c r="P12" s="76">
        <f t="shared" si="2"/>
        <v>0</v>
      </c>
      <c r="Q12" s="69"/>
      <c r="R12" s="69"/>
      <c r="S12" s="69"/>
      <c r="T12" s="77"/>
      <c r="U12" s="60"/>
      <c r="V12" s="72">
        <f t="shared" si="1"/>
        <v>0</v>
      </c>
    </row>
    <row r="13" spans="2:22" s="61" customFormat="1" x14ac:dyDescent="0.25">
      <c r="B13" s="1"/>
      <c r="C13" s="1" t="s">
        <v>97</v>
      </c>
      <c r="D13" s="69"/>
      <c r="E13" s="69"/>
      <c r="F13" s="69"/>
      <c r="G13" s="79"/>
      <c r="H13" s="69"/>
      <c r="I13" s="67"/>
      <c r="J13" s="67"/>
      <c r="K13" s="69"/>
      <c r="L13" s="79"/>
      <c r="M13" s="58"/>
      <c r="N13" s="67">
        <v>30</v>
      </c>
      <c r="O13" s="69">
        <v>4</v>
      </c>
      <c r="P13" s="76">
        <f t="shared" si="2"/>
        <v>26</v>
      </c>
      <c r="Q13" s="69"/>
      <c r="R13" s="69"/>
      <c r="S13" s="69">
        <v>12</v>
      </c>
      <c r="T13" s="77">
        <f t="shared" ref="T13" si="3">IF(R13=0,0,(S13-R13)/R13)</f>
        <v>0</v>
      </c>
      <c r="U13" s="60"/>
      <c r="V13" s="72">
        <f t="shared" si="1"/>
        <v>16</v>
      </c>
    </row>
    <row r="14" spans="2:22" s="61" customFormat="1" x14ac:dyDescent="0.25">
      <c r="B14" s="1"/>
      <c r="C14" s="1" t="s">
        <v>80</v>
      </c>
      <c r="D14" s="80"/>
      <c r="E14" s="80"/>
      <c r="F14" s="80"/>
      <c r="G14" s="81"/>
      <c r="H14" s="69"/>
      <c r="I14" s="82">
        <v>5</v>
      </c>
      <c r="J14" s="82"/>
      <c r="K14" s="80"/>
      <c r="L14" s="81"/>
      <c r="M14" s="58"/>
      <c r="N14" s="82"/>
      <c r="O14" s="80"/>
      <c r="P14" s="76">
        <f t="shared" si="2"/>
        <v>0</v>
      </c>
      <c r="Q14" s="80"/>
      <c r="R14" s="69"/>
      <c r="S14" s="69"/>
      <c r="T14" s="77"/>
      <c r="U14" s="60"/>
      <c r="V14" s="72">
        <f t="shared" si="1"/>
        <v>5</v>
      </c>
    </row>
    <row r="15" spans="2:22" s="61" customFormat="1" x14ac:dyDescent="0.25">
      <c r="B15" s="1"/>
      <c r="C15" s="1" t="s">
        <v>99</v>
      </c>
      <c r="D15" s="80"/>
      <c r="E15" s="80"/>
      <c r="F15" s="80"/>
      <c r="G15" s="81"/>
      <c r="H15" s="69"/>
      <c r="I15" s="82"/>
      <c r="J15" s="82">
        <v>3</v>
      </c>
      <c r="K15" s="82"/>
      <c r="L15" s="83"/>
      <c r="M15" s="58"/>
      <c r="N15" s="82"/>
      <c r="O15" s="80"/>
      <c r="P15" s="76">
        <f t="shared" si="2"/>
        <v>0</v>
      </c>
      <c r="Q15" s="60"/>
      <c r="R15" s="69"/>
      <c r="S15" s="69">
        <v>20</v>
      </c>
      <c r="T15" s="77"/>
      <c r="U15" s="60"/>
      <c r="V15" s="72">
        <f t="shared" si="1"/>
        <v>23</v>
      </c>
    </row>
    <row r="16" spans="2:22" s="61" customFormat="1" x14ac:dyDescent="0.25">
      <c r="B16" s="1"/>
      <c r="C16" s="1" t="s">
        <v>116</v>
      </c>
      <c r="D16" s="80"/>
      <c r="E16" s="80"/>
      <c r="F16" s="80"/>
      <c r="G16" s="80"/>
      <c r="H16" s="82"/>
      <c r="I16" s="82"/>
      <c r="J16" s="82">
        <v>3</v>
      </c>
      <c r="K16" s="82"/>
      <c r="L16" s="83"/>
      <c r="M16" s="58"/>
      <c r="N16" s="82"/>
      <c r="O16" s="80">
        <v>31</v>
      </c>
      <c r="P16" s="76">
        <f t="shared" si="2"/>
        <v>0</v>
      </c>
      <c r="Q16" s="60"/>
      <c r="R16" s="69"/>
      <c r="S16" s="69">
        <v>6</v>
      </c>
      <c r="T16" s="77"/>
      <c r="U16" s="60"/>
      <c r="V16" s="72">
        <f t="shared" si="1"/>
        <v>40</v>
      </c>
    </row>
    <row r="17" spans="2:22" s="61" customFormat="1" x14ac:dyDescent="0.25">
      <c r="B17" s="1" t="s">
        <v>114</v>
      </c>
      <c r="C17" s="1"/>
      <c r="D17" s="80"/>
      <c r="E17" s="80"/>
      <c r="F17" s="80"/>
      <c r="G17" s="80"/>
      <c r="H17" s="82"/>
      <c r="I17" s="82"/>
      <c r="J17" s="82"/>
      <c r="K17" s="82"/>
      <c r="L17" s="83"/>
      <c r="M17" s="58"/>
      <c r="N17" s="82"/>
      <c r="O17" s="80"/>
      <c r="P17" s="76">
        <f t="shared" si="2"/>
        <v>0</v>
      </c>
      <c r="Q17" s="60"/>
      <c r="R17" s="69"/>
      <c r="S17" s="69"/>
      <c r="T17" s="77"/>
      <c r="U17" s="60"/>
      <c r="V17" s="72">
        <f t="shared" si="1"/>
        <v>0</v>
      </c>
    </row>
    <row r="18" spans="2:22" s="61" customFormat="1" x14ac:dyDescent="0.25">
      <c r="B18" s="1"/>
      <c r="C18" s="1" t="s">
        <v>80</v>
      </c>
      <c r="D18" s="80"/>
      <c r="E18" s="80"/>
      <c r="F18" s="80"/>
      <c r="G18" s="80"/>
      <c r="H18" s="82"/>
      <c r="I18" s="82">
        <v>6</v>
      </c>
      <c r="J18" s="82"/>
      <c r="K18" s="82"/>
      <c r="L18" s="83"/>
      <c r="M18" s="58"/>
      <c r="N18" s="82"/>
      <c r="O18" s="80"/>
      <c r="P18" s="76">
        <f t="shared" si="2"/>
        <v>0</v>
      </c>
      <c r="Q18" s="60"/>
      <c r="R18" s="69"/>
      <c r="S18" s="69"/>
      <c r="T18" s="77"/>
      <c r="U18" s="60"/>
      <c r="V18" s="72">
        <f t="shared" si="1"/>
        <v>6</v>
      </c>
    </row>
    <row r="19" spans="2:22" s="61" customFormat="1" x14ac:dyDescent="0.25">
      <c r="B19" s="1"/>
      <c r="C19" s="1" t="s">
        <v>117</v>
      </c>
      <c r="D19" s="80"/>
      <c r="E19" s="80"/>
      <c r="F19" s="80"/>
      <c r="G19" s="80"/>
      <c r="H19" s="82"/>
      <c r="I19" s="82"/>
      <c r="J19" s="82">
        <v>2</v>
      </c>
      <c r="K19" s="82"/>
      <c r="L19" s="83"/>
      <c r="M19" s="58"/>
      <c r="N19" s="82"/>
      <c r="O19" s="80">
        <v>12</v>
      </c>
      <c r="P19" s="76">
        <f t="shared" si="2"/>
        <v>0</v>
      </c>
      <c r="Q19" s="60"/>
      <c r="R19" s="69"/>
      <c r="S19" s="69"/>
      <c r="T19" s="77"/>
      <c r="U19" s="60"/>
      <c r="V19" s="72">
        <f t="shared" si="1"/>
        <v>14</v>
      </c>
    </row>
    <row r="20" spans="2:22" s="61" customFormat="1" x14ac:dyDescent="0.25">
      <c r="B20" s="66"/>
      <c r="C20" s="1" t="s">
        <v>118</v>
      </c>
      <c r="D20" s="80"/>
      <c r="E20" s="80"/>
      <c r="F20" s="80"/>
      <c r="G20" s="80"/>
      <c r="H20" s="82"/>
      <c r="I20" s="82"/>
      <c r="J20" s="82">
        <v>1</v>
      </c>
      <c r="K20" s="82"/>
      <c r="L20" s="83"/>
      <c r="M20" s="58"/>
      <c r="N20" s="82"/>
      <c r="O20" s="80">
        <v>8</v>
      </c>
      <c r="P20" s="76">
        <f t="shared" si="2"/>
        <v>0</v>
      </c>
      <c r="Q20" s="60"/>
      <c r="R20" s="69"/>
      <c r="S20" s="69"/>
      <c r="T20" s="77"/>
      <c r="U20" s="60"/>
      <c r="V20" s="72">
        <f t="shared" si="1"/>
        <v>9</v>
      </c>
    </row>
    <row r="21" spans="2:22" s="61" customFormat="1" x14ac:dyDescent="0.25">
      <c r="B21" s="66"/>
      <c r="C21" s="1" t="s">
        <v>119</v>
      </c>
      <c r="D21" s="80"/>
      <c r="E21" s="80"/>
      <c r="F21" s="80"/>
      <c r="G21" s="80"/>
      <c r="H21" s="82"/>
      <c r="I21" s="82"/>
      <c r="J21" s="82">
        <v>1</v>
      </c>
      <c r="K21" s="82"/>
      <c r="L21" s="83"/>
      <c r="M21" s="58"/>
      <c r="N21" s="82"/>
      <c r="O21" s="80">
        <v>8</v>
      </c>
      <c r="P21" s="76">
        <f t="shared" si="2"/>
        <v>0</v>
      </c>
      <c r="Q21" s="60"/>
      <c r="R21" s="69"/>
      <c r="S21" s="69">
        <v>1</v>
      </c>
      <c r="T21" s="77"/>
      <c r="U21" s="60"/>
      <c r="V21" s="72">
        <f t="shared" si="1"/>
        <v>10</v>
      </c>
    </row>
    <row r="22" spans="2:22" s="61" customFormat="1" x14ac:dyDescent="0.25">
      <c r="B22" s="1"/>
      <c r="C22" s="1" t="s">
        <v>120</v>
      </c>
      <c r="D22" s="80"/>
      <c r="E22" s="80"/>
      <c r="F22" s="80"/>
      <c r="G22" s="80"/>
      <c r="H22" s="82"/>
      <c r="I22" s="82"/>
      <c r="J22" s="82"/>
      <c r="K22" s="82">
        <v>1</v>
      </c>
      <c r="L22" s="83"/>
      <c r="M22" s="58"/>
      <c r="N22" s="82"/>
      <c r="O22" s="80">
        <v>11</v>
      </c>
      <c r="P22" s="76">
        <f t="shared" si="2"/>
        <v>0</v>
      </c>
      <c r="Q22" s="60"/>
      <c r="R22" s="69"/>
      <c r="S22" s="69"/>
      <c r="T22" s="77"/>
      <c r="U22" s="60"/>
      <c r="V22" s="72">
        <f t="shared" si="1"/>
        <v>12</v>
      </c>
    </row>
    <row r="23" spans="2:22" s="61" customFormat="1" x14ac:dyDescent="0.25">
      <c r="B23" s="66"/>
      <c r="C23" s="1" t="s">
        <v>121</v>
      </c>
      <c r="D23" s="80"/>
      <c r="E23" s="80"/>
      <c r="F23" s="80"/>
      <c r="G23" s="80"/>
      <c r="H23" s="82"/>
      <c r="I23" s="82"/>
      <c r="J23" s="82"/>
      <c r="K23" s="82"/>
      <c r="L23" s="83"/>
      <c r="M23" s="58"/>
      <c r="N23" s="82"/>
      <c r="O23" s="80">
        <v>3</v>
      </c>
      <c r="P23" s="76">
        <f t="shared" si="2"/>
        <v>0</v>
      </c>
      <c r="Q23" s="60"/>
      <c r="R23" s="69"/>
      <c r="S23" s="69"/>
      <c r="T23" s="77"/>
      <c r="U23" s="60"/>
      <c r="V23" s="72">
        <f t="shared" si="1"/>
        <v>3</v>
      </c>
    </row>
    <row r="24" spans="2:22" s="61" customFormat="1" x14ac:dyDescent="0.25">
      <c r="B24" s="1"/>
      <c r="C24" s="1" t="s">
        <v>122</v>
      </c>
      <c r="D24" s="80"/>
      <c r="E24" s="80"/>
      <c r="F24" s="80"/>
      <c r="G24" s="80"/>
      <c r="H24" s="82"/>
      <c r="I24" s="82"/>
      <c r="J24" s="82"/>
      <c r="K24" s="82"/>
      <c r="L24" s="83"/>
      <c r="M24" s="58"/>
      <c r="N24" s="82"/>
      <c r="O24" s="80">
        <v>8</v>
      </c>
      <c r="P24" s="76">
        <f t="shared" si="2"/>
        <v>0</v>
      </c>
      <c r="Q24" s="60"/>
      <c r="R24" s="69"/>
      <c r="S24" s="69"/>
      <c r="T24" s="77"/>
      <c r="U24" s="60"/>
      <c r="V24" s="72">
        <f t="shared" si="1"/>
        <v>8</v>
      </c>
    </row>
    <row r="25" spans="2:22" s="61" customFormat="1" x14ac:dyDescent="0.25">
      <c r="B25" s="1"/>
      <c r="C25" s="1"/>
      <c r="D25" s="80"/>
      <c r="E25" s="80"/>
      <c r="F25" s="80"/>
      <c r="G25" s="80"/>
      <c r="H25" s="82"/>
      <c r="I25" s="82"/>
      <c r="J25" s="82"/>
      <c r="K25" s="82"/>
      <c r="L25" s="83"/>
      <c r="M25" s="58"/>
      <c r="N25" s="82"/>
      <c r="O25" s="80"/>
      <c r="P25" s="76">
        <f t="shared" si="2"/>
        <v>0</v>
      </c>
      <c r="Q25" s="60"/>
      <c r="R25" s="69"/>
      <c r="S25" s="69"/>
      <c r="T25" s="77"/>
      <c r="U25" s="60"/>
      <c r="V25" s="72">
        <f t="shared" si="1"/>
        <v>0</v>
      </c>
    </row>
    <row r="26" spans="2:22" s="61" customFormat="1" ht="12.75" x14ac:dyDescent="0.2">
      <c r="B26" s="66"/>
      <c r="C26" s="66"/>
      <c r="D26" s="80"/>
      <c r="E26" s="80"/>
      <c r="F26" s="80"/>
      <c r="G26" s="80"/>
      <c r="H26" s="80"/>
      <c r="I26" s="80"/>
      <c r="J26" s="80"/>
      <c r="K26" s="80"/>
      <c r="L26" s="81"/>
      <c r="M26" s="58"/>
      <c r="N26" s="82"/>
      <c r="O26" s="80"/>
      <c r="P26" s="76">
        <f t="shared" si="2"/>
        <v>0</v>
      </c>
      <c r="Q26" s="80"/>
      <c r="R26" s="69"/>
      <c r="S26" s="69"/>
      <c r="T26" s="77"/>
      <c r="U26" s="60"/>
      <c r="V26" s="72">
        <f t="shared" si="1"/>
        <v>0</v>
      </c>
    </row>
    <row r="27" spans="2:22" s="61" customFormat="1" ht="13.5" thickBot="1" x14ac:dyDescent="0.25">
      <c r="B27" s="84" t="s">
        <v>24</v>
      </c>
      <c r="C27" s="85"/>
      <c r="D27" s="86">
        <f t="shared" ref="D27:L27" si="4">SUM(D8:D26)</f>
        <v>0</v>
      </c>
      <c r="E27" s="86">
        <f t="shared" si="4"/>
        <v>13</v>
      </c>
      <c r="F27" s="86">
        <f t="shared" si="4"/>
        <v>0</v>
      </c>
      <c r="G27" s="86">
        <f t="shared" si="4"/>
        <v>0</v>
      </c>
      <c r="H27" s="86">
        <f t="shared" si="4"/>
        <v>0</v>
      </c>
      <c r="I27" s="86">
        <f t="shared" si="4"/>
        <v>11</v>
      </c>
      <c r="J27" s="86">
        <f t="shared" si="4"/>
        <v>10</v>
      </c>
      <c r="K27" s="86">
        <f t="shared" si="4"/>
        <v>1</v>
      </c>
      <c r="L27" s="87">
        <f t="shared" si="4"/>
        <v>0</v>
      </c>
      <c r="M27" s="58"/>
      <c r="N27" s="88">
        <f>SUM(N8:N26)</f>
        <v>30</v>
      </c>
      <c r="O27" s="86">
        <f>SUM(O8:O26)</f>
        <v>85</v>
      </c>
      <c r="P27" s="89">
        <f>SUM(P8:P26)</f>
        <v>26</v>
      </c>
      <c r="Q27" s="86"/>
      <c r="R27" s="90">
        <f>SUM(R8:R26)</f>
        <v>0</v>
      </c>
      <c r="S27" s="90">
        <f>SUM(S8:S26)</f>
        <v>43</v>
      </c>
      <c r="T27" s="90">
        <f>SUM(T8:T26)</f>
        <v>0</v>
      </c>
      <c r="U27" s="100"/>
      <c r="V27" s="102">
        <f>SUM(V8:V26)</f>
        <v>163</v>
      </c>
    </row>
    <row r="28" spans="2:22" s="91" customFormat="1" thickTop="1" x14ac:dyDescent="0.2"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3"/>
      <c r="Q28" s="92"/>
      <c r="R28" s="92"/>
      <c r="S28" s="92"/>
      <c r="T28" s="92"/>
      <c r="U28" s="92"/>
      <c r="V28" s="94"/>
    </row>
  </sheetData>
  <mergeCells count="8">
    <mergeCell ref="B2:V2"/>
    <mergeCell ref="B3:V3"/>
    <mergeCell ref="B4:V4"/>
    <mergeCell ref="D6:G6"/>
    <mergeCell ref="K6:K7"/>
    <mergeCell ref="L6:L7"/>
    <mergeCell ref="N6:P6"/>
    <mergeCell ref="R6:T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F14C-793E-47E5-A152-7F357B90EBD1}">
  <dimension ref="B2:Z21"/>
  <sheetViews>
    <sheetView topLeftCell="A2" workbookViewId="0">
      <selection activeCell="B5" sqref="B5"/>
    </sheetView>
  </sheetViews>
  <sheetFormatPr defaultRowHeight="15" x14ac:dyDescent="0.25"/>
  <cols>
    <col min="2" max="2" width="10.7109375" customWidth="1"/>
    <col min="3" max="3" width="57.4257812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140625" style="5" customWidth="1"/>
    <col min="12" max="12" width="9.140625" style="5"/>
    <col min="13" max="13" width="6.5703125" style="5" bestFit="1" customWidth="1"/>
    <col min="14" max="14" width="7.42578125" style="51" bestFit="1" customWidth="1"/>
    <col min="15" max="15" width="2.28515625" style="5" customWidth="1"/>
    <col min="16" max="16" width="8.28515625" style="5" bestFit="1" customWidth="1"/>
    <col min="17" max="17" width="6.5703125" style="5" bestFit="1" customWidth="1"/>
    <col min="18" max="18" width="8.7109375" style="5" bestFit="1" customWidth="1"/>
    <col min="19" max="19" width="1.7109375" style="5" customWidth="1"/>
    <col min="20" max="20" width="9.7109375" style="5" customWidth="1"/>
    <col min="21" max="21" width="2.28515625" style="5" customWidth="1"/>
    <col min="22" max="22" width="8.42578125" style="5" customWidth="1"/>
    <col min="23" max="25" width="9.140625" style="5"/>
    <col min="26" max="26" width="9.7109375" style="5" bestFit="1" customWidth="1"/>
  </cols>
  <sheetData>
    <row r="2" spans="2:26" ht="26.25" x14ac:dyDescent="0.4">
      <c r="B2" s="115" t="s">
        <v>17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2:26" ht="15.75" x14ac:dyDescent="0.25">
      <c r="B3" s="116" t="str">
        <f>Employee!C6</f>
        <v>Asad Mahmood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2:26" x14ac:dyDescent="0.25">
      <c r="B4" s="118" t="s">
        <v>123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6" spans="2:26" x14ac:dyDescent="0.25">
      <c r="B6" s="7" t="s">
        <v>12</v>
      </c>
      <c r="C6" s="3" t="s">
        <v>11</v>
      </c>
      <c r="D6" s="119" t="s">
        <v>80</v>
      </c>
      <c r="E6" s="119"/>
      <c r="F6" s="119"/>
      <c r="G6" s="121"/>
      <c r="H6" s="8" t="s">
        <v>100</v>
      </c>
      <c r="I6" s="124" t="s">
        <v>81</v>
      </c>
      <c r="J6" s="119" t="s">
        <v>82</v>
      </c>
      <c r="L6" s="121" t="s">
        <v>18</v>
      </c>
      <c r="M6" s="123"/>
      <c r="N6" s="124"/>
      <c r="P6" s="119" t="s">
        <v>21</v>
      </c>
      <c r="Q6" s="119"/>
      <c r="R6" s="119"/>
      <c r="T6" s="8" t="s">
        <v>14</v>
      </c>
      <c r="V6" s="8"/>
      <c r="W6" s="121" t="s">
        <v>22</v>
      </c>
      <c r="X6" s="123"/>
      <c r="Y6" s="123"/>
      <c r="Z6" s="124"/>
    </row>
    <row r="7" spans="2:26" x14ac:dyDescent="0.25">
      <c r="B7" s="24"/>
      <c r="C7" s="7"/>
      <c r="D7" s="8" t="s">
        <v>83</v>
      </c>
      <c r="E7" s="8" t="s">
        <v>84</v>
      </c>
      <c r="F7" s="8" t="s">
        <v>85</v>
      </c>
      <c r="G7" s="33" t="s">
        <v>86</v>
      </c>
      <c r="H7" s="36" t="s">
        <v>101</v>
      </c>
      <c r="I7" s="133"/>
      <c r="J7" s="120"/>
      <c r="L7" s="8" t="s">
        <v>13</v>
      </c>
      <c r="M7" s="8" t="s">
        <v>16</v>
      </c>
      <c r="N7" s="44" t="s">
        <v>23</v>
      </c>
      <c r="P7" s="8" t="s">
        <v>20</v>
      </c>
      <c r="Q7" s="8" t="s">
        <v>16</v>
      </c>
      <c r="R7" s="8" t="s">
        <v>19</v>
      </c>
      <c r="T7" s="25" t="s">
        <v>96</v>
      </c>
      <c r="V7" s="25" t="s">
        <v>32</v>
      </c>
      <c r="W7" s="8" t="s">
        <v>33</v>
      </c>
      <c r="X7" s="8" t="s">
        <v>34</v>
      </c>
      <c r="Y7" s="8" t="s">
        <v>15</v>
      </c>
      <c r="Z7" s="8" t="s">
        <v>14</v>
      </c>
    </row>
    <row r="8" spans="2:26" x14ac:dyDescent="0.25">
      <c r="B8" s="23" t="s">
        <v>87</v>
      </c>
      <c r="C8" s="1"/>
      <c r="D8" s="2"/>
      <c r="E8" s="2"/>
      <c r="F8" s="2"/>
      <c r="G8" s="2"/>
      <c r="H8" s="35"/>
      <c r="I8" s="2"/>
      <c r="J8" s="2"/>
      <c r="K8" s="2"/>
      <c r="L8" s="2"/>
      <c r="M8" s="2"/>
      <c r="N8" s="45"/>
      <c r="O8" s="2"/>
      <c r="P8" s="2"/>
      <c r="Q8" s="2"/>
      <c r="R8" s="6"/>
      <c r="S8" s="2"/>
      <c r="T8" s="6"/>
      <c r="U8" s="2"/>
      <c r="V8" s="6"/>
      <c r="W8" s="2"/>
      <c r="X8" s="2"/>
      <c r="Y8" s="2"/>
      <c r="Z8" s="6"/>
    </row>
    <row r="9" spans="2:26" ht="15.75" x14ac:dyDescent="0.25">
      <c r="B9" s="23"/>
      <c r="C9" s="1" t="s">
        <v>97</v>
      </c>
      <c r="D9" s="2"/>
      <c r="E9" s="2"/>
      <c r="F9" s="2"/>
      <c r="G9" s="2"/>
      <c r="H9" s="2">
        <v>4</v>
      </c>
      <c r="I9" s="2"/>
      <c r="J9" s="2"/>
      <c r="K9" s="2"/>
      <c r="L9" s="2"/>
      <c r="M9" s="2">
        <v>31</v>
      </c>
      <c r="N9" s="47"/>
      <c r="O9" s="37">
        <v>49</v>
      </c>
      <c r="P9" s="2"/>
      <c r="Q9" s="2">
        <v>8</v>
      </c>
      <c r="R9" s="6"/>
      <c r="S9" s="2"/>
      <c r="T9" s="38">
        <f>D9+E9+F9+G9+I9+J9+M9+Q9</f>
        <v>39</v>
      </c>
      <c r="U9" s="2"/>
      <c r="V9" s="6"/>
      <c r="W9" s="2"/>
      <c r="X9" s="2"/>
      <c r="Y9" s="2"/>
      <c r="Z9" s="6"/>
    </row>
    <row r="10" spans="2:26" x14ac:dyDescent="0.25">
      <c r="B10" s="23"/>
      <c r="C10" s="1" t="s">
        <v>88</v>
      </c>
      <c r="D10" s="2"/>
      <c r="E10" s="2"/>
      <c r="F10" s="2"/>
      <c r="G10" s="2"/>
      <c r="H10" s="2"/>
      <c r="I10" s="2"/>
      <c r="J10" s="2"/>
      <c r="K10" s="2"/>
      <c r="L10" s="2">
        <v>44</v>
      </c>
      <c r="M10" s="2">
        <v>33</v>
      </c>
      <c r="N10" s="45">
        <f>L10-M10</f>
        <v>11</v>
      </c>
      <c r="O10" s="2"/>
      <c r="P10" s="2"/>
      <c r="Q10" s="2">
        <v>14</v>
      </c>
      <c r="R10" s="6"/>
      <c r="S10" s="2"/>
      <c r="T10" s="38">
        <f>D10+E10+F10+G10+I10+J10+M10+Q10</f>
        <v>47</v>
      </c>
      <c r="U10" s="2"/>
      <c r="V10" s="6"/>
      <c r="W10" s="2"/>
      <c r="X10" s="2"/>
      <c r="Y10" s="2"/>
      <c r="Z10" s="6"/>
    </row>
    <row r="11" spans="2:26" x14ac:dyDescent="0.25">
      <c r="B11" s="23"/>
      <c r="C11" s="1" t="s">
        <v>98</v>
      </c>
      <c r="D11" s="2"/>
      <c r="E11" s="2"/>
      <c r="F11" s="2"/>
      <c r="G11" s="2"/>
      <c r="H11" s="2"/>
      <c r="I11" s="2"/>
      <c r="J11" s="2"/>
      <c r="K11" s="2"/>
      <c r="L11" s="2">
        <v>66</v>
      </c>
      <c r="M11" s="2">
        <v>2</v>
      </c>
      <c r="N11" s="45">
        <f>L11-M11</f>
        <v>64</v>
      </c>
      <c r="O11" s="2"/>
      <c r="P11" s="2"/>
      <c r="Q11" s="2"/>
      <c r="R11" s="6"/>
      <c r="S11" s="2"/>
      <c r="T11" s="38">
        <f>D11+E11+F11+G11+I11+J11+M11+Q11</f>
        <v>2</v>
      </c>
      <c r="U11" s="2"/>
      <c r="V11" s="6"/>
      <c r="W11" s="2"/>
      <c r="X11" s="2"/>
      <c r="Y11" s="2"/>
      <c r="Z11" s="6"/>
    </row>
    <row r="12" spans="2:26" x14ac:dyDescent="0.25">
      <c r="B12" s="23"/>
      <c r="C12" s="1" t="s">
        <v>99</v>
      </c>
      <c r="D12" s="2"/>
      <c r="E12" s="2"/>
      <c r="F12" s="2"/>
      <c r="G12" s="2"/>
      <c r="H12" s="2"/>
      <c r="I12" s="2"/>
      <c r="J12" s="2"/>
      <c r="K12" s="2"/>
      <c r="L12" s="2"/>
      <c r="M12" s="2">
        <v>20</v>
      </c>
      <c r="N12" s="45"/>
      <c r="O12" s="2"/>
      <c r="P12" s="2"/>
      <c r="Q12" s="2">
        <v>8</v>
      </c>
      <c r="R12" s="6"/>
      <c r="S12" s="2"/>
      <c r="T12" s="38">
        <f>D12+E12+F12+G12+I12+J12+M12+Q12</f>
        <v>28</v>
      </c>
      <c r="U12" s="2"/>
      <c r="V12" s="6"/>
      <c r="W12" s="2"/>
      <c r="X12" s="2"/>
      <c r="Y12" s="2"/>
      <c r="Z12" s="6"/>
    </row>
    <row r="13" spans="2:26" x14ac:dyDescent="0.25">
      <c r="B13" s="23" t="s">
        <v>76</v>
      </c>
      <c r="C13" s="23"/>
      <c r="D13" s="2"/>
      <c r="E13" s="2"/>
      <c r="F13" s="2"/>
      <c r="G13" s="2"/>
      <c r="H13" s="2"/>
      <c r="I13" s="2"/>
      <c r="J13" s="2"/>
      <c r="K13" s="2"/>
      <c r="L13" s="2"/>
      <c r="M13" s="2"/>
      <c r="N13" s="48"/>
      <c r="O13" s="2"/>
      <c r="P13" s="2"/>
      <c r="Q13" s="2"/>
      <c r="R13" s="9"/>
      <c r="S13" s="26"/>
      <c r="T13" s="22"/>
      <c r="U13" s="2"/>
      <c r="V13" s="9"/>
      <c r="W13" s="2"/>
      <c r="X13" s="2"/>
      <c r="Y13" s="2"/>
      <c r="Z13" s="6"/>
    </row>
    <row r="14" spans="2:26" x14ac:dyDescent="0.25">
      <c r="B14" s="1"/>
      <c r="C14" s="1" t="s">
        <v>90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48"/>
      <c r="O14" s="2"/>
      <c r="P14" s="2"/>
      <c r="Q14" s="2">
        <v>40</v>
      </c>
      <c r="R14" s="9">
        <f>IF(P14=0,0,(Q14-P14)/P14)</f>
        <v>0</v>
      </c>
      <c r="S14" s="2"/>
      <c r="T14" s="22">
        <f>D14+E14+F14+G14+I14+J14+M14+Q14</f>
        <v>40</v>
      </c>
      <c r="U14" s="2"/>
      <c r="V14" s="6"/>
      <c r="W14" s="2"/>
      <c r="X14" s="2"/>
      <c r="Y14" s="2"/>
      <c r="Z14" s="6"/>
    </row>
    <row r="15" spans="2:26" x14ac:dyDescent="0.25">
      <c r="B15" s="1"/>
      <c r="C15" s="23"/>
      <c r="D15" s="2"/>
      <c r="E15" s="2"/>
      <c r="F15" s="2"/>
      <c r="G15" s="2"/>
      <c r="H15" s="2"/>
      <c r="I15" s="2"/>
      <c r="J15" s="2"/>
      <c r="K15" s="2"/>
      <c r="L15" s="2"/>
      <c r="M15" s="2"/>
      <c r="N15" s="48"/>
      <c r="O15" s="2"/>
      <c r="P15" s="2"/>
      <c r="Q15" s="2"/>
      <c r="R15" s="9"/>
      <c r="S15" s="2"/>
      <c r="T15" s="22"/>
      <c r="U15" s="2"/>
      <c r="V15" s="6"/>
      <c r="W15" s="2"/>
      <c r="X15" s="2"/>
      <c r="Y15" s="2"/>
      <c r="Z15" s="6"/>
    </row>
    <row r="16" spans="2:26" x14ac:dyDescent="0.25">
      <c r="B16" s="1"/>
      <c r="C16" s="23"/>
      <c r="D16" s="2"/>
      <c r="E16" s="2"/>
      <c r="F16" s="2"/>
      <c r="G16" s="2"/>
      <c r="H16" s="2"/>
      <c r="I16" s="2"/>
      <c r="J16" s="2"/>
      <c r="K16" s="2"/>
      <c r="L16" s="2"/>
      <c r="M16" s="2"/>
      <c r="N16" s="48"/>
      <c r="O16" s="2"/>
      <c r="P16" s="2"/>
      <c r="Q16" s="2"/>
      <c r="R16" s="9"/>
      <c r="S16" s="2"/>
      <c r="T16" s="22"/>
      <c r="U16" s="2"/>
      <c r="V16" s="6"/>
      <c r="W16" s="2"/>
      <c r="X16" s="2"/>
      <c r="Y16" s="2"/>
      <c r="Z16" s="6"/>
    </row>
    <row r="17" spans="2:26" x14ac:dyDescent="0.25">
      <c r="B17" s="1"/>
      <c r="C17" s="23"/>
      <c r="D17" s="2"/>
      <c r="E17" s="2"/>
      <c r="F17" s="2"/>
      <c r="G17" s="2"/>
      <c r="H17" s="2"/>
      <c r="I17" s="2"/>
      <c r="J17" s="2"/>
      <c r="K17" s="2"/>
      <c r="L17" s="2"/>
      <c r="M17" s="2"/>
      <c r="N17" s="48"/>
      <c r="O17" s="2"/>
      <c r="P17" s="2"/>
      <c r="Q17" s="2"/>
      <c r="R17" s="9"/>
      <c r="S17" s="2"/>
      <c r="T17" s="22"/>
      <c r="U17" s="2"/>
      <c r="V17" s="6"/>
      <c r="W17" s="2"/>
      <c r="X17" s="2"/>
      <c r="Y17" s="2"/>
      <c r="Z17" s="6"/>
    </row>
    <row r="18" spans="2:26" x14ac:dyDescent="0.25">
      <c r="B18" s="1"/>
      <c r="C18" s="23"/>
      <c r="D18" s="2"/>
      <c r="E18" s="2"/>
      <c r="F18" s="2"/>
      <c r="G18" s="2"/>
      <c r="H18" s="2"/>
      <c r="I18" s="2"/>
      <c r="J18" s="2"/>
      <c r="K18" s="2"/>
      <c r="L18" s="2"/>
      <c r="M18" s="2"/>
      <c r="N18" s="48"/>
      <c r="O18" s="2"/>
      <c r="P18" s="2"/>
      <c r="Q18" s="2"/>
      <c r="R18" s="9"/>
      <c r="S18" s="2"/>
      <c r="T18" s="22"/>
      <c r="U18" s="2"/>
      <c r="V18" s="6"/>
      <c r="W18" s="2"/>
      <c r="X18" s="2"/>
      <c r="Y18" s="2"/>
      <c r="Z18" s="6"/>
    </row>
    <row r="19" spans="2:26" x14ac:dyDescent="0.25"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49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ht="15.75" thickBot="1" x14ac:dyDescent="0.3">
      <c r="B20" s="10" t="s">
        <v>24</v>
      </c>
      <c r="C20" s="10"/>
      <c r="D20" s="11">
        <f t="shared" ref="D20:J20" si="0">SUM(D8:D19)</f>
        <v>0</v>
      </c>
      <c r="E20" s="11">
        <f t="shared" si="0"/>
        <v>0</v>
      </c>
      <c r="F20" s="11">
        <f t="shared" si="0"/>
        <v>0</v>
      </c>
      <c r="G20" s="11">
        <f t="shared" si="0"/>
        <v>0</v>
      </c>
      <c r="H20" s="11">
        <f t="shared" si="0"/>
        <v>4</v>
      </c>
      <c r="I20" s="11">
        <f t="shared" si="0"/>
        <v>0</v>
      </c>
      <c r="J20" s="11">
        <f t="shared" si="0"/>
        <v>0</v>
      </c>
      <c r="K20" s="11"/>
      <c r="L20" s="11">
        <f>SUM(L8:L19)</f>
        <v>110</v>
      </c>
      <c r="M20" s="11">
        <f>SUM(M8:M19)</f>
        <v>86</v>
      </c>
      <c r="N20" s="50">
        <f>L20-M20</f>
        <v>24</v>
      </c>
      <c r="O20" s="11"/>
      <c r="P20" s="11">
        <f>SUM(P8:P19)</f>
        <v>0</v>
      </c>
      <c r="Q20" s="11">
        <f>SUM(Q8:Q19)</f>
        <v>70</v>
      </c>
      <c r="R20" s="12">
        <f>IF(P20=0,0,(Q20-P20)/P20)</f>
        <v>0</v>
      </c>
      <c r="S20" s="11"/>
      <c r="T20" s="11">
        <f>SUM(T8:T19)</f>
        <v>156</v>
      </c>
      <c r="U20" s="11"/>
      <c r="V20" s="11"/>
      <c r="W20" s="11">
        <f>SUM(W8:W19)</f>
        <v>0</v>
      </c>
      <c r="X20" s="11">
        <f t="shared" ref="X20:Z20" si="1">SUM(X8:X19)</f>
        <v>0</v>
      </c>
      <c r="Y20" s="11">
        <f t="shared" si="1"/>
        <v>0</v>
      </c>
      <c r="Z20" s="11">
        <f t="shared" si="1"/>
        <v>0</v>
      </c>
    </row>
    <row r="21" spans="2:26" ht="15.75" thickTop="1" x14ac:dyDescent="0.25"/>
  </sheetData>
  <mergeCells count="9">
    <mergeCell ref="B2:Z2"/>
    <mergeCell ref="B3:Z3"/>
    <mergeCell ref="B4:Z4"/>
    <mergeCell ref="D6:G6"/>
    <mergeCell ref="I6:I7"/>
    <mergeCell ref="J6:J7"/>
    <mergeCell ref="L6:N6"/>
    <mergeCell ref="P6:R6"/>
    <mergeCell ref="W6:Z6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Z15"/>
  <sheetViews>
    <sheetView topLeftCell="A2" workbookViewId="0">
      <selection activeCell="A14" sqref="A14"/>
    </sheetView>
  </sheetViews>
  <sheetFormatPr defaultRowHeight="15" x14ac:dyDescent="0.25"/>
  <cols>
    <col min="2" max="2" width="19.28515625" bestFit="1" customWidth="1"/>
    <col min="3" max="3" width="52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140625" style="5" customWidth="1"/>
    <col min="12" max="12" width="9.28515625" style="5"/>
    <col min="13" max="13" width="6.5703125" style="5" bestFit="1" customWidth="1"/>
    <col min="14" max="14" width="7.42578125" style="51" bestFit="1" customWidth="1"/>
    <col min="15" max="15" width="2.28515625" style="5" customWidth="1"/>
    <col min="16" max="16" width="8.28515625" style="5" bestFit="1" customWidth="1"/>
    <col min="17" max="17" width="6.5703125" style="51" bestFit="1" customWidth="1"/>
    <col min="18" max="18" width="8.7109375" style="51" bestFit="1" customWidth="1"/>
    <col min="19" max="19" width="1.7109375" style="5" customWidth="1"/>
    <col min="20" max="20" width="9.7109375" style="5" customWidth="1"/>
    <col min="21" max="21" width="2.28515625" style="5" customWidth="1"/>
    <col min="22" max="22" width="8.42578125" style="5" customWidth="1"/>
    <col min="23" max="25" width="9.28515625" style="5"/>
    <col min="26" max="26" width="9.7109375" style="5" bestFit="1" customWidth="1"/>
  </cols>
  <sheetData>
    <row r="2" spans="2:26" ht="26.25" x14ac:dyDescent="0.4">
      <c r="B2" s="115" t="s">
        <v>17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2:26" ht="15.75" x14ac:dyDescent="0.25">
      <c r="B3" s="116" t="str">
        <f>Employee!C6</f>
        <v>Asad Mahmood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2:26" x14ac:dyDescent="0.25">
      <c r="B4" s="118" t="s">
        <v>77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6" spans="2:26" x14ac:dyDescent="0.25">
      <c r="B6" s="7" t="s">
        <v>12</v>
      </c>
      <c r="C6" s="3" t="s">
        <v>11</v>
      </c>
      <c r="D6" s="119" t="s">
        <v>80</v>
      </c>
      <c r="E6" s="119"/>
      <c r="F6" s="119"/>
      <c r="G6" s="119"/>
      <c r="H6" s="32" t="s">
        <v>100</v>
      </c>
      <c r="I6" s="119" t="s">
        <v>81</v>
      </c>
      <c r="J6" s="119" t="s">
        <v>82</v>
      </c>
      <c r="L6" s="121" t="s">
        <v>18</v>
      </c>
      <c r="M6" s="123"/>
      <c r="N6" s="124"/>
      <c r="P6" s="119" t="s">
        <v>21</v>
      </c>
      <c r="Q6" s="119"/>
      <c r="R6" s="119"/>
      <c r="T6" s="8" t="s">
        <v>14</v>
      </c>
      <c r="V6" s="8"/>
      <c r="W6" s="121" t="s">
        <v>22</v>
      </c>
      <c r="X6" s="123"/>
      <c r="Y6" s="123"/>
      <c r="Z6" s="124"/>
    </row>
    <row r="7" spans="2:26" x14ac:dyDescent="0.25">
      <c r="B7" s="24"/>
      <c r="C7" s="7"/>
      <c r="D7" s="8" t="s">
        <v>83</v>
      </c>
      <c r="E7" s="8" t="s">
        <v>84</v>
      </c>
      <c r="F7" s="8" t="s">
        <v>85</v>
      </c>
      <c r="G7" s="8" t="s">
        <v>86</v>
      </c>
      <c r="H7" s="8" t="s">
        <v>101</v>
      </c>
      <c r="I7" s="120"/>
      <c r="J7" s="120"/>
      <c r="L7" s="8" t="s">
        <v>13</v>
      </c>
      <c r="M7" s="8" t="s">
        <v>16</v>
      </c>
      <c r="N7" s="44" t="s">
        <v>23</v>
      </c>
      <c r="P7" s="8" t="s">
        <v>20</v>
      </c>
      <c r="Q7" s="44" t="s">
        <v>16</v>
      </c>
      <c r="R7" s="44" t="s">
        <v>19</v>
      </c>
      <c r="T7" s="25" t="s">
        <v>96</v>
      </c>
      <c r="V7" s="25" t="s">
        <v>32</v>
      </c>
      <c r="W7" s="8" t="s">
        <v>33</v>
      </c>
      <c r="X7" s="8" t="s">
        <v>34</v>
      </c>
      <c r="Y7" s="8" t="s">
        <v>15</v>
      </c>
      <c r="Z7" s="8" t="s">
        <v>14</v>
      </c>
    </row>
    <row r="8" spans="2:26" x14ac:dyDescent="0.25">
      <c r="B8" s="23" t="s">
        <v>87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45"/>
      <c r="O8" s="2"/>
      <c r="P8" s="2"/>
      <c r="Q8" s="49"/>
      <c r="R8" s="45"/>
      <c r="S8" s="2"/>
      <c r="T8" s="6"/>
      <c r="U8" s="2"/>
      <c r="V8" s="6"/>
      <c r="W8" s="2"/>
      <c r="X8" s="2"/>
      <c r="Y8" s="2"/>
      <c r="Z8" s="6"/>
    </row>
    <row r="9" spans="2:26" x14ac:dyDescent="0.25">
      <c r="B9" s="1"/>
      <c r="C9" s="23" t="s">
        <v>88</v>
      </c>
      <c r="D9" s="21"/>
      <c r="E9" s="21">
        <v>5</v>
      </c>
      <c r="F9" s="21"/>
      <c r="G9" s="21"/>
      <c r="H9" s="21"/>
      <c r="I9" s="2"/>
      <c r="J9" s="2"/>
      <c r="K9" s="2"/>
      <c r="L9" s="2">
        <v>40</v>
      </c>
      <c r="M9" s="2">
        <v>56</v>
      </c>
      <c r="N9" s="46">
        <f>L9-M9</f>
        <v>-16</v>
      </c>
      <c r="O9" s="2"/>
      <c r="P9" s="2">
        <v>0</v>
      </c>
      <c r="Q9" s="49">
        <v>0</v>
      </c>
      <c r="R9" s="48"/>
      <c r="S9" s="26"/>
      <c r="T9" s="22">
        <f>D9+E9+F9+G9+I9+J9+M9+Q9</f>
        <v>61</v>
      </c>
      <c r="U9" s="2"/>
      <c r="V9" s="9"/>
      <c r="W9" s="2"/>
      <c r="X9" s="2"/>
      <c r="Y9" s="2"/>
      <c r="Z9" s="6"/>
    </row>
    <row r="10" spans="2:26" x14ac:dyDescent="0.25">
      <c r="B10" s="23" t="s">
        <v>76</v>
      </c>
      <c r="C10" s="23"/>
      <c r="D10" s="2"/>
      <c r="E10" s="2"/>
      <c r="F10" s="2"/>
      <c r="G10" s="2"/>
      <c r="H10" s="2"/>
      <c r="I10" s="2"/>
      <c r="J10" s="2"/>
      <c r="K10" s="2"/>
      <c r="L10" s="2"/>
      <c r="M10" s="2"/>
      <c r="N10" s="48"/>
      <c r="O10" s="2"/>
      <c r="P10" s="2"/>
      <c r="Q10" s="49"/>
      <c r="R10" s="48"/>
      <c r="S10" s="26"/>
      <c r="T10" s="22">
        <f>D10+E10+F10+G10+I10+J10+M10+Q10</f>
        <v>0</v>
      </c>
      <c r="U10" s="2"/>
      <c r="V10" s="9"/>
      <c r="W10" s="2"/>
      <c r="X10" s="2"/>
      <c r="Y10" s="2"/>
      <c r="Z10" s="6"/>
    </row>
    <row r="11" spans="2:26" x14ac:dyDescent="0.25">
      <c r="B11" s="1"/>
      <c r="C11" s="23" t="s">
        <v>89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48"/>
      <c r="O11" s="2"/>
      <c r="P11" s="2"/>
      <c r="Q11" s="49">
        <v>4</v>
      </c>
      <c r="R11" s="48"/>
      <c r="S11" s="26"/>
      <c r="T11" s="22">
        <f>D11+E11+F11+G11+I11+J11+M11+Q11</f>
        <v>4</v>
      </c>
      <c r="U11" s="2"/>
      <c r="V11" s="9"/>
      <c r="W11" s="2"/>
      <c r="X11" s="2"/>
      <c r="Y11" s="2"/>
      <c r="Z11" s="6"/>
    </row>
    <row r="12" spans="2:26" x14ac:dyDescent="0.25">
      <c r="B12" s="1"/>
      <c r="C12" s="23" t="s">
        <v>90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48"/>
      <c r="O12" s="2"/>
      <c r="P12" s="2"/>
      <c r="Q12" s="49">
        <v>84</v>
      </c>
      <c r="R12" s="48"/>
      <c r="S12" s="2"/>
      <c r="T12" s="22">
        <f>D12+E12+F12+G12+I12+J12+M12+Q12</f>
        <v>84</v>
      </c>
      <c r="U12" s="2"/>
      <c r="V12" s="6"/>
      <c r="W12" s="2"/>
      <c r="X12" s="2"/>
      <c r="Y12" s="2"/>
      <c r="Z12" s="6"/>
    </row>
    <row r="13" spans="2:26" x14ac:dyDescent="0.25">
      <c r="B13" s="1"/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49"/>
      <c r="O13" s="2"/>
      <c r="P13" s="2"/>
      <c r="Q13" s="49"/>
      <c r="R13" s="49"/>
      <c r="S13" s="2"/>
      <c r="T13" s="2"/>
      <c r="U13" s="2"/>
      <c r="V13" s="2"/>
      <c r="W13" s="2"/>
      <c r="X13" s="2"/>
      <c r="Y13" s="2"/>
      <c r="Z13" s="2"/>
    </row>
    <row r="14" spans="2:26" ht="15.75" thickBot="1" x14ac:dyDescent="0.3">
      <c r="B14" s="10" t="s">
        <v>24</v>
      </c>
      <c r="C14" s="10"/>
      <c r="D14" s="11">
        <f>SUM(D8:D13)</f>
        <v>0</v>
      </c>
      <c r="E14" s="11">
        <f t="shared" ref="E14:J14" si="0">SUM(E8:E13)</f>
        <v>5</v>
      </c>
      <c r="F14" s="11">
        <f t="shared" si="0"/>
        <v>0</v>
      </c>
      <c r="G14" s="11">
        <f t="shared" si="0"/>
        <v>0</v>
      </c>
      <c r="H14" s="11"/>
      <c r="I14" s="11">
        <f t="shared" si="0"/>
        <v>0</v>
      </c>
      <c r="J14" s="11">
        <f t="shared" si="0"/>
        <v>0</v>
      </c>
      <c r="K14" s="11"/>
      <c r="L14" s="11">
        <f t="shared" ref="L14:M14" si="1">SUM(L8:L13)</f>
        <v>40</v>
      </c>
      <c r="M14" s="11">
        <f t="shared" si="1"/>
        <v>56</v>
      </c>
      <c r="N14" s="50">
        <f>L14-M14</f>
        <v>-16</v>
      </c>
      <c r="O14" s="11"/>
      <c r="P14" s="11">
        <f t="shared" ref="P14" si="2">SUM(P8:P13)</f>
        <v>0</v>
      </c>
      <c r="Q14" s="53">
        <f t="shared" ref="Q14" si="3">SUM(Q8:Q13)</f>
        <v>88</v>
      </c>
      <c r="R14" s="50"/>
      <c r="S14" s="11"/>
      <c r="T14" s="11">
        <f>SUM(T8:T12)</f>
        <v>149</v>
      </c>
      <c r="U14" s="11"/>
      <c r="V14" s="11"/>
      <c r="W14" s="11">
        <f t="shared" ref="W14" si="4">SUM(W8:W13)</f>
        <v>0</v>
      </c>
      <c r="X14" s="11">
        <f t="shared" ref="X14" si="5">SUM(X8:X13)</f>
        <v>0</v>
      </c>
      <c r="Y14" s="11">
        <f t="shared" ref="Y14:Z14" si="6">SUM(Y8:Y13)</f>
        <v>0</v>
      </c>
      <c r="Z14" s="11">
        <f t="shared" si="6"/>
        <v>0</v>
      </c>
    </row>
    <row r="15" spans="2:26" ht="15.75" thickTop="1" x14ac:dyDescent="0.25"/>
  </sheetData>
  <mergeCells count="9">
    <mergeCell ref="B3:Z3"/>
    <mergeCell ref="B2:Z2"/>
    <mergeCell ref="B4:Z4"/>
    <mergeCell ref="W6:Z6"/>
    <mergeCell ref="L6:N6"/>
    <mergeCell ref="P6:R6"/>
    <mergeCell ref="D6:G6"/>
    <mergeCell ref="I6:I7"/>
    <mergeCell ref="J6:J7"/>
  </mergeCells>
  <conditionalFormatting sqref="W9">
    <cfRule type="expression" priority="3">
      <formula>W9/$Z9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Employee</vt:lpstr>
      <vt:lpstr>Quarterly Evaluation</vt:lpstr>
      <vt:lpstr>Consolidated</vt:lpstr>
      <vt:lpstr>February 2025</vt:lpstr>
      <vt:lpstr>January 2025</vt:lpstr>
      <vt:lpstr>December 2024</vt:lpstr>
      <vt:lpstr>November 2024</vt:lpstr>
      <vt:lpstr>October 2024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2025-03-04T05:27:24Z</dcterms:modified>
</cp:coreProperties>
</file>