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December 2024\QA\"/>
    </mc:Choice>
  </mc:AlternateContent>
  <xr:revisionPtr revIDLastSave="0" documentId="13_ncr:1_{D92C44E0-C39B-45C8-B4F1-3A3EBF6C5EE5}" xr6:coauthVersionLast="47" xr6:coauthVersionMax="47" xr10:uidLastSave="{00000000-0000-0000-0000-000000000000}"/>
  <bookViews>
    <workbookView xWindow="20370" yWindow="-3840" windowWidth="29040" windowHeight="15720" activeTab="2" xr2:uid="{C18F1D24-2B51-47D5-ADD3-847EF68750D1}"/>
  </bookViews>
  <sheets>
    <sheet name="Employee" sheetId="2" r:id="rId1"/>
    <sheet name="Quarterly Evaluations" sheetId="3" r:id="rId2"/>
    <sheet name="Consolidated" sheetId="5" r:id="rId3"/>
    <sheet name="December 2024" sheetId="7" r:id="rId4"/>
    <sheet name="November 2024" sheetId="6" r:id="rId5"/>
    <sheet name="October 2024" sheetId="4" r:id="rId6"/>
    <sheet name="September 24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5" l="1"/>
  <c r="O33" i="5"/>
  <c r="O32" i="5"/>
  <c r="Q24" i="5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W24" i="7"/>
  <c r="V33" i="7"/>
  <c r="U33" i="7"/>
  <c r="T33" i="7"/>
  <c r="N33" i="7"/>
  <c r="M33" i="7"/>
  <c r="O33" i="7" s="1"/>
  <c r="K33" i="7"/>
  <c r="J33" i="7"/>
  <c r="I33" i="7"/>
  <c r="G33" i="7"/>
  <c r="F33" i="7"/>
  <c r="E33" i="7"/>
  <c r="D33" i="7"/>
  <c r="W29" i="7"/>
  <c r="W11" i="7"/>
  <c r="O10" i="7"/>
  <c r="W9" i="7"/>
  <c r="O9" i="7"/>
  <c r="O50" i="5"/>
  <c r="O49" i="5"/>
  <c r="O48" i="5"/>
  <c r="O47" i="5"/>
  <c r="O46" i="5"/>
  <c r="O45" i="5"/>
  <c r="O44" i="5"/>
  <c r="O43" i="5"/>
  <c r="O42" i="5"/>
  <c r="O12" i="5"/>
  <c r="O11" i="5"/>
  <c r="O10" i="5"/>
  <c r="O41" i="5"/>
  <c r="O40" i="5"/>
  <c r="O39" i="5"/>
  <c r="O38" i="5"/>
  <c r="O37" i="5"/>
  <c r="O36" i="5"/>
  <c r="O35" i="5"/>
  <c r="O31" i="5"/>
  <c r="O29" i="5"/>
  <c r="O28" i="5"/>
  <c r="O27" i="5"/>
  <c r="O26" i="5"/>
  <c r="O25" i="5"/>
  <c r="O23" i="5"/>
  <c r="O21" i="5"/>
  <c r="O20" i="5"/>
  <c r="O19" i="5"/>
  <c r="O18" i="5"/>
  <c r="O17" i="5"/>
  <c r="O15" i="5"/>
  <c r="Q50" i="5"/>
  <c r="Q49" i="5"/>
  <c r="Q48" i="5"/>
  <c r="Q47" i="5"/>
  <c r="Q46" i="5"/>
  <c r="Q45" i="5"/>
  <c r="Q44" i="5"/>
  <c r="Q41" i="5"/>
  <c r="Q40" i="5"/>
  <c r="Q39" i="5"/>
  <c r="Q38" i="5"/>
  <c r="Q37" i="5"/>
  <c r="Q36" i="5"/>
  <c r="Q35" i="5"/>
  <c r="Q31" i="5"/>
  <c r="Q29" i="5"/>
  <c r="Q28" i="5"/>
  <c r="Q27" i="5"/>
  <c r="Q26" i="5"/>
  <c r="Q25" i="5"/>
  <c r="Q23" i="5"/>
  <c r="Q21" i="5"/>
  <c r="Q20" i="5"/>
  <c r="Q19" i="5"/>
  <c r="Q18" i="5"/>
  <c r="Q15" i="5"/>
  <c r="Q43" i="5"/>
  <c r="Q42" i="5"/>
  <c r="Q12" i="5"/>
  <c r="Q11" i="5"/>
  <c r="N17" i="5"/>
  <c r="Q17" i="5" s="1"/>
  <c r="N16" i="5"/>
  <c r="O16" i="5" s="1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U28" i="6"/>
  <c r="T28" i="6"/>
  <c r="S28" i="6"/>
  <c r="M28" i="6"/>
  <c r="L28" i="6"/>
  <c r="N28" i="6" s="1"/>
  <c r="J28" i="6"/>
  <c r="I28" i="6"/>
  <c r="H28" i="6"/>
  <c r="G28" i="6"/>
  <c r="F28" i="6"/>
  <c r="E28" i="6"/>
  <c r="D28" i="6"/>
  <c r="V24" i="6"/>
  <c r="V11" i="6"/>
  <c r="N10" i="6"/>
  <c r="V9" i="6"/>
  <c r="V28" i="6" s="1"/>
  <c r="P9" i="6"/>
  <c r="N9" i="6"/>
  <c r="N10" i="4"/>
  <c r="N9" i="4"/>
  <c r="P14" i="4"/>
  <c r="P13" i="4"/>
  <c r="P12" i="4"/>
  <c r="P11" i="4"/>
  <c r="O52" i="5" l="1"/>
  <c r="Q16" i="5"/>
  <c r="W33" i="7"/>
  <c r="Q33" i="7"/>
  <c r="P28" i="6"/>
  <c r="V52" i="5"/>
  <c r="U52" i="5"/>
  <c r="T52" i="5"/>
  <c r="N52" i="5"/>
  <c r="M52" i="5"/>
  <c r="K52" i="5"/>
  <c r="J52" i="5"/>
  <c r="I52" i="5"/>
  <c r="G52" i="5"/>
  <c r="F52" i="5"/>
  <c r="E52" i="5"/>
  <c r="D52" i="5"/>
  <c r="W18" i="5"/>
  <c r="W15" i="5"/>
  <c r="W11" i="5"/>
  <c r="P10" i="4"/>
  <c r="T17" i="4"/>
  <c r="S17" i="4"/>
  <c r="M17" i="4"/>
  <c r="N17" i="4" s="1"/>
  <c r="L17" i="4"/>
  <c r="J17" i="4"/>
  <c r="I17" i="4"/>
  <c r="H17" i="4"/>
  <c r="G17" i="4"/>
  <c r="F17" i="4"/>
  <c r="E17" i="4"/>
  <c r="D17" i="4"/>
  <c r="V11" i="4"/>
  <c r="V9" i="4"/>
  <c r="P9" i="4"/>
  <c r="P17" i="4" s="1"/>
  <c r="B2" i="3"/>
  <c r="V14" i="1"/>
  <c r="V12" i="1"/>
  <c r="V9" i="1"/>
  <c r="P14" i="1"/>
  <c r="P12" i="1"/>
  <c r="P9" i="1"/>
  <c r="G28" i="1"/>
  <c r="U28" i="1"/>
  <c r="T28" i="1"/>
  <c r="S28" i="1"/>
  <c r="M28" i="1"/>
  <c r="L28" i="1"/>
  <c r="N28" i="1" s="1"/>
  <c r="J28" i="1"/>
  <c r="I28" i="1"/>
  <c r="H28" i="1"/>
  <c r="F28" i="1"/>
  <c r="E28" i="1"/>
  <c r="D28" i="1"/>
  <c r="C10" i="2"/>
  <c r="V28" i="1" l="1"/>
  <c r="P28" i="1"/>
  <c r="Q52" i="5"/>
  <c r="W52" i="5"/>
  <c r="V13" i="4"/>
  <c r="V17" i="4" s="1"/>
  <c r="U17" i="4"/>
</calcChain>
</file>

<file path=xl/sharedStrings.xml><?xml version="1.0" encoding="utf-8"?>
<sst xmlns="http://schemas.openxmlformats.org/spreadsheetml/2006/main" count="300" uniqueCount="139">
  <si>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</si>
  <si>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</si>
  <si>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</si>
  <si>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</si>
  <si>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</si>
  <si>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</si>
  <si>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</si>
  <si>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</si>
  <si>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</si>
  <si>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</si>
  <si>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</si>
  <si>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</si>
  <si>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</si>
  <si>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</si>
  <si>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</si>
  <si>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</si>
  <si>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</si>
  <si>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</si>
  <si>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</si>
  <si>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</si>
  <si>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</si>
  <si>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</si>
  <si>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</si>
  <si>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</si>
  <si>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</si>
  <si>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</si>
  <si>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</si>
  <si>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</si>
  <si>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</si>
  <si>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</si>
  <si>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</si>
  <si>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</si>
  <si>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</si>
  <si>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</si>
  <si>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</si>
  <si>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</si>
  <si>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</si>
  <si>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</si>
  <si>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</si>
  <si>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</si>
  <si>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</si>
  <si>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</si>
  <si>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</si>
  <si>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</si>
  <si>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</si>
  <si>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</si>
  <si>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</si>
  <si>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</si>
  <si>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</si>
  <si>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</si>
  <si>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</si>
  <si>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</si>
  <si>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</si>
  <si>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</si>
  <si>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</si>
  <si>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</si>
  <si>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</si>
  <si>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</si>
  <si>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</si>
  <si>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</si>
  <si>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</si>
  <si>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</si>
  <si>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</si>
  <si>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</si>
  <si>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</si>
  <si>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</si>
  <si>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</si>
  <si>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</si>
  <si>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</si>
  <si>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</si>
  <si>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</si>
  <si>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</si>
  <si>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</si>
  <si>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</si>
  <si>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</si>
  <si>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</si>
  <si>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</si>
  <si>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</si>
  <si>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Hamza Nouman</t>
  </si>
  <si>
    <t>018</t>
  </si>
  <si>
    <t>QA Engineer</t>
  </si>
  <si>
    <t>08/01/2023</t>
  </si>
  <si>
    <t>2024-25</t>
  </si>
  <si>
    <t>APWORKS 2024.2 - PHASE 3</t>
  </si>
  <si>
    <t>Google Drive integration. (Setup and Integration development)</t>
  </si>
  <si>
    <t>Regular testing and QA new project/assignment/task</t>
  </si>
  <si>
    <t>NEXELUS 2024.2</t>
  </si>
  <si>
    <t>Test Cases</t>
  </si>
  <si>
    <t>Time</t>
  </si>
  <si>
    <t>Quarterly Evaluation (%)</t>
  </si>
  <si>
    <t>Jul-Sep</t>
  </si>
  <si>
    <t>Oct-Dec</t>
  </si>
  <si>
    <t>Jan-Mar</t>
  </si>
  <si>
    <t>Apr-Jun</t>
  </si>
  <si>
    <t>1-3 Month</t>
  </si>
  <si>
    <t>4-6 Month</t>
  </si>
  <si>
    <t>7-9 Month</t>
  </si>
  <si>
    <t>10-12 Month</t>
  </si>
  <si>
    <t>Threshold</t>
  </si>
  <si>
    <t>AI Usage</t>
  </si>
  <si>
    <t xml:space="preserve">APWORKS 2024.2 - PHASE 3        </t>
  </si>
  <si>
    <t>Broadcast Invoice: EDI File Processing</t>
  </si>
  <si>
    <t>Period: September 2024 - June-25</t>
  </si>
  <si>
    <t xml:space="preserve">AP WORKFLOW                     </t>
  </si>
  <si>
    <t>Bug Fixing</t>
  </si>
  <si>
    <t>Cient UAT Upgrad</t>
  </si>
  <si>
    <t>Documentation</t>
  </si>
  <si>
    <t>Cient UAT Upgrade</t>
  </si>
  <si>
    <t xml:space="preserve">PR-0013                         </t>
  </si>
  <si>
    <t>Admin &amp; Misc.</t>
  </si>
  <si>
    <t>Internal Meeting</t>
  </si>
  <si>
    <t>Requirement Writing</t>
  </si>
  <si>
    <t>Internal Meetings</t>
  </si>
  <si>
    <t>Period: November 2024</t>
  </si>
  <si>
    <t xml:space="preserve">AD-0001                         </t>
  </si>
  <si>
    <t xml:space="preserve">APWORKS - SUPPORT               </t>
  </si>
  <si>
    <t>Switch Company on Invoice</t>
  </si>
  <si>
    <t>Route invoice from one company - company identification</t>
  </si>
  <si>
    <t>Google Drive Setup (company configuration UI)</t>
  </si>
  <si>
    <t xml:space="preserve">NEXELUS 2024.1 SP2              </t>
  </si>
  <si>
    <t>Media Plan Approval</t>
  </si>
  <si>
    <t>Tasks by US Team - JustGlobal</t>
  </si>
  <si>
    <t>Regular bug fixing activity</t>
  </si>
  <si>
    <t>Project /</t>
  </si>
  <si>
    <t xml:space="preserve"> Release</t>
  </si>
  <si>
    <t>Tasks by US Team</t>
  </si>
  <si>
    <t xml:space="preserve">APWORKS 2024.2 - PHASE 4        </t>
  </si>
  <si>
    <t xml:space="preserve">APWORKS PHASE2                  </t>
  </si>
  <si>
    <t xml:space="preserve">NEXELUS 2024.2                  </t>
  </si>
  <si>
    <t>Meetings, mails, communication, TFS, Interviews</t>
  </si>
  <si>
    <t>Requirement Specifications document writing</t>
  </si>
  <si>
    <t>Document</t>
  </si>
  <si>
    <t>Period: December 2024</t>
  </si>
  <si>
    <t>EDI file updating and upload</t>
  </si>
  <si>
    <t xml:space="preserve">APWORKS 2024.2 PHASE 5          </t>
  </si>
  <si>
    <t>Billing by Media Type</t>
  </si>
  <si>
    <t>Enhancement for Visual Indicators and Flighting Details in Place</t>
  </si>
  <si>
    <t>AdTech Fee commission</t>
  </si>
  <si>
    <t>Media Plan: Import/Export Flighting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</si>
</sst>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2" fontId="0" fillId="2" borderId="4" xfId="5" applyNumberFormat="1" applyFont="1" applyFill="1" applyBorder="1" applyAlignment="1">
      <alignment horizontal="center"/>
    </xf>
    <xf numFmtId="2" fontId="0" fillId="2" borderId="8" xfId="5" applyNumberFormat="1" applyFon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0" borderId="0" xfId="5" applyNumberFormat="1" applyFont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0" fillId="0" borderId="3" xfId="0" applyBorder="1"/>
    <xf numFmtId="0" fontId="13" fillId="0" borderId="1" xfId="4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9" fontId="12" fillId="0" borderId="0" xfId="1" applyFont="1" applyBorder="1" applyAlignment="1">
      <alignment horizontal="center"/>
    </xf>
    <xf numFmtId="2" fontId="12" fillId="3" borderId="1" xfId="5" applyNumberFormat="1" applyFont="1" applyFill="1" applyBorder="1" applyAlignment="1">
      <alignment horizontal="center"/>
    </xf>
    <xf numFmtId="9" fontId="12" fillId="3" borderId="1" xfId="1" applyFont="1" applyFill="1" applyBorder="1" applyAlignment="1">
      <alignment horizontal="center"/>
    </xf>
    <xf numFmtId="0" fontId="12" fillId="0" borderId="0" xfId="0" applyFont="1"/>
    <xf numFmtId="0" fontId="7" fillId="0" borderId="1" xfId="4" applyFont="1" applyBorder="1" applyAlignment="1">
      <alignment horizontal="center" vertical="top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1" xfId="0" applyFont="1" applyBorder="1" applyAlignment="1">
      <alignment vertical="top"/>
    </xf>
    <xf numFmtId="2" fontId="14" fillId="3" borderId="1" xfId="5" applyNumberFormat="1" applyFont="1" applyFill="1" applyBorder="1" applyAlignment="1">
      <alignment horizontal="center"/>
    </xf>
    <xf numFmtId="164" fontId="0" fillId="2" borderId="4" xfId="5" applyNumberFormat="1" applyFont="1" applyFill="1" applyBorder="1" applyAlignment="1">
      <alignment horizontal="center"/>
    </xf>
    <xf numFmtId="164" fontId="0" fillId="2" borderId="8" xfId="5" applyNumberFormat="1" applyFont="1" applyFill="1" applyBorder="1" applyAlignment="1">
      <alignment horizontal="center"/>
    </xf>
    <xf numFmtId="164" fontId="0" fillId="3" borderId="1" xfId="5" applyNumberFormat="1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0" borderId="0" xfId="5" applyNumberFormat="1" applyFont="1" applyAlignment="1">
      <alignment horizontal="center"/>
    </xf>
    <xf numFmtId="164" fontId="12" fillId="3" borderId="1" xfId="1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64" fontId="14" fillId="3" borderId="1" xfId="1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64" fontId="14" fillId="3" borderId="1" xfId="5" applyNumberFormat="1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9-4C5F-9FBD-CE2874E9202B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9-4C5F-9FBD-CE2874E9202B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9-4C5F-9FBD-CE2874E9202B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14</c:v>
                </c:pt>
                <c:pt idx="1">
                  <c:v>22</c:v>
                </c:pt>
                <c:pt idx="2">
                  <c:v>17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9-4C5F-9FBD-CE2874E9202B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9-4C5F-9FBD-CE2874E9202B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09-4C5F-9FBD-CE2874E9202B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09-4C5F-9FBD-CE2874E9202B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09-4C5F-9FBD-CE2874E92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FD97B-9D19-48B6-A7D7-84E244946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H14" sqref="H14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76" t="s">
        <v>53</v>
      </c>
      <c r="C2" s="76"/>
    </row>
    <row r="4" spans="2:14" x14ac:dyDescent="0.25">
      <c r="B4" s="75" t="s">
        <v>4</v>
      </c>
      <c r="C4" s="75"/>
      <c r="D4" s="75"/>
      <c r="E4" s="75"/>
      <c r="F4" s="27"/>
      <c r="G4" s="27"/>
    </row>
    <row r="5" spans="2:14" x14ac:dyDescent="0.25">
      <c r="B5" s="3" t="s">
        <v>1</v>
      </c>
      <c r="C5" s="73" t="s">
        <v>79</v>
      </c>
      <c r="D5" s="73"/>
      <c r="E5" s="73"/>
      <c r="F5" s="4"/>
      <c r="G5" s="4"/>
    </row>
    <row r="6" spans="2:14" x14ac:dyDescent="0.25">
      <c r="B6" s="3" t="s">
        <v>0</v>
      </c>
      <c r="C6" s="73" t="s">
        <v>78</v>
      </c>
      <c r="D6" s="73"/>
      <c r="E6" s="73"/>
      <c r="F6" s="4"/>
      <c r="G6" s="4"/>
    </row>
    <row r="7" spans="2:14" x14ac:dyDescent="0.25">
      <c r="B7" s="3" t="s">
        <v>2</v>
      </c>
      <c r="C7" s="73" t="s">
        <v>80</v>
      </c>
      <c r="D7" s="73"/>
      <c r="E7" s="73"/>
      <c r="F7" s="4"/>
      <c r="G7" s="4"/>
    </row>
    <row r="8" spans="2:14" x14ac:dyDescent="0.25">
      <c r="B8" s="3" t="s">
        <v>3</v>
      </c>
      <c r="C8" s="73" t="s">
        <v>25</v>
      </c>
      <c r="D8" s="73"/>
      <c r="E8" s="73"/>
      <c r="F8" s="4"/>
      <c r="G8" s="4"/>
    </row>
    <row r="9" spans="2:14" x14ac:dyDescent="0.25">
      <c r="B9" s="3" t="s">
        <v>5</v>
      </c>
      <c r="C9" s="73" t="s">
        <v>81</v>
      </c>
      <c r="D9" s="73"/>
      <c r="E9" s="73"/>
      <c r="F9" s="4"/>
      <c r="G9" s="4"/>
    </row>
    <row r="10" spans="2:14" x14ac:dyDescent="0.25">
      <c r="B10" s="3" t="s">
        <v>55</v>
      </c>
      <c r="C10" s="74">
        <f ca="1">(_xlfn.DAYS(TODAY(),C9)/365)</f>
        <v>1.4986301369863013</v>
      </c>
      <c r="D10" s="74"/>
      <c r="E10" s="74"/>
      <c r="F10" s="23"/>
      <c r="G10" s="23"/>
    </row>
    <row r="11" spans="2:14" x14ac:dyDescent="0.25">
      <c r="B11" s="3" t="s">
        <v>6</v>
      </c>
      <c r="C11" s="73" t="s">
        <v>82</v>
      </c>
      <c r="D11" s="73"/>
      <c r="E11" s="73"/>
      <c r="F11" s="4"/>
      <c r="G11" s="4"/>
    </row>
    <row r="12" spans="2:14" ht="6" customHeight="1" x14ac:dyDescent="0.25"/>
    <row r="13" spans="2:14" x14ac:dyDescent="0.25">
      <c r="B13" s="25" t="s">
        <v>17</v>
      </c>
      <c r="C13" s="22" t="s">
        <v>57</v>
      </c>
      <c r="D13" s="26" t="s">
        <v>58</v>
      </c>
      <c r="E13" s="22" t="s">
        <v>59</v>
      </c>
      <c r="F13" s="26" t="s">
        <v>60</v>
      </c>
      <c r="G13" s="22" t="s">
        <v>61</v>
      </c>
      <c r="H13" s="26" t="s">
        <v>62</v>
      </c>
      <c r="I13" s="22" t="s">
        <v>63</v>
      </c>
      <c r="J13" s="26" t="s">
        <v>64</v>
      </c>
      <c r="K13" s="22" t="s">
        <v>65</v>
      </c>
      <c r="L13" s="26" t="s">
        <v>66</v>
      </c>
      <c r="M13" s="22" t="s">
        <v>67</v>
      </c>
      <c r="N13" s="26" t="s">
        <v>68</v>
      </c>
    </row>
    <row r="14" spans="2:14" x14ac:dyDescent="0.25">
      <c r="B14" s="24" t="s">
        <v>21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4" t="s">
        <v>27</v>
      </c>
      <c r="C15" s="2">
        <v>21</v>
      </c>
      <c r="D15" s="2">
        <v>22</v>
      </c>
      <c r="E15" s="2">
        <v>18</v>
      </c>
      <c r="F15" s="2">
        <v>23</v>
      </c>
      <c r="G15" s="2">
        <v>20</v>
      </c>
      <c r="H15" s="1"/>
      <c r="I15" s="1"/>
      <c r="J15" s="1"/>
      <c r="K15" s="1"/>
      <c r="L15" s="1"/>
      <c r="M15" s="1"/>
      <c r="N15" s="1"/>
    </row>
    <row r="16" spans="2:14" x14ac:dyDescent="0.25">
      <c r="B16" s="24" t="s">
        <v>18</v>
      </c>
      <c r="C16" s="2">
        <v>0</v>
      </c>
      <c r="D16" s="2">
        <v>0</v>
      </c>
      <c r="E16" s="2">
        <v>1</v>
      </c>
      <c r="F16" s="2">
        <v>0</v>
      </c>
      <c r="G16" s="2">
        <v>1</v>
      </c>
      <c r="H16" s="1"/>
      <c r="I16" s="1"/>
      <c r="J16" s="1"/>
      <c r="K16" s="1"/>
      <c r="L16" s="1"/>
      <c r="M16" s="1"/>
      <c r="N16" s="1"/>
    </row>
    <row r="17" spans="2:14" x14ac:dyDescent="0.25">
      <c r="B17" s="24" t="s">
        <v>19</v>
      </c>
      <c r="C17" s="2">
        <v>14</v>
      </c>
      <c r="D17" s="2">
        <v>22</v>
      </c>
      <c r="E17" s="2">
        <v>17</v>
      </c>
      <c r="F17" s="2">
        <v>0</v>
      </c>
      <c r="G17" s="2">
        <v>5</v>
      </c>
      <c r="H17" s="1"/>
      <c r="I17" s="1"/>
      <c r="J17" s="1"/>
      <c r="K17" s="1"/>
      <c r="L17" s="1"/>
      <c r="M17" s="1"/>
      <c r="N17" s="1"/>
    </row>
    <row r="18" spans="2:14" x14ac:dyDescent="0.25">
      <c r="B18" s="24" t="s">
        <v>23</v>
      </c>
      <c r="C18" s="2">
        <v>7</v>
      </c>
      <c r="D18" s="2">
        <v>0</v>
      </c>
      <c r="E18" s="2">
        <v>1</v>
      </c>
      <c r="F18" s="2">
        <v>6</v>
      </c>
      <c r="G18" s="2">
        <v>4</v>
      </c>
      <c r="H18" s="1"/>
      <c r="I18" s="1"/>
      <c r="J18" s="1"/>
      <c r="K18" s="1"/>
      <c r="L18" s="1"/>
      <c r="M18" s="1"/>
      <c r="N18" s="1"/>
    </row>
    <row r="19" spans="2:14" x14ac:dyDescent="0.25">
      <c r="B19" s="24" t="s">
        <v>20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4" t="s">
        <v>22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4" t="s">
        <v>28</v>
      </c>
      <c r="C21" s="2">
        <v>7</v>
      </c>
      <c r="D21" s="2">
        <v>0</v>
      </c>
      <c r="E21" s="2">
        <v>1</v>
      </c>
      <c r="F21" s="2">
        <v>0</v>
      </c>
      <c r="G21" s="2">
        <v>4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319C-EE40-47F2-9EE8-C614D72A52FC}">
  <dimension ref="B2:M38"/>
  <sheetViews>
    <sheetView topLeftCell="A15" workbookViewId="0">
      <selection activeCell="F30" sqref="F30"/>
    </sheetView>
  </sheetViews>
  <sheetFormatPr defaultRowHeight="15" x14ac:dyDescent="0.25"/>
  <cols>
    <col min="2" max="2" width="39.140625" customWidth="1"/>
    <col min="3" max="6" width="21.7109375" style="5" customWidth="1"/>
    <col min="7" max="10" width="11.85546875" customWidth="1"/>
  </cols>
  <sheetData>
    <row r="2" spans="2:13" ht="18.75" x14ac:dyDescent="0.3">
      <c r="B2" s="41" t="str">
        <f>Employee!C6</f>
        <v>Hamza Nouman</v>
      </c>
    </row>
    <row r="3" spans="2:13" ht="18.75" x14ac:dyDescent="0.3">
      <c r="B3" s="42" t="s">
        <v>16</v>
      </c>
      <c r="C3" s="40"/>
      <c r="D3" s="40"/>
      <c r="E3" s="40"/>
      <c r="F3" s="40"/>
      <c r="G3" s="39"/>
      <c r="H3" s="39"/>
      <c r="I3" s="39"/>
      <c r="J3" s="39"/>
      <c r="K3" s="39"/>
      <c r="L3" s="39"/>
      <c r="M3" s="39"/>
    </row>
    <row r="4" spans="2:13" x14ac:dyDescent="0.25">
      <c r="C4" s="81" t="s">
        <v>89</v>
      </c>
      <c r="D4" s="81"/>
      <c r="E4" s="81"/>
      <c r="F4" s="81"/>
      <c r="G4" s="80" t="s">
        <v>98</v>
      </c>
      <c r="H4" s="80"/>
      <c r="I4" s="80"/>
      <c r="J4" s="80"/>
    </row>
    <row r="5" spans="2:13" x14ac:dyDescent="0.25">
      <c r="B5" s="21" t="s">
        <v>29</v>
      </c>
      <c r="C5" s="20" t="s">
        <v>90</v>
      </c>
      <c r="D5" s="20" t="s">
        <v>91</v>
      </c>
      <c r="E5" s="20" t="s">
        <v>92</v>
      </c>
      <c r="F5" s="20" t="s">
        <v>93</v>
      </c>
      <c r="G5" s="43" t="s">
        <v>94</v>
      </c>
      <c r="H5" s="43" t="s">
        <v>95</v>
      </c>
      <c r="I5" s="43" t="s">
        <v>96</v>
      </c>
      <c r="J5" s="43" t="s">
        <v>97</v>
      </c>
    </row>
    <row r="6" spans="2:13" x14ac:dyDescent="0.25">
      <c r="B6" s="77" t="s">
        <v>16</v>
      </c>
      <c r="C6" s="78"/>
      <c r="D6" s="78"/>
      <c r="E6" s="78"/>
      <c r="F6" s="78"/>
      <c r="G6" s="78"/>
      <c r="H6" s="78"/>
      <c r="I6" s="78"/>
      <c r="J6" s="79"/>
    </row>
    <row r="7" spans="2:13" x14ac:dyDescent="0.25">
      <c r="B7" s="19" t="s">
        <v>30</v>
      </c>
      <c r="C7" s="31">
        <v>0.8</v>
      </c>
      <c r="D7" s="31">
        <v>0.8</v>
      </c>
      <c r="E7" s="31"/>
      <c r="F7" s="31"/>
      <c r="G7" s="1"/>
      <c r="H7" s="1"/>
      <c r="I7" s="1"/>
      <c r="J7" s="1"/>
    </row>
    <row r="8" spans="2:13" x14ac:dyDescent="0.25">
      <c r="B8" s="19" t="s">
        <v>31</v>
      </c>
      <c r="C8" s="31">
        <v>0.7</v>
      </c>
      <c r="D8" s="31">
        <v>0.7</v>
      </c>
      <c r="E8" s="31"/>
      <c r="F8" s="31"/>
      <c r="G8" s="1"/>
      <c r="H8" s="1"/>
      <c r="I8" s="1"/>
      <c r="J8" s="1"/>
    </row>
    <row r="9" spans="2:13" x14ac:dyDescent="0.25">
      <c r="B9" s="19" t="s">
        <v>32</v>
      </c>
      <c r="C9" s="31">
        <v>0.7</v>
      </c>
      <c r="D9" s="31">
        <v>0.65</v>
      </c>
      <c r="E9" s="31"/>
      <c r="F9" s="31"/>
      <c r="G9" s="1"/>
      <c r="H9" s="1"/>
      <c r="I9" s="1"/>
      <c r="J9" s="1"/>
    </row>
    <row r="10" spans="2:13" x14ac:dyDescent="0.25">
      <c r="B10" s="19" t="s">
        <v>33</v>
      </c>
      <c r="C10" s="31">
        <v>0.8</v>
      </c>
      <c r="D10" s="31">
        <v>0.8</v>
      </c>
      <c r="E10" s="31"/>
      <c r="F10" s="31"/>
      <c r="G10" s="1"/>
      <c r="H10" s="1"/>
      <c r="I10" s="1"/>
      <c r="J10" s="1"/>
    </row>
    <row r="11" spans="2:13" x14ac:dyDescent="0.25">
      <c r="B11" s="19" t="s">
        <v>34</v>
      </c>
      <c r="C11" s="31">
        <v>0.8</v>
      </c>
      <c r="D11" s="31">
        <v>0.75</v>
      </c>
      <c r="E11" s="31"/>
      <c r="F11" s="31"/>
      <c r="G11" s="1"/>
      <c r="H11" s="1"/>
      <c r="I11" s="1"/>
      <c r="J11" s="1"/>
    </row>
    <row r="12" spans="2:13" x14ac:dyDescent="0.25">
      <c r="B12" s="19" t="s">
        <v>35</v>
      </c>
      <c r="C12" s="31">
        <v>0.7</v>
      </c>
      <c r="D12" s="31">
        <v>0.7</v>
      </c>
      <c r="E12" s="31"/>
      <c r="F12" s="31"/>
      <c r="G12" s="1"/>
      <c r="H12" s="1"/>
      <c r="I12" s="1"/>
      <c r="J12" s="1"/>
    </row>
    <row r="13" spans="2:13" x14ac:dyDescent="0.25">
      <c r="B13" s="19" t="s">
        <v>48</v>
      </c>
      <c r="C13" s="31">
        <v>0.8</v>
      </c>
      <c r="D13" s="31">
        <v>0.8</v>
      </c>
      <c r="E13" s="31"/>
      <c r="F13" s="31"/>
      <c r="G13" s="1"/>
      <c r="H13" s="1"/>
      <c r="I13" s="1"/>
      <c r="J13" s="1"/>
    </row>
    <row r="14" spans="2:13" x14ac:dyDescent="0.25">
      <c r="B14" s="19" t="s">
        <v>49</v>
      </c>
      <c r="C14" s="31">
        <v>0.8</v>
      </c>
      <c r="D14" s="31">
        <v>0.8</v>
      </c>
      <c r="E14" s="31"/>
      <c r="F14" s="31"/>
      <c r="G14" s="1"/>
      <c r="H14" s="1"/>
      <c r="I14" s="1"/>
      <c r="J14" s="1"/>
    </row>
    <row r="15" spans="2:13" x14ac:dyDescent="0.25">
      <c r="B15" s="77" t="s">
        <v>47</v>
      </c>
      <c r="C15" s="78"/>
      <c r="D15" s="78"/>
      <c r="E15" s="78"/>
      <c r="F15" s="78"/>
      <c r="G15" s="78"/>
      <c r="H15" s="78"/>
      <c r="I15" s="78"/>
      <c r="J15" s="79"/>
    </row>
    <row r="16" spans="2:13" x14ac:dyDescent="0.25">
      <c r="B16" s="24" t="s">
        <v>52</v>
      </c>
      <c r="C16" s="31">
        <v>0.6</v>
      </c>
      <c r="D16" s="31">
        <v>0.6</v>
      </c>
      <c r="E16" s="31"/>
      <c r="F16" s="31"/>
      <c r="G16" s="1"/>
      <c r="H16" s="1"/>
      <c r="I16" s="1"/>
      <c r="J16" s="1"/>
    </row>
    <row r="17" spans="2:10" x14ac:dyDescent="0.25">
      <c r="B17" s="24" t="s">
        <v>36</v>
      </c>
      <c r="C17" s="31">
        <v>0.6</v>
      </c>
      <c r="D17" s="31">
        <v>0.5</v>
      </c>
      <c r="E17" s="31"/>
      <c r="F17" s="31"/>
      <c r="G17" s="1"/>
      <c r="H17" s="1"/>
      <c r="I17" s="1"/>
      <c r="J17" s="1"/>
    </row>
    <row r="18" spans="2:10" x14ac:dyDescent="0.25">
      <c r="B18" s="24" t="s">
        <v>37</v>
      </c>
      <c r="C18" s="31">
        <v>0.6</v>
      </c>
      <c r="D18" s="31">
        <v>0.55000000000000004</v>
      </c>
      <c r="E18" s="31"/>
      <c r="F18" s="31"/>
      <c r="G18" s="1"/>
      <c r="H18" s="1"/>
      <c r="I18" s="1"/>
      <c r="J18" s="1"/>
    </row>
    <row r="19" spans="2:10" x14ac:dyDescent="0.25">
      <c r="B19" s="24" t="s">
        <v>38</v>
      </c>
      <c r="C19" s="31">
        <v>0.8</v>
      </c>
      <c r="D19" s="31">
        <v>0.8</v>
      </c>
      <c r="E19" s="31"/>
      <c r="F19" s="31"/>
      <c r="G19" s="1"/>
      <c r="H19" s="1"/>
      <c r="I19" s="1"/>
      <c r="J19" s="1"/>
    </row>
    <row r="20" spans="2:10" x14ac:dyDescent="0.25">
      <c r="B20" s="24" t="s">
        <v>39</v>
      </c>
      <c r="C20" s="31">
        <v>0.8</v>
      </c>
      <c r="D20" s="31">
        <v>0.8</v>
      </c>
      <c r="E20" s="31"/>
      <c r="F20" s="31"/>
      <c r="G20" s="1"/>
      <c r="H20" s="1"/>
      <c r="I20" s="1"/>
      <c r="J20" s="1"/>
    </row>
    <row r="21" spans="2:10" x14ac:dyDescent="0.25">
      <c r="B21" s="24" t="s">
        <v>47</v>
      </c>
      <c r="C21" s="31">
        <v>0.7</v>
      </c>
      <c r="D21" s="31">
        <v>0.65</v>
      </c>
      <c r="E21" s="31"/>
      <c r="F21" s="31"/>
      <c r="G21" s="1"/>
      <c r="H21" s="1"/>
      <c r="I21" s="1"/>
      <c r="J21" s="1"/>
    </row>
    <row r="22" spans="2:10" x14ac:dyDescent="0.25">
      <c r="B22" s="24" t="s">
        <v>46</v>
      </c>
      <c r="C22" s="31">
        <v>0.7</v>
      </c>
      <c r="D22" s="31">
        <v>0.7</v>
      </c>
      <c r="E22" s="31"/>
      <c r="F22" s="31"/>
      <c r="G22" s="1"/>
      <c r="H22" s="1"/>
      <c r="I22" s="1"/>
      <c r="J22" s="1"/>
    </row>
    <row r="23" spans="2:10" x14ac:dyDescent="0.25">
      <c r="B23" s="77" t="s">
        <v>40</v>
      </c>
      <c r="C23" s="78"/>
      <c r="D23" s="78"/>
      <c r="E23" s="78"/>
      <c r="F23" s="78"/>
      <c r="G23" s="78"/>
      <c r="H23" s="78"/>
      <c r="I23" s="78"/>
      <c r="J23" s="79"/>
    </row>
    <row r="24" spans="2:10" x14ac:dyDescent="0.25">
      <c r="B24" s="38" t="s">
        <v>41</v>
      </c>
      <c r="C24" s="31">
        <v>0.6</v>
      </c>
      <c r="D24" s="31">
        <v>0.6</v>
      </c>
      <c r="E24" s="31"/>
      <c r="F24" s="31"/>
      <c r="G24" s="1"/>
      <c r="H24" s="1"/>
      <c r="I24" s="1"/>
      <c r="J24" s="1"/>
    </row>
    <row r="25" spans="2:10" x14ac:dyDescent="0.25">
      <c r="B25" s="38" t="s">
        <v>54</v>
      </c>
      <c r="C25" s="31">
        <v>0.6</v>
      </c>
      <c r="D25" s="31">
        <v>0.6</v>
      </c>
      <c r="E25" s="31"/>
      <c r="F25" s="31"/>
      <c r="G25" s="1"/>
      <c r="H25" s="1"/>
      <c r="I25" s="1"/>
      <c r="J25" s="1"/>
    </row>
    <row r="26" spans="2:10" x14ac:dyDescent="0.25">
      <c r="B26" s="38" t="s">
        <v>42</v>
      </c>
      <c r="C26" s="31">
        <v>0.6</v>
      </c>
      <c r="D26" s="31">
        <v>0.6</v>
      </c>
      <c r="E26" s="31"/>
      <c r="F26" s="31"/>
      <c r="G26" s="1"/>
      <c r="H26" s="1"/>
      <c r="I26" s="1"/>
      <c r="J26" s="1"/>
    </row>
    <row r="27" spans="2:10" x14ac:dyDescent="0.25">
      <c r="B27" s="38" t="s">
        <v>43</v>
      </c>
      <c r="C27" s="31">
        <v>0.6</v>
      </c>
      <c r="D27" s="31">
        <v>0.6</v>
      </c>
      <c r="E27" s="31"/>
      <c r="F27" s="31"/>
      <c r="G27" s="1"/>
      <c r="H27" s="1"/>
      <c r="I27" s="1"/>
      <c r="J27" s="1"/>
    </row>
    <row r="28" spans="2:10" x14ac:dyDescent="0.25">
      <c r="B28" s="38" t="s">
        <v>44</v>
      </c>
      <c r="C28" s="31">
        <v>0.7</v>
      </c>
      <c r="D28" s="31">
        <v>0.7</v>
      </c>
      <c r="E28" s="31"/>
      <c r="F28" s="31"/>
      <c r="G28" s="1"/>
      <c r="H28" s="1"/>
      <c r="I28" s="1"/>
      <c r="J28" s="1"/>
    </row>
    <row r="29" spans="2:10" x14ac:dyDescent="0.25">
      <c r="B29" s="38" t="s">
        <v>45</v>
      </c>
      <c r="C29" s="31">
        <v>0.8</v>
      </c>
      <c r="D29" s="31">
        <v>0.8</v>
      </c>
      <c r="E29" s="31"/>
      <c r="F29" s="31"/>
      <c r="G29" s="1"/>
      <c r="H29" s="1"/>
      <c r="I29" s="1"/>
      <c r="J29" s="1"/>
    </row>
    <row r="30" spans="2:10" x14ac:dyDescent="0.25">
      <c r="B30" s="38" t="s">
        <v>50</v>
      </c>
      <c r="C30" s="31">
        <v>0.65</v>
      </c>
      <c r="D30" s="31">
        <v>0.65</v>
      </c>
      <c r="E30" s="31"/>
      <c r="F30" s="31"/>
      <c r="G30" s="1"/>
      <c r="H30" s="1"/>
      <c r="I30" s="1"/>
      <c r="J30" s="1"/>
    </row>
    <row r="31" spans="2:10" x14ac:dyDescent="0.25">
      <c r="B31" s="38" t="s">
        <v>51</v>
      </c>
      <c r="C31" s="31">
        <v>0.6</v>
      </c>
      <c r="D31" s="31">
        <v>0.6</v>
      </c>
      <c r="E31" s="31"/>
      <c r="F31" s="31"/>
      <c r="G31" s="1"/>
      <c r="H31" s="1"/>
      <c r="I31" s="1"/>
      <c r="J31" s="1"/>
    </row>
    <row r="32" spans="2:10" x14ac:dyDescent="0.25">
      <c r="B32" s="77" t="s">
        <v>99</v>
      </c>
      <c r="C32" s="78"/>
      <c r="D32" s="78"/>
      <c r="E32" s="78"/>
      <c r="F32" s="78"/>
      <c r="G32" s="78"/>
      <c r="H32" s="78"/>
      <c r="I32" s="78"/>
      <c r="J32" s="78"/>
    </row>
    <row r="33" spans="2:10" x14ac:dyDescent="0.25">
      <c r="B33" s="1"/>
      <c r="C33" s="2"/>
      <c r="D33" s="2"/>
      <c r="E33" s="2"/>
      <c r="F33" s="2"/>
      <c r="G33" s="44"/>
      <c r="H33" s="1"/>
      <c r="I33" s="1"/>
      <c r="J33" s="1"/>
    </row>
    <row r="34" spans="2:10" x14ac:dyDescent="0.25">
      <c r="B34" s="1"/>
      <c r="C34" s="2"/>
      <c r="D34" s="2"/>
      <c r="E34" s="2"/>
      <c r="F34" s="2"/>
      <c r="G34" s="44"/>
      <c r="H34" s="1"/>
      <c r="I34" s="1"/>
      <c r="J34" s="1"/>
    </row>
    <row r="35" spans="2:10" x14ac:dyDescent="0.25">
      <c r="B35" s="1"/>
      <c r="C35" s="2"/>
      <c r="D35" s="2"/>
      <c r="E35" s="2"/>
      <c r="F35" s="2"/>
      <c r="G35" s="44"/>
      <c r="H35" s="1"/>
      <c r="I35" s="1"/>
      <c r="J35" s="1"/>
    </row>
    <row r="36" spans="2:10" x14ac:dyDescent="0.25">
      <c r="B36" s="1"/>
      <c r="C36" s="2"/>
      <c r="D36" s="2"/>
      <c r="E36" s="2"/>
      <c r="F36" s="2"/>
      <c r="G36" s="44"/>
      <c r="H36" s="1"/>
      <c r="I36" s="1"/>
      <c r="J36" s="1"/>
    </row>
    <row r="37" spans="2:10" x14ac:dyDescent="0.25">
      <c r="B37" s="1"/>
      <c r="C37" s="2"/>
      <c r="D37" s="2"/>
      <c r="E37" s="2"/>
      <c r="F37" s="2"/>
      <c r="G37" s="44"/>
      <c r="H37" s="1"/>
      <c r="I37" s="1"/>
      <c r="J37" s="1"/>
    </row>
    <row r="38" spans="2:10" x14ac:dyDescent="0.25">
      <c r="B38" s="1"/>
      <c r="C38" s="2"/>
      <c r="D38" s="2"/>
      <c r="E38" s="2"/>
      <c r="F38" s="2"/>
      <c r="G38" s="44"/>
      <c r="H38" s="1"/>
      <c r="I38" s="1"/>
      <c r="J38" s="1"/>
    </row>
  </sheetData>
  <mergeCells count="6">
    <mergeCell ref="B32:J32"/>
    <mergeCell ref="B23:J23"/>
    <mergeCell ref="B15:J15"/>
    <mergeCell ref="B6:J6"/>
    <mergeCell ref="G4:J4"/>
    <mergeCell ref="C4:F4"/>
  </mergeCells>
  <conditionalFormatting sqref="C7:C14">
    <cfRule type="dataBar" priority="1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{264318A2-F762-49F7-9FA4-77FB5BC3591B}</x14:id>
        </ext>
      </extLst>
    </cfRule>
  </conditionalFormatting>
  <conditionalFormatting sqref="C16:C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{EB3B7B90-D0E2-420F-B088-07986FF30A02}</x14:id>
        </ext>
      </extLst>
    </cfRule>
  </conditionalFormatting>
  <conditionalFormatting sqref="C24:C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{8490B49A-25E5-4D9D-AB8E-DC965E295035}</x14:id>
        </ext>
      </extLst>
    </cfRule>
  </conditionalFormatting>
  <conditionalFormatting sqref="D7:D14">
    <cfRule type="dataBar" priority="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{31026241-1830-4946-8571-18E38DB82892}</x14:id>
        </ext>
      </extLst>
    </cfRule>
  </conditionalFormatting>
  <conditionalFormatting sqref="D16:D22">
    <cfRule type="dataBar" priority="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{6D1568FB-9C52-4078-A831-5D39A3FCFA74}</x14:id>
        </ext>
      </extLst>
    </cfRule>
  </conditionalFormatting>
  <conditionalFormatting sqref="D24:D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{A5122BCE-B59F-4D0B-9192-8F7902D28A93}</x14:id>
        </ext>
      </extLst>
    </cfRule>
  </conditionalFormatting>
  <conditionalFormatting sqref="E7:E14">
    <cfRule type="dataBar" priority="1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{B1470E73-8BB0-457A-977B-F1E0CE9F5488}</x14:id>
        </ext>
      </extLst>
    </cfRule>
  </conditionalFormatting>
  <conditionalFormatting sqref="E16:E22">
    <cfRule type="dataBar" priority="1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{B0EA89D2-6948-49E8-B094-531C9AE04631}</x14:id>
        </ext>
      </extLst>
    </cfRule>
  </conditionalFormatting>
  <conditionalFormatting sqref="E24:E31">
    <cfRule type="dataBar" priority="1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{0C70209A-7ED7-4DA3-BF96-E0761D93196B}</x14:id>
        </ext>
      </extLst>
    </cfRule>
  </conditionalFormatting>
  <conditionalFormatting sqref="F7:F14">
    <cfRule type="dataBar" priority="7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{928F5653-3E32-41A2-AB6D-3E1828FF71ED}</x14:id>
        </ext>
      </extLst>
    </cfRule>
  </conditionalFormatting>
  <conditionalFormatting sqref="F16:F22">
    <cfRule type="dataBar" priority="2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{687819A5-F16B-49D1-BD3B-F47A29121181}</x14:id>
        </ext>
      </extLst>
    </cfRule>
  </conditionalFormatting>
  <conditionalFormatting sqref="F24:F31">
    <cfRule type="dataBar" priority="5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{52E8CC4C-C761-4445-9994-B27D5D1063B6}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4318A2-F762-49F7-9FA4-77FB5BC3591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EB3B7B90-D0E2-420F-B088-07986FF30A0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8490B49A-25E5-4D9D-AB8E-DC965E29503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31026241-1830-4946-8571-18E38DB8289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6D1568FB-9C52-4078-A831-5D39A3FCFA7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A5122BCE-B59F-4D0B-9192-8F7902D28A9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B1470E73-8BB0-457A-977B-F1E0CE9F548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B0EA89D2-6948-49E8-B094-531C9AE0463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0C70209A-7ED7-4DA3-BF96-E0761D93196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928F5653-3E32-41A2-AB6D-3E1828FF71E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687819A5-F16B-49D1-BD3B-F47A2912118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52E8CC4C-C761-4445-9994-B27D5D1063B6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DD28-2AA3-40BE-9B44-742BA0E60626}">
  <dimension ref="B2:W53"/>
  <sheetViews>
    <sheetView tabSelected="1" workbookViewId="0">
      <selection activeCell="E41" sqref="E41"/>
    </sheetView>
  </sheetViews>
  <sheetFormatPr defaultRowHeight="15" x14ac:dyDescent="0.25"/>
  <cols>
    <col min="2" max="2" width="9.42578125" customWidth="1"/>
    <col min="3" max="3" width="56.4257812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60" bestFit="1" customWidth="1"/>
    <col min="16" max="16" width="1.7109375" style="5" customWidth="1"/>
    <col min="17" max="17" width="9.7109375" style="67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82" t="s">
        <v>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2:23" ht="15.75" x14ac:dyDescent="0.25">
      <c r="B3" s="83" t="s">
        <v>78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2:23" x14ac:dyDescent="0.25">
      <c r="B4" s="80" t="s">
        <v>102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6" spans="2:23" x14ac:dyDescent="0.25">
      <c r="B6" s="8" t="s">
        <v>123</v>
      </c>
      <c r="C6" s="9" t="s">
        <v>7</v>
      </c>
      <c r="D6" s="85" t="s">
        <v>71</v>
      </c>
      <c r="E6" s="85"/>
      <c r="F6" s="85"/>
      <c r="G6" s="85"/>
      <c r="H6" s="85"/>
      <c r="I6" s="85"/>
      <c r="J6" s="86" t="s">
        <v>73</v>
      </c>
      <c r="K6" s="86" t="s">
        <v>75</v>
      </c>
      <c r="M6" s="88" t="s">
        <v>76</v>
      </c>
      <c r="N6" s="89"/>
      <c r="O6" s="90"/>
      <c r="Q6" s="63" t="s">
        <v>9</v>
      </c>
      <c r="S6" s="13"/>
      <c r="T6" s="88" t="s">
        <v>15</v>
      </c>
      <c r="U6" s="89"/>
      <c r="V6" s="89"/>
      <c r="W6" s="90"/>
    </row>
    <row r="7" spans="2:23" x14ac:dyDescent="0.25">
      <c r="B7" s="11" t="s">
        <v>124</v>
      </c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131</v>
      </c>
      <c r="I7" s="29" t="s">
        <v>87</v>
      </c>
      <c r="J7" s="87"/>
      <c r="K7" s="87"/>
      <c r="M7" s="10" t="s">
        <v>14</v>
      </c>
      <c r="N7" s="10" t="s">
        <v>11</v>
      </c>
      <c r="O7" s="55" t="s">
        <v>13</v>
      </c>
      <c r="Q7" s="64" t="s">
        <v>88</v>
      </c>
      <c r="S7" s="14" t="s">
        <v>24</v>
      </c>
      <c r="T7" s="10" t="s">
        <v>25</v>
      </c>
      <c r="U7" s="10" t="s">
        <v>26</v>
      </c>
      <c r="V7" s="10" t="s">
        <v>10</v>
      </c>
      <c r="W7" s="10" t="s">
        <v>9</v>
      </c>
    </row>
    <row r="8" spans="2:23" x14ac:dyDescent="0.25">
      <c r="B8" s="1" t="s">
        <v>114</v>
      </c>
      <c r="C8" s="32"/>
      <c r="D8" s="30"/>
      <c r="E8" s="30"/>
      <c r="F8" s="30"/>
      <c r="G8" s="30"/>
      <c r="H8" s="30"/>
      <c r="I8" s="30"/>
      <c r="J8" s="2"/>
      <c r="K8" s="2"/>
      <c r="M8" s="2"/>
      <c r="N8" s="2"/>
      <c r="O8" s="70"/>
      <c r="P8" s="6"/>
      <c r="Q8" s="72"/>
      <c r="S8" s="15"/>
      <c r="T8" s="69"/>
      <c r="U8" s="69"/>
      <c r="V8" s="69"/>
      <c r="W8" s="71"/>
    </row>
    <row r="9" spans="2:23" x14ac:dyDescent="0.25">
      <c r="B9" s="1"/>
      <c r="C9" s="1" t="s">
        <v>77</v>
      </c>
      <c r="D9" s="30"/>
      <c r="E9" s="30">
        <v>14</v>
      </c>
      <c r="F9" s="30"/>
      <c r="G9" s="30"/>
      <c r="H9" s="30"/>
      <c r="I9" s="30"/>
      <c r="J9" s="2"/>
      <c r="K9" s="2"/>
      <c r="M9" s="2"/>
      <c r="N9" s="2"/>
      <c r="O9" s="70"/>
      <c r="P9" s="6"/>
      <c r="Q9" s="72"/>
      <c r="S9" s="15"/>
      <c r="T9" s="69"/>
      <c r="U9" s="69"/>
      <c r="V9" s="69"/>
      <c r="W9" s="71"/>
    </row>
    <row r="10" spans="2:23" x14ac:dyDescent="0.25">
      <c r="B10" s="1" t="s">
        <v>103</v>
      </c>
      <c r="C10" s="32"/>
      <c r="D10" s="2"/>
      <c r="E10" s="2"/>
      <c r="F10" s="2"/>
      <c r="G10" s="2"/>
      <c r="H10" s="2"/>
      <c r="I10" s="2"/>
      <c r="J10" s="2"/>
      <c r="K10" s="2"/>
      <c r="M10" s="2"/>
      <c r="N10" s="2"/>
      <c r="O10" s="70">
        <f>IF(M10&gt;0, M10-N10,0)</f>
        <v>0</v>
      </c>
      <c r="Q10" s="65"/>
      <c r="S10" s="7"/>
      <c r="T10" s="2"/>
      <c r="U10" s="2"/>
      <c r="V10" s="2"/>
      <c r="W10" s="7"/>
    </row>
    <row r="11" spans="2:23" s="53" customFormat="1" x14ac:dyDescent="0.25">
      <c r="B11" s="46"/>
      <c r="C11" s="1" t="s">
        <v>122</v>
      </c>
      <c r="D11" s="45"/>
      <c r="E11" s="45"/>
      <c r="F11" s="45"/>
      <c r="G11" s="45"/>
      <c r="H11" s="45"/>
      <c r="I11" s="54"/>
      <c r="J11" s="47"/>
      <c r="K11" s="47"/>
      <c r="L11" s="48"/>
      <c r="M11" s="2"/>
      <c r="N11" s="69">
        <v>13</v>
      </c>
      <c r="O11" s="70">
        <f>IF(M11&gt;0, M11-N11,0)</f>
        <v>0</v>
      </c>
      <c r="P11" s="50"/>
      <c r="Q11" s="72">
        <f>D11+E11+F11+G11+H11+I11+J11+K11+N11</f>
        <v>13</v>
      </c>
      <c r="R11" s="48"/>
      <c r="S11" s="52"/>
      <c r="T11" s="69">
        <v>0</v>
      </c>
      <c r="U11" s="69">
        <v>0</v>
      </c>
      <c r="V11" s="69">
        <v>0</v>
      </c>
      <c r="W11" s="71">
        <f>SUM(T11:V11)</f>
        <v>0</v>
      </c>
    </row>
    <row r="12" spans="2:23" x14ac:dyDescent="0.25">
      <c r="B12" s="32"/>
      <c r="C12" s="1" t="s">
        <v>107</v>
      </c>
      <c r="D12" s="30"/>
      <c r="E12" s="30"/>
      <c r="F12" s="30"/>
      <c r="G12" s="30"/>
      <c r="H12" s="30"/>
      <c r="I12" s="30"/>
      <c r="J12" s="2"/>
      <c r="K12" s="2"/>
      <c r="M12" s="2"/>
      <c r="N12" s="2">
        <v>22</v>
      </c>
      <c r="O12" s="70">
        <f>IF(M12&gt;0, M12-N12,0)</f>
        <v>0</v>
      </c>
      <c r="P12" s="6"/>
      <c r="Q12" s="72">
        <f>D12+E12+F12+G12+H12+I12+J12+K12+N12</f>
        <v>22</v>
      </c>
      <c r="S12" s="15"/>
      <c r="T12" s="69"/>
      <c r="U12" s="69"/>
      <c r="V12" s="69"/>
      <c r="W12" s="71"/>
    </row>
    <row r="13" spans="2:23" x14ac:dyDescent="0.25">
      <c r="B13" s="1" t="s">
        <v>115</v>
      </c>
      <c r="C13" s="1"/>
      <c r="D13" s="30"/>
      <c r="E13" s="30"/>
      <c r="F13" s="30"/>
      <c r="G13" s="30"/>
      <c r="H13" s="30"/>
      <c r="I13" s="30"/>
      <c r="J13" s="2"/>
      <c r="K13" s="2"/>
      <c r="M13" s="2"/>
      <c r="N13" s="2"/>
      <c r="O13" s="70"/>
      <c r="P13" s="6"/>
      <c r="Q13" s="72"/>
      <c r="S13" s="15"/>
      <c r="T13" s="69"/>
      <c r="U13" s="69"/>
      <c r="V13" s="69"/>
      <c r="W13" s="71"/>
    </row>
    <row r="14" spans="2:23" x14ac:dyDescent="0.25">
      <c r="B14" s="32"/>
      <c r="C14" s="1" t="s">
        <v>121</v>
      </c>
      <c r="D14" s="30"/>
      <c r="E14" s="30"/>
      <c r="F14" s="30"/>
      <c r="G14" s="30">
        <v>51</v>
      </c>
      <c r="H14" s="30"/>
      <c r="I14" s="30"/>
      <c r="J14" s="2"/>
      <c r="K14" s="2"/>
      <c r="M14" s="2"/>
      <c r="N14" s="2"/>
      <c r="O14" s="70"/>
      <c r="P14" s="6"/>
      <c r="Q14" s="72"/>
      <c r="S14" s="15"/>
      <c r="T14" s="69"/>
      <c r="U14" s="69"/>
      <c r="V14" s="69"/>
      <c r="W14" s="71"/>
    </row>
    <row r="15" spans="2:23" x14ac:dyDescent="0.25">
      <c r="B15" s="1" t="s">
        <v>100</v>
      </c>
      <c r="C15" s="32"/>
      <c r="D15" s="30"/>
      <c r="E15" s="30"/>
      <c r="F15" s="30"/>
      <c r="G15" s="30"/>
      <c r="H15" s="30"/>
      <c r="I15" s="30"/>
      <c r="J15" s="2"/>
      <c r="K15" s="2"/>
      <c r="M15" s="2"/>
      <c r="N15" s="2"/>
      <c r="O15" s="70">
        <f t="shared" ref="O15:O50" si="0">IF(M15&gt;0, M15-N15,0)</f>
        <v>0</v>
      </c>
      <c r="P15" s="6"/>
      <c r="Q15" s="72">
        <f t="shared" ref="Q15:Q50" si="1">D15+E15+F15+G15+H15+I15+J15+K15+N15</f>
        <v>0</v>
      </c>
      <c r="S15" s="15"/>
      <c r="T15" s="69">
        <v>1</v>
      </c>
      <c r="U15" s="69"/>
      <c r="V15" s="69"/>
      <c r="W15" s="71">
        <f>SUM(T15:V15)</f>
        <v>1</v>
      </c>
    </row>
    <row r="16" spans="2:23" x14ac:dyDescent="0.25">
      <c r="B16" s="32"/>
      <c r="C16" s="1" t="s">
        <v>84</v>
      </c>
      <c r="D16" s="30"/>
      <c r="E16" s="30"/>
      <c r="F16" s="30"/>
      <c r="G16" s="30"/>
      <c r="H16" s="30"/>
      <c r="I16" s="30">
        <v>42</v>
      </c>
      <c r="J16" s="2"/>
      <c r="K16" s="2"/>
      <c r="M16" s="2">
        <v>8</v>
      </c>
      <c r="N16" s="47">
        <f>63.5+35</f>
        <v>98.5</v>
      </c>
      <c r="O16" s="70">
        <f t="shared" si="0"/>
        <v>-90.5</v>
      </c>
      <c r="P16" s="6"/>
      <c r="Q16" s="72">
        <f t="shared" si="1"/>
        <v>140.5</v>
      </c>
      <c r="S16" s="15"/>
      <c r="T16" s="69"/>
      <c r="U16" s="69"/>
      <c r="V16" s="69"/>
      <c r="W16" s="71"/>
    </row>
    <row r="17" spans="2:23" x14ac:dyDescent="0.25">
      <c r="B17" s="32"/>
      <c r="C17" s="1" t="s">
        <v>101</v>
      </c>
      <c r="D17" s="30"/>
      <c r="E17" s="30"/>
      <c r="F17" s="30"/>
      <c r="G17" s="30"/>
      <c r="H17" s="30"/>
      <c r="I17" s="30">
        <v>6</v>
      </c>
      <c r="J17" s="2"/>
      <c r="K17" s="2"/>
      <c r="M17" s="2">
        <v>40</v>
      </c>
      <c r="N17" s="47">
        <f>10+75.5</f>
        <v>85.5</v>
      </c>
      <c r="O17" s="70">
        <f t="shared" si="0"/>
        <v>-45.5</v>
      </c>
      <c r="P17" s="6"/>
      <c r="Q17" s="72">
        <f t="shared" si="1"/>
        <v>91.5</v>
      </c>
      <c r="S17" s="15"/>
      <c r="T17" s="69"/>
      <c r="U17" s="69"/>
      <c r="V17" s="69"/>
      <c r="W17" s="71"/>
    </row>
    <row r="18" spans="2:23" x14ac:dyDescent="0.25">
      <c r="B18" s="1"/>
      <c r="C18" s="1" t="s">
        <v>116</v>
      </c>
      <c r="D18" s="30"/>
      <c r="E18" s="30"/>
      <c r="F18" s="30"/>
      <c r="G18" s="30"/>
      <c r="H18" s="30"/>
      <c r="I18" s="30"/>
      <c r="J18" s="2"/>
      <c r="K18" s="2"/>
      <c r="M18" s="2"/>
      <c r="N18" s="2">
        <v>9</v>
      </c>
      <c r="O18" s="70">
        <f t="shared" si="0"/>
        <v>0</v>
      </c>
      <c r="P18" s="6"/>
      <c r="Q18" s="72">
        <f t="shared" si="1"/>
        <v>9</v>
      </c>
      <c r="S18" s="15"/>
      <c r="T18" s="69"/>
      <c r="U18" s="69"/>
      <c r="V18" s="69"/>
      <c r="W18" s="71">
        <f>SUM(T18:V18)</f>
        <v>0</v>
      </c>
    </row>
    <row r="19" spans="2:23" x14ac:dyDescent="0.25">
      <c r="B19" s="1"/>
      <c r="C19" s="1" t="s">
        <v>117</v>
      </c>
      <c r="D19" s="30"/>
      <c r="E19" s="30"/>
      <c r="F19" s="30"/>
      <c r="G19" s="30"/>
      <c r="H19" s="30"/>
      <c r="I19" s="30"/>
      <c r="J19" s="2"/>
      <c r="K19" s="2"/>
      <c r="M19" s="2">
        <v>20</v>
      </c>
      <c r="N19" s="2">
        <v>3</v>
      </c>
      <c r="O19" s="70">
        <f t="shared" si="0"/>
        <v>17</v>
      </c>
      <c r="P19" s="6"/>
      <c r="Q19" s="72">
        <f t="shared" si="1"/>
        <v>3</v>
      </c>
      <c r="S19" s="15"/>
      <c r="T19" s="69"/>
      <c r="U19" s="69"/>
      <c r="V19" s="69"/>
      <c r="W19" s="71"/>
    </row>
    <row r="20" spans="2:23" x14ac:dyDescent="0.25">
      <c r="B20" s="1"/>
      <c r="C20" s="1" t="s">
        <v>106</v>
      </c>
      <c r="D20" s="30"/>
      <c r="E20" s="30"/>
      <c r="F20" s="30"/>
      <c r="G20" s="30"/>
      <c r="H20" s="30">
        <v>1</v>
      </c>
      <c r="I20" s="30"/>
      <c r="J20" s="2"/>
      <c r="K20" s="2"/>
      <c r="M20" s="2"/>
      <c r="N20" s="2"/>
      <c r="O20" s="70">
        <f t="shared" si="0"/>
        <v>0</v>
      </c>
      <c r="P20" s="6"/>
      <c r="Q20" s="72">
        <f t="shared" si="1"/>
        <v>1</v>
      </c>
      <c r="S20" s="15"/>
      <c r="T20" s="69"/>
      <c r="U20" s="69"/>
      <c r="V20" s="69"/>
      <c r="W20" s="71"/>
    </row>
    <row r="21" spans="2:23" x14ac:dyDescent="0.25">
      <c r="B21" s="1" t="s">
        <v>126</v>
      </c>
      <c r="C21" s="1"/>
      <c r="D21" s="30"/>
      <c r="E21" s="30"/>
      <c r="F21" s="30"/>
      <c r="G21" s="30"/>
      <c r="H21" s="30"/>
      <c r="I21" s="30"/>
      <c r="J21" s="2"/>
      <c r="K21" s="2"/>
      <c r="M21" s="2"/>
      <c r="N21" s="2"/>
      <c r="O21" s="70">
        <f t="shared" si="0"/>
        <v>0</v>
      </c>
      <c r="P21" s="6"/>
      <c r="Q21" s="72">
        <f t="shared" si="1"/>
        <v>0</v>
      </c>
      <c r="S21" s="15"/>
      <c r="T21" s="69"/>
      <c r="U21" s="69"/>
      <c r="V21" s="69"/>
      <c r="W21" s="71"/>
    </row>
    <row r="22" spans="2:23" x14ac:dyDescent="0.25">
      <c r="B22" s="1"/>
      <c r="C22" s="1" t="s">
        <v>71</v>
      </c>
      <c r="D22" s="30"/>
      <c r="E22" s="30"/>
      <c r="F22" s="30"/>
      <c r="G22" s="30"/>
      <c r="H22" s="30"/>
      <c r="I22" s="30"/>
      <c r="J22" s="2"/>
      <c r="K22" s="2"/>
      <c r="M22" s="2"/>
      <c r="N22" s="2">
        <v>7</v>
      </c>
      <c r="O22" s="70"/>
      <c r="P22" s="6"/>
      <c r="Q22" s="72"/>
      <c r="S22" s="15"/>
      <c r="T22" s="69"/>
      <c r="U22" s="69"/>
      <c r="V22" s="69"/>
      <c r="W22" s="71"/>
    </row>
    <row r="23" spans="2:23" x14ac:dyDescent="0.25">
      <c r="B23" s="1"/>
      <c r="C23" s="1" t="s">
        <v>118</v>
      </c>
      <c r="D23" s="30"/>
      <c r="E23" s="30"/>
      <c r="F23" s="30"/>
      <c r="G23" s="30"/>
      <c r="H23" s="30"/>
      <c r="I23" s="30"/>
      <c r="J23" s="2"/>
      <c r="K23" s="2"/>
      <c r="M23" s="2">
        <v>16</v>
      </c>
      <c r="N23" s="2">
        <v>15</v>
      </c>
      <c r="O23" s="70">
        <f t="shared" si="0"/>
        <v>1</v>
      </c>
      <c r="P23" s="6"/>
      <c r="Q23" s="72">
        <f t="shared" si="1"/>
        <v>15</v>
      </c>
      <c r="S23" s="15"/>
      <c r="T23" s="69"/>
      <c r="U23" s="69"/>
      <c r="V23" s="69"/>
      <c r="W23" s="71"/>
    </row>
    <row r="24" spans="2:23" x14ac:dyDescent="0.25">
      <c r="B24" s="1"/>
      <c r="C24" s="1" t="s">
        <v>133</v>
      </c>
      <c r="D24" s="30"/>
      <c r="E24" s="30"/>
      <c r="F24" s="30"/>
      <c r="G24" s="30"/>
      <c r="H24" s="30"/>
      <c r="I24" s="30"/>
      <c r="J24" s="2"/>
      <c r="K24" s="2"/>
      <c r="M24" s="2"/>
      <c r="N24" s="2">
        <v>3</v>
      </c>
      <c r="O24" s="70"/>
      <c r="P24" s="6"/>
      <c r="Q24" s="72">
        <f t="shared" si="1"/>
        <v>3</v>
      </c>
      <c r="S24" s="15"/>
      <c r="T24" s="69"/>
      <c r="U24" s="69"/>
      <c r="V24" s="69"/>
      <c r="W24" s="71"/>
    </row>
    <row r="25" spans="2:23" x14ac:dyDescent="0.25">
      <c r="B25" s="1" t="s">
        <v>127</v>
      </c>
      <c r="C25" s="1"/>
      <c r="D25" s="30"/>
      <c r="E25" s="30"/>
      <c r="F25" s="30"/>
      <c r="G25" s="30"/>
      <c r="H25" s="30"/>
      <c r="I25" s="30"/>
      <c r="J25" s="2"/>
      <c r="K25" s="2"/>
      <c r="M25" s="2"/>
      <c r="N25" s="2"/>
      <c r="O25" s="70">
        <f t="shared" si="0"/>
        <v>0</v>
      </c>
      <c r="P25" s="6"/>
      <c r="Q25" s="72">
        <f t="shared" si="1"/>
        <v>0</v>
      </c>
      <c r="S25" s="15"/>
      <c r="T25" s="69"/>
      <c r="U25" s="69"/>
      <c r="V25" s="69"/>
      <c r="W25" s="71"/>
    </row>
    <row r="26" spans="2:23" x14ac:dyDescent="0.25">
      <c r="B26" s="1"/>
      <c r="C26" s="1" t="s">
        <v>112</v>
      </c>
      <c r="D26" s="30"/>
      <c r="E26" s="30">
        <v>8</v>
      </c>
      <c r="F26" s="30"/>
      <c r="G26" s="30"/>
      <c r="H26" s="30"/>
      <c r="I26" s="30"/>
      <c r="J26" s="2"/>
      <c r="K26" s="2"/>
      <c r="M26" s="2"/>
      <c r="N26" s="2"/>
      <c r="O26" s="70">
        <f t="shared" si="0"/>
        <v>0</v>
      </c>
      <c r="P26" s="6"/>
      <c r="Q26" s="72">
        <f t="shared" si="1"/>
        <v>8</v>
      </c>
      <c r="S26" s="15"/>
      <c r="T26" s="69"/>
      <c r="U26" s="69"/>
      <c r="V26" s="69"/>
      <c r="W26" s="71"/>
    </row>
    <row r="27" spans="2:23" x14ac:dyDescent="0.25">
      <c r="B27" s="1"/>
      <c r="C27" s="1" t="s">
        <v>85</v>
      </c>
      <c r="D27" s="30"/>
      <c r="E27" s="30"/>
      <c r="F27" s="30"/>
      <c r="G27" s="30"/>
      <c r="H27" s="30"/>
      <c r="I27" s="30"/>
      <c r="J27" s="2"/>
      <c r="K27" s="2"/>
      <c r="M27" s="2"/>
      <c r="N27" s="2">
        <v>50.5</v>
      </c>
      <c r="O27" s="70">
        <f t="shared" si="0"/>
        <v>0</v>
      </c>
      <c r="P27" s="6"/>
      <c r="Q27" s="72">
        <f t="shared" si="1"/>
        <v>50.5</v>
      </c>
      <c r="S27" s="15"/>
      <c r="T27" s="69"/>
      <c r="U27" s="69"/>
      <c r="V27" s="69"/>
      <c r="W27" s="71"/>
    </row>
    <row r="28" spans="2:23" x14ac:dyDescent="0.25">
      <c r="B28" s="1" t="s">
        <v>119</v>
      </c>
      <c r="C28" s="1"/>
      <c r="D28" s="30"/>
      <c r="E28" s="30"/>
      <c r="F28" s="30"/>
      <c r="G28" s="30"/>
      <c r="H28" s="30"/>
      <c r="I28" s="30"/>
      <c r="J28" s="2"/>
      <c r="K28" s="2"/>
      <c r="M28" s="2"/>
      <c r="N28" s="2"/>
      <c r="O28" s="70">
        <f t="shared" si="0"/>
        <v>0</v>
      </c>
      <c r="P28" s="6"/>
      <c r="Q28" s="72">
        <f t="shared" si="1"/>
        <v>0</v>
      </c>
      <c r="S28" s="15"/>
      <c r="T28" s="69"/>
      <c r="U28" s="69"/>
      <c r="V28" s="69"/>
      <c r="W28" s="71"/>
    </row>
    <row r="29" spans="2:23" x14ac:dyDescent="0.25">
      <c r="B29" s="1"/>
      <c r="C29" s="1" t="s">
        <v>120</v>
      </c>
      <c r="D29" s="30"/>
      <c r="E29" s="30"/>
      <c r="F29" s="30"/>
      <c r="G29" s="30"/>
      <c r="H29" s="30"/>
      <c r="I29" s="30"/>
      <c r="J29" s="2"/>
      <c r="K29" s="2"/>
      <c r="M29" s="2">
        <v>4</v>
      </c>
      <c r="N29" s="2">
        <v>5</v>
      </c>
      <c r="O29" s="70">
        <f t="shared" si="0"/>
        <v>-1</v>
      </c>
      <c r="P29" s="6"/>
      <c r="Q29" s="72">
        <f t="shared" si="1"/>
        <v>5</v>
      </c>
      <c r="S29" s="15"/>
      <c r="T29" s="69"/>
      <c r="U29" s="69"/>
      <c r="V29" s="69"/>
      <c r="W29" s="71"/>
    </row>
    <row r="30" spans="2:23" x14ac:dyDescent="0.25">
      <c r="B30" s="1"/>
      <c r="C30" s="1" t="s">
        <v>135</v>
      </c>
      <c r="D30" s="30"/>
      <c r="E30" s="30"/>
      <c r="F30" s="30"/>
      <c r="G30" s="30"/>
      <c r="H30" s="30"/>
      <c r="I30" s="30"/>
      <c r="J30" s="2"/>
      <c r="K30" s="2"/>
      <c r="M30" s="2"/>
      <c r="N30" s="2">
        <v>14</v>
      </c>
      <c r="O30" s="70"/>
      <c r="P30" s="6"/>
      <c r="Q30" s="72"/>
      <c r="S30" s="15"/>
      <c r="T30" s="69"/>
      <c r="U30" s="69"/>
      <c r="V30" s="69"/>
      <c r="W30" s="71"/>
    </row>
    <row r="31" spans="2:23" x14ac:dyDescent="0.25">
      <c r="B31" s="1"/>
      <c r="C31" s="1" t="s">
        <v>106</v>
      </c>
      <c r="D31" s="30"/>
      <c r="E31" s="30"/>
      <c r="F31" s="30"/>
      <c r="G31" s="30"/>
      <c r="H31" s="30">
        <v>14.5</v>
      </c>
      <c r="I31" s="30"/>
      <c r="J31" s="2"/>
      <c r="K31" s="2"/>
      <c r="M31" s="2"/>
      <c r="N31" s="2">
        <v>3</v>
      </c>
      <c r="O31" s="70">
        <f t="shared" si="0"/>
        <v>0</v>
      </c>
      <c r="P31" s="6"/>
      <c r="Q31" s="72">
        <f t="shared" si="1"/>
        <v>17.5</v>
      </c>
      <c r="S31" s="15"/>
      <c r="T31" s="69"/>
      <c r="U31" s="69"/>
      <c r="V31" s="69"/>
      <c r="W31" s="71"/>
    </row>
    <row r="32" spans="2:23" x14ac:dyDescent="0.25">
      <c r="B32" s="1"/>
      <c r="C32" s="1" t="s">
        <v>136</v>
      </c>
      <c r="D32" s="30"/>
      <c r="E32" s="30"/>
      <c r="F32" s="30"/>
      <c r="G32" s="30"/>
      <c r="H32" s="30"/>
      <c r="I32" s="30"/>
      <c r="J32" s="2"/>
      <c r="K32" s="2"/>
      <c r="M32" s="2"/>
      <c r="N32" s="2">
        <v>17</v>
      </c>
      <c r="O32" s="70">
        <f t="shared" si="0"/>
        <v>0</v>
      </c>
      <c r="P32" s="6"/>
      <c r="Q32" s="72"/>
      <c r="S32" s="15"/>
      <c r="T32" s="69"/>
      <c r="U32" s="69"/>
      <c r="V32" s="69"/>
      <c r="W32" s="71"/>
    </row>
    <row r="33" spans="2:23" x14ac:dyDescent="0.25">
      <c r="B33" s="1"/>
      <c r="C33" s="1" t="s">
        <v>137</v>
      </c>
      <c r="D33" s="30"/>
      <c r="E33" s="30"/>
      <c r="F33" s="30"/>
      <c r="G33" s="30"/>
      <c r="H33" s="30"/>
      <c r="I33" s="30"/>
      <c r="J33" s="2"/>
      <c r="K33" s="2"/>
      <c r="M33" s="2"/>
      <c r="N33" s="2">
        <v>32</v>
      </c>
      <c r="O33" s="70">
        <f t="shared" si="0"/>
        <v>0</v>
      </c>
      <c r="P33" s="6"/>
      <c r="Q33" s="72"/>
      <c r="S33" s="15"/>
      <c r="T33" s="69"/>
      <c r="U33" s="69"/>
      <c r="V33" s="69"/>
      <c r="W33" s="71"/>
    </row>
    <row r="34" spans="2:23" x14ac:dyDescent="0.25">
      <c r="B34" s="1"/>
      <c r="C34" s="1" t="s">
        <v>138</v>
      </c>
      <c r="D34" s="30"/>
      <c r="E34" s="30"/>
      <c r="F34" s="30"/>
      <c r="G34" s="30"/>
      <c r="H34" s="30"/>
      <c r="I34" s="30"/>
      <c r="J34" s="2"/>
      <c r="K34" s="2"/>
      <c r="M34" s="2"/>
      <c r="N34" s="2">
        <v>14</v>
      </c>
      <c r="O34" s="70">
        <f t="shared" si="0"/>
        <v>0</v>
      </c>
      <c r="P34" s="6"/>
      <c r="Q34" s="72"/>
      <c r="S34" s="15"/>
      <c r="T34" s="69"/>
      <c r="U34" s="69"/>
      <c r="V34" s="69"/>
      <c r="W34" s="71"/>
    </row>
    <row r="35" spans="2:23" x14ac:dyDescent="0.25">
      <c r="B35" s="1" t="s">
        <v>128</v>
      </c>
      <c r="C35" s="1"/>
      <c r="D35" s="30"/>
      <c r="E35" s="30"/>
      <c r="F35" s="30"/>
      <c r="G35" s="30"/>
      <c r="H35" s="30"/>
      <c r="I35" s="30"/>
      <c r="J35" s="2"/>
      <c r="K35" s="2"/>
      <c r="M35" s="2"/>
      <c r="N35" s="2"/>
      <c r="O35" s="70">
        <f t="shared" si="0"/>
        <v>0</v>
      </c>
      <c r="P35" s="6"/>
      <c r="Q35" s="72">
        <f t="shared" si="1"/>
        <v>0</v>
      </c>
      <c r="S35" s="15"/>
      <c r="T35" s="69"/>
      <c r="U35" s="69"/>
      <c r="V35" s="69"/>
      <c r="W35" s="71"/>
    </row>
    <row r="36" spans="2:23" x14ac:dyDescent="0.25">
      <c r="B36" s="1"/>
      <c r="C36" s="1" t="s">
        <v>107</v>
      </c>
      <c r="D36" s="30"/>
      <c r="E36" s="30"/>
      <c r="F36" s="30"/>
      <c r="G36" s="30"/>
      <c r="H36" s="30"/>
      <c r="I36" s="30"/>
      <c r="J36" s="2"/>
      <c r="K36" s="2"/>
      <c r="M36" s="2"/>
      <c r="N36" s="2">
        <v>4</v>
      </c>
      <c r="O36" s="70">
        <f t="shared" si="0"/>
        <v>0</v>
      </c>
      <c r="P36" s="6"/>
      <c r="Q36" s="72">
        <f t="shared" si="1"/>
        <v>4</v>
      </c>
      <c r="S36" s="15"/>
      <c r="T36" s="69"/>
      <c r="U36" s="69"/>
      <c r="V36" s="69"/>
      <c r="W36" s="71"/>
    </row>
    <row r="37" spans="2:23" x14ac:dyDescent="0.25">
      <c r="B37" s="1"/>
      <c r="C37" s="1" t="s">
        <v>85</v>
      </c>
      <c r="D37" s="30"/>
      <c r="E37" s="30"/>
      <c r="F37" s="30"/>
      <c r="G37" s="30"/>
      <c r="H37" s="30"/>
      <c r="I37" s="30"/>
      <c r="J37" s="2"/>
      <c r="K37" s="2"/>
      <c r="M37" s="2"/>
      <c r="N37" s="2">
        <v>1</v>
      </c>
      <c r="O37" s="70">
        <f t="shared" si="0"/>
        <v>0</v>
      </c>
      <c r="P37" s="6"/>
      <c r="Q37" s="72">
        <f t="shared" si="1"/>
        <v>1</v>
      </c>
      <c r="S37" s="15"/>
      <c r="T37" s="69"/>
      <c r="U37" s="69"/>
      <c r="V37" s="69"/>
      <c r="W37" s="71"/>
    </row>
    <row r="38" spans="2:23" x14ac:dyDescent="0.25">
      <c r="B38" s="1" t="s">
        <v>108</v>
      </c>
      <c r="C38" s="1"/>
      <c r="D38" s="30"/>
      <c r="E38" s="30"/>
      <c r="F38" s="30"/>
      <c r="G38" s="30"/>
      <c r="H38" s="30"/>
      <c r="I38" s="30"/>
      <c r="J38" s="2"/>
      <c r="K38" s="2"/>
      <c r="M38" s="2"/>
      <c r="N38" s="2"/>
      <c r="O38" s="70">
        <f t="shared" si="0"/>
        <v>0</v>
      </c>
      <c r="P38" s="6"/>
      <c r="Q38" s="72">
        <f t="shared" si="1"/>
        <v>0</v>
      </c>
      <c r="S38" s="15"/>
      <c r="T38" s="69"/>
      <c r="U38" s="69"/>
      <c r="V38" s="69"/>
      <c r="W38" s="71"/>
    </row>
    <row r="39" spans="2:23" x14ac:dyDescent="0.25">
      <c r="B39" s="1"/>
      <c r="C39" s="1" t="s">
        <v>129</v>
      </c>
      <c r="D39" s="30"/>
      <c r="E39" s="30">
        <v>4</v>
      </c>
      <c r="F39" s="30"/>
      <c r="G39" s="30"/>
      <c r="H39" s="30"/>
      <c r="I39" s="30"/>
      <c r="J39" s="2"/>
      <c r="K39" s="2"/>
      <c r="M39" s="2"/>
      <c r="N39" s="2"/>
      <c r="O39" s="70">
        <f t="shared" si="0"/>
        <v>0</v>
      </c>
      <c r="P39" s="6"/>
      <c r="Q39" s="72">
        <f t="shared" si="1"/>
        <v>4</v>
      </c>
      <c r="S39" s="15"/>
      <c r="T39" s="69"/>
      <c r="U39" s="69"/>
      <c r="V39" s="69"/>
      <c r="W39" s="71"/>
    </row>
    <row r="40" spans="2:23" x14ac:dyDescent="0.25">
      <c r="B40" s="1"/>
      <c r="C40" s="1" t="s">
        <v>112</v>
      </c>
      <c r="D40" s="30"/>
      <c r="E40" s="30">
        <v>47</v>
      </c>
      <c r="F40" s="30"/>
      <c r="G40" s="30"/>
      <c r="H40" s="30"/>
      <c r="I40" s="30"/>
      <c r="J40" s="2"/>
      <c r="K40" s="2"/>
      <c r="M40" s="2"/>
      <c r="N40" s="2"/>
      <c r="O40" s="70">
        <f t="shared" si="0"/>
        <v>0</v>
      </c>
      <c r="P40" s="6"/>
      <c r="Q40" s="72">
        <f t="shared" si="1"/>
        <v>47</v>
      </c>
      <c r="S40" s="15"/>
      <c r="T40" s="69"/>
      <c r="U40" s="69"/>
      <c r="V40" s="69"/>
      <c r="W40" s="71"/>
    </row>
    <row r="41" spans="2:23" x14ac:dyDescent="0.25">
      <c r="B41" s="1"/>
      <c r="C41" s="1" t="s">
        <v>130</v>
      </c>
      <c r="D41" s="30"/>
      <c r="E41" s="30"/>
      <c r="F41" s="30"/>
      <c r="G41" s="30"/>
      <c r="H41" s="30"/>
      <c r="I41" s="30"/>
      <c r="J41" s="2">
        <v>14</v>
      </c>
      <c r="K41" s="2"/>
      <c r="M41" s="2"/>
      <c r="N41" s="2"/>
      <c r="O41" s="70">
        <f t="shared" si="0"/>
        <v>0</v>
      </c>
      <c r="P41" s="6"/>
      <c r="Q41" s="72">
        <f t="shared" si="1"/>
        <v>14</v>
      </c>
      <c r="S41" s="15"/>
      <c r="T41" s="69"/>
      <c r="U41" s="69"/>
      <c r="V41" s="69"/>
      <c r="W41" s="71"/>
    </row>
    <row r="42" spans="2:23" x14ac:dyDescent="0.25">
      <c r="B42" s="1" t="s">
        <v>115</v>
      </c>
      <c r="C42" s="1"/>
      <c r="D42" s="30"/>
      <c r="E42" s="30"/>
      <c r="F42" s="30"/>
      <c r="G42" s="30"/>
      <c r="H42" s="30"/>
      <c r="I42" s="30"/>
      <c r="J42" s="2"/>
      <c r="K42" s="2"/>
      <c r="M42" s="2"/>
      <c r="N42" s="2"/>
      <c r="O42" s="70">
        <f t="shared" si="0"/>
        <v>0</v>
      </c>
      <c r="P42" s="6"/>
      <c r="Q42" s="72">
        <f>D42+E42+F42+G42+H42+I42+J42+K42+N42</f>
        <v>0</v>
      </c>
      <c r="S42" s="15"/>
      <c r="T42" s="69"/>
      <c r="U42" s="69"/>
      <c r="V42" s="69"/>
      <c r="W42" s="71"/>
    </row>
    <row r="43" spans="2:23" x14ac:dyDescent="0.25">
      <c r="B43" s="32"/>
      <c r="C43" s="1" t="s">
        <v>125</v>
      </c>
      <c r="D43" s="30"/>
      <c r="E43" s="30"/>
      <c r="F43" s="30"/>
      <c r="G43" s="30">
        <v>47</v>
      </c>
      <c r="H43" s="30"/>
      <c r="I43" s="30"/>
      <c r="J43" s="2"/>
      <c r="K43" s="2"/>
      <c r="M43" s="2"/>
      <c r="N43" s="2"/>
      <c r="O43" s="70">
        <f t="shared" si="0"/>
        <v>0</v>
      </c>
      <c r="P43" s="6"/>
      <c r="Q43" s="72">
        <f>D43+E43+F43+G43+H43+I43+J43+K43+N43</f>
        <v>47</v>
      </c>
      <c r="S43" s="15"/>
      <c r="T43" s="69"/>
      <c r="U43" s="69"/>
      <c r="V43" s="69"/>
      <c r="W43" s="71"/>
    </row>
    <row r="44" spans="2:23" x14ac:dyDescent="0.25">
      <c r="B44" s="1"/>
      <c r="C44" s="1"/>
      <c r="D44" s="30"/>
      <c r="E44" s="30"/>
      <c r="F44" s="30"/>
      <c r="G44" s="30"/>
      <c r="H44" s="30"/>
      <c r="I44" s="30"/>
      <c r="J44" s="2"/>
      <c r="K44" s="2"/>
      <c r="M44" s="2"/>
      <c r="N44" s="2"/>
      <c r="O44" s="70">
        <f t="shared" si="0"/>
        <v>0</v>
      </c>
      <c r="P44" s="6"/>
      <c r="Q44" s="72">
        <f t="shared" si="1"/>
        <v>0</v>
      </c>
      <c r="S44" s="15"/>
      <c r="T44" s="69"/>
      <c r="U44" s="69"/>
      <c r="V44" s="69"/>
      <c r="W44" s="71"/>
    </row>
    <row r="45" spans="2:23" x14ac:dyDescent="0.25">
      <c r="B45" s="1"/>
      <c r="C45" s="1"/>
      <c r="D45" s="30"/>
      <c r="E45" s="30"/>
      <c r="F45" s="30"/>
      <c r="G45" s="30"/>
      <c r="H45" s="30"/>
      <c r="I45" s="30"/>
      <c r="J45" s="2"/>
      <c r="K45" s="2"/>
      <c r="M45" s="2"/>
      <c r="N45" s="2"/>
      <c r="O45" s="70">
        <f t="shared" si="0"/>
        <v>0</v>
      </c>
      <c r="P45" s="6"/>
      <c r="Q45" s="72">
        <f t="shared" si="1"/>
        <v>0</v>
      </c>
      <c r="S45" s="15"/>
      <c r="T45" s="69"/>
      <c r="U45" s="69"/>
      <c r="V45" s="69"/>
      <c r="W45" s="71"/>
    </row>
    <row r="46" spans="2:23" x14ac:dyDescent="0.25">
      <c r="B46" s="1"/>
      <c r="C46" s="1"/>
      <c r="D46" s="30"/>
      <c r="E46" s="30"/>
      <c r="F46" s="30"/>
      <c r="G46" s="30"/>
      <c r="H46" s="30"/>
      <c r="I46" s="30"/>
      <c r="J46" s="2"/>
      <c r="K46" s="2"/>
      <c r="M46" s="2"/>
      <c r="N46" s="2"/>
      <c r="O46" s="70">
        <f t="shared" si="0"/>
        <v>0</v>
      </c>
      <c r="P46" s="6"/>
      <c r="Q46" s="72">
        <f t="shared" si="1"/>
        <v>0</v>
      </c>
      <c r="S46" s="15"/>
      <c r="T46" s="69"/>
      <c r="U46" s="69"/>
      <c r="V46" s="69"/>
      <c r="W46" s="71"/>
    </row>
    <row r="47" spans="2:23" x14ac:dyDescent="0.25">
      <c r="B47" s="1"/>
      <c r="C47" s="1"/>
      <c r="D47" s="30"/>
      <c r="E47" s="30"/>
      <c r="F47" s="30"/>
      <c r="G47" s="30"/>
      <c r="H47" s="30"/>
      <c r="I47" s="30"/>
      <c r="J47" s="2"/>
      <c r="K47" s="2"/>
      <c r="M47" s="2"/>
      <c r="N47" s="2"/>
      <c r="O47" s="70">
        <f t="shared" si="0"/>
        <v>0</v>
      </c>
      <c r="P47" s="6"/>
      <c r="Q47" s="72">
        <f t="shared" si="1"/>
        <v>0</v>
      </c>
      <c r="S47" s="15"/>
      <c r="T47" s="69"/>
      <c r="U47" s="69"/>
      <c r="V47" s="69"/>
      <c r="W47" s="71"/>
    </row>
    <row r="48" spans="2:23" x14ac:dyDescent="0.25">
      <c r="B48" s="1"/>
      <c r="C48" s="1"/>
      <c r="D48" s="30"/>
      <c r="E48" s="30"/>
      <c r="F48" s="30"/>
      <c r="G48" s="30"/>
      <c r="H48" s="30"/>
      <c r="I48" s="30"/>
      <c r="J48" s="2"/>
      <c r="K48" s="2"/>
      <c r="M48" s="2"/>
      <c r="N48" s="2"/>
      <c r="O48" s="70">
        <f t="shared" si="0"/>
        <v>0</v>
      </c>
      <c r="P48" s="6"/>
      <c r="Q48" s="72">
        <f t="shared" si="1"/>
        <v>0</v>
      </c>
      <c r="S48" s="15"/>
      <c r="T48" s="69"/>
      <c r="U48" s="69"/>
      <c r="V48" s="69"/>
      <c r="W48" s="71"/>
    </row>
    <row r="49" spans="2:23" x14ac:dyDescent="0.25">
      <c r="B49" s="1"/>
      <c r="C49" s="1"/>
      <c r="D49" s="30"/>
      <c r="E49" s="30"/>
      <c r="F49" s="30"/>
      <c r="G49" s="30"/>
      <c r="H49" s="30"/>
      <c r="I49" s="30"/>
      <c r="J49" s="2"/>
      <c r="K49" s="2"/>
      <c r="M49" s="2"/>
      <c r="N49" s="2"/>
      <c r="O49" s="70">
        <f t="shared" si="0"/>
        <v>0</v>
      </c>
      <c r="P49" s="6"/>
      <c r="Q49" s="72">
        <f t="shared" si="1"/>
        <v>0</v>
      </c>
      <c r="S49" s="15"/>
      <c r="T49" s="69"/>
      <c r="U49" s="69"/>
      <c r="V49" s="69"/>
      <c r="W49" s="71"/>
    </row>
    <row r="50" spans="2:23" x14ac:dyDescent="0.25">
      <c r="B50" s="1"/>
      <c r="C50" s="1"/>
      <c r="D50" s="2"/>
      <c r="E50" s="2"/>
      <c r="F50" s="2"/>
      <c r="G50" s="2"/>
      <c r="H50" s="2"/>
      <c r="I50" s="2"/>
      <c r="J50" s="2"/>
      <c r="K50" s="2"/>
      <c r="M50" s="2"/>
      <c r="N50" s="2"/>
      <c r="O50" s="70">
        <f t="shared" si="0"/>
        <v>0</v>
      </c>
      <c r="Q50" s="72">
        <f t="shared" si="1"/>
        <v>0</v>
      </c>
      <c r="S50" s="7"/>
      <c r="T50" s="69"/>
      <c r="U50" s="69"/>
      <c r="V50" s="69"/>
      <c r="W50" s="71"/>
    </row>
    <row r="52" spans="2:23" ht="15.75" thickBot="1" x14ac:dyDescent="0.3">
      <c r="B52" s="16" t="s">
        <v>16</v>
      </c>
      <c r="C52" s="16"/>
      <c r="D52" s="17">
        <f>SUM(D15:D50)</f>
        <v>0</v>
      </c>
      <c r="E52" s="17">
        <f>SUM(E15:E50)</f>
        <v>59</v>
      </c>
      <c r="F52" s="17">
        <f>SUM(F15:F50)</f>
        <v>0</v>
      </c>
      <c r="G52" s="17">
        <f>SUM(G15:G50)</f>
        <v>47</v>
      </c>
      <c r="H52" s="17"/>
      <c r="I52" s="17">
        <f>SUM(I15:I50)</f>
        <v>48</v>
      </c>
      <c r="J52" s="17">
        <f>SUM(J15:J50)</f>
        <v>14</v>
      </c>
      <c r="K52" s="17">
        <f>SUM(K15:K50)</f>
        <v>0</v>
      </c>
      <c r="L52" s="17"/>
      <c r="M52" s="17">
        <f>SUM(M15:M51)</f>
        <v>88</v>
      </c>
      <c r="N52" s="17">
        <f>SUM(N15:N51)</f>
        <v>361.5</v>
      </c>
      <c r="O52" s="17">
        <f>SUM(O15:O51)</f>
        <v>-119</v>
      </c>
      <c r="P52" s="17"/>
      <c r="Q52" s="66">
        <f>SUM(Q15:Q51)</f>
        <v>461</v>
      </c>
      <c r="R52" s="17"/>
      <c r="S52" s="17"/>
      <c r="T52" s="17">
        <f>SUM(T15:T51)</f>
        <v>1</v>
      </c>
      <c r="U52" s="17">
        <f>SUM(U15:U51)</f>
        <v>0</v>
      </c>
      <c r="V52" s="17">
        <f>SUM(V15:V51)</f>
        <v>0</v>
      </c>
      <c r="W52" s="17">
        <f>SUM(W15:W51)</f>
        <v>1</v>
      </c>
    </row>
    <row r="53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conditionalFormatting sqref="T8:T9 T11:T49">
    <cfRule type="expression" priority="1">
      <formula>T8/$W8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9F11-A49C-47EB-AD7E-5D971996DE39}">
  <dimension ref="B2:W34"/>
  <sheetViews>
    <sheetView workbookViewId="0">
      <selection activeCell="P8" sqref="P8"/>
    </sheetView>
  </sheetViews>
  <sheetFormatPr defaultRowHeight="15" x14ac:dyDescent="0.25"/>
  <cols>
    <col min="2" max="2" width="11" customWidth="1"/>
    <col min="3" max="3" width="56.4257812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28515625" style="5" customWidth="1"/>
    <col min="13" max="13" width="8.28515625" style="5" bestFit="1" customWidth="1"/>
    <col min="14" max="14" width="6.5703125" style="5" bestFit="1" customWidth="1"/>
    <col min="15" max="15" width="8.7109375" style="60" bestFit="1" customWidth="1"/>
    <col min="16" max="16" width="1.7109375" style="5" customWidth="1"/>
    <col min="17" max="17" width="9.7109375" style="67" customWidth="1"/>
    <col min="18" max="18" width="2.28515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82" t="s">
        <v>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2:23" ht="15.75" x14ac:dyDescent="0.25">
      <c r="B3" s="83" t="s">
        <v>78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2:23" x14ac:dyDescent="0.25">
      <c r="B4" s="80" t="s">
        <v>132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6" spans="2:23" x14ac:dyDescent="0.25">
      <c r="B6" s="8" t="s">
        <v>8</v>
      </c>
      <c r="C6" s="9" t="s">
        <v>7</v>
      </c>
      <c r="D6" s="85" t="s">
        <v>71</v>
      </c>
      <c r="E6" s="85"/>
      <c r="F6" s="85"/>
      <c r="G6" s="85"/>
      <c r="H6" s="85"/>
      <c r="I6" s="85"/>
      <c r="J6" s="86" t="s">
        <v>73</v>
      </c>
      <c r="K6" s="86" t="s">
        <v>75</v>
      </c>
      <c r="M6" s="88" t="s">
        <v>76</v>
      </c>
      <c r="N6" s="89"/>
      <c r="O6" s="90"/>
      <c r="Q6" s="63" t="s">
        <v>9</v>
      </c>
      <c r="S6" s="13"/>
      <c r="T6" s="88" t="s">
        <v>15</v>
      </c>
      <c r="U6" s="89"/>
      <c r="V6" s="89"/>
      <c r="W6" s="90"/>
    </row>
    <row r="7" spans="2:23" x14ac:dyDescent="0.25">
      <c r="B7" s="11"/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131</v>
      </c>
      <c r="I7" s="29" t="s">
        <v>87</v>
      </c>
      <c r="J7" s="87"/>
      <c r="K7" s="87"/>
      <c r="M7" s="10" t="s">
        <v>14</v>
      </c>
      <c r="N7" s="10" t="s">
        <v>11</v>
      </c>
      <c r="O7" s="55" t="s">
        <v>13</v>
      </c>
      <c r="Q7" s="64" t="s">
        <v>88</v>
      </c>
      <c r="S7" s="14" t="s">
        <v>24</v>
      </c>
      <c r="T7" s="10" t="s">
        <v>25</v>
      </c>
      <c r="U7" s="10" t="s">
        <v>26</v>
      </c>
      <c r="V7" s="10" t="s">
        <v>10</v>
      </c>
      <c r="W7" s="10" t="s">
        <v>9</v>
      </c>
    </row>
    <row r="8" spans="2:23" x14ac:dyDescent="0.25">
      <c r="B8" s="1" t="s">
        <v>114</v>
      </c>
      <c r="C8" s="32"/>
      <c r="D8" s="2"/>
      <c r="E8" s="2"/>
      <c r="F8" s="2"/>
      <c r="G8" s="2"/>
      <c r="H8" s="2"/>
      <c r="I8" s="2"/>
      <c r="J8" s="2"/>
      <c r="K8" s="2"/>
      <c r="M8" s="2"/>
      <c r="N8" s="2"/>
      <c r="O8" s="56"/>
      <c r="Q8" s="65"/>
      <c r="S8" s="7"/>
      <c r="T8" s="2"/>
      <c r="U8" s="2"/>
      <c r="V8" s="2"/>
      <c r="W8" s="7"/>
    </row>
    <row r="9" spans="2:23" x14ac:dyDescent="0.25">
      <c r="B9" s="33"/>
      <c r="C9" s="1" t="s">
        <v>77</v>
      </c>
      <c r="D9" s="30"/>
      <c r="E9" s="30">
        <v>8</v>
      </c>
      <c r="F9" s="30"/>
      <c r="G9" s="30"/>
      <c r="H9" s="30"/>
      <c r="I9" s="30"/>
      <c r="J9" s="2"/>
      <c r="K9" s="2"/>
      <c r="M9" s="2"/>
      <c r="N9" s="2"/>
      <c r="O9" s="68">
        <f>M9-N9</f>
        <v>0</v>
      </c>
      <c r="P9" s="6"/>
      <c r="Q9" s="65">
        <f>D9+E9+F9+G9+H9+I9+J9+K9+N9</f>
        <v>8</v>
      </c>
      <c r="S9" s="15"/>
      <c r="T9" s="2">
        <v>0</v>
      </c>
      <c r="U9" s="2">
        <v>0</v>
      </c>
      <c r="V9" s="2">
        <v>0</v>
      </c>
      <c r="W9" s="7">
        <f>SUM(T9:V9)</f>
        <v>0</v>
      </c>
    </row>
    <row r="10" spans="2:23" x14ac:dyDescent="0.25">
      <c r="B10" s="1" t="s">
        <v>115</v>
      </c>
      <c r="C10" s="1"/>
      <c r="D10" s="30"/>
      <c r="E10" s="30"/>
      <c r="F10" s="30"/>
      <c r="G10" s="30"/>
      <c r="H10" s="30"/>
      <c r="I10" s="30"/>
      <c r="J10" s="2"/>
      <c r="K10" s="2"/>
      <c r="M10" s="2"/>
      <c r="N10" s="2"/>
      <c r="O10" s="68">
        <f>M10-N10</f>
        <v>0</v>
      </c>
      <c r="P10" s="6"/>
      <c r="Q10" s="65">
        <f t="shared" ref="Q10:Q31" si="0">D10+E10+F10+G10+H10+I10+J10+K10+N10</f>
        <v>0</v>
      </c>
      <c r="S10" s="15"/>
      <c r="T10" s="2"/>
      <c r="U10" s="2"/>
      <c r="V10" s="2"/>
      <c r="W10" s="7"/>
    </row>
    <row r="11" spans="2:23" x14ac:dyDescent="0.25">
      <c r="B11" s="1"/>
      <c r="C11" s="1" t="s">
        <v>121</v>
      </c>
      <c r="D11" s="30"/>
      <c r="E11" s="30"/>
      <c r="F11" s="30"/>
      <c r="G11" s="30">
        <v>4</v>
      </c>
      <c r="H11" s="30"/>
      <c r="I11" s="30"/>
      <c r="J11" s="2"/>
      <c r="K11" s="2"/>
      <c r="M11" s="2"/>
      <c r="N11" s="2"/>
      <c r="O11" s="58"/>
      <c r="P11" s="6"/>
      <c r="Q11" s="65">
        <f t="shared" si="0"/>
        <v>4</v>
      </c>
      <c r="S11" s="15"/>
      <c r="T11" s="2"/>
      <c r="U11" s="2"/>
      <c r="V11" s="2"/>
      <c r="W11" s="7">
        <f>SUM(T11:V11)</f>
        <v>0</v>
      </c>
    </row>
    <row r="12" spans="2:23" x14ac:dyDescent="0.25">
      <c r="B12" s="1" t="s">
        <v>100</v>
      </c>
      <c r="C12" s="1"/>
      <c r="D12" s="30"/>
      <c r="E12" s="30"/>
      <c r="F12" s="30"/>
      <c r="G12" s="30"/>
      <c r="H12" s="30"/>
      <c r="I12" s="30"/>
      <c r="J12" s="2"/>
      <c r="K12" s="2"/>
      <c r="M12" s="2"/>
      <c r="N12" s="2"/>
      <c r="O12" s="58"/>
      <c r="P12" s="6"/>
      <c r="Q12" s="65">
        <f t="shared" si="0"/>
        <v>0</v>
      </c>
      <c r="S12" s="15"/>
      <c r="T12" s="2"/>
      <c r="U12" s="2"/>
      <c r="V12" s="2"/>
      <c r="W12" s="7"/>
    </row>
    <row r="13" spans="2:23" x14ac:dyDescent="0.25">
      <c r="B13" s="1"/>
      <c r="C13" s="1" t="s">
        <v>116</v>
      </c>
      <c r="D13" s="30"/>
      <c r="E13" s="30"/>
      <c r="F13" s="30"/>
      <c r="G13" s="30"/>
      <c r="H13" s="30"/>
      <c r="I13" s="30"/>
      <c r="J13" s="2"/>
      <c r="K13" s="2"/>
      <c r="M13" s="2"/>
      <c r="N13" s="2">
        <v>5</v>
      </c>
      <c r="O13" s="58"/>
      <c r="P13" s="6"/>
      <c r="Q13" s="65">
        <f t="shared" si="0"/>
        <v>5</v>
      </c>
      <c r="S13" s="15"/>
      <c r="T13" s="2"/>
      <c r="U13" s="2"/>
      <c r="V13" s="2"/>
      <c r="W13" s="7"/>
    </row>
    <row r="14" spans="2:23" x14ac:dyDescent="0.25">
      <c r="B14" s="1" t="s">
        <v>126</v>
      </c>
      <c r="C14" s="1"/>
      <c r="D14" s="30"/>
      <c r="E14" s="30"/>
      <c r="F14" s="30"/>
      <c r="G14" s="30"/>
      <c r="H14" s="30"/>
      <c r="I14" s="30"/>
      <c r="J14" s="2"/>
      <c r="K14" s="2"/>
      <c r="M14" s="2"/>
      <c r="N14" s="2"/>
      <c r="O14" s="58"/>
      <c r="P14" s="6"/>
      <c r="Q14" s="65">
        <f t="shared" si="0"/>
        <v>0</v>
      </c>
      <c r="S14" s="15"/>
      <c r="T14" s="2"/>
      <c r="U14" s="2"/>
      <c r="V14" s="2"/>
      <c r="W14" s="7"/>
    </row>
    <row r="15" spans="2:23" x14ac:dyDescent="0.25">
      <c r="B15" s="1"/>
      <c r="C15" s="1" t="s">
        <v>71</v>
      </c>
      <c r="D15" s="30"/>
      <c r="E15" s="30"/>
      <c r="F15" s="30"/>
      <c r="G15" s="30"/>
      <c r="H15" s="30"/>
      <c r="I15" s="30"/>
      <c r="J15" s="2"/>
      <c r="K15" s="2"/>
      <c r="M15" s="2"/>
      <c r="N15" s="2">
        <v>7</v>
      </c>
      <c r="O15" s="58"/>
      <c r="P15" s="6"/>
      <c r="Q15" s="65">
        <f t="shared" si="0"/>
        <v>7</v>
      </c>
      <c r="S15" s="15"/>
      <c r="T15" s="2"/>
      <c r="U15" s="2"/>
      <c r="V15" s="2"/>
      <c r="W15" s="7"/>
    </row>
    <row r="16" spans="2:23" x14ac:dyDescent="0.25">
      <c r="B16" s="1"/>
      <c r="C16" s="1" t="s">
        <v>118</v>
      </c>
      <c r="D16" s="30"/>
      <c r="E16" s="30"/>
      <c r="F16" s="30"/>
      <c r="G16" s="30"/>
      <c r="H16" s="30"/>
      <c r="I16" s="30"/>
      <c r="J16" s="2"/>
      <c r="K16" s="2"/>
      <c r="M16" s="2"/>
      <c r="N16" s="2">
        <v>10</v>
      </c>
      <c r="O16" s="58"/>
      <c r="P16" s="6"/>
      <c r="Q16" s="65">
        <f t="shared" si="0"/>
        <v>10</v>
      </c>
      <c r="S16" s="15"/>
      <c r="T16" s="2"/>
      <c r="U16" s="2"/>
      <c r="V16" s="2"/>
      <c r="W16" s="7"/>
    </row>
    <row r="17" spans="2:23" x14ac:dyDescent="0.25">
      <c r="B17" s="1"/>
      <c r="C17" s="1" t="s">
        <v>133</v>
      </c>
      <c r="D17" s="30"/>
      <c r="E17" s="30"/>
      <c r="F17" s="30"/>
      <c r="G17" s="30"/>
      <c r="H17" s="30"/>
      <c r="I17" s="30"/>
      <c r="J17" s="2">
        <v>5</v>
      </c>
      <c r="K17" s="2"/>
      <c r="M17" s="2"/>
      <c r="N17" s="2">
        <v>14</v>
      </c>
      <c r="O17" s="58"/>
      <c r="P17" s="6"/>
      <c r="Q17" s="65">
        <f t="shared" si="0"/>
        <v>19</v>
      </c>
      <c r="S17" s="15"/>
      <c r="T17" s="2"/>
      <c r="U17" s="2"/>
      <c r="V17" s="2"/>
      <c r="W17" s="7"/>
    </row>
    <row r="18" spans="2:23" x14ac:dyDescent="0.25">
      <c r="B18" s="1" t="s">
        <v>134</v>
      </c>
      <c r="C18" s="1"/>
      <c r="D18" s="30"/>
      <c r="E18" s="30"/>
      <c r="F18" s="30"/>
      <c r="G18" s="30"/>
      <c r="H18" s="30"/>
      <c r="I18" s="30"/>
      <c r="J18" s="2"/>
      <c r="K18" s="2"/>
      <c r="M18" s="2"/>
      <c r="N18" s="2"/>
      <c r="O18" s="58"/>
      <c r="P18" s="6"/>
      <c r="Q18" s="65">
        <f t="shared" si="0"/>
        <v>0</v>
      </c>
      <c r="S18" s="15"/>
      <c r="T18" s="2"/>
      <c r="U18" s="2"/>
      <c r="V18" s="2"/>
      <c r="W18" s="7"/>
    </row>
    <row r="19" spans="2:23" x14ac:dyDescent="0.25">
      <c r="B19" s="1"/>
      <c r="C19" s="1" t="s">
        <v>71</v>
      </c>
      <c r="D19" s="30"/>
      <c r="E19" s="30"/>
      <c r="F19" s="30"/>
      <c r="G19" s="30"/>
      <c r="H19" s="30"/>
      <c r="I19" s="30"/>
      <c r="J19" s="2">
        <v>5</v>
      </c>
      <c r="K19" s="2"/>
      <c r="M19" s="2"/>
      <c r="N19" s="2"/>
      <c r="O19" s="58"/>
      <c r="P19" s="6"/>
      <c r="Q19" s="65">
        <f t="shared" si="0"/>
        <v>5</v>
      </c>
      <c r="S19" s="15"/>
      <c r="T19" s="2"/>
      <c r="U19" s="2"/>
      <c r="V19" s="2"/>
      <c r="W19" s="7"/>
    </row>
    <row r="20" spans="2:23" x14ac:dyDescent="0.25">
      <c r="B20" s="1" t="s">
        <v>119</v>
      </c>
      <c r="C20" s="1"/>
      <c r="D20" s="30"/>
      <c r="E20" s="30"/>
      <c r="F20" s="30"/>
      <c r="G20" s="30"/>
      <c r="H20" s="30"/>
      <c r="I20" s="30"/>
      <c r="J20" s="2"/>
      <c r="K20" s="2"/>
      <c r="M20" s="2"/>
      <c r="N20" s="2"/>
      <c r="O20" s="58"/>
      <c r="P20" s="6"/>
      <c r="Q20" s="65">
        <f t="shared" si="0"/>
        <v>0</v>
      </c>
      <c r="S20" s="15"/>
      <c r="T20" s="2"/>
      <c r="U20" s="2"/>
      <c r="V20" s="2"/>
      <c r="W20" s="7"/>
    </row>
    <row r="21" spans="2:23" x14ac:dyDescent="0.25">
      <c r="B21" s="1"/>
      <c r="C21" s="1" t="s">
        <v>135</v>
      </c>
      <c r="D21" s="30"/>
      <c r="E21" s="30"/>
      <c r="F21" s="30"/>
      <c r="G21" s="30"/>
      <c r="H21" s="30"/>
      <c r="I21" s="30"/>
      <c r="J21" s="2"/>
      <c r="K21" s="2"/>
      <c r="M21" s="2"/>
      <c r="N21" s="2">
        <v>14</v>
      </c>
      <c r="O21" s="58"/>
      <c r="P21" s="6"/>
      <c r="Q21" s="65">
        <f t="shared" si="0"/>
        <v>14</v>
      </c>
      <c r="S21" s="15"/>
      <c r="T21" s="2"/>
      <c r="U21" s="2"/>
      <c r="V21" s="2"/>
      <c r="W21" s="7"/>
    </row>
    <row r="22" spans="2:23" x14ac:dyDescent="0.25">
      <c r="B22" s="1"/>
      <c r="C22" s="1" t="s">
        <v>106</v>
      </c>
      <c r="D22" s="30"/>
      <c r="E22" s="30"/>
      <c r="F22" s="30"/>
      <c r="G22" s="30"/>
      <c r="H22" s="30">
        <v>10.5</v>
      </c>
      <c r="I22" s="30"/>
      <c r="J22" s="2"/>
      <c r="K22" s="2"/>
      <c r="M22" s="2"/>
      <c r="N22" s="2">
        <v>3</v>
      </c>
      <c r="O22" s="58"/>
      <c r="P22" s="6"/>
      <c r="Q22" s="65">
        <f t="shared" si="0"/>
        <v>13.5</v>
      </c>
      <c r="S22" s="15"/>
      <c r="T22" s="2"/>
      <c r="U22" s="2"/>
      <c r="V22" s="2"/>
      <c r="W22" s="7"/>
    </row>
    <row r="23" spans="2:23" x14ac:dyDescent="0.25">
      <c r="B23" s="32"/>
      <c r="C23" s="1" t="s">
        <v>136</v>
      </c>
      <c r="D23" s="30"/>
      <c r="E23" s="30"/>
      <c r="F23" s="30"/>
      <c r="G23" s="30"/>
      <c r="H23" s="30"/>
      <c r="I23" s="30"/>
      <c r="J23" s="2"/>
      <c r="K23" s="2"/>
      <c r="M23" s="2"/>
      <c r="N23" s="2">
        <v>17</v>
      </c>
      <c r="O23" s="58"/>
      <c r="P23" s="6"/>
      <c r="Q23" s="65">
        <f t="shared" si="0"/>
        <v>17</v>
      </c>
      <c r="S23" s="15"/>
      <c r="T23" s="2"/>
      <c r="U23" s="2"/>
      <c r="V23" s="2"/>
      <c r="W23" s="7"/>
    </row>
    <row r="24" spans="2:23" x14ac:dyDescent="0.25">
      <c r="B24" s="1"/>
      <c r="C24" s="1" t="s">
        <v>137</v>
      </c>
      <c r="D24" s="30"/>
      <c r="E24" s="30"/>
      <c r="F24" s="30"/>
      <c r="G24" s="30"/>
      <c r="H24" s="30"/>
      <c r="I24" s="30"/>
      <c r="J24" s="2"/>
      <c r="K24" s="2"/>
      <c r="M24" s="2"/>
      <c r="N24" s="2">
        <v>32</v>
      </c>
      <c r="O24" s="58"/>
      <c r="P24" s="6"/>
      <c r="Q24" s="65">
        <f t="shared" si="0"/>
        <v>32</v>
      </c>
      <c r="S24" s="15"/>
      <c r="T24" s="2"/>
      <c r="U24" s="2"/>
      <c r="V24" s="2"/>
      <c r="W24" s="7">
        <f>SUM(T24:V24)</f>
        <v>0</v>
      </c>
    </row>
    <row r="25" spans="2:23" x14ac:dyDescent="0.25">
      <c r="B25" s="1"/>
      <c r="C25" s="1" t="s">
        <v>138</v>
      </c>
      <c r="D25" s="30"/>
      <c r="E25" s="30"/>
      <c r="F25" s="30"/>
      <c r="G25" s="30"/>
      <c r="H25" s="30"/>
      <c r="I25" s="30"/>
      <c r="J25" s="2"/>
      <c r="K25" s="2"/>
      <c r="M25" s="2"/>
      <c r="N25" s="2">
        <v>14</v>
      </c>
      <c r="O25" s="58"/>
      <c r="P25" s="6"/>
      <c r="Q25" s="65">
        <f t="shared" si="0"/>
        <v>14</v>
      </c>
      <c r="S25" s="15"/>
      <c r="T25" s="2"/>
      <c r="U25" s="2"/>
      <c r="V25" s="2"/>
      <c r="W25" s="7"/>
    </row>
    <row r="26" spans="2:23" x14ac:dyDescent="0.25">
      <c r="B26" s="1" t="s">
        <v>108</v>
      </c>
      <c r="C26" s="1"/>
      <c r="D26" s="2"/>
      <c r="E26" s="2"/>
      <c r="F26" s="2"/>
      <c r="G26" s="2"/>
      <c r="H26" s="2"/>
      <c r="I26" s="2"/>
      <c r="J26" s="2"/>
      <c r="K26" s="2"/>
      <c r="M26" s="2"/>
      <c r="N26" s="2"/>
      <c r="O26" s="57"/>
      <c r="Q26" s="65">
        <f t="shared" si="0"/>
        <v>0</v>
      </c>
      <c r="S26" s="7"/>
      <c r="T26" s="2"/>
      <c r="U26" s="2"/>
      <c r="V26" s="2"/>
      <c r="W26" s="7"/>
    </row>
    <row r="27" spans="2:23" x14ac:dyDescent="0.25">
      <c r="B27" s="1"/>
      <c r="C27" s="1" t="s">
        <v>112</v>
      </c>
      <c r="D27" s="30"/>
      <c r="E27" s="30">
        <v>10</v>
      </c>
      <c r="F27" s="30"/>
      <c r="G27" s="30"/>
      <c r="H27" s="30"/>
      <c r="I27" s="30"/>
      <c r="J27" s="2"/>
      <c r="K27" s="2"/>
      <c r="M27" s="2"/>
      <c r="N27" s="2"/>
      <c r="O27" s="58"/>
      <c r="P27" s="6"/>
      <c r="Q27" s="65">
        <f t="shared" si="0"/>
        <v>10</v>
      </c>
      <c r="S27" s="15"/>
      <c r="T27" s="2"/>
      <c r="U27" s="2"/>
      <c r="V27" s="2"/>
      <c r="W27" s="7"/>
    </row>
    <row r="28" spans="2:23" x14ac:dyDescent="0.25">
      <c r="B28" s="32"/>
      <c r="C28" s="1"/>
      <c r="D28" s="30"/>
      <c r="E28" s="30"/>
      <c r="F28" s="30"/>
      <c r="G28" s="30"/>
      <c r="H28" s="30"/>
      <c r="I28" s="30"/>
      <c r="J28" s="2"/>
      <c r="K28" s="2"/>
      <c r="M28" s="2"/>
      <c r="N28" s="2"/>
      <c r="O28" s="58"/>
      <c r="P28" s="6"/>
      <c r="Q28" s="65">
        <f t="shared" si="0"/>
        <v>0</v>
      </c>
      <c r="S28" s="15"/>
      <c r="T28" s="2"/>
      <c r="U28" s="2"/>
      <c r="V28" s="2"/>
      <c r="W28" s="7"/>
    </row>
    <row r="29" spans="2:23" x14ac:dyDescent="0.25">
      <c r="B29" s="1"/>
      <c r="C29" s="32"/>
      <c r="D29" s="30"/>
      <c r="E29" s="30"/>
      <c r="F29" s="30"/>
      <c r="G29" s="30"/>
      <c r="H29" s="30"/>
      <c r="I29" s="30"/>
      <c r="J29" s="2"/>
      <c r="K29" s="2"/>
      <c r="M29" s="2"/>
      <c r="N29" s="2"/>
      <c r="O29" s="58"/>
      <c r="P29" s="6"/>
      <c r="Q29" s="65">
        <f t="shared" si="0"/>
        <v>0</v>
      </c>
      <c r="S29" s="15"/>
      <c r="T29" s="2"/>
      <c r="U29" s="2"/>
      <c r="V29" s="2"/>
      <c r="W29" s="7">
        <f>SUM(T29:V29)</f>
        <v>0</v>
      </c>
    </row>
    <row r="30" spans="2:23" x14ac:dyDescent="0.25">
      <c r="B30" s="1"/>
      <c r="D30" s="30"/>
      <c r="E30" s="30"/>
      <c r="F30" s="30"/>
      <c r="G30" s="30"/>
      <c r="H30" s="30"/>
      <c r="I30" s="30"/>
      <c r="J30" s="2"/>
      <c r="K30" s="2"/>
      <c r="M30" s="2"/>
      <c r="N30" s="2"/>
      <c r="O30" s="58"/>
      <c r="P30" s="6"/>
      <c r="Q30" s="65">
        <f t="shared" si="0"/>
        <v>0</v>
      </c>
      <c r="S30" s="15"/>
      <c r="T30" s="2"/>
      <c r="U30" s="2"/>
      <c r="V30" s="2"/>
      <c r="W30" s="7"/>
    </row>
    <row r="31" spans="2:23" x14ac:dyDescent="0.25">
      <c r="B31" s="1"/>
      <c r="C31" s="1"/>
      <c r="D31" s="2"/>
      <c r="E31" s="2"/>
      <c r="F31" s="2"/>
      <c r="G31" s="2"/>
      <c r="H31" s="2"/>
      <c r="I31" s="2"/>
      <c r="J31" s="2"/>
      <c r="K31" s="2"/>
      <c r="M31" s="2"/>
      <c r="N31" s="2"/>
      <c r="O31" s="57"/>
      <c r="Q31" s="65">
        <f t="shared" si="0"/>
        <v>0</v>
      </c>
      <c r="S31" s="7"/>
      <c r="T31" s="2"/>
      <c r="U31" s="2"/>
      <c r="V31" s="2"/>
      <c r="W31" s="7"/>
    </row>
    <row r="33" spans="2:23" ht="15.75" thickBot="1" x14ac:dyDescent="0.3">
      <c r="B33" s="16" t="s">
        <v>16</v>
      </c>
      <c r="C33" s="16"/>
      <c r="D33" s="17">
        <f>SUM(D8:D31)</f>
        <v>0</v>
      </c>
      <c r="E33" s="17">
        <f t="shared" ref="E33:K33" si="1">SUM(E8:E31)</f>
        <v>18</v>
      </c>
      <c r="F33" s="17">
        <f t="shared" si="1"/>
        <v>0</v>
      </c>
      <c r="G33" s="17">
        <f t="shared" si="1"/>
        <v>4</v>
      </c>
      <c r="H33" s="17"/>
      <c r="I33" s="17">
        <f t="shared" si="1"/>
        <v>0</v>
      </c>
      <c r="J33" s="17">
        <f t="shared" si="1"/>
        <v>10</v>
      </c>
      <c r="K33" s="17">
        <f t="shared" si="1"/>
        <v>0</v>
      </c>
      <c r="L33" s="17"/>
      <c r="M33" s="17">
        <f>SUM(M8:M32)</f>
        <v>0</v>
      </c>
      <c r="N33" s="17">
        <f>SUM(N8:N32)</f>
        <v>116</v>
      </c>
      <c r="O33" s="59">
        <f t="shared" ref="O33" si="2">IF(M33=0,0,(N33-M33)/M33)</f>
        <v>0</v>
      </c>
      <c r="P33" s="17"/>
      <c r="Q33" s="66">
        <f>SUM(Q8:Q32)</f>
        <v>158.5</v>
      </c>
      <c r="R33" s="17"/>
      <c r="S33" s="17"/>
      <c r="T33" s="17">
        <f>SUM(T8:T32)</f>
        <v>0</v>
      </c>
      <c r="U33" s="17">
        <f>SUM(U8:U32)</f>
        <v>0</v>
      </c>
      <c r="V33" s="17">
        <f>SUM(V8:V32)</f>
        <v>0</v>
      </c>
      <c r="W33" s="17">
        <f>SUM(W8:W32)</f>
        <v>0</v>
      </c>
    </row>
    <row r="34" spans="2:23" ht="15.75" thickTop="1" x14ac:dyDescent="0.25"/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conditionalFormatting sqref="T9:T25 T27:T30">
    <cfRule type="expression" priority="1">
      <formula>T9/$W9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6AF3-4924-4FA1-B613-619469C9146F}">
  <dimension ref="B2:V29"/>
  <sheetViews>
    <sheetView workbookViewId="0">
      <selection activeCell="I12" sqref="A1:XFD1048576"/>
    </sheetView>
  </sheetViews>
  <sheetFormatPr defaultRowHeight="15" x14ac:dyDescent="0.25"/>
  <cols>
    <col min="2" max="2" width="11" customWidth="1"/>
    <col min="3" max="3" width="56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60" bestFit="1" customWidth="1"/>
    <col min="15" max="15" width="1.7109375" style="5" customWidth="1"/>
    <col min="16" max="16" width="9.7109375" style="67" customWidth="1"/>
    <col min="17" max="17" width="2.28515625" style="5" customWidth="1"/>
    <col min="18" max="18" width="8.42578125" style="5" customWidth="1"/>
    <col min="19" max="21" width="9.140625" style="5"/>
    <col min="22" max="22" width="9.7109375" style="5" bestFit="1" customWidth="1"/>
  </cols>
  <sheetData>
    <row r="2" spans="2:22" ht="26.25" x14ac:dyDescent="0.4">
      <c r="B2" s="82" t="s">
        <v>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2:22" ht="15.75" x14ac:dyDescent="0.25">
      <c r="B3" s="83" t="s">
        <v>78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2:22" x14ac:dyDescent="0.25">
      <c r="B4" s="80" t="s">
        <v>113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6" spans="2:22" x14ac:dyDescent="0.25">
      <c r="B6" s="8" t="s">
        <v>8</v>
      </c>
      <c r="C6" s="9" t="s">
        <v>7</v>
      </c>
      <c r="D6" s="85" t="s">
        <v>71</v>
      </c>
      <c r="E6" s="85"/>
      <c r="F6" s="85"/>
      <c r="G6" s="85"/>
      <c r="H6" s="85"/>
      <c r="I6" s="86" t="s">
        <v>73</v>
      </c>
      <c r="J6" s="86" t="s">
        <v>75</v>
      </c>
      <c r="L6" s="88" t="s">
        <v>76</v>
      </c>
      <c r="M6" s="89"/>
      <c r="N6" s="90"/>
      <c r="P6" s="63" t="s">
        <v>9</v>
      </c>
      <c r="R6" s="13"/>
      <c r="S6" s="88" t="s">
        <v>15</v>
      </c>
      <c r="T6" s="89"/>
      <c r="U6" s="89"/>
      <c r="V6" s="90"/>
    </row>
    <row r="7" spans="2:22" x14ac:dyDescent="0.25">
      <c r="B7" s="11"/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87</v>
      </c>
      <c r="I7" s="87"/>
      <c r="J7" s="87"/>
      <c r="L7" s="10" t="s">
        <v>14</v>
      </c>
      <c r="M7" s="10" t="s">
        <v>11</v>
      </c>
      <c r="N7" s="55" t="s">
        <v>13</v>
      </c>
      <c r="P7" s="64" t="s">
        <v>88</v>
      </c>
      <c r="R7" s="14" t="s">
        <v>24</v>
      </c>
      <c r="S7" s="10" t="s">
        <v>25</v>
      </c>
      <c r="T7" s="10" t="s">
        <v>26</v>
      </c>
      <c r="U7" s="10" t="s">
        <v>10</v>
      </c>
      <c r="V7" s="10" t="s">
        <v>9</v>
      </c>
    </row>
    <row r="8" spans="2:22" x14ac:dyDescent="0.25">
      <c r="B8" s="1" t="s">
        <v>114</v>
      </c>
      <c r="C8" s="32"/>
      <c r="D8" s="2"/>
      <c r="E8" s="2"/>
      <c r="F8" s="2"/>
      <c r="G8" s="2"/>
      <c r="H8" s="2"/>
      <c r="I8" s="2"/>
      <c r="J8" s="2"/>
      <c r="L8" s="2"/>
      <c r="M8" s="2"/>
      <c r="N8" s="56"/>
      <c r="P8" s="65"/>
      <c r="R8" s="7"/>
      <c r="S8" s="2"/>
      <c r="T8" s="2"/>
      <c r="U8" s="2"/>
      <c r="V8" s="7"/>
    </row>
    <row r="9" spans="2:22" x14ac:dyDescent="0.25">
      <c r="B9" s="33"/>
      <c r="C9" s="1" t="s">
        <v>77</v>
      </c>
      <c r="D9" s="30"/>
      <c r="E9" s="30">
        <v>6</v>
      </c>
      <c r="F9" s="30"/>
      <c r="G9" s="30"/>
      <c r="H9" s="30"/>
      <c r="I9" s="2"/>
      <c r="J9" s="2"/>
      <c r="L9" s="2"/>
      <c r="M9" s="2"/>
      <c r="N9" s="68">
        <f>L9-M9</f>
        <v>0</v>
      </c>
      <c r="O9" s="6"/>
      <c r="P9" s="65">
        <f t="shared" ref="P9:P26" si="0">D9+E9+F9+G9+H9+I9+J9+M9</f>
        <v>6</v>
      </c>
      <c r="R9" s="15"/>
      <c r="S9" s="2">
        <v>0</v>
      </c>
      <c r="T9" s="2">
        <v>0</v>
      </c>
      <c r="U9" s="2">
        <v>0</v>
      </c>
      <c r="V9" s="7">
        <f>SUM(S9:U9)</f>
        <v>0</v>
      </c>
    </row>
    <row r="10" spans="2:22" x14ac:dyDescent="0.25">
      <c r="B10" s="1" t="s">
        <v>115</v>
      </c>
      <c r="C10" s="1"/>
      <c r="D10" s="30"/>
      <c r="E10" s="30"/>
      <c r="F10" s="30"/>
      <c r="G10" s="30"/>
      <c r="H10" s="30"/>
      <c r="I10" s="2"/>
      <c r="J10" s="2"/>
      <c r="L10" s="2"/>
      <c r="M10" s="2"/>
      <c r="N10" s="68">
        <f>L10-M10</f>
        <v>0</v>
      </c>
      <c r="O10" s="6"/>
      <c r="P10" s="65">
        <f t="shared" si="0"/>
        <v>0</v>
      </c>
      <c r="R10" s="15"/>
      <c r="S10" s="2"/>
      <c r="T10" s="2"/>
      <c r="U10" s="2"/>
      <c r="V10" s="7"/>
    </row>
    <row r="11" spans="2:22" x14ac:dyDescent="0.25">
      <c r="B11" s="1"/>
      <c r="C11" s="1" t="s">
        <v>121</v>
      </c>
      <c r="D11" s="30"/>
      <c r="E11" s="30"/>
      <c r="F11" s="30"/>
      <c r="G11" s="30">
        <v>47</v>
      </c>
      <c r="H11" s="30"/>
      <c r="I11" s="2"/>
      <c r="J11" s="2"/>
      <c r="L11" s="2"/>
      <c r="M11" s="2"/>
      <c r="N11" s="58"/>
      <c r="O11" s="6"/>
      <c r="P11" s="65">
        <f t="shared" si="0"/>
        <v>47</v>
      </c>
      <c r="R11" s="15"/>
      <c r="S11" s="2"/>
      <c r="T11" s="2"/>
      <c r="U11" s="2"/>
      <c r="V11" s="7">
        <f>SUM(S11:U11)</f>
        <v>0</v>
      </c>
    </row>
    <row r="12" spans="2:22" x14ac:dyDescent="0.25">
      <c r="B12" s="1" t="s">
        <v>100</v>
      </c>
      <c r="C12" s="1"/>
      <c r="D12" s="30"/>
      <c r="E12" s="30"/>
      <c r="F12" s="30"/>
      <c r="G12" s="30"/>
      <c r="H12" s="30"/>
      <c r="I12" s="2"/>
      <c r="J12" s="2"/>
      <c r="L12" s="2"/>
      <c r="M12" s="2"/>
      <c r="N12" s="58"/>
      <c r="O12" s="6"/>
      <c r="P12" s="65">
        <f t="shared" si="0"/>
        <v>0</v>
      </c>
      <c r="R12" s="15"/>
      <c r="S12" s="2"/>
      <c r="T12" s="2"/>
      <c r="U12" s="2"/>
      <c r="V12" s="7"/>
    </row>
    <row r="13" spans="2:22" x14ac:dyDescent="0.25">
      <c r="B13" s="1"/>
      <c r="C13" s="1" t="s">
        <v>84</v>
      </c>
      <c r="D13" s="30"/>
      <c r="E13" s="30"/>
      <c r="F13" s="30"/>
      <c r="G13" s="30"/>
      <c r="H13" s="30"/>
      <c r="I13" s="2"/>
      <c r="J13" s="2"/>
      <c r="L13" s="2"/>
      <c r="M13" s="2">
        <v>31</v>
      </c>
      <c r="N13" s="58"/>
      <c r="O13" s="6"/>
      <c r="P13" s="65">
        <f t="shared" si="0"/>
        <v>31</v>
      </c>
      <c r="R13" s="15"/>
      <c r="S13" s="2"/>
      <c r="T13" s="2"/>
      <c r="U13" s="2"/>
      <c r="V13" s="7"/>
    </row>
    <row r="14" spans="2:22" x14ac:dyDescent="0.25">
      <c r="B14" s="1"/>
      <c r="C14" s="1" t="s">
        <v>101</v>
      </c>
      <c r="D14" s="30"/>
      <c r="E14" s="30"/>
      <c r="F14" s="30"/>
      <c r="G14" s="30"/>
      <c r="H14" s="30"/>
      <c r="I14" s="2"/>
      <c r="J14" s="2"/>
      <c r="L14" s="2"/>
      <c r="M14" s="2">
        <v>33</v>
      </c>
      <c r="N14" s="58"/>
      <c r="O14" s="6"/>
      <c r="P14" s="65">
        <f t="shared" si="0"/>
        <v>33</v>
      </c>
      <c r="R14" s="15"/>
      <c r="S14" s="2"/>
      <c r="T14" s="2"/>
      <c r="U14" s="2"/>
      <c r="V14" s="7"/>
    </row>
    <row r="15" spans="2:22" x14ac:dyDescent="0.25">
      <c r="B15" s="1"/>
      <c r="C15" s="1" t="s">
        <v>116</v>
      </c>
      <c r="D15" s="30"/>
      <c r="E15" s="30"/>
      <c r="F15" s="30"/>
      <c r="G15" s="30"/>
      <c r="H15" s="30"/>
      <c r="I15" s="2"/>
      <c r="J15" s="2"/>
      <c r="L15" s="2"/>
      <c r="M15" s="2">
        <v>4</v>
      </c>
      <c r="N15" s="58"/>
      <c r="O15" s="6"/>
      <c r="P15" s="65">
        <f t="shared" si="0"/>
        <v>4</v>
      </c>
      <c r="R15" s="15"/>
      <c r="S15" s="2"/>
      <c r="T15" s="2"/>
      <c r="U15" s="2"/>
      <c r="V15" s="7"/>
    </row>
    <row r="16" spans="2:22" x14ac:dyDescent="0.25">
      <c r="B16" s="1"/>
      <c r="C16" s="1" t="s">
        <v>117</v>
      </c>
      <c r="D16" s="30"/>
      <c r="E16" s="30"/>
      <c r="F16" s="30"/>
      <c r="G16" s="30"/>
      <c r="H16" s="30"/>
      <c r="I16" s="2"/>
      <c r="J16" s="2"/>
      <c r="L16" s="2"/>
      <c r="M16" s="2">
        <v>3</v>
      </c>
      <c r="N16" s="58"/>
      <c r="O16" s="6"/>
      <c r="P16" s="65">
        <f t="shared" si="0"/>
        <v>3</v>
      </c>
      <c r="R16" s="15"/>
      <c r="S16" s="2"/>
      <c r="T16" s="2"/>
      <c r="U16" s="2"/>
      <c r="V16" s="7"/>
    </row>
    <row r="17" spans="2:22" x14ac:dyDescent="0.25">
      <c r="B17" s="1"/>
      <c r="C17" s="1" t="s">
        <v>118</v>
      </c>
      <c r="D17" s="30"/>
      <c r="E17" s="30"/>
      <c r="F17" s="30"/>
      <c r="G17" s="30"/>
      <c r="H17" s="30"/>
      <c r="I17" s="2"/>
      <c r="J17" s="2"/>
      <c r="L17" s="2"/>
      <c r="M17" s="2">
        <v>5</v>
      </c>
      <c r="N17" s="58"/>
      <c r="O17" s="6"/>
      <c r="P17" s="65">
        <f t="shared" si="0"/>
        <v>5</v>
      </c>
      <c r="R17" s="15"/>
      <c r="S17" s="2"/>
      <c r="T17" s="2"/>
      <c r="U17" s="2"/>
      <c r="V17" s="7"/>
    </row>
    <row r="18" spans="2:22" x14ac:dyDescent="0.25">
      <c r="B18" s="1" t="s">
        <v>119</v>
      </c>
      <c r="C18" s="1"/>
      <c r="D18" s="30"/>
      <c r="E18" s="30"/>
      <c r="F18" s="30"/>
      <c r="G18" s="30"/>
      <c r="H18" s="30"/>
      <c r="I18" s="2"/>
      <c r="J18" s="2"/>
      <c r="L18" s="2"/>
      <c r="M18" s="2"/>
      <c r="N18" s="58"/>
      <c r="O18" s="6"/>
      <c r="P18" s="65">
        <f t="shared" si="0"/>
        <v>0</v>
      </c>
      <c r="R18" s="15"/>
      <c r="S18" s="2"/>
      <c r="T18" s="2"/>
      <c r="U18" s="2"/>
      <c r="V18" s="7"/>
    </row>
    <row r="19" spans="2:22" x14ac:dyDescent="0.25">
      <c r="B19" s="1"/>
      <c r="C19" s="1" t="s">
        <v>120</v>
      </c>
      <c r="D19" s="30"/>
      <c r="E19" s="30"/>
      <c r="F19" s="30"/>
      <c r="G19" s="30"/>
      <c r="H19" s="30"/>
      <c r="I19" s="2"/>
      <c r="J19" s="2"/>
      <c r="L19" s="2"/>
      <c r="M19" s="2">
        <v>5</v>
      </c>
      <c r="N19" s="58"/>
      <c r="O19" s="6"/>
      <c r="P19" s="65">
        <f t="shared" si="0"/>
        <v>5</v>
      </c>
      <c r="R19" s="15"/>
      <c r="S19" s="2"/>
      <c r="T19" s="2"/>
      <c r="U19" s="2"/>
      <c r="V19" s="7"/>
    </row>
    <row r="20" spans="2:22" x14ac:dyDescent="0.25">
      <c r="B20" s="1"/>
      <c r="C20" s="1" t="s">
        <v>106</v>
      </c>
      <c r="D20" s="30"/>
      <c r="E20" s="30"/>
      <c r="F20" s="30"/>
      <c r="G20" s="30"/>
      <c r="H20" s="30"/>
      <c r="I20" s="2">
        <v>4</v>
      </c>
      <c r="J20" s="2"/>
      <c r="L20" s="2"/>
      <c r="M20" s="2"/>
      <c r="N20" s="58"/>
      <c r="O20" s="6"/>
      <c r="P20" s="65">
        <f t="shared" si="0"/>
        <v>4</v>
      </c>
      <c r="R20" s="15"/>
      <c r="S20" s="2"/>
      <c r="T20" s="2"/>
      <c r="U20" s="2"/>
      <c r="V20" s="7"/>
    </row>
    <row r="21" spans="2:22" x14ac:dyDescent="0.25">
      <c r="B21" s="1" t="s">
        <v>108</v>
      </c>
      <c r="C21" s="1"/>
      <c r="D21" s="30"/>
      <c r="E21" s="30"/>
      <c r="F21" s="30"/>
      <c r="G21" s="30"/>
      <c r="H21" s="30"/>
      <c r="I21" s="2"/>
      <c r="J21" s="2"/>
      <c r="L21" s="2"/>
      <c r="M21" s="2"/>
      <c r="N21" s="58"/>
      <c r="O21" s="6"/>
      <c r="P21" s="65">
        <f t="shared" si="0"/>
        <v>0</v>
      </c>
      <c r="R21" s="15"/>
      <c r="S21" s="2"/>
      <c r="T21" s="2"/>
      <c r="U21" s="2"/>
      <c r="V21" s="7"/>
    </row>
    <row r="22" spans="2:22" x14ac:dyDescent="0.25">
      <c r="B22" s="1"/>
      <c r="C22" s="1" t="s">
        <v>112</v>
      </c>
      <c r="D22" s="30"/>
      <c r="E22" s="30">
        <v>9</v>
      </c>
      <c r="F22" s="30"/>
      <c r="G22" s="30"/>
      <c r="H22" s="30"/>
      <c r="I22" s="2"/>
      <c r="J22" s="2"/>
      <c r="L22" s="2"/>
      <c r="M22" s="2"/>
      <c r="N22" s="58"/>
      <c r="O22" s="6"/>
      <c r="P22" s="65">
        <f t="shared" si="0"/>
        <v>9</v>
      </c>
      <c r="R22" s="15"/>
      <c r="S22" s="2"/>
      <c r="T22" s="2"/>
      <c r="U22" s="2"/>
      <c r="V22" s="7"/>
    </row>
    <row r="23" spans="2:22" x14ac:dyDescent="0.25">
      <c r="B23" s="32"/>
      <c r="C23" s="1"/>
      <c r="D23" s="30"/>
      <c r="E23" s="30"/>
      <c r="F23" s="30"/>
      <c r="G23" s="30"/>
      <c r="H23" s="30"/>
      <c r="I23" s="2"/>
      <c r="J23" s="2"/>
      <c r="L23" s="2"/>
      <c r="M23" s="2"/>
      <c r="N23" s="58"/>
      <c r="O23" s="6"/>
      <c r="P23" s="65">
        <f t="shared" si="0"/>
        <v>0</v>
      </c>
      <c r="R23" s="15"/>
      <c r="S23" s="2"/>
      <c r="T23" s="2"/>
      <c r="U23" s="2"/>
      <c r="V23" s="7"/>
    </row>
    <row r="24" spans="2:22" x14ac:dyDescent="0.25">
      <c r="B24" s="1"/>
      <c r="C24" s="32"/>
      <c r="D24" s="30"/>
      <c r="E24" s="30"/>
      <c r="F24" s="30"/>
      <c r="G24" s="30"/>
      <c r="H24" s="30"/>
      <c r="I24" s="2"/>
      <c r="J24" s="2"/>
      <c r="L24" s="2"/>
      <c r="M24" s="2"/>
      <c r="N24" s="58"/>
      <c r="O24" s="6"/>
      <c r="P24" s="65">
        <f t="shared" si="0"/>
        <v>0</v>
      </c>
      <c r="R24" s="15"/>
      <c r="S24" s="2"/>
      <c r="T24" s="2"/>
      <c r="U24" s="2"/>
      <c r="V24" s="7">
        <f>SUM(S24:U24)</f>
        <v>0</v>
      </c>
    </row>
    <row r="25" spans="2:22" x14ac:dyDescent="0.25">
      <c r="B25" s="1"/>
      <c r="D25" s="30"/>
      <c r="E25" s="30"/>
      <c r="F25" s="30"/>
      <c r="G25" s="30"/>
      <c r="H25" s="30"/>
      <c r="I25" s="2"/>
      <c r="J25" s="2"/>
      <c r="L25" s="2"/>
      <c r="M25" s="2"/>
      <c r="N25" s="58"/>
      <c r="O25" s="6"/>
      <c r="P25" s="65">
        <f t="shared" si="0"/>
        <v>0</v>
      </c>
      <c r="R25" s="15"/>
      <c r="S25" s="2"/>
      <c r="T25" s="2"/>
      <c r="U25" s="2"/>
      <c r="V25" s="7"/>
    </row>
    <row r="26" spans="2:22" x14ac:dyDescent="0.25">
      <c r="B26" s="1"/>
      <c r="C26" s="1"/>
      <c r="D26" s="2"/>
      <c r="E26" s="2"/>
      <c r="F26" s="2"/>
      <c r="G26" s="2"/>
      <c r="H26" s="2"/>
      <c r="I26" s="2"/>
      <c r="J26" s="2"/>
      <c r="L26" s="2"/>
      <c r="M26" s="2"/>
      <c r="N26" s="57"/>
      <c r="P26" s="65">
        <f t="shared" si="0"/>
        <v>0</v>
      </c>
      <c r="R26" s="7"/>
      <c r="S26" s="2"/>
      <c r="T26" s="2"/>
      <c r="U26" s="2"/>
      <c r="V26" s="7"/>
    </row>
    <row r="28" spans="2:22" ht="15.75" thickBot="1" x14ac:dyDescent="0.3">
      <c r="B28" s="16" t="s">
        <v>16</v>
      </c>
      <c r="C28" s="16"/>
      <c r="D28" s="17">
        <f>SUM(D8:D26)</f>
        <v>0</v>
      </c>
      <c r="E28" s="17">
        <f t="shared" ref="E28:J28" si="1">SUM(E8:E26)</f>
        <v>15</v>
      </c>
      <c r="F28" s="17">
        <f t="shared" si="1"/>
        <v>0</v>
      </c>
      <c r="G28" s="17">
        <f t="shared" si="1"/>
        <v>47</v>
      </c>
      <c r="H28" s="17">
        <f t="shared" si="1"/>
        <v>0</v>
      </c>
      <c r="I28" s="17">
        <f t="shared" si="1"/>
        <v>4</v>
      </c>
      <c r="J28" s="17">
        <f t="shared" si="1"/>
        <v>0</v>
      </c>
      <c r="K28" s="17"/>
      <c r="L28" s="17">
        <f>SUM(L8:L27)</f>
        <v>0</v>
      </c>
      <c r="M28" s="17">
        <f>SUM(M8:M27)</f>
        <v>81</v>
      </c>
      <c r="N28" s="59">
        <f t="shared" ref="N28" si="2">IF(L28=0,0,(M28-L28)/L28)</f>
        <v>0</v>
      </c>
      <c r="O28" s="17"/>
      <c r="P28" s="66">
        <f>SUM(P8:P27)</f>
        <v>147</v>
      </c>
      <c r="Q28" s="17"/>
      <c r="R28" s="17"/>
      <c r="S28" s="17">
        <f>SUM(S8:S27)</f>
        <v>0</v>
      </c>
      <c r="T28" s="17">
        <f>SUM(T8:T27)</f>
        <v>0</v>
      </c>
      <c r="U28" s="17">
        <f>SUM(U8:U27)</f>
        <v>0</v>
      </c>
      <c r="V28" s="17">
        <f>SUM(V8:V27)</f>
        <v>0</v>
      </c>
    </row>
    <row r="29" spans="2:22" ht="15.75" thickTop="1" x14ac:dyDescent="0.25"/>
  </sheetData>
  <mergeCells count="8">
    <mergeCell ref="B2:V2"/>
    <mergeCell ref="B3:V3"/>
    <mergeCell ref="B4:V4"/>
    <mergeCell ref="D6:H6"/>
    <mergeCell ref="I6:I7"/>
    <mergeCell ref="J6:J7"/>
    <mergeCell ref="L6:N6"/>
    <mergeCell ref="S6:V6"/>
  </mergeCells>
  <conditionalFormatting sqref="S9:S25">
    <cfRule type="expression" priority="1">
      <formula>S9/$V9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492B-594A-42A4-B532-C17A291B1C78}">
  <dimension ref="B2:V18"/>
  <sheetViews>
    <sheetView topLeftCell="B1" workbookViewId="0">
      <selection activeCell="B1" sqref="A1:XFD1048576"/>
    </sheetView>
  </sheetViews>
  <sheetFormatPr defaultRowHeight="15" x14ac:dyDescent="0.25"/>
  <cols>
    <col min="2" max="2" width="11" customWidth="1"/>
    <col min="3" max="3" width="56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60" bestFit="1" customWidth="1"/>
    <col min="15" max="15" width="1.7109375" style="5" customWidth="1"/>
    <col min="16" max="16" width="9.7109375" style="67" customWidth="1"/>
    <col min="17" max="17" width="2.28515625" style="5" customWidth="1"/>
    <col min="18" max="18" width="8.42578125" style="5" customWidth="1"/>
    <col min="19" max="21" width="9.140625" style="5"/>
    <col min="22" max="22" width="9.7109375" style="5" bestFit="1" customWidth="1"/>
  </cols>
  <sheetData>
    <row r="2" spans="2:22" ht="26.25" x14ac:dyDescent="0.4">
      <c r="B2" s="82" t="s">
        <v>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2:22" ht="15.75" x14ac:dyDescent="0.25">
      <c r="B3" s="83" t="s">
        <v>78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2:22" x14ac:dyDescent="0.25">
      <c r="B4" s="80" t="s">
        <v>70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6" spans="2:22" x14ac:dyDescent="0.25">
      <c r="B6" s="8" t="s">
        <v>8</v>
      </c>
      <c r="C6" s="9" t="s">
        <v>7</v>
      </c>
      <c r="D6" s="85" t="s">
        <v>71</v>
      </c>
      <c r="E6" s="85"/>
      <c r="F6" s="85"/>
      <c r="G6" s="85"/>
      <c r="H6" s="85"/>
      <c r="I6" s="86" t="s">
        <v>73</v>
      </c>
      <c r="J6" s="86" t="s">
        <v>75</v>
      </c>
      <c r="L6" s="88" t="s">
        <v>76</v>
      </c>
      <c r="M6" s="89"/>
      <c r="N6" s="90"/>
      <c r="P6" s="63" t="s">
        <v>9</v>
      </c>
      <c r="R6" s="13"/>
      <c r="S6" s="88" t="s">
        <v>15</v>
      </c>
      <c r="T6" s="89"/>
      <c r="U6" s="89"/>
      <c r="V6" s="90"/>
    </row>
    <row r="7" spans="2:22" x14ac:dyDescent="0.25">
      <c r="B7" s="11"/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87</v>
      </c>
      <c r="I7" s="87"/>
      <c r="J7" s="87"/>
      <c r="L7" s="10" t="s">
        <v>14</v>
      </c>
      <c r="M7" s="10" t="s">
        <v>11</v>
      </c>
      <c r="N7" s="55" t="s">
        <v>13</v>
      </c>
      <c r="P7" s="64" t="s">
        <v>88</v>
      </c>
      <c r="R7" s="14" t="s">
        <v>24</v>
      </c>
      <c r="S7" s="10" t="s">
        <v>25</v>
      </c>
      <c r="T7" s="10" t="s">
        <v>26</v>
      </c>
      <c r="U7" s="10" t="s">
        <v>10</v>
      </c>
      <c r="V7" s="10" t="s">
        <v>9</v>
      </c>
    </row>
    <row r="8" spans="2:22" x14ac:dyDescent="0.25">
      <c r="B8" s="1" t="s">
        <v>100</v>
      </c>
      <c r="C8" s="32"/>
      <c r="D8" s="2"/>
      <c r="E8" s="2"/>
      <c r="F8" s="2"/>
      <c r="G8" s="2"/>
      <c r="H8" s="2"/>
      <c r="I8" s="2"/>
      <c r="J8" s="2"/>
      <c r="L8" s="2"/>
      <c r="M8" s="2"/>
      <c r="N8" s="56"/>
      <c r="P8" s="65"/>
      <c r="R8" s="7"/>
      <c r="S8" s="2"/>
      <c r="T8" s="2"/>
      <c r="U8" s="2"/>
      <c r="V8" s="7"/>
    </row>
    <row r="9" spans="2:22" x14ac:dyDescent="0.25">
      <c r="B9" s="33"/>
      <c r="C9" s="1" t="s">
        <v>84</v>
      </c>
      <c r="D9" s="30"/>
      <c r="E9" s="30">
        <v>15</v>
      </c>
      <c r="F9" s="30"/>
      <c r="G9" s="30"/>
      <c r="H9" s="30">
        <v>7</v>
      </c>
      <c r="I9" s="2"/>
      <c r="J9" s="2"/>
      <c r="L9" s="2">
        <v>8</v>
      </c>
      <c r="M9" s="2">
        <v>66.5</v>
      </c>
      <c r="N9" s="68">
        <f>L9-M9</f>
        <v>-58.5</v>
      </c>
      <c r="O9" s="6"/>
      <c r="P9" s="65">
        <f t="shared" ref="P9:P14" si="0">D9+E9+F9+G9+H9+I9+J9+M9</f>
        <v>88.5</v>
      </c>
      <c r="R9" s="15"/>
      <c r="S9" s="2">
        <v>0</v>
      </c>
      <c r="T9" s="2">
        <v>0</v>
      </c>
      <c r="U9" s="2">
        <v>0</v>
      </c>
      <c r="V9" s="7">
        <f>SUM(S9:U9)</f>
        <v>0</v>
      </c>
    </row>
    <row r="10" spans="2:22" x14ac:dyDescent="0.25">
      <c r="B10" s="32"/>
      <c r="C10" s="1" t="s">
        <v>101</v>
      </c>
      <c r="D10" s="30"/>
      <c r="E10" s="30">
        <v>2</v>
      </c>
      <c r="F10" s="30"/>
      <c r="G10" s="30"/>
      <c r="H10" s="30">
        <v>14</v>
      </c>
      <c r="I10" s="2"/>
      <c r="J10" s="2"/>
      <c r="L10" s="2">
        <v>40</v>
      </c>
      <c r="M10" s="2">
        <v>69.5</v>
      </c>
      <c r="N10" s="68">
        <f>L10-M10</f>
        <v>-29.5</v>
      </c>
      <c r="O10" s="6"/>
      <c r="P10" s="65">
        <f t="shared" si="0"/>
        <v>85.5</v>
      </c>
      <c r="R10" s="15"/>
      <c r="S10" s="2"/>
      <c r="T10" s="2"/>
      <c r="U10" s="2"/>
      <c r="V10" s="7"/>
    </row>
    <row r="11" spans="2:22" x14ac:dyDescent="0.25">
      <c r="B11" t="s">
        <v>103</v>
      </c>
      <c r="C11" s="32"/>
      <c r="D11" s="30"/>
      <c r="E11" s="30"/>
      <c r="F11" s="30"/>
      <c r="G11" s="30"/>
      <c r="H11" s="30"/>
      <c r="I11" s="2"/>
      <c r="J11" s="2"/>
      <c r="L11" s="2"/>
      <c r="M11" s="2"/>
      <c r="N11" s="58"/>
      <c r="O11" s="6"/>
      <c r="P11" s="65">
        <f t="shared" si="0"/>
        <v>0</v>
      </c>
      <c r="R11" s="15"/>
      <c r="S11" s="2"/>
      <c r="T11" s="2"/>
      <c r="U11" s="2"/>
      <c r="V11" s="7">
        <f>SUM(S11:U11)</f>
        <v>0</v>
      </c>
    </row>
    <row r="12" spans="2:22" x14ac:dyDescent="0.25">
      <c r="B12" s="32"/>
      <c r="C12" t="s">
        <v>105</v>
      </c>
      <c r="D12" s="30"/>
      <c r="E12" s="30"/>
      <c r="F12" s="30"/>
      <c r="G12" s="30"/>
      <c r="H12" s="30"/>
      <c r="I12" s="2"/>
      <c r="J12" s="2"/>
      <c r="L12" s="2"/>
      <c r="M12" s="2">
        <v>18</v>
      </c>
      <c r="N12" s="58"/>
      <c r="O12" s="6"/>
      <c r="P12" s="65">
        <f t="shared" si="0"/>
        <v>18</v>
      </c>
      <c r="R12" s="15"/>
      <c r="S12" s="2"/>
      <c r="T12" s="2"/>
      <c r="U12" s="2"/>
      <c r="V12" s="7"/>
    </row>
    <row r="13" spans="2:22" x14ac:dyDescent="0.25">
      <c r="B13" t="s">
        <v>108</v>
      </c>
      <c r="C13" s="32"/>
      <c r="D13" s="30"/>
      <c r="E13" s="30"/>
      <c r="F13" s="30"/>
      <c r="G13" s="30"/>
      <c r="H13" s="30"/>
      <c r="I13" s="2"/>
      <c r="J13" s="2"/>
      <c r="L13" s="2"/>
      <c r="M13" s="2"/>
      <c r="N13" s="58"/>
      <c r="O13" s="6"/>
      <c r="P13" s="65">
        <f t="shared" si="0"/>
        <v>0</v>
      </c>
      <c r="R13" s="15"/>
      <c r="S13" s="2"/>
      <c r="T13" s="2"/>
      <c r="U13" s="2"/>
      <c r="V13" s="7">
        <f>SUM(S13:U13)</f>
        <v>0</v>
      </c>
    </row>
    <row r="14" spans="2:22" x14ac:dyDescent="0.25">
      <c r="B14" s="1"/>
      <c r="C14" t="s">
        <v>112</v>
      </c>
      <c r="D14" s="30"/>
      <c r="E14" s="30">
        <v>22</v>
      </c>
      <c r="F14" s="30"/>
      <c r="G14" s="30"/>
      <c r="H14" s="30"/>
      <c r="I14" s="2"/>
      <c r="J14" s="2"/>
      <c r="L14" s="2"/>
      <c r="M14" s="2"/>
      <c r="N14" s="58"/>
      <c r="O14" s="6"/>
      <c r="P14" s="65">
        <f t="shared" si="0"/>
        <v>22</v>
      </c>
      <c r="R14" s="15"/>
      <c r="S14" s="2"/>
      <c r="T14" s="2"/>
      <c r="U14" s="2"/>
      <c r="V14" s="7"/>
    </row>
    <row r="15" spans="2:22" x14ac:dyDescent="0.25">
      <c r="B15" s="1"/>
      <c r="C15" s="1"/>
      <c r="D15" s="2"/>
      <c r="E15" s="2"/>
      <c r="F15" s="2"/>
      <c r="G15" s="2"/>
      <c r="H15" s="2"/>
      <c r="I15" s="2"/>
      <c r="J15" s="2"/>
      <c r="L15" s="2"/>
      <c r="M15" s="2"/>
      <c r="N15" s="57"/>
      <c r="P15" s="65"/>
      <c r="R15" s="7"/>
      <c r="S15" s="2"/>
      <c r="T15" s="2"/>
      <c r="U15" s="2"/>
      <c r="V15" s="7"/>
    </row>
    <row r="17" spans="2:22" ht="15.75" thickBot="1" x14ac:dyDescent="0.3">
      <c r="B17" s="16" t="s">
        <v>16</v>
      </c>
      <c r="C17" s="16"/>
      <c r="D17" s="17">
        <f>SUM(D8:D15)</f>
        <v>0</v>
      </c>
      <c r="E17" s="17">
        <f t="shared" ref="E17:J17" si="1">SUM(E8:E15)</f>
        <v>39</v>
      </c>
      <c r="F17" s="17">
        <f t="shared" si="1"/>
        <v>0</v>
      </c>
      <c r="G17" s="17">
        <f t="shared" si="1"/>
        <v>0</v>
      </c>
      <c r="H17" s="17">
        <f t="shared" si="1"/>
        <v>21</v>
      </c>
      <c r="I17" s="17">
        <f t="shared" si="1"/>
        <v>0</v>
      </c>
      <c r="J17" s="17">
        <f t="shared" si="1"/>
        <v>0</v>
      </c>
      <c r="K17" s="17"/>
      <c r="L17" s="17">
        <f>SUM(L8:L16)</f>
        <v>48</v>
      </c>
      <c r="M17" s="17">
        <f>SUM(M8:M16)</f>
        <v>154</v>
      </c>
      <c r="N17" s="59">
        <f t="shared" ref="N17" si="2">IF(L17=0,0,(M17-L17)/L17)</f>
        <v>2.2083333333333335</v>
      </c>
      <c r="O17" s="17"/>
      <c r="P17" s="66">
        <f>SUM(P8:P16)</f>
        <v>214</v>
      </c>
      <c r="Q17" s="17"/>
      <c r="R17" s="17"/>
      <c r="S17" s="17">
        <f>SUM(S8:S16)</f>
        <v>0</v>
      </c>
      <c r="T17" s="17">
        <f>SUM(T8:T16)</f>
        <v>0</v>
      </c>
      <c r="U17" s="17">
        <f>SUM(U8:U16)</f>
        <v>0</v>
      </c>
      <c r="V17" s="17">
        <f>SUM(V8:V16)</f>
        <v>0</v>
      </c>
    </row>
    <row r="18" spans="2:22" ht="15.75" thickTop="1" x14ac:dyDescent="0.25"/>
  </sheetData>
  <mergeCells count="8">
    <mergeCell ref="B2:V2"/>
    <mergeCell ref="B3:V3"/>
    <mergeCell ref="B4:V4"/>
    <mergeCell ref="D6:H6"/>
    <mergeCell ref="I6:I7"/>
    <mergeCell ref="J6:J7"/>
    <mergeCell ref="L6:N6"/>
    <mergeCell ref="S6:V6"/>
  </mergeCells>
  <conditionalFormatting sqref="S9:S14">
    <cfRule type="expression" priority="1">
      <formula>S9/$V9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V29"/>
  <sheetViews>
    <sheetView topLeftCell="A6" workbookViewId="0">
      <selection activeCell="C22" sqref="C22"/>
    </sheetView>
  </sheetViews>
  <sheetFormatPr defaultRowHeight="15" x14ac:dyDescent="0.25"/>
  <cols>
    <col min="2" max="2" width="19.28515625" bestFit="1" customWidth="1"/>
    <col min="3" max="3" width="52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5" bestFit="1" customWidth="1"/>
    <col min="15" max="15" width="1.7109375" style="5" customWidth="1"/>
    <col min="16" max="16" width="9.7109375" style="37" customWidth="1"/>
    <col min="17" max="17" width="2.28515625" style="5" customWidth="1"/>
    <col min="18" max="18" width="8.42578125" style="5" customWidth="1"/>
    <col min="19" max="21" width="9.28515625" style="5"/>
    <col min="22" max="22" width="9.7109375" style="5" bestFit="1" customWidth="1"/>
  </cols>
  <sheetData>
    <row r="2" spans="2:22" ht="26.25" x14ac:dyDescent="0.4">
      <c r="B2" s="82" t="s">
        <v>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2:22" ht="15.75" x14ac:dyDescent="0.25">
      <c r="B3" s="83" t="s">
        <v>78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2:22" x14ac:dyDescent="0.25">
      <c r="B4" s="80" t="s">
        <v>70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6" spans="2:22" x14ac:dyDescent="0.25">
      <c r="B6" s="8" t="s">
        <v>8</v>
      </c>
      <c r="C6" s="9" t="s">
        <v>7</v>
      </c>
      <c r="D6" s="85" t="s">
        <v>71</v>
      </c>
      <c r="E6" s="85"/>
      <c r="F6" s="85"/>
      <c r="G6" s="85"/>
      <c r="H6" s="85"/>
      <c r="I6" s="86" t="s">
        <v>73</v>
      </c>
      <c r="J6" s="86" t="s">
        <v>75</v>
      </c>
      <c r="L6" s="88" t="s">
        <v>76</v>
      </c>
      <c r="M6" s="89"/>
      <c r="N6" s="90"/>
      <c r="P6" s="34" t="s">
        <v>9</v>
      </c>
      <c r="R6" s="13"/>
      <c r="S6" s="88" t="s">
        <v>15</v>
      </c>
      <c r="T6" s="89"/>
      <c r="U6" s="89"/>
      <c r="V6" s="90"/>
    </row>
    <row r="7" spans="2:22" x14ac:dyDescent="0.25">
      <c r="B7" s="11"/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87</v>
      </c>
      <c r="I7" s="87"/>
      <c r="J7" s="87"/>
      <c r="L7" s="10" t="s">
        <v>14</v>
      </c>
      <c r="M7" s="10" t="s">
        <v>11</v>
      </c>
      <c r="N7" s="10" t="s">
        <v>13</v>
      </c>
      <c r="P7" s="35" t="s">
        <v>88</v>
      </c>
      <c r="R7" s="14" t="s">
        <v>24</v>
      </c>
      <c r="S7" s="10" t="s">
        <v>25</v>
      </c>
      <c r="T7" s="10" t="s">
        <v>26</v>
      </c>
      <c r="U7" s="10" t="s">
        <v>10</v>
      </c>
      <c r="V7" s="10" t="s">
        <v>9</v>
      </c>
    </row>
    <row r="8" spans="2:22" x14ac:dyDescent="0.25">
      <c r="B8" s="32" t="s">
        <v>83</v>
      </c>
      <c r="C8" s="32"/>
      <c r="D8" s="2"/>
      <c r="E8" s="2"/>
      <c r="F8" s="2"/>
      <c r="G8" s="2"/>
      <c r="H8" s="2"/>
      <c r="I8" s="2"/>
      <c r="J8" s="2"/>
      <c r="L8" s="2"/>
      <c r="M8" s="2"/>
      <c r="N8" s="2"/>
      <c r="P8" s="36"/>
      <c r="R8" s="7"/>
      <c r="S8" s="2"/>
      <c r="T8" s="2"/>
      <c r="U8" s="2"/>
      <c r="V8" s="7"/>
    </row>
    <row r="9" spans="2:22" s="53" customFormat="1" x14ac:dyDescent="0.25">
      <c r="B9" s="46"/>
      <c r="C9" s="61" t="s">
        <v>84</v>
      </c>
      <c r="D9" s="45"/>
      <c r="E9" s="45"/>
      <c r="F9" s="45"/>
      <c r="G9" s="45"/>
      <c r="H9" s="54">
        <v>39</v>
      </c>
      <c r="I9" s="47"/>
      <c r="J9" s="47"/>
      <c r="K9" s="48"/>
      <c r="L9" s="47"/>
      <c r="M9" s="47"/>
      <c r="N9" s="49"/>
      <c r="O9" s="50"/>
      <c r="P9" s="62">
        <f>D9+E9+F9+G9+H9+I9+J9+M9</f>
        <v>39</v>
      </c>
      <c r="Q9" s="48"/>
      <c r="R9" s="52"/>
      <c r="S9" s="47">
        <v>0</v>
      </c>
      <c r="T9" s="47">
        <v>0</v>
      </c>
      <c r="U9" s="47">
        <v>0</v>
      </c>
      <c r="V9" s="49">
        <f>SUM(S9:U9)</f>
        <v>0</v>
      </c>
    </row>
    <row r="10" spans="2:22" s="53" customFormat="1" x14ac:dyDescent="0.25">
      <c r="B10" s="46"/>
      <c r="C10" s="61" t="s">
        <v>106</v>
      </c>
      <c r="D10" s="45"/>
      <c r="E10" s="45"/>
      <c r="F10" s="45"/>
      <c r="G10" s="45"/>
      <c r="H10" s="45"/>
      <c r="I10" s="47"/>
      <c r="J10" s="47">
        <v>1</v>
      </c>
      <c r="K10" s="48"/>
      <c r="L10" s="47"/>
      <c r="M10" s="47"/>
      <c r="N10" s="49"/>
      <c r="O10" s="50"/>
      <c r="P10" s="51"/>
      <c r="Q10" s="48"/>
      <c r="R10" s="52"/>
      <c r="S10" s="47"/>
      <c r="T10" s="47"/>
      <c r="U10" s="47"/>
      <c r="V10" s="49"/>
    </row>
    <row r="11" spans="2:22" x14ac:dyDescent="0.25">
      <c r="B11" s="32" t="s">
        <v>69</v>
      </c>
      <c r="C11" s="32"/>
      <c r="D11" s="30"/>
      <c r="E11" s="30"/>
      <c r="F11" s="30"/>
      <c r="G11" s="30"/>
      <c r="H11" s="30"/>
      <c r="I11" s="2"/>
      <c r="J11" s="2"/>
      <c r="L11" s="2"/>
      <c r="M11" s="2"/>
      <c r="N11" s="7"/>
      <c r="O11" s="6"/>
      <c r="P11" s="36"/>
      <c r="R11" s="15"/>
      <c r="S11" s="2"/>
      <c r="T11" s="2"/>
      <c r="U11" s="2"/>
      <c r="V11" s="7"/>
    </row>
    <row r="12" spans="2:22" x14ac:dyDescent="0.25">
      <c r="B12" s="32"/>
      <c r="C12" s="32" t="s">
        <v>85</v>
      </c>
      <c r="D12" s="30"/>
      <c r="E12" s="30">
        <v>8</v>
      </c>
      <c r="F12" s="30"/>
      <c r="G12" s="30"/>
      <c r="H12" s="30"/>
      <c r="I12" s="2"/>
      <c r="J12" s="2"/>
      <c r="L12" s="2"/>
      <c r="M12" s="2">
        <v>50.5</v>
      </c>
      <c r="N12" s="7"/>
      <c r="O12" s="6"/>
      <c r="P12" s="36">
        <f>D12+E12+F12+G12+H12+I12+J12+M12</f>
        <v>58.5</v>
      </c>
      <c r="R12" s="15"/>
      <c r="S12" s="2">
        <v>1</v>
      </c>
      <c r="T12" s="2"/>
      <c r="U12" s="2"/>
      <c r="V12" s="7">
        <f>SUM(S12:U12)</f>
        <v>1</v>
      </c>
    </row>
    <row r="13" spans="2:22" x14ac:dyDescent="0.25">
      <c r="B13" s="32" t="s">
        <v>86</v>
      </c>
      <c r="C13" s="32"/>
      <c r="D13" s="30"/>
      <c r="E13" s="30"/>
      <c r="F13" s="30"/>
      <c r="G13" s="30"/>
      <c r="H13" s="30"/>
      <c r="I13" s="2"/>
      <c r="J13" s="2"/>
      <c r="L13" s="2"/>
      <c r="M13" s="2"/>
      <c r="N13" s="7"/>
      <c r="O13" s="6"/>
      <c r="P13" s="36"/>
      <c r="R13" s="15"/>
      <c r="S13" s="2"/>
      <c r="T13" s="2"/>
      <c r="U13" s="2"/>
      <c r="V13" s="7"/>
    </row>
    <row r="14" spans="2:22" x14ac:dyDescent="0.25">
      <c r="B14" s="1"/>
      <c r="C14" s="32" t="s">
        <v>85</v>
      </c>
      <c r="D14" s="30"/>
      <c r="E14" s="30"/>
      <c r="F14" s="30"/>
      <c r="G14" s="30"/>
      <c r="H14" s="30"/>
      <c r="I14" s="2"/>
      <c r="J14" s="2"/>
      <c r="L14" s="2"/>
      <c r="M14" s="2">
        <v>1</v>
      </c>
      <c r="N14" s="7"/>
      <c r="O14" s="6"/>
      <c r="P14" s="36">
        <f>D14+E14+F14+G14+H14+I14+J14+M14</f>
        <v>1</v>
      </c>
      <c r="R14" s="15"/>
      <c r="S14" s="2"/>
      <c r="T14" s="2"/>
      <c r="U14" s="2"/>
      <c r="V14" s="7">
        <f>SUM(S14:U14)</f>
        <v>0</v>
      </c>
    </row>
    <row r="15" spans="2:22" x14ac:dyDescent="0.25">
      <c r="B15" s="1" t="s">
        <v>103</v>
      </c>
      <c r="C15" s="32"/>
      <c r="D15" s="30"/>
      <c r="E15" s="30"/>
      <c r="F15" s="30"/>
      <c r="G15" s="30"/>
      <c r="H15" s="30"/>
      <c r="I15" s="2"/>
      <c r="J15" s="2"/>
      <c r="L15" s="2"/>
      <c r="M15" s="2"/>
      <c r="N15" s="7"/>
      <c r="O15" s="6"/>
      <c r="P15" s="36"/>
      <c r="R15" s="15"/>
      <c r="S15" s="2"/>
      <c r="T15" s="2"/>
      <c r="U15" s="2"/>
      <c r="V15" s="7"/>
    </row>
    <row r="16" spans="2:22" x14ac:dyDescent="0.25">
      <c r="B16" s="1"/>
      <c r="C16" s="1" t="s">
        <v>104</v>
      </c>
      <c r="D16" s="30"/>
      <c r="E16" s="30"/>
      <c r="F16" s="30"/>
      <c r="G16" s="30"/>
      <c r="H16" s="30"/>
      <c r="I16" s="2"/>
      <c r="J16" s="2"/>
      <c r="L16" s="2"/>
      <c r="M16" s="2">
        <v>13</v>
      </c>
      <c r="N16" s="7"/>
      <c r="O16" s="6"/>
      <c r="P16" s="36"/>
      <c r="R16" s="15"/>
      <c r="S16" s="2"/>
      <c r="T16" s="2"/>
      <c r="U16" s="2"/>
      <c r="V16" s="7"/>
    </row>
    <row r="17" spans="2:22" x14ac:dyDescent="0.25">
      <c r="B17" s="1"/>
      <c r="C17" s="1" t="s">
        <v>105</v>
      </c>
      <c r="D17" s="30"/>
      <c r="E17" s="30"/>
      <c r="F17" s="30"/>
      <c r="G17" s="30"/>
      <c r="H17" s="30"/>
      <c r="I17" s="2"/>
      <c r="J17" s="2"/>
      <c r="L17" s="2"/>
      <c r="M17" s="2">
        <v>4</v>
      </c>
      <c r="N17" s="7"/>
      <c r="O17" s="6"/>
      <c r="P17" s="36"/>
      <c r="R17" s="15"/>
      <c r="S17" s="2"/>
      <c r="T17" s="2"/>
      <c r="U17" s="2"/>
      <c r="V17" s="7"/>
    </row>
    <row r="18" spans="2:22" x14ac:dyDescent="0.25">
      <c r="B18" s="1" t="s">
        <v>108</v>
      </c>
      <c r="C18" s="32"/>
      <c r="D18" s="30"/>
      <c r="E18" s="30"/>
      <c r="F18" s="30"/>
      <c r="G18" s="30"/>
      <c r="H18" s="30"/>
      <c r="I18" s="2"/>
      <c r="J18" s="2"/>
      <c r="L18" s="2"/>
      <c r="M18" s="2"/>
      <c r="N18" s="7"/>
      <c r="O18" s="6"/>
      <c r="P18" s="36"/>
      <c r="R18" s="15"/>
      <c r="S18" s="2"/>
      <c r="T18" s="2"/>
      <c r="U18" s="2"/>
      <c r="V18" s="7"/>
    </row>
    <row r="19" spans="2:22" x14ac:dyDescent="0.25">
      <c r="B19" s="1"/>
      <c r="C19" s="1" t="s">
        <v>109</v>
      </c>
      <c r="D19" s="30"/>
      <c r="E19" s="30">
        <v>4</v>
      </c>
      <c r="F19" s="30"/>
      <c r="G19" s="30"/>
      <c r="H19" s="30"/>
      <c r="I19" s="2"/>
      <c r="J19" s="2"/>
      <c r="L19" s="2"/>
      <c r="M19" s="2"/>
      <c r="N19" s="7"/>
      <c r="O19" s="6"/>
      <c r="P19" s="36"/>
      <c r="R19" s="15"/>
      <c r="S19" s="2"/>
      <c r="T19" s="2"/>
      <c r="U19" s="2"/>
      <c r="V19" s="7"/>
    </row>
    <row r="20" spans="2:22" x14ac:dyDescent="0.25">
      <c r="B20" s="1"/>
      <c r="C20" s="1" t="s">
        <v>110</v>
      </c>
      <c r="D20" s="30"/>
      <c r="E20" s="30">
        <v>6</v>
      </c>
      <c r="F20" s="30"/>
      <c r="G20" s="30"/>
      <c r="H20" s="30"/>
      <c r="I20" s="2"/>
      <c r="J20" s="2"/>
      <c r="L20" s="2"/>
      <c r="M20" s="2"/>
      <c r="N20" s="7"/>
      <c r="O20" s="6"/>
      <c r="P20" s="36"/>
      <c r="R20" s="15"/>
      <c r="S20" s="2"/>
      <c r="T20" s="2"/>
      <c r="U20" s="2"/>
      <c r="V20" s="7"/>
    </row>
    <row r="21" spans="2:22" x14ac:dyDescent="0.25">
      <c r="B21" s="1"/>
      <c r="C21" s="1" t="s">
        <v>111</v>
      </c>
      <c r="D21" s="30"/>
      <c r="E21" s="30"/>
      <c r="F21" s="30"/>
      <c r="G21" s="30"/>
      <c r="H21" s="30"/>
      <c r="I21" s="2">
        <v>14</v>
      </c>
      <c r="J21" s="2"/>
      <c r="L21" s="2"/>
      <c r="M21" s="2"/>
      <c r="N21" s="7"/>
      <c r="O21" s="6"/>
      <c r="P21" s="36"/>
      <c r="R21" s="15"/>
      <c r="S21" s="2"/>
      <c r="T21" s="2"/>
      <c r="U21" s="2"/>
      <c r="V21" s="7"/>
    </row>
    <row r="22" spans="2:22" x14ac:dyDescent="0.25">
      <c r="B22" s="1"/>
      <c r="C22" s="32"/>
      <c r="D22" s="30"/>
      <c r="E22" s="30"/>
      <c r="F22" s="30"/>
      <c r="G22" s="30"/>
      <c r="H22" s="30"/>
      <c r="I22" s="2"/>
      <c r="J22" s="2"/>
      <c r="L22" s="2"/>
      <c r="M22" s="2"/>
      <c r="N22" s="7"/>
      <c r="O22" s="6"/>
      <c r="P22" s="36"/>
      <c r="R22" s="15"/>
      <c r="S22" s="2"/>
      <c r="T22" s="2"/>
      <c r="U22" s="2"/>
      <c r="V22" s="7"/>
    </row>
    <row r="23" spans="2:22" x14ac:dyDescent="0.25">
      <c r="B23" s="1"/>
      <c r="C23" s="32"/>
      <c r="D23" s="30"/>
      <c r="E23" s="30"/>
      <c r="F23" s="30"/>
      <c r="G23" s="30"/>
      <c r="H23" s="30"/>
      <c r="I23" s="2"/>
      <c r="J23" s="2"/>
      <c r="L23" s="2"/>
      <c r="M23" s="2"/>
      <c r="N23" s="7"/>
      <c r="O23" s="6"/>
      <c r="P23" s="36"/>
      <c r="R23" s="15"/>
      <c r="S23" s="2"/>
      <c r="T23" s="2"/>
      <c r="U23" s="2"/>
      <c r="V23" s="7"/>
    </row>
    <row r="24" spans="2:22" x14ac:dyDescent="0.25">
      <c r="B24" s="1"/>
      <c r="C24" s="32"/>
      <c r="D24" s="30"/>
      <c r="E24" s="30"/>
      <c r="F24" s="30"/>
      <c r="G24" s="30"/>
      <c r="H24" s="30"/>
      <c r="I24" s="2"/>
      <c r="J24" s="2"/>
      <c r="L24" s="2"/>
      <c r="M24" s="2"/>
      <c r="N24" s="7"/>
      <c r="O24" s="6"/>
      <c r="P24" s="36"/>
      <c r="R24" s="15"/>
      <c r="S24" s="2"/>
      <c r="T24" s="2"/>
      <c r="U24" s="2"/>
      <c r="V24" s="7"/>
    </row>
    <row r="25" spans="2:22" x14ac:dyDescent="0.25">
      <c r="B25" s="1"/>
      <c r="C25" s="28"/>
      <c r="D25" s="30"/>
      <c r="E25" s="30"/>
      <c r="F25" s="30"/>
      <c r="G25" s="30"/>
      <c r="H25" s="30"/>
      <c r="I25" s="2"/>
      <c r="J25" s="2"/>
      <c r="L25" s="2"/>
      <c r="M25" s="2"/>
      <c r="N25" s="7"/>
      <c r="O25" s="6"/>
      <c r="P25" s="36"/>
      <c r="R25" s="15"/>
      <c r="S25" s="2"/>
      <c r="T25" s="2"/>
      <c r="U25" s="2"/>
      <c r="V25" s="7"/>
    </row>
    <row r="26" spans="2:22" x14ac:dyDescent="0.25">
      <c r="B26" s="1"/>
      <c r="C26" s="1"/>
      <c r="D26" s="2"/>
      <c r="E26" s="2"/>
      <c r="F26" s="2"/>
      <c r="G26" s="2"/>
      <c r="H26" s="2"/>
      <c r="I26" s="2"/>
      <c r="J26" s="2"/>
      <c r="L26" s="2"/>
      <c r="M26" s="2"/>
      <c r="N26" s="15"/>
      <c r="P26" s="36"/>
      <c r="R26" s="7"/>
      <c r="S26" s="2"/>
      <c r="T26" s="2"/>
      <c r="U26" s="2"/>
      <c r="V26" s="7"/>
    </row>
    <row r="28" spans="2:22" ht="15.75" thickBot="1" x14ac:dyDescent="0.3">
      <c r="B28" s="16" t="s">
        <v>16</v>
      </c>
      <c r="C28" s="16"/>
      <c r="D28" s="17">
        <f>SUM(D8:D26)</f>
        <v>0</v>
      </c>
      <c r="E28" s="17">
        <f t="shared" ref="E28:J28" si="0">SUM(E8:E26)</f>
        <v>18</v>
      </c>
      <c r="F28" s="17">
        <f t="shared" si="0"/>
        <v>0</v>
      </c>
      <c r="G28" s="17">
        <f t="shared" si="0"/>
        <v>0</v>
      </c>
      <c r="H28" s="17">
        <f t="shared" si="0"/>
        <v>39</v>
      </c>
      <c r="I28" s="17">
        <f t="shared" si="0"/>
        <v>14</v>
      </c>
      <c r="J28" s="17">
        <f t="shared" si="0"/>
        <v>1</v>
      </c>
      <c r="K28" s="17"/>
      <c r="L28" s="17">
        <f>SUM(L8:L27)</f>
        <v>0</v>
      </c>
      <c r="M28" s="17">
        <f>SUM(M8:M27)</f>
        <v>68.5</v>
      </c>
      <c r="N28" s="18">
        <f t="shared" ref="N28" si="1">IF(L28=0,0,(M28-L28)/L28)</f>
        <v>0</v>
      </c>
      <c r="O28" s="17"/>
      <c r="P28" s="17">
        <f>SUM(P8:P27)</f>
        <v>98.5</v>
      </c>
      <c r="Q28" s="17"/>
      <c r="R28" s="17"/>
      <c r="S28" s="17">
        <f>SUM(S8:S27)</f>
        <v>1</v>
      </c>
      <c r="T28" s="17">
        <f>SUM(T8:T27)</f>
        <v>0</v>
      </c>
      <c r="U28" s="17">
        <f>SUM(U8:U27)</f>
        <v>0</v>
      </c>
      <c r="V28" s="17">
        <f>SUM(V8:V27)</f>
        <v>1</v>
      </c>
    </row>
    <row r="29" spans="2:22" ht="15.75" thickTop="1" x14ac:dyDescent="0.25"/>
  </sheetData>
  <mergeCells count="8">
    <mergeCell ref="B3:V3"/>
    <mergeCell ref="B2:V2"/>
    <mergeCell ref="B4:V4"/>
    <mergeCell ref="S6:V6"/>
    <mergeCell ref="L6:N6"/>
    <mergeCell ref="D6:H6"/>
    <mergeCell ref="J6:J7"/>
    <mergeCell ref="I6:I7"/>
  </mergeCells>
  <conditionalFormatting sqref="S9:S25">
    <cfRule type="expression" priority="3">
      <formula>S9/$V9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</vt:lpstr>
      <vt:lpstr>Quarterly Evaluations</vt:lpstr>
      <vt:lpstr>Consolidated</vt:lpstr>
      <vt:lpstr>December 2024</vt:lpstr>
      <vt:lpstr>November 2024</vt:lpstr>
      <vt:lpstr>October 2024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2025-01-29T08:19:42Z</dcterms:modified>
</cp:coreProperties>
</file>