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Dev\"/>
    </mc:Choice>
  </mc:AlternateContent>
  <xr:revisionPtr revIDLastSave="0" documentId="13_ncr:1_{81C92538-FEAC-4F47-A507-6A89C2B84FF5}" xr6:coauthVersionLast="47" xr6:coauthVersionMax="47" xr10:uidLastSave="{00000000-0000-0000-0000-000000000000}"/>
  <bookViews>
    <workbookView xWindow="-120" yWindow="-120" windowWidth="20730" windowHeight="11040" activeTab="3" xr2:uid="{C18F1D24-2B51-47D5-ADD3-847EF68750D1}"/>
  </bookViews>
  <sheets>
    <sheet name="Employee" sheetId="2" r:id="rId1"/>
    <sheet name="Quarterly Evaluation" sheetId="3" r:id="rId2"/>
    <sheet name="Consolidated" sheetId="5" r:id="rId3"/>
    <sheet name="November 2024" sheetId="6" r:id="rId4"/>
    <sheet name="September 2024" sheetId="1" r:id="rId5"/>
    <sheet name="October 202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5" l="1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J27" i="6"/>
  <c r="Y27" i="6" l="1"/>
  <c r="X27" i="6"/>
  <c r="U27" i="6"/>
  <c r="T27" i="6"/>
  <c r="R27" i="6"/>
  <c r="Q27" i="6"/>
  <c r="P27" i="6"/>
  <c r="O27" i="6"/>
  <c r="N27" i="6"/>
  <c r="M27" i="6"/>
  <c r="L27" i="6"/>
  <c r="K27" i="6"/>
  <c r="I27" i="6"/>
  <c r="V21" i="6"/>
  <c r="V20" i="6"/>
  <c r="Z13" i="6"/>
  <c r="V13" i="6"/>
  <c r="Z9" i="6"/>
  <c r="V9" i="6"/>
  <c r="Z27" i="6" l="1"/>
  <c r="V27" i="6"/>
  <c r="AB27" i="6"/>
  <c r="M9" i="4"/>
  <c r="S10" i="4"/>
  <c r="S11" i="4"/>
  <c r="S12" i="4"/>
  <c r="S13" i="4"/>
  <c r="S14" i="4"/>
  <c r="S9" i="4"/>
  <c r="AA25" i="5"/>
  <c r="Z25" i="5"/>
  <c r="Y25" i="5"/>
  <c r="T25" i="5"/>
  <c r="S25" i="5"/>
  <c r="P25" i="5"/>
  <c r="O25" i="5"/>
  <c r="M25" i="5"/>
  <c r="L25" i="5"/>
  <c r="I25" i="5"/>
  <c r="G25" i="5"/>
  <c r="F25" i="5"/>
  <c r="D25" i="5"/>
  <c r="AB25" i="5"/>
  <c r="X16" i="4"/>
  <c r="W16" i="4"/>
  <c r="V16" i="4"/>
  <c r="P16" i="4"/>
  <c r="O16" i="4"/>
  <c r="Q16" i="4" s="1"/>
  <c r="L16" i="4"/>
  <c r="M16" i="4" s="1"/>
  <c r="K16" i="4"/>
  <c r="J16" i="4"/>
  <c r="I16" i="4"/>
  <c r="G16" i="4"/>
  <c r="F16" i="4"/>
  <c r="E16" i="4"/>
  <c r="D16" i="4"/>
  <c r="Y16" i="4"/>
  <c r="S11" i="1"/>
  <c r="S9" i="1"/>
  <c r="Q11" i="1"/>
  <c r="Q9" i="1"/>
  <c r="X13" i="1"/>
  <c r="W13" i="1"/>
  <c r="V13" i="1"/>
  <c r="P13" i="1"/>
  <c r="O13" i="1"/>
  <c r="L13" i="1"/>
  <c r="K13" i="1"/>
  <c r="J13" i="1"/>
  <c r="I13" i="1"/>
  <c r="G13" i="1"/>
  <c r="F13" i="1"/>
  <c r="E13" i="1"/>
  <c r="D13" i="1"/>
  <c r="M11" i="1"/>
  <c r="M13" i="1" s="1"/>
  <c r="M9" i="1"/>
  <c r="C10" i="2"/>
  <c r="Y9" i="1"/>
  <c r="Y13" i="1" s="1"/>
  <c r="Q25" i="5" l="1"/>
  <c r="S16" i="4"/>
  <c r="W25" i="5"/>
  <c r="S13" i="1"/>
  <c r="Q13" i="1"/>
</calcChain>
</file>

<file path=xl/sharedStrings.xml><?xml version="1.0" encoding="utf-8"?>
<sst xmlns="http://schemas.openxmlformats.org/spreadsheetml/2006/main" count="238" uniqueCount="130">
  <si>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</si>
  <si>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</si>
  <si>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</si>
  <si>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</si>
  <si>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</si>
  <si>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</si>
  <si>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</si>
  <si>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</si>
  <si>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</si>
  <si>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</si>
  <si>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</si>
  <si>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</si>
  <si>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</si>
  <si>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</si>
  <si>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</si>
  <si>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</si>
  <si>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</si>
  <si>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</si>
  <si>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</si>
  <si>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</si>
  <si>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</si>
  <si>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</si>
  <si>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</si>
  <si>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</si>
  <si>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</si>
  <si>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</si>
  <si>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</si>
  <si>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</si>
  <si>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</si>
  <si>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</si>
  <si>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</si>
  <si>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</si>
  <si>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</si>
  <si>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</si>
  <si>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</si>
  <si>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</si>
  <si>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</si>
  <si>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</si>
  <si>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</si>
  <si>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</si>
  <si>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</si>
  <si>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</si>
  <si>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</si>
  <si>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</si>
  <si>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</si>
  <si>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</si>
  <si>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</si>
  <si>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</si>
  <si>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</si>
  <si>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</si>
  <si>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</si>
  <si>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</si>
  <si>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</si>
  <si>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</si>
  <si>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</si>
  <si>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</si>
  <si>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</si>
  <si>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</si>
  <si>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</si>
  <si>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</si>
  <si>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</si>
  <si>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</si>
  <si>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</si>
  <si>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</si>
  <si>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</si>
  <si>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</si>
  <si>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</si>
  <si>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</si>
  <si>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</si>
  <si>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</si>
  <si>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</si>
  <si>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</si>
  <si>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</si>
  <si>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</si>
  <si>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</si>
  <si>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</si>
  <si>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Nexelus 2024.2</t>
  </si>
  <si>
    <t>Fawad Ahmad</t>
  </si>
  <si>
    <t>025</t>
  </si>
  <si>
    <t>Fawad Ahmed</t>
  </si>
  <si>
    <t>08/07/2024</t>
  </si>
  <si>
    <t>2024-25</t>
  </si>
  <si>
    <t>APWORKS 2024.2 - PHASE 3</t>
  </si>
  <si>
    <t>Ability to assign Employees to Roles by Media type and by Client</t>
  </si>
  <si>
    <t>Regular bug fixing activity</t>
  </si>
  <si>
    <t>Project Overhead</t>
  </si>
  <si>
    <t>Analysis</t>
  </si>
  <si>
    <t>Design</t>
  </si>
  <si>
    <t>Mgmt</t>
  </si>
  <si>
    <t>Meetings</t>
  </si>
  <si>
    <t>Deployments</t>
  </si>
  <si>
    <t>Time</t>
  </si>
  <si>
    <t>Quarterly Evaluation (%)</t>
  </si>
  <si>
    <t>Jul-Sep</t>
  </si>
  <si>
    <t>Oct-Dec</t>
  </si>
  <si>
    <t>Jan-Mar</t>
  </si>
  <si>
    <t>Code</t>
  </si>
  <si>
    <t>Review</t>
  </si>
  <si>
    <t xml:space="preserve">APWORKS 2024.2 - PHASE 3        </t>
  </si>
  <si>
    <t xml:space="preserve">NEXELUS 2024.1 SP2              </t>
  </si>
  <si>
    <t>Period: September 2024 -June 2025</t>
  </si>
  <si>
    <t xml:space="preserve">APWORKS PHASE2                  </t>
  </si>
  <si>
    <t>Bug Fixing</t>
  </si>
  <si>
    <t>Diff</t>
  </si>
  <si>
    <t>Generate Client Schedule Lines based on media type</t>
  </si>
  <si>
    <t>UDF &amp; Naming Convention in Vendor Portal - Proposal Import/exp</t>
  </si>
  <si>
    <t>Period: November 2024</t>
  </si>
  <si>
    <t>Post Dep</t>
  </si>
  <si>
    <t>Unit Test</t>
  </si>
  <si>
    <t>Support</t>
  </si>
  <si>
    <t>Fixes</t>
  </si>
  <si>
    <t>Code Review</t>
  </si>
  <si>
    <t>Hours</t>
  </si>
  <si>
    <t>Billing by Media Type</t>
  </si>
  <si>
    <t>UDF &amp; Naming Convention in Nexelus - Export on Proposal</t>
  </si>
  <si>
    <t>UDF &amp; Naming Convention in RFP - Nexelus RFP(Exp and Imp)</t>
  </si>
  <si>
    <t xml:space="preserve">NEXELUS 2024.2                  </t>
  </si>
  <si>
    <t>Meetings, mails, communication, TFS, Interviews</t>
  </si>
  <si>
    <t xml:space="preserve">PR-0013                         </t>
  </si>
  <si>
    <t>In-house Training</t>
  </si>
  <si>
    <t>Internal Meetings</t>
  </si>
  <si>
    <t>Training</t>
  </si>
  <si>
    <t>Document</t>
  </si>
  <si>
    <t>AI Usage</t>
  </si>
  <si>
    <t>Backend Development</t>
  </si>
  <si>
    <t>Review Spec</t>
  </si>
  <si>
    <t>Controller</t>
  </si>
  <si>
    <t>Model</t>
  </si>
  <si>
    <t>Other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</si>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</sst>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11"/>
      <name val="Aptos Narrow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2" fontId="0" fillId="3" borderId="1" xfId="0" applyNumberForma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9" fontId="12" fillId="3" borderId="1" xfId="1" applyFont="1" applyFill="1" applyBorder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5" xfId="0" applyFill="1" applyBorder="1" applyAlignment="1">
      <alignment horizontal="center"/>
    </xf>
    <xf numFmtId="0" fontId="10" fillId="0" borderId="3" xfId="4" applyBorder="1" applyAlignment="1">
      <alignment horizontal="center" vertical="top"/>
    </xf>
    <xf numFmtId="0" fontId="12" fillId="0" borderId="1" xfId="0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2" fillId="3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2" fillId="3" borderId="1" xfId="1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14" fillId="3" borderId="1" xfId="1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5" applyNumberFormat="1" applyFont="1" applyFill="1" applyBorder="1" applyAlignment="1">
      <alignment horizont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3" fontId="15" fillId="2" borderId="4" xfId="5" applyFont="1" applyFill="1" applyBorder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7" xfId="0" applyFont="1" applyFill="1" applyBorder="1"/>
    <xf numFmtId="0" fontId="15" fillId="2" borderId="7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43" fontId="15" fillId="2" borderId="8" xfId="5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3" borderId="1" xfId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4" fontId="15" fillId="3" borderId="4" xfId="1" applyNumberFormat="1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4" borderId="1" xfId="0" applyFont="1" applyFill="1" applyBorder="1"/>
    <xf numFmtId="0" fontId="15" fillId="4" borderId="6" xfId="0" applyFont="1" applyFill="1" applyBorder="1"/>
    <xf numFmtId="0" fontId="15" fillId="4" borderId="6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164" fontId="15" fillId="4" borderId="6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3" fontId="15" fillId="4" borderId="15" xfId="5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43" fontId="0" fillId="0" borderId="0" xfId="5" applyFont="1" applyAlignment="1">
      <alignment horizontal="center"/>
    </xf>
    <xf numFmtId="0" fontId="13" fillId="0" borderId="1" xfId="0" applyFont="1" applyBorder="1" applyAlignment="1">
      <alignment vertical="top"/>
    </xf>
    <xf numFmtId="0" fontId="7" fillId="0" borderId="1" xfId="4" applyFont="1" applyBorder="1" applyAlignment="1">
      <alignment horizontal="center" vertical="top"/>
    </xf>
    <xf numFmtId="0" fontId="7" fillId="0" borderId="3" xfId="4" applyFont="1" applyBorder="1" applyAlignment="1">
      <alignment horizontal="center" vertical="top"/>
    </xf>
    <xf numFmtId="0" fontId="14" fillId="0" borderId="1" xfId="0" applyFont="1" applyBorder="1" applyAlignment="1">
      <alignment horizontal="center"/>
    </xf>
    <xf numFmtId="164" fontId="14" fillId="3" borderId="1" xfId="5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14" fillId="3" borderId="1" xfId="1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/>
    <xf numFmtId="0" fontId="18" fillId="2" borderId="2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7" xfId="0" applyFont="1" applyFill="1" applyBorder="1"/>
    <xf numFmtId="0" fontId="18" fillId="4" borderId="6" xfId="0" applyFont="1" applyFill="1" applyBorder="1"/>
    <xf numFmtId="0" fontId="18" fillId="0" borderId="0" xfId="0" applyFont="1"/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1-4CF2-9C48-4D159698A62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1">
                  <c:v>18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1-4CF2-9C48-4D159698A62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1-4CF2-9C48-4D159698A62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1">
                  <c:v>16</c:v>
                </c:pt>
                <c:pt idx="2">
                  <c:v>12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1-4CF2-9C48-4D159698A62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1-4CF2-9C48-4D159698A62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1-4CF2-9C48-4D159698A62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1-4CF2-9C48-4D159698A62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1-4CF2-9C48-4D159698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41186-22C6-4FB6-A914-C4614BC3D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D18" sqref="D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30" t="s">
        <v>59</v>
      </c>
      <c r="C2" s="130"/>
    </row>
    <row r="4" spans="2:14" x14ac:dyDescent="0.25">
      <c r="B4" s="129" t="s">
        <v>4</v>
      </c>
      <c r="C4" s="129"/>
      <c r="D4" s="129"/>
      <c r="E4" s="129"/>
      <c r="F4" s="29"/>
      <c r="G4" s="29"/>
    </row>
    <row r="5" spans="2:14" x14ac:dyDescent="0.25">
      <c r="B5" s="3" t="s">
        <v>1</v>
      </c>
      <c r="C5" s="127" t="s">
        <v>78</v>
      </c>
      <c r="D5" s="127"/>
      <c r="E5" s="127"/>
      <c r="F5" s="4"/>
      <c r="G5" s="4"/>
    </row>
    <row r="6" spans="2:14" x14ac:dyDescent="0.25">
      <c r="B6" s="3" t="s">
        <v>0</v>
      </c>
      <c r="C6" s="127" t="s">
        <v>79</v>
      </c>
      <c r="D6" s="127"/>
      <c r="E6" s="127"/>
      <c r="F6" s="4"/>
      <c r="G6" s="4"/>
    </row>
    <row r="7" spans="2:14" x14ac:dyDescent="0.25">
      <c r="B7" s="3" t="s">
        <v>2</v>
      </c>
      <c r="C7" s="127" t="s">
        <v>6</v>
      </c>
      <c r="D7" s="127"/>
      <c r="E7" s="127"/>
      <c r="F7" s="4"/>
      <c r="G7" s="4"/>
    </row>
    <row r="8" spans="2:14" x14ac:dyDescent="0.25">
      <c r="B8" s="3" t="s">
        <v>3</v>
      </c>
      <c r="C8" s="127" t="s">
        <v>7</v>
      </c>
      <c r="D8" s="127"/>
      <c r="E8" s="127"/>
      <c r="F8" s="4"/>
      <c r="G8" s="4"/>
    </row>
    <row r="9" spans="2:14" x14ac:dyDescent="0.25">
      <c r="B9" s="3" t="s">
        <v>5</v>
      </c>
      <c r="C9" s="127" t="s">
        <v>80</v>
      </c>
      <c r="D9" s="127"/>
      <c r="E9" s="127"/>
      <c r="F9" s="4"/>
      <c r="G9" s="4"/>
    </row>
    <row r="10" spans="2:14" x14ac:dyDescent="0.25">
      <c r="B10" s="3" t="s">
        <v>61</v>
      </c>
      <c r="C10" s="128">
        <f ca="1">(_xlfn.DAYS(TODAY(),C9)/365)</f>
        <v>0.36438356164383562</v>
      </c>
      <c r="D10" s="128"/>
      <c r="E10" s="128"/>
      <c r="F10" s="25"/>
      <c r="G10" s="25"/>
    </row>
    <row r="11" spans="2:14" x14ac:dyDescent="0.25">
      <c r="B11" s="3" t="s">
        <v>8</v>
      </c>
      <c r="C11" s="127" t="s">
        <v>81</v>
      </c>
      <c r="D11" s="127"/>
      <c r="E11" s="127"/>
      <c r="F11" s="4"/>
      <c r="G11" s="4"/>
    </row>
    <row r="12" spans="2:14" ht="6.75" customHeight="1" x14ac:dyDescent="0.25"/>
    <row r="13" spans="2:14" x14ac:dyDescent="0.25">
      <c r="B13" s="27" t="s">
        <v>23</v>
      </c>
      <c r="C13" s="24" t="s">
        <v>63</v>
      </c>
      <c r="D13" s="28" t="s">
        <v>64</v>
      </c>
      <c r="E13" s="24" t="s">
        <v>65</v>
      </c>
      <c r="F13" s="28" t="s">
        <v>66</v>
      </c>
      <c r="G13" s="24" t="s">
        <v>67</v>
      </c>
      <c r="H13" s="28" t="s">
        <v>68</v>
      </c>
      <c r="I13" s="24" t="s">
        <v>69</v>
      </c>
      <c r="J13" s="28" t="s">
        <v>70</v>
      </c>
      <c r="K13" s="24" t="s">
        <v>71</v>
      </c>
      <c r="L13" s="28" t="s">
        <v>72</v>
      </c>
      <c r="M13" s="24" t="s">
        <v>73</v>
      </c>
      <c r="N13" s="28" t="s">
        <v>74</v>
      </c>
    </row>
    <row r="14" spans="2:14" x14ac:dyDescent="0.25">
      <c r="B14" s="26" t="s">
        <v>27</v>
      </c>
      <c r="C14" s="36"/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6" t="s">
        <v>33</v>
      </c>
      <c r="C15" s="36"/>
      <c r="D15" s="2">
        <v>18</v>
      </c>
      <c r="E15" s="2">
        <v>19</v>
      </c>
      <c r="F15" s="2">
        <v>23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26" t="s">
        <v>24</v>
      </c>
      <c r="C16" s="36"/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26" t="s">
        <v>25</v>
      </c>
      <c r="C17" s="36"/>
      <c r="D17" s="2">
        <v>16</v>
      </c>
      <c r="E17" s="2">
        <v>12</v>
      </c>
      <c r="F17" s="2">
        <v>4</v>
      </c>
      <c r="G17" s="2">
        <v>8</v>
      </c>
      <c r="H17" s="1"/>
      <c r="I17" s="1"/>
      <c r="J17" s="1"/>
      <c r="K17" s="1"/>
      <c r="L17" s="1"/>
      <c r="M17" s="1"/>
      <c r="N17" s="1"/>
    </row>
    <row r="18" spans="2:14" x14ac:dyDescent="0.25">
      <c r="B18" s="26" t="s">
        <v>29</v>
      </c>
      <c r="C18" s="36"/>
      <c r="D18" s="2">
        <v>2</v>
      </c>
      <c r="E18" s="2">
        <v>7</v>
      </c>
      <c r="F18" s="2">
        <v>9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26" t="s">
        <v>26</v>
      </c>
      <c r="C19" s="36"/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6" t="s">
        <v>28</v>
      </c>
      <c r="C20" s="36"/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6" t="s">
        <v>34</v>
      </c>
      <c r="C21" s="36"/>
      <c r="D21" s="2">
        <v>2</v>
      </c>
      <c r="E21" s="2">
        <v>7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9F4B-5067-4737-8530-43E9A567B062}">
  <dimension ref="B3:M31"/>
  <sheetViews>
    <sheetView topLeftCell="A9" workbookViewId="0">
      <selection activeCell="E11" sqref="E11"/>
    </sheetView>
  </sheetViews>
  <sheetFormatPr defaultRowHeight="15" x14ac:dyDescent="0.25"/>
  <cols>
    <col min="2" max="2" width="38.85546875" customWidth="1"/>
    <col min="3" max="6" width="26.42578125" style="6" customWidth="1"/>
  </cols>
  <sheetData>
    <row r="3" spans="2:13" ht="18.75" x14ac:dyDescent="0.3">
      <c r="B3" s="39" t="s">
        <v>22</v>
      </c>
      <c r="C3" s="43"/>
      <c r="D3" s="43"/>
      <c r="E3" s="43"/>
      <c r="F3" s="43"/>
      <c r="G3" s="39"/>
      <c r="H3" s="39"/>
      <c r="I3" s="39"/>
      <c r="J3" s="39"/>
      <c r="K3" s="39"/>
      <c r="L3" s="39"/>
      <c r="M3" s="39"/>
    </row>
    <row r="4" spans="2:13" x14ac:dyDescent="0.25">
      <c r="B4" s="41"/>
      <c r="C4" s="131" t="s">
        <v>92</v>
      </c>
      <c r="D4" s="132"/>
      <c r="E4" s="132"/>
      <c r="F4" s="132"/>
    </row>
    <row r="5" spans="2:13" x14ac:dyDescent="0.25">
      <c r="B5" s="42" t="s">
        <v>35</v>
      </c>
      <c r="C5" s="23" t="s">
        <v>93</v>
      </c>
      <c r="D5" s="23" t="s">
        <v>94</v>
      </c>
      <c r="E5" s="23" t="s">
        <v>95</v>
      </c>
      <c r="F5" s="23" t="s">
        <v>95</v>
      </c>
    </row>
    <row r="6" spans="2:13" x14ac:dyDescent="0.25">
      <c r="B6" s="133" t="s">
        <v>22</v>
      </c>
      <c r="C6" s="134"/>
      <c r="D6" s="134"/>
      <c r="E6" s="134"/>
      <c r="F6" s="135"/>
    </row>
    <row r="7" spans="2:13" x14ac:dyDescent="0.25">
      <c r="B7" s="22" t="s">
        <v>36</v>
      </c>
      <c r="C7" s="37">
        <v>0.7</v>
      </c>
      <c r="D7" s="37">
        <v>0.7</v>
      </c>
      <c r="E7" s="37"/>
      <c r="F7" s="37"/>
    </row>
    <row r="8" spans="2:13" x14ac:dyDescent="0.25">
      <c r="B8" s="22" t="s">
        <v>37</v>
      </c>
      <c r="C8" s="37">
        <v>0.8</v>
      </c>
      <c r="D8" s="37">
        <v>0.8</v>
      </c>
      <c r="E8" s="37"/>
      <c r="F8" s="37"/>
    </row>
    <row r="9" spans="2:13" x14ac:dyDescent="0.25">
      <c r="B9" s="22" t="s">
        <v>38</v>
      </c>
      <c r="C9" s="37">
        <v>0.7</v>
      </c>
      <c r="D9" s="37">
        <v>0.6</v>
      </c>
      <c r="E9" s="37"/>
      <c r="F9" s="37"/>
    </row>
    <row r="10" spans="2:13" x14ac:dyDescent="0.25">
      <c r="B10" s="22" t="s">
        <v>39</v>
      </c>
      <c r="C10" s="37">
        <v>0.7</v>
      </c>
      <c r="D10" s="37">
        <v>0.7</v>
      </c>
      <c r="E10" s="37"/>
      <c r="F10" s="37"/>
    </row>
    <row r="11" spans="2:13" x14ac:dyDescent="0.25">
      <c r="B11" s="22" t="s">
        <v>40</v>
      </c>
      <c r="C11" s="37">
        <v>0.7</v>
      </c>
      <c r="D11" s="37">
        <v>0.7</v>
      </c>
      <c r="E11" s="37"/>
      <c r="F11" s="37"/>
    </row>
    <row r="12" spans="2:13" x14ac:dyDescent="0.25">
      <c r="B12" s="22" t="s">
        <v>41</v>
      </c>
      <c r="C12" s="37">
        <v>0.7</v>
      </c>
      <c r="D12" s="37">
        <v>0.7</v>
      </c>
      <c r="E12" s="37"/>
      <c r="F12" s="37"/>
    </row>
    <row r="13" spans="2:13" x14ac:dyDescent="0.25">
      <c r="B13" s="22" t="s">
        <v>54</v>
      </c>
      <c r="C13" s="37">
        <v>0.8</v>
      </c>
      <c r="D13" s="37">
        <v>0.7</v>
      </c>
      <c r="E13" s="37"/>
      <c r="F13" s="37"/>
    </row>
    <row r="14" spans="2:13" x14ac:dyDescent="0.25">
      <c r="B14" s="22" t="s">
        <v>55</v>
      </c>
      <c r="C14" s="37">
        <v>0.7</v>
      </c>
      <c r="D14" s="37">
        <v>0.7</v>
      </c>
      <c r="E14" s="37"/>
      <c r="F14" s="37"/>
    </row>
    <row r="15" spans="2:13" x14ac:dyDescent="0.25">
      <c r="B15" s="136" t="s">
        <v>53</v>
      </c>
      <c r="C15" s="134"/>
      <c r="D15" s="134"/>
      <c r="E15" s="134"/>
      <c r="F15" s="135"/>
    </row>
    <row r="16" spans="2:13" x14ac:dyDescent="0.25">
      <c r="B16" s="26" t="s">
        <v>58</v>
      </c>
      <c r="C16" s="37">
        <v>0.2</v>
      </c>
      <c r="D16" s="37">
        <v>0.25</v>
      </c>
      <c r="E16" s="37"/>
      <c r="F16" s="37"/>
    </row>
    <row r="17" spans="2:6" x14ac:dyDescent="0.25">
      <c r="B17" s="26" t="s">
        <v>42</v>
      </c>
      <c r="C17" s="37">
        <v>0.6</v>
      </c>
      <c r="D17" s="37">
        <v>0.6</v>
      </c>
      <c r="E17" s="37"/>
      <c r="F17" s="37"/>
    </row>
    <row r="18" spans="2:6" x14ac:dyDescent="0.25">
      <c r="B18" s="26" t="s">
        <v>43</v>
      </c>
      <c r="C18" s="37">
        <v>0.7</v>
      </c>
      <c r="D18" s="37">
        <v>0.7</v>
      </c>
      <c r="E18" s="37"/>
      <c r="F18" s="37"/>
    </row>
    <row r="19" spans="2:6" x14ac:dyDescent="0.25">
      <c r="B19" s="26" t="s">
        <v>44</v>
      </c>
      <c r="C19" s="37">
        <v>0.8</v>
      </c>
      <c r="D19" s="37">
        <v>0.8</v>
      </c>
      <c r="E19" s="37"/>
      <c r="F19" s="37"/>
    </row>
    <row r="20" spans="2:6" x14ac:dyDescent="0.25">
      <c r="B20" s="26" t="s">
        <v>45</v>
      </c>
      <c r="C20" s="37">
        <v>0.7</v>
      </c>
      <c r="D20" s="37">
        <v>0.7</v>
      </c>
      <c r="E20" s="37"/>
      <c r="F20" s="37"/>
    </row>
    <row r="21" spans="2:6" x14ac:dyDescent="0.25">
      <c r="B21" s="26" t="s">
        <v>53</v>
      </c>
      <c r="C21" s="37">
        <v>0.7</v>
      </c>
      <c r="D21" s="37">
        <v>0.7</v>
      </c>
      <c r="E21" s="37"/>
      <c r="F21" s="37"/>
    </row>
    <row r="22" spans="2:6" x14ac:dyDescent="0.25">
      <c r="B22" s="26" t="s">
        <v>52</v>
      </c>
      <c r="C22" s="37"/>
      <c r="D22" s="37"/>
      <c r="E22" s="37"/>
      <c r="F22" s="37"/>
    </row>
    <row r="23" spans="2:6" x14ac:dyDescent="0.25">
      <c r="B23" s="136" t="s">
        <v>46</v>
      </c>
      <c r="C23" s="134"/>
      <c r="D23" s="134"/>
      <c r="E23" s="134"/>
      <c r="F23" s="135"/>
    </row>
    <row r="24" spans="2:6" x14ac:dyDescent="0.25">
      <c r="B24" s="38" t="s">
        <v>47</v>
      </c>
      <c r="C24" s="37"/>
      <c r="D24" s="37"/>
      <c r="E24" s="37"/>
      <c r="F24" s="37"/>
    </row>
    <row r="25" spans="2:6" x14ac:dyDescent="0.25">
      <c r="B25" s="38" t="s">
        <v>60</v>
      </c>
      <c r="C25" s="37"/>
      <c r="D25" s="37"/>
      <c r="E25" s="37"/>
      <c r="F25" s="37"/>
    </row>
    <row r="26" spans="2:6" x14ac:dyDescent="0.25">
      <c r="B26" s="38" t="s">
        <v>48</v>
      </c>
      <c r="C26" s="37"/>
      <c r="D26" s="37"/>
      <c r="E26" s="37"/>
      <c r="F26" s="37"/>
    </row>
    <row r="27" spans="2:6" x14ac:dyDescent="0.25">
      <c r="B27" s="38" t="s">
        <v>49</v>
      </c>
      <c r="C27" s="37"/>
      <c r="D27" s="37"/>
      <c r="E27" s="37"/>
      <c r="F27" s="37"/>
    </row>
    <row r="28" spans="2:6" x14ac:dyDescent="0.25">
      <c r="B28" s="38" t="s">
        <v>50</v>
      </c>
      <c r="C28" s="37"/>
      <c r="D28" s="37"/>
      <c r="E28" s="37"/>
      <c r="F28" s="37"/>
    </row>
    <row r="29" spans="2:6" x14ac:dyDescent="0.25">
      <c r="B29" s="38" t="s">
        <v>51</v>
      </c>
      <c r="C29" s="37"/>
      <c r="D29" s="37"/>
      <c r="E29" s="37"/>
      <c r="F29" s="37"/>
    </row>
    <row r="30" spans="2:6" x14ac:dyDescent="0.25">
      <c r="B30" s="38" t="s">
        <v>56</v>
      </c>
      <c r="C30" s="37"/>
      <c r="D30" s="37"/>
      <c r="E30" s="37"/>
      <c r="F30" s="37"/>
    </row>
    <row r="31" spans="2:6" x14ac:dyDescent="0.25">
      <c r="B31" s="38" t="s">
        <v>57</v>
      </c>
      <c r="C31" s="37"/>
      <c r="D31" s="37"/>
      <c r="E31" s="37"/>
      <c r="F31" s="37"/>
    </row>
  </sheetData>
  <mergeCells count="4">
    <mergeCell ref="C4:F4"/>
    <mergeCell ref="B6:F6"/>
    <mergeCell ref="B15:F15"/>
    <mergeCell ref="B23:F23"/>
  </mergeCells>
  <conditionalFormatting sqref="C7:C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{526690AA-05EC-4589-88C5-5C19BE1BE306}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{19DB8008-65CE-4C85-832B-8674645FD59C}</x14:id>
        </ext>
      </extLst>
    </cfRule>
  </conditionalFormatting>
  <conditionalFormatting sqref="C24:C31">
    <cfRule type="dataBar" priority="1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{E0646212-DEFE-4F42-89BC-0A29A32B5665}</x14:id>
        </ext>
      </extLst>
    </cfRule>
  </conditionalFormatting>
  <conditionalFormatting sqref="D7:D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{801CDEAF-68D6-4AD9-8CF3-FD775C6D87F4}</x14:id>
        </ext>
      </extLst>
    </cfRule>
  </conditionalFormatting>
  <conditionalFormatting sqref="D16:D21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{B9EE4543-4E37-4B3A-A29B-E9D529A3807A}</x14:id>
        </ext>
      </extLst>
    </cfRule>
  </conditionalFormatting>
  <conditionalFormatting sqref="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{EDC25928-7935-4D5D-AEDA-5B5846D585CF}</x14:id>
        </ext>
      </extLst>
    </cfRule>
  </conditionalFormatting>
  <conditionalFormatting sqref="D24:D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{C4883859-0A5A-4AB2-B3E1-9ECAC2BDC385}</x14:id>
        </ext>
      </extLst>
    </cfRule>
  </conditionalFormatting>
  <conditionalFormatting sqref="E7:E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{141D0501-A03A-47AC-9343-14C3933BA530}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{63CF2CBC-2048-4E24-984D-E2CAF9BA85E6}</x14:id>
        </ext>
      </extLst>
    </cfRule>
  </conditionalFormatting>
  <conditionalFormatting sqref="E24:E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{8919A3A2-B15B-44BB-8ED3-180905CF695C}</x14:id>
        </ext>
      </extLst>
    </cfRule>
  </conditionalFormatting>
  <conditionalFormatting sqref="F7:F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{E3E4C4F6-A376-426A-A814-174A9E43FC9D}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{A2E701F1-7A86-4455-BBA1-AAE6C78BE3FD}</x14:id>
        </ext>
      </extLst>
    </cfRule>
  </conditionalFormatting>
  <conditionalFormatting sqref="F24:F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{8182E0DE-79F3-4EF2-8560-7FFFB5758718}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690AA-05EC-4589-88C5-5C19BE1BE30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9DB8008-65CE-4C85-832B-8674645FD59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E0646212-DEFE-4F42-89BC-0A29A32B566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801CDEAF-68D6-4AD9-8CF3-FD775C6D87F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B9EE4543-4E37-4B3A-A29B-E9D529A3807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  <x14:conditionalFormatting xmlns:xm="http://schemas.microsoft.com/office/excel/2006/main">
          <x14:cfRule type="dataBar" id="{EDC25928-7935-4D5D-AEDA-5B5846D585C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4883859-0A5A-4AB2-B3E1-9ECAC2BD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41D0501-A03A-47AC-9343-14C3933BA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63CF2CBC-2048-4E24-984D-E2CAF9BA85E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919A3A2-B15B-44BB-8ED3-180905CF695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E3E4C4F6-A376-426A-A814-174A9E43FC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A2E701F1-7A86-4455-BBA1-AAE6C78BE3F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8182E0DE-79F3-4EF2-8560-7FFFB575871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8F37-384A-44D5-99F6-409C4E0A324F}">
  <dimension ref="B2:AB26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C14" sqref="C14"/>
    </sheetView>
  </sheetViews>
  <sheetFormatPr defaultRowHeight="15" x14ac:dyDescent="0.25"/>
  <cols>
    <col min="2" max="2" width="9.85546875" customWidth="1"/>
    <col min="3" max="3" width="57.85546875" customWidth="1"/>
    <col min="4" max="6" width="9.42578125" style="6" customWidth="1"/>
    <col min="7" max="7" width="12.42578125" style="6" bestFit="1" customWidth="1"/>
    <col min="8" max="8" width="12.42578125" style="6" customWidth="1"/>
    <col min="9" max="9" width="11.42578125" style="6" bestFit="1" customWidth="1"/>
    <col min="10" max="11" width="11.42578125" style="6" customWidth="1"/>
    <col min="12" max="12" width="10.5703125" style="6" bestFit="1" customWidth="1"/>
    <col min="13" max="13" width="10.5703125" style="6" customWidth="1"/>
    <col min="14" max="14" width="2.7109375" style="6" customWidth="1"/>
    <col min="15" max="15" width="9.140625" style="6"/>
    <col min="16" max="16" width="6.5703125" style="6" bestFit="1" customWidth="1"/>
    <col min="17" max="17" width="8.28515625" style="67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6" customWidth="1"/>
    <col min="24" max="24" width="2.28515625" style="6" customWidth="1"/>
    <col min="25" max="27" width="9.140625" style="6"/>
    <col min="28" max="28" width="9.7109375" style="6" bestFit="1" customWidth="1"/>
  </cols>
  <sheetData>
    <row r="2" spans="2:28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2:28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</row>
    <row r="4" spans="2:28" x14ac:dyDescent="0.25">
      <c r="B4" s="140" t="s">
        <v>100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6" spans="2:28" x14ac:dyDescent="0.25">
      <c r="B6" s="9" t="s">
        <v>10</v>
      </c>
      <c r="C6" s="10" t="s">
        <v>9</v>
      </c>
      <c r="D6" s="141" t="s">
        <v>85</v>
      </c>
      <c r="E6" s="142"/>
      <c r="F6" s="142"/>
      <c r="G6" s="142"/>
      <c r="H6" s="142"/>
      <c r="I6" s="143"/>
      <c r="J6" s="45" t="s">
        <v>107</v>
      </c>
      <c r="K6" s="45" t="s">
        <v>96</v>
      </c>
      <c r="L6" s="144" t="s">
        <v>86</v>
      </c>
      <c r="M6" s="144" t="s">
        <v>87</v>
      </c>
      <c r="N6" s="54"/>
      <c r="O6" s="146" t="s">
        <v>16</v>
      </c>
      <c r="P6" s="146"/>
      <c r="Q6" s="146"/>
      <c r="S6" s="146" t="s">
        <v>19</v>
      </c>
      <c r="T6" s="146"/>
      <c r="U6" s="146"/>
      <c r="W6" s="14" t="s">
        <v>12</v>
      </c>
      <c r="Y6" s="141" t="s">
        <v>20</v>
      </c>
      <c r="Z6" s="142"/>
      <c r="AA6" s="142"/>
      <c r="AB6" s="143"/>
    </row>
    <row r="7" spans="2:28" x14ac:dyDescent="0.25">
      <c r="B7" s="12"/>
      <c r="C7" s="13"/>
      <c r="D7" s="31" t="s">
        <v>88</v>
      </c>
      <c r="E7" s="31" t="s">
        <v>121</v>
      </c>
      <c r="F7" s="31" t="s">
        <v>89</v>
      </c>
      <c r="G7" s="31" t="s">
        <v>90</v>
      </c>
      <c r="H7" s="31" t="s">
        <v>122</v>
      </c>
      <c r="I7" s="31" t="s">
        <v>62</v>
      </c>
      <c r="J7" s="31" t="s">
        <v>110</v>
      </c>
      <c r="K7" s="31" t="s">
        <v>97</v>
      </c>
      <c r="L7" s="145"/>
      <c r="M7" s="145"/>
      <c r="N7" s="55"/>
      <c r="O7" s="11" t="s">
        <v>11</v>
      </c>
      <c r="P7" s="11" t="s">
        <v>14</v>
      </c>
      <c r="Q7" s="63" t="s">
        <v>103</v>
      </c>
      <c r="S7" s="11" t="s">
        <v>18</v>
      </c>
      <c r="T7" s="11" t="s">
        <v>14</v>
      </c>
      <c r="U7" s="11" t="s">
        <v>103</v>
      </c>
      <c r="W7" s="15" t="s">
        <v>91</v>
      </c>
      <c r="Y7" s="11" t="s">
        <v>31</v>
      </c>
      <c r="Z7" s="11" t="s">
        <v>32</v>
      </c>
      <c r="AA7" s="11" t="s">
        <v>13</v>
      </c>
      <c r="AB7" s="11" t="s">
        <v>12</v>
      </c>
    </row>
    <row r="8" spans="2:28" s="53" customFormat="1" x14ac:dyDescent="0.25">
      <c r="B8" s="1" t="s">
        <v>98</v>
      </c>
      <c r="C8" s="120"/>
      <c r="D8" s="121"/>
      <c r="E8" s="121"/>
      <c r="F8" s="121"/>
      <c r="G8" s="121"/>
      <c r="H8" s="121"/>
      <c r="I8" s="121"/>
      <c r="J8" s="122"/>
      <c r="K8" s="122"/>
      <c r="L8" s="48"/>
      <c r="M8" s="48"/>
      <c r="N8" s="48"/>
      <c r="O8" s="49"/>
      <c r="P8" s="49"/>
      <c r="Q8" s="65"/>
      <c r="R8" s="50"/>
      <c r="S8" s="49"/>
      <c r="T8" s="49"/>
      <c r="U8" s="40"/>
      <c r="V8" s="51"/>
      <c r="W8" s="124"/>
      <c r="X8" s="50"/>
      <c r="Y8" s="49"/>
      <c r="Z8" s="49"/>
      <c r="AA8" s="49"/>
      <c r="AB8" s="52"/>
    </row>
    <row r="9" spans="2:28" s="53" customFormat="1" x14ac:dyDescent="0.25">
      <c r="B9" s="47"/>
      <c r="C9" s="1" t="s">
        <v>83</v>
      </c>
      <c r="D9" s="121"/>
      <c r="E9" s="121"/>
      <c r="F9" s="121"/>
      <c r="G9" s="121"/>
      <c r="H9" s="121"/>
      <c r="I9" s="121"/>
      <c r="J9" s="122"/>
      <c r="K9" s="122"/>
      <c r="L9" s="48"/>
      <c r="M9" s="48"/>
      <c r="N9" s="48"/>
      <c r="O9" s="49">
        <v>44</v>
      </c>
      <c r="P9" s="49">
        <v>179</v>
      </c>
      <c r="Q9" s="65">
        <f>IF(O9&gt;0,O9-P9,0)</f>
        <v>-135</v>
      </c>
      <c r="R9" s="50"/>
      <c r="S9" s="49"/>
      <c r="T9" s="49"/>
      <c r="U9" s="65">
        <f>IF(S9&gt;0,S9-T9,0)</f>
        <v>0</v>
      </c>
      <c r="V9" s="51"/>
      <c r="W9" s="124">
        <f>D9+E9+F9+G9+H9+I9+J9+K9+L9+M9+P9+T9</f>
        <v>179</v>
      </c>
      <c r="X9" s="50"/>
      <c r="Y9" s="49"/>
      <c r="Z9" s="49"/>
      <c r="AA9" s="49"/>
      <c r="AB9" s="52"/>
    </row>
    <row r="10" spans="2:28" s="53" customFormat="1" x14ac:dyDescent="0.25">
      <c r="B10" s="1" t="s">
        <v>99</v>
      </c>
      <c r="C10" s="120"/>
      <c r="D10" s="121"/>
      <c r="E10" s="121"/>
      <c r="F10" s="121"/>
      <c r="G10" s="121"/>
      <c r="H10" s="121"/>
      <c r="I10" s="121"/>
      <c r="J10" s="122"/>
      <c r="K10" s="122"/>
      <c r="L10" s="48"/>
      <c r="M10" s="48"/>
      <c r="N10" s="48"/>
      <c r="O10" s="49"/>
      <c r="P10" s="49"/>
      <c r="Q10" s="65">
        <f t="shared" ref="Q10:Q24" si="0">IF(O10&gt;0,O10-P10,0)</f>
        <v>0</v>
      </c>
      <c r="R10" s="50"/>
      <c r="S10" s="49"/>
      <c r="T10" s="49"/>
      <c r="U10" s="65">
        <f t="shared" ref="U10:U23" si="1">IF(S10&gt;0,S10-T10,0)</f>
        <v>0</v>
      </c>
      <c r="V10" s="51"/>
      <c r="W10" s="124">
        <f t="shared" ref="W10:W24" si="2">D10+E10+F10+G10+H10+I10+J10+K10+L10+M10+P10+T10</f>
        <v>0</v>
      </c>
      <c r="X10" s="50"/>
      <c r="Y10" s="49"/>
      <c r="Z10" s="49"/>
      <c r="AA10" s="49"/>
      <c r="AB10" s="52"/>
    </row>
    <row r="11" spans="2:28" s="53" customFormat="1" x14ac:dyDescent="0.25">
      <c r="B11" s="47"/>
      <c r="C11" s="1" t="s">
        <v>85</v>
      </c>
      <c r="D11" s="121"/>
      <c r="E11" s="121"/>
      <c r="F11" s="121"/>
      <c r="G11" s="121">
        <v>0.3</v>
      </c>
      <c r="H11" s="121"/>
      <c r="I11" s="121"/>
      <c r="J11" s="122">
        <v>1</v>
      </c>
      <c r="K11" s="122"/>
      <c r="L11" s="48"/>
      <c r="M11" s="48"/>
      <c r="N11" s="48"/>
      <c r="O11" s="49"/>
      <c r="P11" s="49"/>
      <c r="Q11" s="65">
        <f t="shared" si="0"/>
        <v>0</v>
      </c>
      <c r="R11" s="50"/>
      <c r="S11" s="49"/>
      <c r="T11" s="49"/>
      <c r="U11" s="65">
        <f t="shared" si="1"/>
        <v>0</v>
      </c>
      <c r="V11" s="51"/>
      <c r="W11" s="124">
        <f t="shared" si="2"/>
        <v>1.3</v>
      </c>
      <c r="X11" s="50"/>
      <c r="Y11" s="49"/>
      <c r="Z11" s="49"/>
      <c r="AA11" s="49"/>
      <c r="AB11" s="52"/>
    </row>
    <row r="12" spans="2:28" s="53" customFormat="1" x14ac:dyDescent="0.25">
      <c r="B12" s="47"/>
      <c r="C12" s="1" t="s">
        <v>104</v>
      </c>
      <c r="D12" s="121"/>
      <c r="E12" s="121"/>
      <c r="F12" s="121"/>
      <c r="G12" s="121"/>
      <c r="H12" s="121"/>
      <c r="I12" s="121"/>
      <c r="J12" s="122"/>
      <c r="K12" s="122"/>
      <c r="L12" s="48">
        <v>35</v>
      </c>
      <c r="M12" s="48"/>
      <c r="N12" s="48"/>
      <c r="O12" s="49"/>
      <c r="P12" s="49"/>
      <c r="Q12" s="65">
        <f t="shared" si="0"/>
        <v>0</v>
      </c>
      <c r="R12" s="50"/>
      <c r="S12" s="49"/>
      <c r="T12" s="123"/>
      <c r="U12" s="65">
        <f t="shared" si="1"/>
        <v>0</v>
      </c>
      <c r="V12" s="51"/>
      <c r="W12" s="124">
        <f t="shared" si="2"/>
        <v>35</v>
      </c>
      <c r="X12" s="50"/>
      <c r="Y12" s="49"/>
      <c r="Z12" s="49"/>
      <c r="AA12" s="49"/>
      <c r="AB12" s="52"/>
    </row>
    <row r="13" spans="2:28" s="53" customFormat="1" x14ac:dyDescent="0.25">
      <c r="B13" s="47"/>
      <c r="C13" s="1" t="s">
        <v>113</v>
      </c>
      <c r="D13" s="121"/>
      <c r="E13" s="121"/>
      <c r="F13" s="121">
        <v>1.75</v>
      </c>
      <c r="G13" s="121"/>
      <c r="H13" s="121">
        <v>2</v>
      </c>
      <c r="I13" s="121"/>
      <c r="J13" s="122"/>
      <c r="K13" s="122">
        <v>4.75</v>
      </c>
      <c r="L13" s="48"/>
      <c r="M13" s="48"/>
      <c r="N13" s="48"/>
      <c r="O13" s="125">
        <v>46</v>
      </c>
      <c r="P13" s="123">
        <v>38.5</v>
      </c>
      <c r="Q13" s="126">
        <f t="shared" si="0"/>
        <v>7.5</v>
      </c>
      <c r="R13" s="50"/>
      <c r="S13" s="49"/>
      <c r="T13" s="123"/>
      <c r="U13" s="65">
        <f t="shared" si="1"/>
        <v>0</v>
      </c>
      <c r="V13" s="51"/>
      <c r="W13" s="124">
        <f t="shared" si="2"/>
        <v>47</v>
      </c>
      <c r="X13" s="50"/>
      <c r="Y13" s="49"/>
      <c r="Z13" s="49"/>
      <c r="AA13" s="49"/>
      <c r="AB13" s="52"/>
    </row>
    <row r="14" spans="2:28" s="53" customFormat="1" x14ac:dyDescent="0.25">
      <c r="B14" s="47"/>
      <c r="C14" s="1" t="s">
        <v>105</v>
      </c>
      <c r="D14" s="121"/>
      <c r="E14" s="121"/>
      <c r="F14" s="121"/>
      <c r="G14" s="121"/>
      <c r="H14" s="121"/>
      <c r="I14" s="121"/>
      <c r="J14" s="122"/>
      <c r="K14" s="122"/>
      <c r="L14" s="48"/>
      <c r="M14" s="48"/>
      <c r="N14" s="48"/>
      <c r="O14" s="123">
        <v>38</v>
      </c>
      <c r="P14" s="123">
        <v>65</v>
      </c>
      <c r="Q14" s="126">
        <f t="shared" si="0"/>
        <v>-27</v>
      </c>
      <c r="R14" s="50"/>
      <c r="S14" s="49"/>
      <c r="T14" s="123">
        <v>43</v>
      </c>
      <c r="U14" s="65">
        <f t="shared" si="1"/>
        <v>0</v>
      </c>
      <c r="V14" s="51"/>
      <c r="W14" s="124">
        <f t="shared" si="2"/>
        <v>108</v>
      </c>
      <c r="X14" s="50"/>
      <c r="Y14" s="49"/>
      <c r="Z14" s="49"/>
      <c r="AA14" s="49"/>
      <c r="AB14" s="52"/>
    </row>
    <row r="15" spans="2:28" s="53" customFormat="1" x14ac:dyDescent="0.25">
      <c r="B15" s="47"/>
      <c r="C15" s="1" t="s">
        <v>114</v>
      </c>
      <c r="D15" s="121"/>
      <c r="E15" s="121"/>
      <c r="F15" s="121"/>
      <c r="G15" s="121"/>
      <c r="H15" s="121"/>
      <c r="I15" s="121"/>
      <c r="J15" s="122"/>
      <c r="K15" s="122"/>
      <c r="L15" s="48"/>
      <c r="M15" s="48"/>
      <c r="N15" s="48"/>
      <c r="O15" s="123">
        <v>36</v>
      </c>
      <c r="P15" s="123">
        <v>24</v>
      </c>
      <c r="Q15" s="126">
        <f t="shared" si="0"/>
        <v>12</v>
      </c>
      <c r="R15" s="50"/>
      <c r="S15" s="49"/>
      <c r="T15" s="123"/>
      <c r="U15" s="65">
        <f t="shared" si="1"/>
        <v>0</v>
      </c>
      <c r="V15" s="51"/>
      <c r="W15" s="124">
        <f t="shared" si="2"/>
        <v>24</v>
      </c>
      <c r="X15" s="50"/>
      <c r="Y15" s="49"/>
      <c r="Z15" s="49"/>
      <c r="AA15" s="49"/>
      <c r="AB15" s="52"/>
    </row>
    <row r="16" spans="2:28" s="53" customFormat="1" x14ac:dyDescent="0.25">
      <c r="B16" s="47"/>
      <c r="C16" s="1" t="s">
        <v>115</v>
      </c>
      <c r="D16" s="121"/>
      <c r="E16" s="121"/>
      <c r="F16" s="121"/>
      <c r="G16" s="121"/>
      <c r="H16" s="121"/>
      <c r="I16" s="121"/>
      <c r="J16" s="122"/>
      <c r="K16" s="122">
        <v>3.5</v>
      </c>
      <c r="L16" s="48"/>
      <c r="M16" s="48"/>
      <c r="N16" s="48"/>
      <c r="O16" s="123">
        <v>38</v>
      </c>
      <c r="P16" s="123">
        <v>13</v>
      </c>
      <c r="Q16" s="126">
        <f t="shared" si="0"/>
        <v>25</v>
      </c>
      <c r="R16" s="50"/>
      <c r="S16" s="49"/>
      <c r="T16" s="123"/>
      <c r="U16" s="65">
        <f t="shared" si="1"/>
        <v>0</v>
      </c>
      <c r="V16" s="51"/>
      <c r="W16" s="124">
        <f t="shared" si="2"/>
        <v>16.5</v>
      </c>
      <c r="X16" s="50"/>
      <c r="Y16" s="49"/>
      <c r="Z16" s="49"/>
      <c r="AA16" s="49"/>
      <c r="AB16" s="52"/>
    </row>
    <row r="17" spans="2:28" s="53" customFormat="1" x14ac:dyDescent="0.25">
      <c r="B17" s="1" t="s">
        <v>116</v>
      </c>
      <c r="C17" s="120"/>
      <c r="D17" s="121"/>
      <c r="E17" s="121"/>
      <c r="F17" s="121"/>
      <c r="G17" s="121"/>
      <c r="H17" s="121"/>
      <c r="I17" s="121"/>
      <c r="J17" s="122"/>
      <c r="K17" s="122"/>
      <c r="L17" s="48"/>
      <c r="M17" s="48"/>
      <c r="N17" s="48"/>
      <c r="O17" s="123"/>
      <c r="P17" s="123"/>
      <c r="Q17" s="126">
        <f t="shared" si="0"/>
        <v>0</v>
      </c>
      <c r="R17" s="50"/>
      <c r="S17" s="49"/>
      <c r="T17" s="123"/>
      <c r="U17" s="65">
        <f t="shared" si="1"/>
        <v>0</v>
      </c>
      <c r="V17" s="51"/>
      <c r="W17" s="124">
        <f t="shared" si="2"/>
        <v>0</v>
      </c>
      <c r="X17" s="50"/>
      <c r="Y17" s="49"/>
      <c r="Z17" s="49"/>
      <c r="AA17" s="49"/>
      <c r="AB17" s="52"/>
    </row>
    <row r="18" spans="2:28" s="53" customFormat="1" x14ac:dyDescent="0.25">
      <c r="B18" s="47"/>
      <c r="C18" s="1" t="s">
        <v>117</v>
      </c>
      <c r="D18" s="121"/>
      <c r="E18" s="121"/>
      <c r="F18" s="121">
        <v>2</v>
      </c>
      <c r="G18" s="121"/>
      <c r="H18" s="121"/>
      <c r="I18" s="121"/>
      <c r="J18" s="122"/>
      <c r="K18" s="122"/>
      <c r="L18" s="48"/>
      <c r="M18" s="48"/>
      <c r="N18" s="48"/>
      <c r="O18" s="123"/>
      <c r="P18" s="123"/>
      <c r="Q18" s="126">
        <f t="shared" si="0"/>
        <v>0</v>
      </c>
      <c r="R18" s="50"/>
      <c r="S18" s="49"/>
      <c r="T18" s="123"/>
      <c r="U18" s="65">
        <f t="shared" si="1"/>
        <v>0</v>
      </c>
      <c r="V18" s="51"/>
      <c r="W18" s="124">
        <f t="shared" si="2"/>
        <v>2</v>
      </c>
      <c r="X18" s="50"/>
      <c r="Y18" s="49"/>
      <c r="Z18" s="49"/>
      <c r="AA18" s="49"/>
      <c r="AB18" s="52"/>
    </row>
    <row r="19" spans="2:28" s="53" customFormat="1" x14ac:dyDescent="0.25">
      <c r="B19" s="47"/>
      <c r="C19" s="1" t="s">
        <v>84</v>
      </c>
      <c r="D19" s="121"/>
      <c r="E19" s="121"/>
      <c r="F19" s="121"/>
      <c r="G19" s="121"/>
      <c r="H19" s="121"/>
      <c r="I19" s="121"/>
      <c r="J19" s="122"/>
      <c r="K19" s="122"/>
      <c r="L19" s="48"/>
      <c r="M19" s="48"/>
      <c r="N19" s="48"/>
      <c r="O19" s="123"/>
      <c r="P19" s="123"/>
      <c r="Q19" s="126">
        <f t="shared" si="0"/>
        <v>0</v>
      </c>
      <c r="R19" s="50"/>
      <c r="S19" s="49"/>
      <c r="T19" s="123">
        <v>44</v>
      </c>
      <c r="U19" s="65">
        <f t="shared" si="1"/>
        <v>0</v>
      </c>
      <c r="V19" s="51"/>
      <c r="W19" s="124">
        <f t="shared" si="2"/>
        <v>44</v>
      </c>
      <c r="X19" s="50"/>
      <c r="Y19" s="49"/>
      <c r="Z19" s="49"/>
      <c r="AA19" s="49"/>
      <c r="AB19" s="52"/>
    </row>
    <row r="20" spans="2:28" x14ac:dyDescent="0.25">
      <c r="B20" s="1" t="s">
        <v>118</v>
      </c>
      <c r="C20" s="1"/>
      <c r="D20" s="121"/>
      <c r="E20" s="121"/>
      <c r="F20" s="121"/>
      <c r="G20" s="121"/>
      <c r="H20" s="121"/>
      <c r="I20" s="121"/>
      <c r="J20" s="122"/>
      <c r="K20" s="122"/>
      <c r="L20" s="5"/>
      <c r="M20" s="5"/>
      <c r="N20" s="5"/>
      <c r="O20" s="123"/>
      <c r="P20" s="2"/>
      <c r="Q20" s="126">
        <f t="shared" si="0"/>
        <v>0</v>
      </c>
      <c r="R20" s="2"/>
      <c r="S20" s="2"/>
      <c r="T20" s="123"/>
      <c r="U20" s="65">
        <f t="shared" si="1"/>
        <v>0</v>
      </c>
      <c r="V20" s="2"/>
      <c r="W20" s="124">
        <f t="shared" si="2"/>
        <v>0</v>
      </c>
      <c r="X20" s="2"/>
      <c r="Y20" s="2"/>
      <c r="Z20" s="2"/>
      <c r="AA20" s="2"/>
      <c r="AB20" s="8"/>
    </row>
    <row r="21" spans="2:28" x14ac:dyDescent="0.25">
      <c r="B21" s="1"/>
      <c r="C21" s="1" t="s">
        <v>119</v>
      </c>
      <c r="D21" s="121"/>
      <c r="E21" s="121">
        <v>5.5</v>
      </c>
      <c r="F21" s="121"/>
      <c r="G21" s="121"/>
      <c r="H21" s="121"/>
      <c r="I21" s="121"/>
      <c r="J21" s="122"/>
      <c r="K21" s="122"/>
      <c r="L21" s="5"/>
      <c r="M21" s="5"/>
      <c r="N21" s="5"/>
      <c r="O21" s="123"/>
      <c r="P21" s="2"/>
      <c r="Q21" s="126">
        <f t="shared" si="0"/>
        <v>0</v>
      </c>
      <c r="R21" s="2"/>
      <c r="S21" s="2"/>
      <c r="T21" s="123"/>
      <c r="U21" s="65">
        <f t="shared" si="1"/>
        <v>0</v>
      </c>
      <c r="V21" s="2"/>
      <c r="W21" s="124">
        <f t="shared" si="2"/>
        <v>5.5</v>
      </c>
      <c r="X21" s="2"/>
      <c r="Y21" s="2"/>
      <c r="Z21" s="2"/>
      <c r="AA21" s="2"/>
      <c r="AB21" s="8"/>
    </row>
    <row r="22" spans="2:28" x14ac:dyDescent="0.25">
      <c r="B22" s="1"/>
      <c r="C22" s="1" t="s">
        <v>120</v>
      </c>
      <c r="D22" s="121"/>
      <c r="E22" s="121"/>
      <c r="F22" s="121">
        <v>5.15</v>
      </c>
      <c r="G22" s="121"/>
      <c r="H22" s="121"/>
      <c r="I22" s="121"/>
      <c r="J22" s="122"/>
      <c r="K22" s="122"/>
      <c r="L22" s="5"/>
      <c r="M22" s="5"/>
      <c r="N22" s="5"/>
      <c r="O22" s="2"/>
      <c r="P22" s="2"/>
      <c r="Q22" s="126">
        <f t="shared" si="0"/>
        <v>0</v>
      </c>
      <c r="R22" s="2"/>
      <c r="S22" s="2"/>
      <c r="T22" s="2"/>
      <c r="U22" s="65">
        <f t="shared" si="1"/>
        <v>0</v>
      </c>
      <c r="V22" s="2"/>
      <c r="W22" s="124">
        <f t="shared" si="2"/>
        <v>5.15</v>
      </c>
      <c r="X22" s="2"/>
      <c r="Y22" s="2"/>
      <c r="Z22" s="2"/>
      <c r="AA22" s="2"/>
      <c r="AB22" s="8"/>
    </row>
    <row r="23" spans="2:28" x14ac:dyDescent="0.25">
      <c r="B23" s="1"/>
      <c r="C23" s="1"/>
      <c r="D23" s="121"/>
      <c r="E23" s="121"/>
      <c r="F23" s="121"/>
      <c r="G23" s="121"/>
      <c r="H23" s="121"/>
      <c r="I23" s="121"/>
      <c r="J23" s="122"/>
      <c r="K23" s="122"/>
      <c r="L23" s="48"/>
      <c r="M23" s="5"/>
      <c r="N23" s="5"/>
      <c r="O23" s="2"/>
      <c r="P23" s="2"/>
      <c r="Q23" s="65">
        <f t="shared" si="0"/>
        <v>0</v>
      </c>
      <c r="R23" s="2"/>
      <c r="S23" s="2"/>
      <c r="T23" s="2"/>
      <c r="U23" s="65">
        <f t="shared" si="1"/>
        <v>0</v>
      </c>
      <c r="V23" s="2"/>
      <c r="W23" s="124">
        <f t="shared" si="2"/>
        <v>0</v>
      </c>
      <c r="X23" s="2"/>
      <c r="Y23" s="2"/>
      <c r="Z23" s="2"/>
      <c r="AA23" s="2"/>
      <c r="AB23" s="8"/>
    </row>
    <row r="24" spans="2:28" x14ac:dyDescent="0.25">
      <c r="B24" s="1"/>
      <c r="C24" s="1"/>
      <c r="D24" s="121"/>
      <c r="E24" s="121"/>
      <c r="F24" s="121"/>
      <c r="G24" s="121"/>
      <c r="H24" s="121"/>
      <c r="I24" s="121"/>
      <c r="J24" s="122"/>
      <c r="K24" s="122"/>
      <c r="L24" s="5"/>
      <c r="M24" s="5"/>
      <c r="N24" s="5"/>
      <c r="O24" s="2"/>
      <c r="P24" s="2"/>
      <c r="Q24" s="65">
        <f t="shared" si="0"/>
        <v>0</v>
      </c>
      <c r="R24" s="2"/>
      <c r="S24" s="2"/>
      <c r="T24" s="2"/>
      <c r="U24" s="2"/>
      <c r="V24" s="2"/>
      <c r="W24" s="124">
        <f t="shared" si="2"/>
        <v>0</v>
      </c>
      <c r="X24" s="2"/>
      <c r="Y24" s="2"/>
      <c r="Z24" s="2"/>
      <c r="AA24" s="2"/>
      <c r="AB24" s="18"/>
    </row>
    <row r="25" spans="2:28" ht="15.75" thickBot="1" x14ac:dyDescent="0.3">
      <c r="B25" s="19" t="s">
        <v>22</v>
      </c>
      <c r="C25" s="19"/>
      <c r="D25" s="20">
        <f>SUM(D8:D24)</f>
        <v>0</v>
      </c>
      <c r="E25" s="20"/>
      <c r="F25" s="20">
        <f>SUM(F8:F24)</f>
        <v>8.9</v>
      </c>
      <c r="G25" s="20">
        <f>SUM(G8:G24)</f>
        <v>0.3</v>
      </c>
      <c r="H25" s="20"/>
      <c r="I25" s="20">
        <f>SUM(I8:I24)</f>
        <v>0</v>
      </c>
      <c r="J25" s="20"/>
      <c r="K25" s="20"/>
      <c r="L25" s="20">
        <f>SUM(L8:L24)</f>
        <v>35</v>
      </c>
      <c r="M25" s="20">
        <f>SUM(M8:M24)</f>
        <v>0</v>
      </c>
      <c r="N25" s="56"/>
      <c r="O25" s="20">
        <f>SUM(O8:O24)</f>
        <v>202</v>
      </c>
      <c r="P25" s="20">
        <f>SUM(P8:P24)</f>
        <v>319.5</v>
      </c>
      <c r="Q25" s="66">
        <f>O25-P25</f>
        <v>-117.5</v>
      </c>
      <c r="R25" s="20"/>
      <c r="S25" s="20">
        <f>SUM(S8:S24)</f>
        <v>0</v>
      </c>
      <c r="T25" s="20">
        <f>SUM(T8:T24)</f>
        <v>87</v>
      </c>
      <c r="U25" s="21"/>
      <c r="V25" s="20"/>
      <c r="W25" s="35">
        <f>SUM(W8:W24)</f>
        <v>467.45</v>
      </c>
      <c r="X25" s="20"/>
      <c r="Y25" s="20">
        <f>SUM(Y8:Y24)</f>
        <v>0</v>
      </c>
      <c r="Z25" s="20">
        <f>SUM(Z8:Z24)</f>
        <v>0</v>
      </c>
      <c r="AA25" s="20">
        <f>SUM(AA8:AA24)</f>
        <v>0</v>
      </c>
      <c r="AB25" s="20">
        <f>SUM(AB8:AB24)</f>
        <v>0</v>
      </c>
    </row>
    <row r="26" spans="2:28" ht="15.75" thickTop="1" x14ac:dyDescent="0.25"/>
  </sheetData>
  <mergeCells count="9">
    <mergeCell ref="B2:AB2"/>
    <mergeCell ref="B3:AB3"/>
    <mergeCell ref="B4:AB4"/>
    <mergeCell ref="D6:I6"/>
    <mergeCell ref="L6:L7"/>
    <mergeCell ref="M6:M7"/>
    <mergeCell ref="O6:Q6"/>
    <mergeCell ref="S6:U6"/>
    <mergeCell ref="Y6:AB6"/>
  </mergeCells>
  <conditionalFormatting sqref="Y8:Y19">
    <cfRule type="expression" priority="2">
      <formula>Y8/$AB8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870E-BDEB-44F2-B759-D917A39F6A84}">
  <dimension ref="B2:AC28"/>
  <sheetViews>
    <sheetView tabSelected="1" topLeftCell="A12" workbookViewId="0">
      <selection activeCell="C22" sqref="C22"/>
    </sheetView>
  </sheetViews>
  <sheetFormatPr defaultRowHeight="15" x14ac:dyDescent="0.25"/>
  <cols>
    <col min="2" max="2" width="19.28515625" bestFit="1" customWidth="1"/>
    <col min="3" max="3" width="57.85546875" customWidth="1"/>
    <col min="4" max="8" width="12.28515625" style="162" customWidth="1"/>
    <col min="9" max="11" width="9.42578125" style="6" customWidth="1"/>
    <col min="12" max="12" width="12.42578125" style="6" bestFit="1" customWidth="1"/>
    <col min="13" max="13" width="11.42578125" style="6" bestFit="1" customWidth="1"/>
    <col min="14" max="16" width="11.42578125" style="6" customWidth="1"/>
    <col min="17" max="17" width="10.5703125" style="6" bestFit="1" customWidth="1"/>
    <col min="18" max="18" width="10.5703125" style="6" customWidth="1"/>
    <col min="19" max="19" width="2.140625" style="6" customWidth="1"/>
    <col min="20" max="20" width="9.140625" style="6"/>
    <col min="21" max="21" width="6.5703125" style="6" bestFit="1" customWidth="1"/>
    <col min="22" max="22" width="7.42578125" style="67" bestFit="1" customWidth="1"/>
    <col min="23" max="23" width="2.28515625" style="6" customWidth="1"/>
    <col min="24" max="24" width="8.28515625" style="6" bestFit="1" customWidth="1"/>
    <col min="25" max="25" width="6.5703125" style="6" bestFit="1" customWidth="1"/>
    <col min="26" max="26" width="8.7109375" style="6" bestFit="1" customWidth="1"/>
    <col min="27" max="27" width="1.7109375" style="6" customWidth="1"/>
    <col min="28" max="28" width="9.7109375" style="119" customWidth="1"/>
    <col min="29" max="29" width="2.28515625" style="6" customWidth="1"/>
  </cols>
  <sheetData>
    <row r="2" spans="2:29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</row>
    <row r="3" spans="2:29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</row>
    <row r="4" spans="2:29" x14ac:dyDescent="0.25">
      <c r="B4" s="140" t="s">
        <v>106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</row>
    <row r="5" spans="2:29" x14ac:dyDescent="0.25">
      <c r="D5" s="155" t="s">
        <v>123</v>
      </c>
      <c r="E5" s="155"/>
      <c r="F5" s="155"/>
      <c r="G5" s="155"/>
      <c r="H5" s="155"/>
    </row>
    <row r="6" spans="2:29" s="81" customFormat="1" ht="12.75" x14ac:dyDescent="0.2">
      <c r="B6" s="73" t="s">
        <v>10</v>
      </c>
      <c r="C6" s="74" t="s">
        <v>9</v>
      </c>
      <c r="D6" s="156"/>
      <c r="E6" s="157" t="s">
        <v>124</v>
      </c>
      <c r="F6" s="158"/>
      <c r="G6" s="159"/>
      <c r="H6" s="156"/>
      <c r="I6" s="147" t="s">
        <v>85</v>
      </c>
      <c r="J6" s="148"/>
      <c r="K6" s="148"/>
      <c r="L6" s="148"/>
      <c r="M6" s="149"/>
      <c r="N6" s="76"/>
      <c r="O6" s="76" t="s">
        <v>107</v>
      </c>
      <c r="P6" s="76" t="s">
        <v>108</v>
      </c>
      <c r="Q6" s="150" t="s">
        <v>86</v>
      </c>
      <c r="R6" s="152" t="s">
        <v>87</v>
      </c>
      <c r="S6" s="77"/>
      <c r="T6" s="149" t="s">
        <v>16</v>
      </c>
      <c r="U6" s="154"/>
      <c r="V6" s="154"/>
      <c r="W6" s="79"/>
      <c r="X6" s="154" t="s">
        <v>19</v>
      </c>
      <c r="Y6" s="154"/>
      <c r="Z6" s="154"/>
      <c r="AA6" s="79"/>
      <c r="AB6" s="80" t="s">
        <v>12</v>
      </c>
      <c r="AC6" s="79"/>
    </row>
    <row r="7" spans="2:29" s="81" customFormat="1" ht="12.75" x14ac:dyDescent="0.2">
      <c r="B7" s="82"/>
      <c r="C7" s="83"/>
      <c r="D7" s="160" t="s">
        <v>125</v>
      </c>
      <c r="E7" s="160" t="s">
        <v>126</v>
      </c>
      <c r="F7" s="160" t="s">
        <v>127</v>
      </c>
      <c r="G7" s="160" t="s">
        <v>128</v>
      </c>
      <c r="H7" s="160" t="s">
        <v>129</v>
      </c>
      <c r="I7" s="84" t="s">
        <v>88</v>
      </c>
      <c r="J7" s="84" t="s">
        <v>121</v>
      </c>
      <c r="K7" s="84" t="s">
        <v>89</v>
      </c>
      <c r="L7" s="84" t="s">
        <v>90</v>
      </c>
      <c r="M7" s="84" t="s">
        <v>62</v>
      </c>
      <c r="N7" s="84" t="s">
        <v>109</v>
      </c>
      <c r="O7" s="84" t="s">
        <v>110</v>
      </c>
      <c r="P7" s="84" t="s">
        <v>111</v>
      </c>
      <c r="Q7" s="151"/>
      <c r="R7" s="153"/>
      <c r="S7" s="77"/>
      <c r="T7" s="75" t="s">
        <v>11</v>
      </c>
      <c r="U7" s="78" t="s">
        <v>14</v>
      </c>
      <c r="V7" s="85" t="s">
        <v>103</v>
      </c>
      <c r="W7" s="79"/>
      <c r="X7" s="78" t="s">
        <v>18</v>
      </c>
      <c r="Y7" s="78" t="s">
        <v>14</v>
      </c>
      <c r="Z7" s="78" t="s">
        <v>17</v>
      </c>
      <c r="AA7" s="79"/>
      <c r="AB7" s="86" t="s">
        <v>112</v>
      </c>
      <c r="AC7" s="79"/>
    </row>
    <row r="8" spans="2:29" s="81" customFormat="1" x14ac:dyDescent="0.25">
      <c r="B8" s="1" t="s">
        <v>99</v>
      </c>
      <c r="C8" s="87"/>
      <c r="D8" s="1"/>
      <c r="E8" s="1"/>
      <c r="F8" s="1"/>
      <c r="G8" s="1"/>
      <c r="H8" s="1"/>
      <c r="I8" s="88"/>
      <c r="J8" s="88"/>
      <c r="K8" s="88"/>
      <c r="L8" s="88"/>
      <c r="M8" s="88"/>
      <c r="N8" s="88"/>
      <c r="O8" s="88"/>
      <c r="P8" s="88"/>
      <c r="Q8" s="88"/>
      <c r="R8" s="89"/>
      <c r="S8" s="77"/>
      <c r="T8" s="88"/>
      <c r="U8" s="90"/>
      <c r="V8" s="91"/>
      <c r="W8" s="79"/>
      <c r="X8" s="90"/>
      <c r="Y8" s="90"/>
      <c r="Z8" s="92"/>
      <c r="AA8" s="79"/>
      <c r="AB8" s="93">
        <f>I8+J8+K8+L8+M8+N8+O8+P8+Q8+R8+U8+Y8</f>
        <v>0</v>
      </c>
      <c r="AC8" s="79"/>
    </row>
    <row r="9" spans="2:29" s="81" customFormat="1" x14ac:dyDescent="0.25">
      <c r="B9" s="1"/>
      <c r="C9" s="1" t="s">
        <v>85</v>
      </c>
      <c r="D9" s="1"/>
      <c r="E9" s="1"/>
      <c r="F9" s="1"/>
      <c r="G9" s="1"/>
      <c r="H9" s="1"/>
      <c r="I9" s="94"/>
      <c r="J9" s="94"/>
      <c r="K9" s="94"/>
      <c r="L9" s="94">
        <v>0.3</v>
      </c>
      <c r="M9" s="95"/>
      <c r="N9" s="94"/>
      <c r="O9" s="96">
        <v>1</v>
      </c>
      <c r="P9" s="96"/>
      <c r="Q9" s="88"/>
      <c r="R9" s="89"/>
      <c r="S9" s="77"/>
      <c r="T9" s="88"/>
      <c r="U9" s="90"/>
      <c r="V9" s="97">
        <f>T9-U9</f>
        <v>0</v>
      </c>
      <c r="W9" s="79"/>
      <c r="X9" s="90"/>
      <c r="Y9" s="90"/>
      <c r="Z9" s="98">
        <f t="shared" ref="Z9" si="0">IF(X9=0,0,(Y9-X9)/X9)</f>
        <v>0</v>
      </c>
      <c r="AA9" s="99"/>
      <c r="AB9" s="93">
        <f t="shared" ref="AB9:AB26" si="1">I9+J9+K9+L9+M9+N9+O9+P9+Q9+R9+U9+Y9</f>
        <v>1.3</v>
      </c>
      <c r="AC9" s="79"/>
    </row>
    <row r="10" spans="2:29" s="81" customFormat="1" x14ac:dyDescent="0.25">
      <c r="B10" s="1"/>
      <c r="C10" s="1" t="s">
        <v>104</v>
      </c>
      <c r="D10" s="1"/>
      <c r="E10" s="1"/>
      <c r="F10" s="1"/>
      <c r="G10" s="1"/>
      <c r="H10" s="1"/>
      <c r="I10" s="94"/>
      <c r="J10" s="94"/>
      <c r="K10" s="94"/>
      <c r="L10" s="94"/>
      <c r="M10" s="95"/>
      <c r="N10" s="94"/>
      <c r="O10" s="96"/>
      <c r="P10" s="96"/>
      <c r="Q10" s="88"/>
      <c r="R10" s="89"/>
      <c r="S10" s="77"/>
      <c r="T10" s="88"/>
      <c r="U10" s="90"/>
      <c r="V10" s="97"/>
      <c r="W10" s="79"/>
      <c r="X10" s="90"/>
      <c r="Y10" s="90"/>
      <c r="Z10" s="98"/>
      <c r="AA10" s="99"/>
      <c r="AB10" s="93">
        <f t="shared" si="1"/>
        <v>0</v>
      </c>
      <c r="AC10" s="79"/>
    </row>
    <row r="11" spans="2:29" s="81" customFormat="1" x14ac:dyDescent="0.25">
      <c r="B11" s="1"/>
      <c r="C11" s="1" t="s">
        <v>113</v>
      </c>
      <c r="D11" s="1"/>
      <c r="E11" s="1"/>
      <c r="F11" s="1"/>
      <c r="G11" s="1"/>
      <c r="H11" s="1"/>
      <c r="I11" s="90"/>
      <c r="J11" s="90"/>
      <c r="K11" s="90">
        <v>1.75</v>
      </c>
      <c r="L11" s="90"/>
      <c r="M11" s="100"/>
      <c r="N11" s="90"/>
      <c r="O11" s="88"/>
      <c r="P11" s="88">
        <v>4.75</v>
      </c>
      <c r="Q11" s="90"/>
      <c r="R11" s="100">
        <v>2</v>
      </c>
      <c r="S11" s="77"/>
      <c r="T11" s="88"/>
      <c r="U11" s="90">
        <v>38.5</v>
      </c>
      <c r="V11" s="91"/>
      <c r="W11" s="90"/>
      <c r="X11" s="90"/>
      <c r="Y11" s="90"/>
      <c r="Z11" s="98"/>
      <c r="AA11" s="88"/>
      <c r="AB11" s="93">
        <f t="shared" si="1"/>
        <v>47</v>
      </c>
      <c r="AC11" s="90"/>
    </row>
    <row r="12" spans="2:29" s="81" customFormat="1" x14ac:dyDescent="0.25">
      <c r="B12" s="1"/>
      <c r="C12" s="1" t="s">
        <v>105</v>
      </c>
      <c r="D12" s="1"/>
      <c r="E12" s="1"/>
      <c r="F12" s="1"/>
      <c r="G12" s="1"/>
      <c r="H12" s="1"/>
      <c r="I12" s="90"/>
      <c r="J12" s="90"/>
      <c r="K12" s="90"/>
      <c r="L12" s="90"/>
      <c r="M12" s="100"/>
      <c r="N12" s="90"/>
      <c r="O12" s="88"/>
      <c r="P12" s="88"/>
      <c r="Q12" s="90"/>
      <c r="R12" s="100"/>
      <c r="S12" s="77"/>
      <c r="T12" s="88"/>
      <c r="U12" s="90">
        <v>8</v>
      </c>
      <c r="V12" s="91"/>
      <c r="W12" s="90"/>
      <c r="X12" s="90"/>
      <c r="Y12" s="90">
        <v>43</v>
      </c>
      <c r="Z12" s="98"/>
      <c r="AA12" s="88"/>
      <c r="AB12" s="93">
        <f t="shared" si="1"/>
        <v>51</v>
      </c>
      <c r="AC12" s="90"/>
    </row>
    <row r="13" spans="2:29" s="81" customFormat="1" x14ac:dyDescent="0.25">
      <c r="B13" s="1"/>
      <c r="C13" s="1" t="s">
        <v>114</v>
      </c>
      <c r="D13" s="1"/>
      <c r="E13" s="1"/>
      <c r="F13" s="1"/>
      <c r="G13" s="1"/>
      <c r="H13" s="1"/>
      <c r="I13" s="90"/>
      <c r="J13" s="90"/>
      <c r="K13" s="90"/>
      <c r="L13" s="90"/>
      <c r="M13" s="100"/>
      <c r="N13" s="90"/>
      <c r="O13" s="88"/>
      <c r="P13" s="88"/>
      <c r="Q13" s="90"/>
      <c r="R13" s="100"/>
      <c r="S13" s="77"/>
      <c r="T13" s="88"/>
      <c r="U13" s="90">
        <v>24</v>
      </c>
      <c r="V13" s="97">
        <f t="shared" ref="V13" si="2">IF(T13=0,0,(U13-T13)/T13)</f>
        <v>0</v>
      </c>
      <c r="W13" s="90"/>
      <c r="X13" s="90"/>
      <c r="Y13" s="90"/>
      <c r="Z13" s="98">
        <f t="shared" ref="Z13" si="3">IF(X13=0,0,(Y13-X13)/X13)</f>
        <v>0</v>
      </c>
      <c r="AA13" s="88"/>
      <c r="AB13" s="93">
        <f t="shared" si="1"/>
        <v>24</v>
      </c>
      <c r="AC13" s="90"/>
    </row>
    <row r="14" spans="2:29" s="81" customFormat="1" x14ac:dyDescent="0.25">
      <c r="B14" s="1"/>
      <c r="C14" s="1" t="s">
        <v>115</v>
      </c>
      <c r="D14" s="1"/>
      <c r="E14" s="1"/>
      <c r="F14" s="1"/>
      <c r="G14" s="1"/>
      <c r="H14" s="1"/>
      <c r="I14" s="101"/>
      <c r="J14" s="101"/>
      <c r="K14" s="101"/>
      <c r="L14" s="101"/>
      <c r="M14" s="102"/>
      <c r="N14" s="90"/>
      <c r="O14" s="103"/>
      <c r="P14" s="103"/>
      <c r="Q14" s="101"/>
      <c r="R14" s="102"/>
      <c r="S14" s="77"/>
      <c r="T14" s="103"/>
      <c r="U14" s="101">
        <v>13</v>
      </c>
      <c r="V14" s="104"/>
      <c r="W14" s="101"/>
      <c r="X14" s="90"/>
      <c r="Y14" s="90">
        <v>3.5</v>
      </c>
      <c r="Z14" s="98"/>
      <c r="AA14" s="103"/>
      <c r="AB14" s="93">
        <f t="shared" si="1"/>
        <v>16.5</v>
      </c>
      <c r="AC14" s="101"/>
    </row>
    <row r="15" spans="2:29" s="81" customFormat="1" x14ac:dyDescent="0.25">
      <c r="B15" s="1" t="s">
        <v>116</v>
      </c>
      <c r="C15" s="1"/>
      <c r="D15" s="1"/>
      <c r="E15" s="1"/>
      <c r="F15" s="1"/>
      <c r="G15" s="1"/>
      <c r="H15" s="1"/>
      <c r="I15" s="101"/>
      <c r="J15" s="101"/>
      <c r="K15" s="101"/>
      <c r="L15" s="101"/>
      <c r="M15" s="102"/>
      <c r="N15" s="90"/>
      <c r="O15" s="103"/>
      <c r="P15" s="103"/>
      <c r="Q15" s="103"/>
      <c r="R15" s="105"/>
      <c r="S15" s="77"/>
      <c r="T15" s="103"/>
      <c r="U15" s="101"/>
      <c r="V15" s="104"/>
      <c r="W15" s="79"/>
      <c r="X15" s="90"/>
      <c r="Y15" s="90"/>
      <c r="Z15" s="98"/>
      <c r="AA15" s="79"/>
      <c r="AB15" s="93">
        <f t="shared" si="1"/>
        <v>0</v>
      </c>
      <c r="AC15" s="79"/>
    </row>
    <row r="16" spans="2:29" s="81" customFormat="1" x14ac:dyDescent="0.25">
      <c r="B16" s="1"/>
      <c r="C16" s="1" t="s">
        <v>117</v>
      </c>
      <c r="D16" s="1"/>
      <c r="E16" s="1"/>
      <c r="F16" s="1"/>
      <c r="G16" s="1"/>
      <c r="H16" s="1"/>
      <c r="I16" s="101"/>
      <c r="J16" s="101"/>
      <c r="K16" s="101">
        <v>2</v>
      </c>
      <c r="L16" s="101"/>
      <c r="M16" s="101"/>
      <c r="N16" s="103"/>
      <c r="O16" s="103"/>
      <c r="P16" s="103"/>
      <c r="Q16" s="103"/>
      <c r="R16" s="105"/>
      <c r="S16" s="77"/>
      <c r="T16" s="103"/>
      <c r="U16" s="101"/>
      <c r="V16" s="104"/>
      <c r="W16" s="79"/>
      <c r="X16" s="90"/>
      <c r="Y16" s="90"/>
      <c r="Z16" s="98"/>
      <c r="AA16" s="79"/>
      <c r="AB16" s="93">
        <f t="shared" si="1"/>
        <v>2</v>
      </c>
      <c r="AC16" s="79"/>
    </row>
    <row r="17" spans="2:29" s="81" customFormat="1" x14ac:dyDescent="0.25">
      <c r="B17" s="1" t="s">
        <v>118</v>
      </c>
      <c r="C17" s="1"/>
      <c r="D17" s="1"/>
      <c r="E17" s="1"/>
      <c r="F17" s="1"/>
      <c r="G17" s="1"/>
      <c r="H17" s="1"/>
      <c r="I17" s="101"/>
      <c r="J17" s="101"/>
      <c r="K17" s="101"/>
      <c r="L17" s="101"/>
      <c r="M17" s="101"/>
      <c r="N17" s="103"/>
      <c r="O17" s="103"/>
      <c r="P17" s="103"/>
      <c r="Q17" s="103"/>
      <c r="R17" s="105"/>
      <c r="S17" s="77"/>
      <c r="T17" s="103"/>
      <c r="U17" s="101"/>
      <c r="V17" s="104"/>
      <c r="W17" s="79"/>
      <c r="X17" s="90"/>
      <c r="Y17" s="90"/>
      <c r="Z17" s="98"/>
      <c r="AA17" s="79"/>
      <c r="AB17" s="93">
        <f t="shared" si="1"/>
        <v>0</v>
      </c>
      <c r="AC17" s="79"/>
    </row>
    <row r="18" spans="2:29" s="81" customFormat="1" x14ac:dyDescent="0.25">
      <c r="B18" s="1"/>
      <c r="C18" s="1" t="s">
        <v>119</v>
      </c>
      <c r="D18" s="1"/>
      <c r="E18" s="1"/>
      <c r="F18" s="1"/>
      <c r="G18" s="1"/>
      <c r="H18" s="1"/>
      <c r="I18" s="101"/>
      <c r="J18" s="101">
        <v>5.5</v>
      </c>
      <c r="K18" s="101"/>
      <c r="L18" s="101"/>
      <c r="M18" s="101"/>
      <c r="N18" s="103"/>
      <c r="O18" s="103"/>
      <c r="P18" s="103"/>
      <c r="Q18" s="103"/>
      <c r="R18" s="105"/>
      <c r="S18" s="77"/>
      <c r="T18" s="103"/>
      <c r="U18" s="101"/>
      <c r="V18" s="104"/>
      <c r="W18" s="79"/>
      <c r="X18" s="90"/>
      <c r="Y18" s="90"/>
      <c r="Z18" s="98"/>
      <c r="AA18" s="79"/>
      <c r="AB18" s="93">
        <f t="shared" si="1"/>
        <v>5.5</v>
      </c>
      <c r="AC18" s="79"/>
    </row>
    <row r="19" spans="2:29" s="81" customFormat="1" x14ac:dyDescent="0.25">
      <c r="B19" s="1"/>
      <c r="C19" s="1" t="s">
        <v>120</v>
      </c>
      <c r="D19" s="1"/>
      <c r="E19" s="1"/>
      <c r="F19" s="1"/>
      <c r="G19" s="1"/>
      <c r="H19" s="1"/>
      <c r="I19" s="101"/>
      <c r="J19" s="101"/>
      <c r="K19" s="101">
        <v>5.15</v>
      </c>
      <c r="L19" s="101"/>
      <c r="M19" s="101"/>
      <c r="N19" s="103"/>
      <c r="O19" s="103"/>
      <c r="P19" s="103"/>
      <c r="Q19" s="103"/>
      <c r="R19" s="105"/>
      <c r="S19" s="77"/>
      <c r="T19" s="103"/>
      <c r="U19" s="101"/>
      <c r="V19" s="104"/>
      <c r="W19" s="79"/>
      <c r="X19" s="90"/>
      <c r="Y19" s="90"/>
      <c r="Z19" s="98"/>
      <c r="AA19" s="79"/>
      <c r="AB19" s="93">
        <f t="shared" si="1"/>
        <v>5.15</v>
      </c>
      <c r="AC19" s="79"/>
    </row>
    <row r="20" spans="2:29" s="81" customFormat="1" x14ac:dyDescent="0.25">
      <c r="B20" s="87"/>
      <c r="C20" s="1"/>
      <c r="D20" s="1"/>
      <c r="E20" s="1"/>
      <c r="F20" s="1"/>
      <c r="G20" s="1"/>
      <c r="H20" s="1"/>
      <c r="I20" s="101"/>
      <c r="J20" s="101"/>
      <c r="K20" s="101"/>
      <c r="L20" s="101"/>
      <c r="M20" s="101"/>
      <c r="N20" s="103"/>
      <c r="O20" s="103"/>
      <c r="P20" s="103"/>
      <c r="Q20" s="103"/>
      <c r="R20" s="105"/>
      <c r="S20" s="77"/>
      <c r="T20" s="103"/>
      <c r="U20" s="101"/>
      <c r="V20" s="97">
        <f>T20-U20</f>
        <v>0</v>
      </c>
      <c r="W20" s="79"/>
      <c r="X20" s="90"/>
      <c r="Y20" s="90"/>
      <c r="Z20" s="98"/>
      <c r="AA20" s="79"/>
      <c r="AB20" s="93">
        <f t="shared" si="1"/>
        <v>0</v>
      </c>
      <c r="AC20" s="79"/>
    </row>
    <row r="21" spans="2:29" s="81" customFormat="1" x14ac:dyDescent="0.25">
      <c r="B21" s="87"/>
      <c r="C21" s="1"/>
      <c r="D21" s="1"/>
      <c r="E21" s="1"/>
      <c r="F21" s="1"/>
      <c r="G21" s="1"/>
      <c r="H21" s="1"/>
      <c r="I21" s="101"/>
      <c r="J21" s="101"/>
      <c r="K21" s="101"/>
      <c r="L21" s="101"/>
      <c r="M21" s="101"/>
      <c r="N21" s="103"/>
      <c r="O21" s="103"/>
      <c r="P21" s="103"/>
      <c r="Q21" s="103"/>
      <c r="R21" s="105"/>
      <c r="S21" s="77"/>
      <c r="T21" s="103"/>
      <c r="U21" s="101"/>
      <c r="V21" s="97">
        <f>T21-U21</f>
        <v>0</v>
      </c>
      <c r="W21" s="79"/>
      <c r="X21" s="90"/>
      <c r="Y21" s="90"/>
      <c r="Z21" s="98"/>
      <c r="AA21" s="79"/>
      <c r="AB21" s="93">
        <f t="shared" si="1"/>
        <v>0</v>
      </c>
      <c r="AC21" s="79"/>
    </row>
    <row r="22" spans="2:29" s="81" customFormat="1" x14ac:dyDescent="0.25">
      <c r="B22" s="1"/>
      <c r="C22" s="1"/>
      <c r="D22" s="1"/>
      <c r="E22" s="1"/>
      <c r="F22" s="1"/>
      <c r="G22" s="1"/>
      <c r="H22" s="1"/>
      <c r="I22" s="101"/>
      <c r="J22" s="101"/>
      <c r="K22" s="101"/>
      <c r="L22" s="101"/>
      <c r="M22" s="101"/>
      <c r="N22" s="103"/>
      <c r="O22" s="103"/>
      <c r="P22" s="103"/>
      <c r="Q22" s="103"/>
      <c r="R22" s="105"/>
      <c r="S22" s="77"/>
      <c r="T22" s="103"/>
      <c r="U22" s="101"/>
      <c r="V22" s="104"/>
      <c r="W22" s="79"/>
      <c r="X22" s="90"/>
      <c r="Y22" s="90"/>
      <c r="Z22" s="98"/>
      <c r="AA22" s="79"/>
      <c r="AB22" s="93">
        <f t="shared" si="1"/>
        <v>0</v>
      </c>
      <c r="AC22" s="79"/>
    </row>
    <row r="23" spans="2:29" s="81" customFormat="1" x14ac:dyDescent="0.25">
      <c r="B23" s="87"/>
      <c r="C23" s="1"/>
      <c r="D23" s="1"/>
      <c r="E23" s="1"/>
      <c r="F23" s="1"/>
      <c r="G23" s="1"/>
      <c r="H23" s="1"/>
      <c r="I23" s="101"/>
      <c r="J23" s="101"/>
      <c r="K23" s="101"/>
      <c r="L23" s="101"/>
      <c r="M23" s="101"/>
      <c r="N23" s="103"/>
      <c r="O23" s="103"/>
      <c r="P23" s="103"/>
      <c r="Q23" s="103"/>
      <c r="R23" s="105"/>
      <c r="S23" s="77"/>
      <c r="T23" s="103"/>
      <c r="U23" s="101"/>
      <c r="V23" s="104"/>
      <c r="W23" s="79"/>
      <c r="X23" s="90"/>
      <c r="Y23" s="90"/>
      <c r="Z23" s="98"/>
      <c r="AA23" s="79"/>
      <c r="AB23" s="93">
        <f t="shared" si="1"/>
        <v>0</v>
      </c>
      <c r="AC23" s="79"/>
    </row>
    <row r="24" spans="2:29" s="81" customFormat="1" x14ac:dyDescent="0.25">
      <c r="B24" s="1"/>
      <c r="C24" s="1"/>
      <c r="D24" s="1"/>
      <c r="E24" s="1"/>
      <c r="F24" s="1"/>
      <c r="G24" s="1"/>
      <c r="H24" s="1"/>
      <c r="I24" s="101"/>
      <c r="J24" s="101"/>
      <c r="K24" s="101"/>
      <c r="L24" s="101"/>
      <c r="M24" s="101"/>
      <c r="N24" s="103"/>
      <c r="O24" s="103"/>
      <c r="P24" s="103"/>
      <c r="Q24" s="103"/>
      <c r="R24" s="105"/>
      <c r="S24" s="77"/>
      <c r="T24" s="103"/>
      <c r="U24" s="101"/>
      <c r="V24" s="104"/>
      <c r="W24" s="79"/>
      <c r="X24" s="90"/>
      <c r="Y24" s="90"/>
      <c r="Z24" s="98"/>
      <c r="AA24" s="79"/>
      <c r="AB24" s="93">
        <f t="shared" si="1"/>
        <v>0</v>
      </c>
      <c r="AC24" s="79"/>
    </row>
    <row r="25" spans="2:29" s="81" customFormat="1" x14ac:dyDescent="0.25">
      <c r="B25" s="1"/>
      <c r="C25" s="1"/>
      <c r="D25" s="1"/>
      <c r="E25" s="1"/>
      <c r="F25" s="1"/>
      <c r="G25" s="1"/>
      <c r="H25" s="1"/>
      <c r="I25" s="101"/>
      <c r="J25" s="101"/>
      <c r="K25" s="101"/>
      <c r="L25" s="101"/>
      <c r="M25" s="101"/>
      <c r="N25" s="103"/>
      <c r="O25" s="103"/>
      <c r="P25" s="103"/>
      <c r="Q25" s="103"/>
      <c r="R25" s="105"/>
      <c r="S25" s="77"/>
      <c r="T25" s="103"/>
      <c r="U25" s="101"/>
      <c r="V25" s="104"/>
      <c r="W25" s="79"/>
      <c r="X25" s="90"/>
      <c r="Y25" s="90"/>
      <c r="Z25" s="98"/>
      <c r="AA25" s="79"/>
      <c r="AB25" s="93">
        <f t="shared" si="1"/>
        <v>0</v>
      </c>
      <c r="AC25" s="79"/>
    </row>
    <row r="26" spans="2:29" s="81" customFormat="1" x14ac:dyDescent="0.25">
      <c r="B26" s="87"/>
      <c r="C26" s="87"/>
      <c r="D26" s="1"/>
      <c r="E26" s="1"/>
      <c r="F26" s="1"/>
      <c r="G26" s="1"/>
      <c r="H26" s="1"/>
      <c r="I26" s="101"/>
      <c r="J26" s="101"/>
      <c r="K26" s="101"/>
      <c r="L26" s="101"/>
      <c r="M26" s="101"/>
      <c r="N26" s="101"/>
      <c r="O26" s="101"/>
      <c r="P26" s="101"/>
      <c r="Q26" s="101"/>
      <c r="R26" s="102"/>
      <c r="S26" s="77"/>
      <c r="T26" s="103"/>
      <c r="U26" s="101"/>
      <c r="V26" s="104"/>
      <c r="W26" s="101"/>
      <c r="X26" s="90"/>
      <c r="Y26" s="90"/>
      <c r="Z26" s="98"/>
      <c r="AA26" s="103"/>
      <c r="AB26" s="93">
        <f t="shared" si="1"/>
        <v>0</v>
      </c>
      <c r="AC26" s="106"/>
    </row>
    <row r="27" spans="2:29" s="81" customFormat="1" ht="13.5" thickBot="1" x14ac:dyDescent="0.25">
      <c r="B27" s="107" t="s">
        <v>22</v>
      </c>
      <c r="C27" s="108"/>
      <c r="D27" s="161"/>
      <c r="E27" s="161"/>
      <c r="F27" s="161"/>
      <c r="G27" s="161"/>
      <c r="H27" s="161"/>
      <c r="I27" s="109">
        <f t="shared" ref="I27:R27" si="4">SUM(I8:I26)</f>
        <v>0</v>
      </c>
      <c r="J27" s="109">
        <f t="shared" si="4"/>
        <v>5.5</v>
      </c>
      <c r="K27" s="109">
        <f t="shared" si="4"/>
        <v>8.9</v>
      </c>
      <c r="L27" s="109">
        <f t="shared" si="4"/>
        <v>0.3</v>
      </c>
      <c r="M27" s="109">
        <f t="shared" si="4"/>
        <v>0</v>
      </c>
      <c r="N27" s="109">
        <f t="shared" si="4"/>
        <v>0</v>
      </c>
      <c r="O27" s="109">
        <f t="shared" si="4"/>
        <v>1</v>
      </c>
      <c r="P27" s="109">
        <f t="shared" si="4"/>
        <v>4.75</v>
      </c>
      <c r="Q27" s="109">
        <f t="shared" si="4"/>
        <v>0</v>
      </c>
      <c r="R27" s="110">
        <f t="shared" si="4"/>
        <v>2</v>
      </c>
      <c r="S27" s="77"/>
      <c r="T27" s="111">
        <f>SUM(T8:T26)</f>
        <v>0</v>
      </c>
      <c r="U27" s="109">
        <f>SUM(U8:U26)</f>
        <v>83.5</v>
      </c>
      <c r="V27" s="112">
        <f>SUM(V8:V26)</f>
        <v>0</v>
      </c>
      <c r="W27" s="109"/>
      <c r="X27" s="113">
        <f>SUM(X8:X26)</f>
        <v>0</v>
      </c>
      <c r="Y27" s="113">
        <f>SUM(Y8:Y26)</f>
        <v>46.5</v>
      </c>
      <c r="Z27" s="113">
        <f>SUM(Z8:Z26)</f>
        <v>0</v>
      </c>
      <c r="AA27" s="111"/>
      <c r="AB27" s="114">
        <f>SUM(AB8:AB26)</f>
        <v>152.45000000000002</v>
      </c>
      <c r="AC27" s="106"/>
    </row>
    <row r="28" spans="2:29" s="115" customFormat="1" thickTop="1" x14ac:dyDescent="0.2">
      <c r="D28" s="162"/>
      <c r="E28" s="162"/>
      <c r="F28" s="162"/>
      <c r="G28" s="162"/>
      <c r="H28" s="162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7"/>
      <c r="W28" s="116"/>
      <c r="X28" s="116"/>
      <c r="Y28" s="116"/>
      <c r="Z28" s="116"/>
      <c r="AA28" s="116"/>
      <c r="AB28" s="118"/>
      <c r="AC28" s="116"/>
    </row>
  </sheetData>
  <mergeCells count="10">
    <mergeCell ref="B2:AC2"/>
    <mergeCell ref="B3:AC3"/>
    <mergeCell ref="B4:AC4"/>
    <mergeCell ref="I6:M6"/>
    <mergeCell ref="Q6:Q7"/>
    <mergeCell ref="R6:R7"/>
    <mergeCell ref="T6:V6"/>
    <mergeCell ref="X6:Z6"/>
    <mergeCell ref="D5:H5"/>
    <mergeCell ref="E6:G6"/>
  </mergeCells>
  <conditionalFormatting sqref="D1:H4 D7:H1048576 D5:D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14"/>
  <sheetViews>
    <sheetView topLeftCell="C1" workbookViewId="0">
      <selection activeCell="K9" sqref="K9"/>
    </sheetView>
  </sheetViews>
  <sheetFormatPr defaultRowHeight="15" x14ac:dyDescent="0.25"/>
  <cols>
    <col min="2" max="2" width="9.8554687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28515625" style="6"/>
    <col min="12" max="12" width="6.5703125" style="6" bestFit="1" customWidth="1"/>
    <col min="13" max="13" width="7.42578125" style="6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" customWidth="1"/>
    <col min="20" max="20" width="2.28515625" style="6" customWidth="1"/>
    <col min="21" max="21" width="8.42578125" style="6" customWidth="1"/>
    <col min="22" max="24" width="9.28515625" style="6"/>
    <col min="25" max="25" width="9.7109375" style="6" bestFit="1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75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x14ac:dyDescent="0.25">
      <c r="B6" s="9" t="s">
        <v>10</v>
      </c>
      <c r="C6" s="10" t="s">
        <v>9</v>
      </c>
      <c r="D6" s="141" t="s">
        <v>85</v>
      </c>
      <c r="E6" s="142"/>
      <c r="F6" s="142"/>
      <c r="G6" s="143"/>
      <c r="H6" s="45" t="s">
        <v>96</v>
      </c>
      <c r="I6" s="144" t="s">
        <v>86</v>
      </c>
      <c r="J6" s="144" t="s">
        <v>87</v>
      </c>
      <c r="K6" s="146" t="s">
        <v>16</v>
      </c>
      <c r="L6" s="146"/>
      <c r="M6" s="146"/>
      <c r="O6" s="146" t="s">
        <v>19</v>
      </c>
      <c r="P6" s="146"/>
      <c r="Q6" s="146"/>
      <c r="S6" s="14" t="s">
        <v>12</v>
      </c>
      <c r="U6" s="14"/>
      <c r="V6" s="141" t="s">
        <v>20</v>
      </c>
      <c r="W6" s="142"/>
      <c r="X6" s="142"/>
      <c r="Y6" s="143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145"/>
      <c r="J7" s="145"/>
      <c r="K7" s="11" t="s">
        <v>11</v>
      </c>
      <c r="L7" s="11" t="s">
        <v>14</v>
      </c>
      <c r="M7" s="11" t="s">
        <v>21</v>
      </c>
      <c r="O7" s="11" t="s">
        <v>18</v>
      </c>
      <c r="P7" s="11" t="s">
        <v>14</v>
      </c>
      <c r="Q7" s="11" t="s">
        <v>17</v>
      </c>
      <c r="S7" s="15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44" t="s">
        <v>82</v>
      </c>
      <c r="C8" s="1"/>
      <c r="D8" s="5"/>
      <c r="E8" s="5"/>
      <c r="F8" s="5"/>
      <c r="G8" s="5"/>
      <c r="H8" s="5"/>
      <c r="I8" s="5"/>
      <c r="J8" s="5"/>
      <c r="K8" s="2"/>
      <c r="L8" s="2"/>
      <c r="M8" s="8"/>
      <c r="O8" s="2"/>
      <c r="P8" s="2"/>
      <c r="Q8" s="8"/>
      <c r="S8" s="33"/>
      <c r="U8" s="8"/>
      <c r="V8" s="2"/>
      <c r="W8" s="2"/>
      <c r="X8" s="2"/>
      <c r="Y8" s="8"/>
    </row>
    <row r="9" spans="2:25" x14ac:dyDescent="0.25">
      <c r="B9" s="1"/>
      <c r="C9" s="30" t="s">
        <v>83</v>
      </c>
      <c r="D9" s="32"/>
      <c r="E9" s="32"/>
      <c r="F9" s="32"/>
      <c r="G9" s="32"/>
      <c r="H9" s="46"/>
      <c r="I9" s="5"/>
      <c r="J9" s="5"/>
      <c r="K9" s="2">
        <v>50</v>
      </c>
      <c r="L9" s="2">
        <v>106</v>
      </c>
      <c r="M9" s="40">
        <f t="shared" ref="M9" si="0">IF(K9=0,0,(L9-K9)/K9)</f>
        <v>1.1200000000000001</v>
      </c>
      <c r="O9" s="2">
        <v>0</v>
      </c>
      <c r="P9" s="2">
        <v>0</v>
      </c>
      <c r="Q9" s="16">
        <f t="shared" ref="Q9" si="1">IF(O9=0,0,(P9-O9)/O9)</f>
        <v>0</v>
      </c>
      <c r="R9" s="7"/>
      <c r="S9" s="34">
        <f>D9+E9+F9+G9+I9+J9+L9+P9</f>
        <v>106</v>
      </c>
      <c r="U9" s="16"/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 t="s">
        <v>76</v>
      </c>
      <c r="C10" s="1"/>
      <c r="D10" s="32"/>
      <c r="E10" s="32"/>
      <c r="F10" s="32"/>
      <c r="G10" s="32"/>
      <c r="H10" s="46"/>
      <c r="I10" s="5"/>
      <c r="J10" s="5"/>
      <c r="K10" s="2"/>
      <c r="L10" s="2"/>
      <c r="M10" s="8"/>
      <c r="N10" s="2"/>
      <c r="O10" s="2"/>
      <c r="P10" s="2"/>
      <c r="Q10" s="16"/>
      <c r="R10" s="2"/>
      <c r="S10" s="34"/>
      <c r="T10" s="2"/>
      <c r="U10" s="8"/>
      <c r="V10" s="2"/>
      <c r="W10" s="2"/>
      <c r="X10" s="2"/>
      <c r="Y10" s="8"/>
    </row>
    <row r="11" spans="2:25" x14ac:dyDescent="0.25">
      <c r="B11" s="1"/>
      <c r="C11" s="30" t="s">
        <v>84</v>
      </c>
      <c r="D11" s="32"/>
      <c r="E11" s="32"/>
      <c r="F11" s="32"/>
      <c r="G11" s="32"/>
      <c r="H11" s="46"/>
      <c r="I11" s="5"/>
      <c r="J11" s="5"/>
      <c r="K11" s="2"/>
      <c r="L11" s="2"/>
      <c r="M11" s="16">
        <f t="shared" ref="M11" si="2">IF(K11=0,0,(L11-K11)/K11)</f>
        <v>0</v>
      </c>
      <c r="N11" s="2"/>
      <c r="O11" s="2">
        <v>0</v>
      </c>
      <c r="P11" s="2">
        <v>44</v>
      </c>
      <c r="Q11" s="16">
        <f t="shared" ref="Q11" si="3">IF(O11=0,0,(P11-O11)/O11)</f>
        <v>0</v>
      </c>
      <c r="R11" s="2"/>
      <c r="S11" s="34">
        <f>D11+E11+F11+G11+I11+J11+L11+P11</f>
        <v>44</v>
      </c>
      <c r="T11" s="2"/>
      <c r="U11" s="16"/>
      <c r="V11" s="2">
        <v>1</v>
      </c>
      <c r="W11" s="2"/>
      <c r="X11" s="2"/>
      <c r="Y11" s="8"/>
    </row>
    <row r="12" spans="2:25" x14ac:dyDescent="0.25">
      <c r="B12" s="1"/>
      <c r="C12" s="1"/>
      <c r="D12" s="32"/>
      <c r="E12" s="32"/>
      <c r="F12" s="32"/>
      <c r="G12" s="32"/>
      <c r="H12" s="46"/>
      <c r="I12" s="5"/>
      <c r="J12" s="5"/>
      <c r="K12" s="2"/>
      <c r="L12" s="2"/>
      <c r="M12" s="17"/>
      <c r="N12" s="2"/>
      <c r="O12" s="2"/>
      <c r="P12" s="2"/>
      <c r="Q12" s="2"/>
      <c r="R12" s="2"/>
      <c r="S12" s="33"/>
      <c r="T12" s="2"/>
      <c r="U12" s="8"/>
      <c r="V12" s="2"/>
      <c r="W12" s="2"/>
      <c r="X12" s="2"/>
      <c r="Y12" s="18"/>
    </row>
    <row r="13" spans="2:25" ht="15.75" thickBot="1" x14ac:dyDescent="0.3">
      <c r="B13" s="19" t="s">
        <v>22</v>
      </c>
      <c r="C13" s="19"/>
      <c r="D13" s="20">
        <f>SUM(D8:D12)</f>
        <v>0</v>
      </c>
      <c r="E13" s="20">
        <f t="shared" ref="E13:P13" si="4">SUM(E8:E12)</f>
        <v>0</v>
      </c>
      <c r="F13" s="20">
        <f t="shared" si="4"/>
        <v>0</v>
      </c>
      <c r="G13" s="20">
        <f t="shared" si="4"/>
        <v>0</v>
      </c>
      <c r="H13" s="20"/>
      <c r="I13" s="20">
        <f t="shared" si="4"/>
        <v>0</v>
      </c>
      <c r="J13" s="20">
        <f t="shared" si="4"/>
        <v>0</v>
      </c>
      <c r="K13" s="20">
        <f t="shared" si="4"/>
        <v>50</v>
      </c>
      <c r="L13" s="20">
        <f t="shared" si="4"/>
        <v>106</v>
      </c>
      <c r="M13" s="20">
        <f t="shared" si="4"/>
        <v>1.1200000000000001</v>
      </c>
      <c r="N13" s="20"/>
      <c r="O13" s="20">
        <f t="shared" si="4"/>
        <v>0</v>
      </c>
      <c r="P13" s="20">
        <f t="shared" si="4"/>
        <v>44</v>
      </c>
      <c r="Q13" s="21">
        <f t="shared" ref="Q13" si="5">IF(O13=0,0,(P13-O13)/O13)</f>
        <v>0</v>
      </c>
      <c r="R13" s="20"/>
      <c r="S13" s="35">
        <f t="shared" ref="S13" si="6">SUM(S8:S12)</f>
        <v>150</v>
      </c>
      <c r="T13" s="20"/>
      <c r="U13" s="20"/>
      <c r="V13" s="20">
        <f t="shared" ref="V13:Y13" si="7">SUM(V8:V12)</f>
        <v>1</v>
      </c>
      <c r="W13" s="20">
        <f t="shared" si="7"/>
        <v>0</v>
      </c>
      <c r="X13" s="20">
        <f t="shared" si="7"/>
        <v>0</v>
      </c>
      <c r="Y13" s="20">
        <f t="shared" si="7"/>
        <v>0</v>
      </c>
    </row>
    <row r="14" spans="2:25" ht="15.75" thickTop="1" x14ac:dyDescent="0.25"/>
  </sheetData>
  <mergeCells count="9">
    <mergeCell ref="B3:Y3"/>
    <mergeCell ref="B2:Y2"/>
    <mergeCell ref="B4:Y4"/>
    <mergeCell ref="V6:Y6"/>
    <mergeCell ref="K6:M6"/>
    <mergeCell ref="O6:Q6"/>
    <mergeCell ref="D6:G6"/>
    <mergeCell ref="I6:I7"/>
    <mergeCell ref="J6:J7"/>
  </mergeCells>
  <conditionalFormatting sqref="V9">
    <cfRule type="expression" priority="3">
      <formula>V9/$Y9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DBAA-2AFD-4AB6-A5BF-E2CBDB6CD2DB}">
  <dimension ref="B2:Y17"/>
  <sheetViews>
    <sheetView topLeftCell="D1" workbookViewId="0">
      <selection activeCell="U11" sqref="U11"/>
    </sheetView>
  </sheetViews>
  <sheetFormatPr defaultRowHeight="15" x14ac:dyDescent="0.25"/>
  <cols>
    <col min="2" max="2" width="15.570312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140625" style="6"/>
    <col min="12" max="12" width="6.5703125" style="6" bestFit="1" customWidth="1"/>
    <col min="13" max="13" width="7.42578125" style="62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7" customWidth="1"/>
    <col min="20" max="20" width="2.28515625" style="6" customWidth="1"/>
    <col min="21" max="21" width="8.42578125" style="6" customWidth="1"/>
    <col min="22" max="24" width="9.140625" style="6"/>
    <col min="25" max="25" width="9.7109375" style="6" bestFit="1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75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x14ac:dyDescent="0.25">
      <c r="B6" s="9" t="s">
        <v>10</v>
      </c>
      <c r="C6" s="10" t="s">
        <v>9</v>
      </c>
      <c r="D6" s="141" t="s">
        <v>85</v>
      </c>
      <c r="E6" s="142"/>
      <c r="F6" s="142"/>
      <c r="G6" s="143"/>
      <c r="H6" s="45" t="s">
        <v>96</v>
      </c>
      <c r="I6" s="144" t="s">
        <v>86</v>
      </c>
      <c r="J6" s="144" t="s">
        <v>87</v>
      </c>
      <c r="K6" s="146" t="s">
        <v>16</v>
      </c>
      <c r="L6" s="146"/>
      <c r="M6" s="146"/>
      <c r="O6" s="146" t="s">
        <v>19</v>
      </c>
      <c r="P6" s="146"/>
      <c r="Q6" s="146"/>
      <c r="S6" s="69" t="s">
        <v>12</v>
      </c>
      <c r="U6" s="14"/>
      <c r="V6" s="141" t="s">
        <v>20</v>
      </c>
      <c r="W6" s="142"/>
      <c r="X6" s="142"/>
      <c r="Y6" s="143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145"/>
      <c r="J7" s="145"/>
      <c r="K7" s="11" t="s">
        <v>11</v>
      </c>
      <c r="L7" s="11" t="s">
        <v>14</v>
      </c>
      <c r="M7" s="57" t="s">
        <v>103</v>
      </c>
      <c r="O7" s="11" t="s">
        <v>18</v>
      </c>
      <c r="P7" s="11" t="s">
        <v>14</v>
      </c>
      <c r="Q7" s="11" t="s">
        <v>17</v>
      </c>
      <c r="S7" s="70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1" t="s">
        <v>98</v>
      </c>
      <c r="C8" s="1"/>
      <c r="D8" s="5"/>
      <c r="E8" s="5"/>
      <c r="F8" s="5"/>
      <c r="G8" s="5"/>
      <c r="H8" s="5"/>
      <c r="I8" s="5"/>
      <c r="J8" s="5"/>
      <c r="K8" s="2"/>
      <c r="L8" s="2"/>
      <c r="M8" s="33"/>
      <c r="O8" s="2"/>
      <c r="P8" s="2"/>
      <c r="Q8" s="8"/>
      <c r="S8" s="64"/>
      <c r="U8" s="8"/>
      <c r="V8" s="2"/>
      <c r="W8" s="2"/>
      <c r="X8" s="2"/>
      <c r="Y8" s="8"/>
    </row>
    <row r="9" spans="2:25" x14ac:dyDescent="0.25">
      <c r="B9" s="1"/>
      <c r="C9" s="1" t="s">
        <v>83</v>
      </c>
      <c r="D9" s="32"/>
      <c r="E9" s="32"/>
      <c r="F9" s="32"/>
      <c r="G9" s="32"/>
      <c r="H9" s="46"/>
      <c r="I9" s="5"/>
      <c r="J9" s="5"/>
      <c r="K9" s="2">
        <v>70</v>
      </c>
      <c r="L9" s="2">
        <v>73</v>
      </c>
      <c r="M9" s="68">
        <f>K9-L9</f>
        <v>-3</v>
      </c>
      <c r="O9" s="2"/>
      <c r="P9" s="2">
        <v>8</v>
      </c>
      <c r="Q9" s="16"/>
      <c r="R9" s="7"/>
      <c r="S9" s="71">
        <f t="shared" ref="S9:S14" si="0">D9+E9+F9+G9+I9+J9+L9+P9</f>
        <v>81</v>
      </c>
      <c r="U9" s="16"/>
      <c r="V9" s="2"/>
      <c r="W9" s="2"/>
      <c r="X9" s="2"/>
      <c r="Y9" s="8"/>
    </row>
    <row r="10" spans="2:25" x14ac:dyDescent="0.25">
      <c r="B10" s="1"/>
      <c r="C10" t="s">
        <v>104</v>
      </c>
      <c r="D10" s="32"/>
      <c r="E10" s="32"/>
      <c r="F10" s="32"/>
      <c r="G10" s="32"/>
      <c r="H10" s="46"/>
      <c r="I10" s="5">
        <v>35</v>
      </c>
      <c r="J10" s="5"/>
      <c r="K10" s="2"/>
      <c r="L10" s="2"/>
      <c r="M10" s="58"/>
      <c r="O10" s="2"/>
      <c r="P10" s="2">
        <v>14</v>
      </c>
      <c r="Q10" s="16"/>
      <c r="R10" s="7"/>
      <c r="S10" s="71">
        <f t="shared" si="0"/>
        <v>49</v>
      </c>
      <c r="U10" s="16"/>
      <c r="V10" s="2"/>
      <c r="W10" s="2"/>
      <c r="X10" s="2"/>
      <c r="Y10" s="8"/>
    </row>
    <row r="11" spans="2:25" x14ac:dyDescent="0.25">
      <c r="B11" s="1"/>
      <c r="C11" t="s">
        <v>105</v>
      </c>
      <c r="D11" s="32"/>
      <c r="E11" s="32"/>
      <c r="F11" s="32"/>
      <c r="G11" s="32"/>
      <c r="H11" s="46"/>
      <c r="I11" s="5"/>
      <c r="J11" s="5"/>
      <c r="K11" s="2"/>
      <c r="L11" s="2">
        <v>57</v>
      </c>
      <c r="M11" s="58"/>
      <c r="O11" s="2"/>
      <c r="P11" s="2"/>
      <c r="Q11" s="16"/>
      <c r="R11" s="7"/>
      <c r="S11" s="71">
        <f t="shared" si="0"/>
        <v>57</v>
      </c>
      <c r="U11" s="16"/>
      <c r="V11" s="2"/>
      <c r="W11" s="2"/>
      <c r="X11" s="2"/>
      <c r="Y11" s="8"/>
    </row>
    <row r="12" spans="2:25" x14ac:dyDescent="0.25">
      <c r="B12" s="1"/>
      <c r="D12" s="32"/>
      <c r="E12" s="32"/>
      <c r="F12" s="32"/>
      <c r="G12" s="32"/>
      <c r="H12" s="46"/>
      <c r="I12" s="5"/>
      <c r="J12" s="5"/>
      <c r="K12" s="2"/>
      <c r="L12" s="2"/>
      <c r="M12" s="58"/>
      <c r="O12" s="2"/>
      <c r="P12" s="2">
        <v>8</v>
      </c>
      <c r="Q12" s="16"/>
      <c r="R12" s="7"/>
      <c r="S12" s="71">
        <f t="shared" si="0"/>
        <v>8</v>
      </c>
      <c r="U12" s="16"/>
      <c r="V12" s="2"/>
      <c r="W12" s="2"/>
      <c r="X12" s="2"/>
      <c r="Y12" s="8"/>
    </row>
    <row r="13" spans="2:25" x14ac:dyDescent="0.25">
      <c r="B13" t="s">
        <v>101</v>
      </c>
      <c r="C13" s="1"/>
      <c r="D13" s="32"/>
      <c r="E13" s="32"/>
      <c r="F13" s="32"/>
      <c r="G13" s="32"/>
      <c r="H13" s="46"/>
      <c r="I13" s="5"/>
      <c r="J13" s="5"/>
      <c r="K13" s="2"/>
      <c r="L13" s="2"/>
      <c r="M13" s="33"/>
      <c r="N13" s="2"/>
      <c r="O13" s="2"/>
      <c r="P13" s="2"/>
      <c r="Q13" s="16"/>
      <c r="R13" s="2"/>
      <c r="S13" s="71">
        <f t="shared" si="0"/>
        <v>0</v>
      </c>
      <c r="T13" s="2"/>
      <c r="U13" s="8"/>
      <c r="V13" s="2"/>
      <c r="W13" s="2"/>
      <c r="X13" s="2"/>
      <c r="Y13" s="8"/>
    </row>
    <row r="14" spans="2:25" x14ac:dyDescent="0.25">
      <c r="B14" s="1"/>
      <c r="C14" t="s">
        <v>102</v>
      </c>
      <c r="D14" s="32"/>
      <c r="E14" s="32"/>
      <c r="F14" s="32"/>
      <c r="G14" s="32"/>
      <c r="H14" s="46"/>
      <c r="I14" s="48"/>
      <c r="J14" s="5"/>
      <c r="K14" s="2"/>
      <c r="L14" s="2"/>
      <c r="M14" s="59"/>
      <c r="N14" s="2"/>
      <c r="O14" s="2"/>
      <c r="P14" s="2">
        <v>40</v>
      </c>
      <c r="Q14" s="16"/>
      <c r="R14" s="2"/>
      <c r="S14" s="71">
        <f t="shared" si="0"/>
        <v>40</v>
      </c>
      <c r="T14" s="2"/>
      <c r="U14" s="16"/>
      <c r="V14" s="2"/>
      <c r="W14" s="2"/>
      <c r="X14" s="2"/>
      <c r="Y14" s="8"/>
    </row>
    <row r="15" spans="2:25" x14ac:dyDescent="0.25">
      <c r="B15" s="1"/>
      <c r="C15" s="1"/>
      <c r="D15" s="32"/>
      <c r="E15" s="32"/>
      <c r="F15" s="32"/>
      <c r="G15" s="32"/>
      <c r="H15" s="46"/>
      <c r="I15" s="5"/>
      <c r="J15" s="5"/>
      <c r="K15" s="2"/>
      <c r="L15" s="2"/>
      <c r="M15" s="60"/>
      <c r="N15" s="2"/>
      <c r="O15" s="2"/>
      <c r="P15" s="2"/>
      <c r="Q15" s="2"/>
      <c r="R15" s="2"/>
      <c r="S15" s="64"/>
      <c r="T15" s="2"/>
      <c r="U15" s="8"/>
      <c r="V15" s="2"/>
      <c r="W15" s="2"/>
      <c r="X15" s="2"/>
      <c r="Y15" s="18"/>
    </row>
    <row r="16" spans="2:25" ht="15.75" thickBot="1" x14ac:dyDescent="0.3">
      <c r="B16" s="19" t="s">
        <v>22</v>
      </c>
      <c r="C16" s="19"/>
      <c r="D16" s="20">
        <f>SUM(D8:D15)</f>
        <v>0</v>
      </c>
      <c r="E16" s="20">
        <f>SUM(E8:E15)</f>
        <v>0</v>
      </c>
      <c r="F16" s="20">
        <f>SUM(F8:F15)</f>
        <v>0</v>
      </c>
      <c r="G16" s="20">
        <f>SUM(G8:G15)</f>
        <v>0</v>
      </c>
      <c r="H16" s="20"/>
      <c r="I16" s="20">
        <f>SUM(I8:I15)</f>
        <v>35</v>
      </c>
      <c r="J16" s="20">
        <f>SUM(J8:J15)</f>
        <v>0</v>
      </c>
      <c r="K16" s="20">
        <f>SUM(K8:K15)</f>
        <v>70</v>
      </c>
      <c r="L16" s="20">
        <f>SUM(L8:L15)</f>
        <v>130</v>
      </c>
      <c r="M16" s="61">
        <f>K16-L16</f>
        <v>-60</v>
      </c>
      <c r="N16" s="20"/>
      <c r="O16" s="20">
        <f>SUM(O8:O15)</f>
        <v>0</v>
      </c>
      <c r="P16" s="20">
        <f>SUM(P8:P15)</f>
        <v>70</v>
      </c>
      <c r="Q16" s="21">
        <f t="shared" ref="Q16" si="1">IF(O16=0,0,(P16-O16)/O16)</f>
        <v>0</v>
      </c>
      <c r="R16" s="20"/>
      <c r="S16" s="72">
        <f>SUM(S8:S15)</f>
        <v>235</v>
      </c>
      <c r="T16" s="20"/>
      <c r="U16" s="20"/>
      <c r="V16" s="20">
        <f t="shared" ref="V16:Y16" si="2">SUM(V8:V15)</f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</row>
    <row r="17" ht="15.75" thickTop="1" x14ac:dyDescent="0.25"/>
  </sheetData>
  <mergeCells count="9">
    <mergeCell ref="B2:Y2"/>
    <mergeCell ref="B3:Y3"/>
    <mergeCell ref="B4:Y4"/>
    <mergeCell ref="D6:G6"/>
    <mergeCell ref="I6:I7"/>
    <mergeCell ref="J6:J7"/>
    <mergeCell ref="K6:M6"/>
    <mergeCell ref="O6:Q6"/>
    <mergeCell ref="V6:Y6"/>
  </mergeCells>
  <conditionalFormatting sqref="V9:V12">
    <cfRule type="expression" priority="1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2024-12-18T10:03:02Z</dcterms:modified>
</cp:coreProperties>
</file>