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QA\"/>
    </mc:Choice>
  </mc:AlternateContent>
  <xr:revisionPtr revIDLastSave="0" documentId="13_ncr:1_{218E3A5E-0437-4D8E-9F63-6EECAA7CAB68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aluations" sheetId="3" r:id="rId2"/>
    <sheet name="Consolidated" sheetId="5" r:id="rId3"/>
    <sheet name="November 2024" sheetId="6" r:id="rId4"/>
    <sheet name="October 2024" sheetId="4" r:id="rId5"/>
    <sheet name="September 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5" l="1"/>
  <c r="I43" i="5"/>
  <c r="H43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W32" i="6"/>
  <c r="V32" i="6"/>
  <c r="U32" i="6"/>
  <c r="T32" i="6"/>
  <c r="O32" i="6"/>
  <c r="N32" i="6"/>
  <c r="L32" i="6"/>
  <c r="K32" i="6"/>
  <c r="J32" i="6"/>
  <c r="I32" i="6"/>
  <c r="H32" i="6"/>
  <c r="G32" i="6"/>
  <c r="F32" i="6"/>
  <c r="E32" i="6"/>
  <c r="D32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32" i="6" s="1"/>
  <c r="R11" i="6"/>
  <c r="R10" i="6"/>
  <c r="R9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32" i="6" s="1"/>
  <c r="P9" i="6"/>
  <c r="O29" i="4"/>
  <c r="O13" i="4"/>
  <c r="O12" i="4"/>
  <c r="Q29" i="4"/>
  <c r="K29" i="4"/>
  <c r="J29" i="4"/>
  <c r="I29" i="4"/>
  <c r="H29" i="4"/>
  <c r="F29" i="4"/>
  <c r="G29" i="4"/>
  <c r="Q15" i="4"/>
  <c r="Q27" i="4"/>
  <c r="Q26" i="4"/>
  <c r="Q25" i="4"/>
  <c r="W43" i="5"/>
  <c r="V43" i="5"/>
  <c r="U43" i="5"/>
  <c r="T43" i="5"/>
  <c r="O43" i="5"/>
  <c r="N43" i="5"/>
  <c r="L43" i="5"/>
  <c r="K43" i="5"/>
  <c r="J43" i="5"/>
  <c r="G43" i="5"/>
  <c r="F43" i="5"/>
  <c r="D43" i="5"/>
  <c r="Q23" i="4"/>
  <c r="Q22" i="4"/>
  <c r="Q21" i="4"/>
  <c r="Q20" i="4"/>
  <c r="Q18" i="4"/>
  <c r="Q11" i="4"/>
  <c r="P43" i="5" l="1"/>
  <c r="R43" i="5"/>
  <c r="Q16" i="1"/>
  <c r="O17" i="1"/>
  <c r="O16" i="1"/>
  <c r="O13" i="1"/>
  <c r="Q22" i="1" l="1"/>
  <c r="Q21" i="1"/>
  <c r="Q20" i="1"/>
  <c r="Q19" i="1"/>
  <c r="Q17" i="4"/>
  <c r="Q14" i="4"/>
  <c r="Q13" i="4"/>
  <c r="Q12" i="4"/>
  <c r="Q9" i="4"/>
  <c r="W29" i="4"/>
  <c r="V29" i="4"/>
  <c r="U29" i="4"/>
  <c r="T29" i="4"/>
  <c r="N29" i="4"/>
  <c r="M29" i="4"/>
  <c r="E29" i="4"/>
  <c r="D29" i="4"/>
  <c r="Q10" i="1"/>
  <c r="Q17" i="1"/>
  <c r="Q15" i="1"/>
  <c r="Q13" i="1"/>
  <c r="Q12" i="1"/>
  <c r="Q9" i="1"/>
  <c r="K28" i="1"/>
  <c r="J28" i="1"/>
  <c r="I28" i="1"/>
  <c r="F28" i="1"/>
  <c r="D28" i="1"/>
  <c r="E28" i="1"/>
  <c r="M28" i="1"/>
  <c r="N28" i="1"/>
  <c r="T28" i="1"/>
  <c r="U28" i="1"/>
  <c r="V28" i="1"/>
  <c r="Q28" i="1" l="1"/>
  <c r="C10" i="2"/>
  <c r="W28" i="1"/>
</calcChain>
</file>

<file path=xl/sharedStrings.xml><?xml version="1.0" encoding="utf-8"?>
<sst xmlns="http://schemas.openxmlformats.org/spreadsheetml/2006/main" count="265" uniqueCount="130">
  <si>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</si>
  <si>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</si>
  <si>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</si>
  <si>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</si>
  <si>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</si>
  <si>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</si>
  <si>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</si>
  <si>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</si>
  <si>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</si>
  <si>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</si>
  <si>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</si>
  <si>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</si>
  <si>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</si>
  <si>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</si>
  <si>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</si>
  <si>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</si>
  <si>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</si>
  <si>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</si>
  <si>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</si>
  <si>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</si>
  <si>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</si>
  <si>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</si>
  <si>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</si>
  <si>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</si>
  <si>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</si>
  <si>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</si>
  <si>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</si>
  <si>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</si>
  <si>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</si>
  <si>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</si>
  <si>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</si>
  <si>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</si>
  <si>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</si>
  <si>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</si>
  <si>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</si>
  <si>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</si>
  <si>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</si>
  <si>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</si>
  <si>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</si>
  <si>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</si>
  <si>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</si>
  <si>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</si>
  <si>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</si>
  <si>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</si>
  <si>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</si>
  <si>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</si>
  <si>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</si>
  <si>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</si>
  <si>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</si>
  <si>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</si>
  <si>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</si>
  <si>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</si>
  <si>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</si>
  <si>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</si>
  <si>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</si>
  <si>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</si>
  <si>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</si>
  <si>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</si>
  <si>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</si>
  <si>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</si>
  <si>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</si>
  <si>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</si>
  <si>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</si>
  <si>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</si>
  <si>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</si>
  <si>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</si>
  <si>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</si>
  <si>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</si>
  <si>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</si>
  <si>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</si>
  <si>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</si>
  <si>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</si>
  <si>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</si>
  <si>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</si>
  <si>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</si>
  <si>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</si>
  <si>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</si>
  <si>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</si>
  <si>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</si>
  <si>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</si>
  <si>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</si>
  <si>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</si>
  <si>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</si>
  <si>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</si>
  <si>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</si>
  <si>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</si>
  <si>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</si>
  <si>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</si>
  <si>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</si>
  <si>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Regular bug fixing activity</t>
  </si>
  <si>
    <t>Time</t>
  </si>
  <si>
    <t>Quarterly Evaluation (%)</t>
  </si>
  <si>
    <t>Performance Evaluation</t>
  </si>
  <si>
    <t>Jul-Sep</t>
  </si>
  <si>
    <t>Oct-Dec</t>
  </si>
  <si>
    <t>Jan-Mar</t>
  </si>
  <si>
    <t>Apr-Jun</t>
  </si>
  <si>
    <t xml:space="preserve">AP WORKFLOW                     </t>
  </si>
  <si>
    <t>Analysis of production issues reported by support team</t>
  </si>
  <si>
    <t xml:space="preserve">APWORKS 2024.2 - PHASE 3        </t>
  </si>
  <si>
    <t>Add Media Type/Service type/Roles</t>
  </si>
  <si>
    <t>Ability to assign Employees to Roles by Media type and by Client</t>
  </si>
  <si>
    <t xml:space="preserve">APWORKS PHASE2                  </t>
  </si>
  <si>
    <t xml:space="preserve">NEXELUS 2024.2                  </t>
  </si>
  <si>
    <t xml:space="preserve">PR-0013                         </t>
  </si>
  <si>
    <t>Internal Meetings</t>
  </si>
  <si>
    <t>Document</t>
  </si>
  <si>
    <t>Production upgrades</t>
  </si>
  <si>
    <t>Time Off - Planned</t>
  </si>
  <si>
    <t>Test Cases</t>
  </si>
  <si>
    <t>test Cases</t>
  </si>
  <si>
    <t>Vendor/stations/sites associated to multiple pay to.</t>
  </si>
  <si>
    <t>Document review/understanding Requirement Specifications</t>
  </si>
  <si>
    <t>Cient UAT Upgrade</t>
  </si>
  <si>
    <t>Period: September 2024 - June 2024</t>
  </si>
  <si>
    <t>Period: October 2024</t>
  </si>
  <si>
    <t>Period: November 2024</t>
  </si>
  <si>
    <t>Documentation</t>
  </si>
  <si>
    <t xml:space="preserve">NEXELUS 2024.1 SP2              </t>
  </si>
  <si>
    <t>Generate Client Schedule Lines based on media type</t>
  </si>
  <si>
    <t>eConnect shell change to service</t>
  </si>
  <si>
    <t>Backup Table for vendor/client lines relationship</t>
  </si>
  <si>
    <t>Billing by Media Type</t>
  </si>
  <si>
    <t>UDF &amp; Naming Convention in RFP - Nexelus RFP(Exp and Imp)</t>
  </si>
  <si>
    <t>In-house Training</t>
  </si>
  <si>
    <t>Training</t>
  </si>
  <si>
    <t>Diff</t>
  </si>
  <si>
    <t xml:space="preserve">Project / </t>
  </si>
  <si>
    <t>Release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</si>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</sst>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11" fillId="0" borderId="4" xfId="0" applyFont="1" applyBorder="1" applyAlignment="1">
      <alignment vertical="top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4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D-4EA1-80C6-89AEF9820F3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D-4EA1-80C6-89AEF9820F3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D-4EA1-80C6-89AEF9820F3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D-4EA1-80C6-89AEF9820F3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D-4EA1-80C6-89AEF9820F3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D-4EA1-80C6-89AEF9820F3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D-4EA1-80C6-89AEF9820F3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D-4EA1-80C6-89AEF98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74467818188367E-2"/>
          <c:y val="0.14856481481481484"/>
          <c:w val="0.86458749839855653"/>
          <c:h val="0.600276684164479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(Consolidated!$D$7:$L$7,Consolidated!$O$7,Consolidated!$O$7)</c:f>
              <c:strCache>
                <c:ptCount val="11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</c:v>
                </c:pt>
                <c:pt idx="4">
                  <c:v>Document</c:v>
                </c:pt>
                <c:pt idx="5">
                  <c:v>Client Items</c:v>
                </c:pt>
                <c:pt idx="6">
                  <c:v>test Cases</c:v>
                </c:pt>
                <c:pt idx="7">
                  <c:v>Analysis</c:v>
                </c:pt>
                <c:pt idx="8">
                  <c:v>Design</c:v>
                </c:pt>
                <c:pt idx="9">
                  <c:v>Actual</c:v>
                </c:pt>
                <c:pt idx="10">
                  <c:v>Actual</c:v>
                </c:pt>
              </c:strCache>
            </c:strRef>
          </c:cat>
          <c:val>
            <c:numRef>
              <c:f>(Consolidated!$D$43:$L$43,Consolidated!$O$43)</c:f>
              <c:numCache>
                <c:formatCode>General</c:formatCode>
                <c:ptCount val="10"/>
                <c:pt idx="0">
                  <c:v>0</c:v>
                </c:pt>
                <c:pt idx="1">
                  <c:v>12.5</c:v>
                </c:pt>
                <c:pt idx="2">
                  <c:v>85</c:v>
                </c:pt>
                <c:pt idx="3">
                  <c:v>5</c:v>
                </c:pt>
                <c:pt idx="4">
                  <c:v>36.5</c:v>
                </c:pt>
                <c:pt idx="5">
                  <c:v>0</c:v>
                </c:pt>
                <c:pt idx="6">
                  <c:v>12</c:v>
                </c:pt>
                <c:pt idx="7">
                  <c:v>104</c:v>
                </c:pt>
                <c:pt idx="8">
                  <c:v>0</c:v>
                </c:pt>
                <c:pt idx="9">
                  <c:v>193.5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8-4197-8DB2-86E25071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252896"/>
        <c:axId val="1571122272"/>
      </c:barChart>
      <c:catAx>
        <c:axId val="3612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22272"/>
        <c:crosses val="autoZero"/>
        <c:auto val="1"/>
        <c:lblAlgn val="ctr"/>
        <c:lblOffset val="100"/>
        <c:noMultiLvlLbl val="0"/>
      </c:catAx>
      <c:valAx>
        <c:axId val="1571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171450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449B-6BB4-48EB-A9B7-BB99A045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48</xdr:row>
      <xdr:rowOff>4764</xdr:rowOff>
    </xdr:from>
    <xdr:to>
      <xdr:col>11</xdr:col>
      <xdr:colOff>352425</xdr:colOff>
      <xdr:row>65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3CC6B-BA3F-D912-7AFC-64369BB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G14" sqref="G14:G21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4" ht="21" x14ac:dyDescent="0.35">
      <c r="B2" s="56" t="s">
        <v>54</v>
      </c>
      <c r="C2" s="56"/>
    </row>
    <row r="4" spans="2:14" x14ac:dyDescent="0.25">
      <c r="B4" s="55" t="s">
        <v>4</v>
      </c>
      <c r="C4" s="55"/>
      <c r="D4" s="55"/>
      <c r="E4" s="55"/>
      <c r="F4" s="26"/>
      <c r="G4" s="26"/>
    </row>
    <row r="5" spans="2:14" x14ac:dyDescent="0.25">
      <c r="B5" s="3" t="s">
        <v>1</v>
      </c>
      <c r="C5" s="54" t="s">
        <v>81</v>
      </c>
      <c r="D5" s="54"/>
      <c r="E5" s="54"/>
      <c r="F5" s="4"/>
      <c r="G5" s="4"/>
    </row>
    <row r="6" spans="2:14" x14ac:dyDescent="0.25">
      <c r="B6" s="3" t="s">
        <v>0</v>
      </c>
      <c r="C6" s="54" t="s">
        <v>79</v>
      </c>
      <c r="D6" s="54"/>
      <c r="E6" s="54"/>
      <c r="F6" s="4"/>
      <c r="G6" s="4"/>
    </row>
    <row r="7" spans="2:14" x14ac:dyDescent="0.25">
      <c r="B7" s="3" t="s">
        <v>2</v>
      </c>
      <c r="C7" s="54" t="s">
        <v>80</v>
      </c>
      <c r="D7" s="54"/>
      <c r="E7" s="54"/>
      <c r="F7" s="4"/>
      <c r="G7" s="4"/>
    </row>
    <row r="8" spans="2:14" x14ac:dyDescent="0.25">
      <c r="B8" s="3" t="s">
        <v>3</v>
      </c>
      <c r="C8" s="54" t="s">
        <v>26</v>
      </c>
      <c r="D8" s="54"/>
      <c r="E8" s="54"/>
      <c r="F8" s="4"/>
      <c r="G8" s="4"/>
    </row>
    <row r="9" spans="2:14" x14ac:dyDescent="0.25">
      <c r="B9" s="3" t="s">
        <v>5</v>
      </c>
      <c r="C9" s="52" t="s">
        <v>57</v>
      </c>
      <c r="D9" s="52"/>
      <c r="E9" s="52"/>
      <c r="F9" s="4"/>
      <c r="G9" s="4"/>
    </row>
    <row r="10" spans="2:14" x14ac:dyDescent="0.25">
      <c r="B10" s="3" t="s">
        <v>56</v>
      </c>
      <c r="C10" s="53">
        <f ca="1">(_xlfn.DAYS(TODAY(),C9)/365)</f>
        <v>1.6767123287671233</v>
      </c>
      <c r="D10" s="53"/>
      <c r="E10" s="53"/>
      <c r="F10" s="22"/>
      <c r="G10" s="22"/>
    </row>
    <row r="11" spans="2:14" x14ac:dyDescent="0.25">
      <c r="B11" s="3" t="s">
        <v>6</v>
      </c>
      <c r="C11" s="54" t="s">
        <v>7</v>
      </c>
      <c r="D11" s="54"/>
      <c r="E11" s="54"/>
      <c r="F11" s="4"/>
      <c r="G11" s="4"/>
    </row>
    <row r="12" spans="2:14" ht="6.75" customHeight="1" x14ac:dyDescent="0.25"/>
    <row r="13" spans="2:14" x14ac:dyDescent="0.25">
      <c r="B13" s="24" t="s">
        <v>18</v>
      </c>
      <c r="C13" s="21" t="s">
        <v>59</v>
      </c>
      <c r="D13" s="25" t="s">
        <v>60</v>
      </c>
      <c r="E13" s="21" t="s">
        <v>61</v>
      </c>
      <c r="F13" s="25" t="s">
        <v>62</v>
      </c>
      <c r="G13" s="21" t="s">
        <v>63</v>
      </c>
      <c r="H13" s="25" t="s">
        <v>64</v>
      </c>
      <c r="I13" s="21" t="s">
        <v>65</v>
      </c>
      <c r="J13" s="25" t="s">
        <v>66</v>
      </c>
      <c r="K13" s="21" t="s">
        <v>67</v>
      </c>
      <c r="L13" s="25" t="s">
        <v>68</v>
      </c>
      <c r="M13" s="21" t="s">
        <v>69</v>
      </c>
      <c r="N13" s="25" t="s">
        <v>70</v>
      </c>
    </row>
    <row r="14" spans="2:14" x14ac:dyDescent="0.25">
      <c r="B14" s="23" t="s">
        <v>22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3" t="s">
        <v>28</v>
      </c>
      <c r="C15" s="2">
        <v>19</v>
      </c>
      <c r="D15" s="2">
        <v>22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3" t="s">
        <v>19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3" t="s">
        <v>20</v>
      </c>
      <c r="C17" s="2">
        <v>19</v>
      </c>
      <c r="D17" s="2">
        <v>22</v>
      </c>
      <c r="E17" s="2">
        <v>17</v>
      </c>
      <c r="F17" s="2">
        <v>7</v>
      </c>
      <c r="G17" s="2">
        <v>10</v>
      </c>
      <c r="H17" s="1"/>
      <c r="I17" s="1"/>
      <c r="J17" s="1"/>
      <c r="K17" s="1"/>
      <c r="L17" s="1"/>
      <c r="M17" s="1"/>
      <c r="N17" s="1"/>
    </row>
    <row r="18" spans="2:14" x14ac:dyDescent="0.25">
      <c r="B18" s="23" t="s">
        <v>24</v>
      </c>
      <c r="C18" s="2">
        <v>0</v>
      </c>
      <c r="D18" s="2">
        <v>0</v>
      </c>
      <c r="E18" s="2">
        <v>2</v>
      </c>
      <c r="F18" s="2">
        <v>6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3" t="s">
        <v>21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3" t="s">
        <v>23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3" t="s">
        <v>29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4B2-9BF0-43DE-8044-F64E07B2E95F}">
  <dimension ref="B2:L31"/>
  <sheetViews>
    <sheetView workbookViewId="0">
      <selection activeCell="L16" sqref="L16"/>
    </sheetView>
  </sheetViews>
  <sheetFormatPr defaultRowHeight="15" x14ac:dyDescent="0.25"/>
  <cols>
    <col min="2" max="2" width="44.28515625" customWidth="1"/>
    <col min="3" max="6" width="20.42578125" style="5" customWidth="1"/>
  </cols>
  <sheetData>
    <row r="2" spans="2:12" ht="18.75" x14ac:dyDescent="0.3">
      <c r="B2" s="57" t="s">
        <v>92</v>
      </c>
      <c r="C2" s="57"/>
      <c r="D2" s="57"/>
      <c r="E2" s="57"/>
      <c r="F2" s="57"/>
    </row>
    <row r="3" spans="2:12" ht="18.75" x14ac:dyDescent="0.3">
      <c r="B3" s="35"/>
      <c r="C3" s="36"/>
      <c r="D3" s="36"/>
      <c r="E3" s="36"/>
      <c r="F3" s="36"/>
      <c r="G3" s="35"/>
      <c r="H3" s="35"/>
      <c r="I3" s="35"/>
      <c r="J3" s="35"/>
      <c r="K3" s="35"/>
      <c r="L3" s="35"/>
    </row>
    <row r="4" spans="2:12" x14ac:dyDescent="0.25">
      <c r="B4" s="37"/>
      <c r="C4" s="58" t="s">
        <v>91</v>
      </c>
      <c r="D4" s="59"/>
      <c r="E4" s="59"/>
      <c r="F4" s="59"/>
    </row>
    <row r="5" spans="2:12" x14ac:dyDescent="0.25">
      <c r="B5" s="38" t="s">
        <v>30</v>
      </c>
      <c r="C5" s="20" t="s">
        <v>93</v>
      </c>
      <c r="D5" s="20" t="s">
        <v>94</v>
      </c>
      <c r="E5" s="20" t="s">
        <v>95</v>
      </c>
      <c r="F5" s="20" t="s">
        <v>96</v>
      </c>
    </row>
    <row r="6" spans="2:12" x14ac:dyDescent="0.25">
      <c r="B6" s="60" t="s">
        <v>17</v>
      </c>
      <c r="C6" s="61"/>
      <c r="D6" s="61"/>
      <c r="E6" s="61"/>
      <c r="F6" s="62"/>
    </row>
    <row r="7" spans="2:12" x14ac:dyDescent="0.25">
      <c r="B7" s="19" t="s">
        <v>31</v>
      </c>
      <c r="C7" s="30">
        <v>0.9</v>
      </c>
      <c r="D7" s="30"/>
      <c r="E7" s="30"/>
      <c r="F7" s="30"/>
    </row>
    <row r="8" spans="2:12" x14ac:dyDescent="0.25">
      <c r="B8" s="19" t="s">
        <v>32</v>
      </c>
      <c r="C8" s="30">
        <v>0.9</v>
      </c>
      <c r="D8" s="30"/>
      <c r="E8" s="30"/>
      <c r="F8" s="30"/>
    </row>
    <row r="9" spans="2:12" x14ac:dyDescent="0.25">
      <c r="B9" s="19" t="s">
        <v>33</v>
      </c>
      <c r="C9" s="30">
        <v>0.9</v>
      </c>
      <c r="D9" s="30"/>
      <c r="E9" s="30"/>
      <c r="F9" s="30"/>
    </row>
    <row r="10" spans="2:12" x14ac:dyDescent="0.25">
      <c r="B10" s="19" t="s">
        <v>34</v>
      </c>
      <c r="C10" s="30">
        <v>0.8</v>
      </c>
      <c r="D10" s="30"/>
      <c r="E10" s="30"/>
      <c r="F10" s="30"/>
    </row>
    <row r="11" spans="2:12" x14ac:dyDescent="0.25">
      <c r="B11" s="19" t="s">
        <v>35</v>
      </c>
      <c r="C11" s="30">
        <v>0.9</v>
      </c>
      <c r="D11" s="30"/>
      <c r="E11" s="30"/>
      <c r="F11" s="30"/>
    </row>
    <row r="12" spans="2:12" x14ac:dyDescent="0.25">
      <c r="B12" s="19" t="s">
        <v>36</v>
      </c>
      <c r="C12" s="30">
        <v>0.9</v>
      </c>
      <c r="D12" s="30"/>
      <c r="E12" s="30"/>
      <c r="F12" s="30"/>
    </row>
    <row r="13" spans="2:12" x14ac:dyDescent="0.25">
      <c r="B13" s="19" t="s">
        <v>49</v>
      </c>
      <c r="C13" s="30">
        <v>0.9</v>
      </c>
      <c r="D13" s="30"/>
      <c r="E13" s="30"/>
      <c r="F13" s="30"/>
    </row>
    <row r="14" spans="2:12" x14ac:dyDescent="0.25">
      <c r="B14" s="19" t="s">
        <v>50</v>
      </c>
      <c r="C14" s="30">
        <v>0.75</v>
      </c>
      <c r="D14" s="30"/>
      <c r="E14" s="30"/>
      <c r="F14" s="30"/>
    </row>
    <row r="15" spans="2:12" x14ac:dyDescent="0.25">
      <c r="B15" s="63" t="s">
        <v>48</v>
      </c>
      <c r="C15" s="61"/>
      <c r="D15" s="61"/>
      <c r="E15" s="61"/>
      <c r="F15" s="62"/>
    </row>
    <row r="16" spans="2:12" x14ac:dyDescent="0.25">
      <c r="B16" s="23" t="s">
        <v>53</v>
      </c>
      <c r="C16" s="30">
        <v>0.9</v>
      </c>
      <c r="D16" s="30"/>
      <c r="E16" s="30"/>
      <c r="F16" s="30"/>
    </row>
    <row r="17" spans="2:6" x14ac:dyDescent="0.25">
      <c r="B17" s="23" t="s">
        <v>37</v>
      </c>
      <c r="C17" s="30">
        <v>0.75</v>
      </c>
      <c r="D17" s="30"/>
      <c r="E17" s="30"/>
      <c r="F17" s="30"/>
    </row>
    <row r="18" spans="2:6" x14ac:dyDescent="0.25">
      <c r="B18" s="23" t="s">
        <v>38</v>
      </c>
      <c r="C18" s="30">
        <v>0.85</v>
      </c>
      <c r="D18" s="30"/>
      <c r="E18" s="30"/>
      <c r="F18" s="30"/>
    </row>
    <row r="19" spans="2:6" x14ac:dyDescent="0.25">
      <c r="B19" s="23" t="s">
        <v>39</v>
      </c>
      <c r="C19" s="30">
        <v>0.8</v>
      </c>
      <c r="D19" s="30"/>
      <c r="E19" s="30"/>
      <c r="F19" s="30"/>
    </row>
    <row r="20" spans="2:6" x14ac:dyDescent="0.25">
      <c r="B20" s="23" t="s">
        <v>40</v>
      </c>
      <c r="C20" s="30">
        <v>0.75</v>
      </c>
      <c r="D20" s="30"/>
      <c r="E20" s="30"/>
      <c r="F20" s="30"/>
    </row>
    <row r="21" spans="2:6" x14ac:dyDescent="0.25">
      <c r="B21" s="23" t="s">
        <v>48</v>
      </c>
      <c r="C21" s="30">
        <v>0.85</v>
      </c>
      <c r="D21" s="30"/>
      <c r="E21" s="30"/>
      <c r="F21" s="30"/>
    </row>
    <row r="22" spans="2:6" x14ac:dyDescent="0.25">
      <c r="B22" s="23" t="s">
        <v>47</v>
      </c>
      <c r="C22" s="30">
        <v>0.75</v>
      </c>
      <c r="D22" s="30"/>
      <c r="E22" s="30"/>
      <c r="F22" s="30"/>
    </row>
    <row r="23" spans="2:6" x14ac:dyDescent="0.25">
      <c r="B23" s="63" t="s">
        <v>41</v>
      </c>
      <c r="C23" s="61"/>
      <c r="D23" s="61"/>
      <c r="E23" s="61"/>
      <c r="F23" s="62"/>
    </row>
    <row r="24" spans="2:6" x14ac:dyDescent="0.25">
      <c r="B24" s="34" t="s">
        <v>42</v>
      </c>
      <c r="C24" s="30">
        <v>0</v>
      </c>
      <c r="D24" s="30"/>
      <c r="E24" s="30"/>
      <c r="F24" s="30"/>
    </row>
    <row r="25" spans="2:6" x14ac:dyDescent="0.25">
      <c r="B25" s="34" t="s">
        <v>55</v>
      </c>
      <c r="C25" s="30">
        <v>0.5</v>
      </c>
      <c r="D25" s="30"/>
      <c r="E25" s="30"/>
      <c r="F25" s="30"/>
    </row>
    <row r="26" spans="2:6" x14ac:dyDescent="0.25">
      <c r="B26" s="34" t="s">
        <v>43</v>
      </c>
      <c r="C26" s="30">
        <v>0.5</v>
      </c>
      <c r="D26" s="30"/>
      <c r="E26" s="30"/>
      <c r="F26" s="30"/>
    </row>
    <row r="27" spans="2:6" x14ac:dyDescent="0.25">
      <c r="B27" s="34" t="s">
        <v>44</v>
      </c>
      <c r="C27" s="30">
        <v>0.5</v>
      </c>
      <c r="D27" s="30"/>
      <c r="E27" s="30"/>
      <c r="F27" s="30"/>
    </row>
    <row r="28" spans="2:6" x14ac:dyDescent="0.25">
      <c r="B28" s="34" t="s">
        <v>45</v>
      </c>
      <c r="C28" s="30">
        <v>0.6</v>
      </c>
      <c r="D28" s="30"/>
      <c r="E28" s="30"/>
      <c r="F28" s="30"/>
    </row>
    <row r="29" spans="2:6" x14ac:dyDescent="0.25">
      <c r="B29" s="34" t="s">
        <v>46</v>
      </c>
      <c r="C29" s="30">
        <v>0.6</v>
      </c>
      <c r="D29" s="30"/>
      <c r="E29" s="30"/>
      <c r="F29" s="30"/>
    </row>
    <row r="30" spans="2:6" x14ac:dyDescent="0.25">
      <c r="B30" s="34" t="s">
        <v>51</v>
      </c>
      <c r="C30" s="30">
        <v>0.6</v>
      </c>
      <c r="D30" s="30"/>
      <c r="E30" s="30"/>
      <c r="F30" s="30"/>
    </row>
    <row r="31" spans="2:6" x14ac:dyDescent="0.25">
      <c r="B31" s="34" t="s">
        <v>52</v>
      </c>
      <c r="C31" s="30">
        <v>0.7</v>
      </c>
      <c r="D31" s="30"/>
      <c r="E31" s="30"/>
      <c r="F31" s="30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{1ECFBB84-9BFD-41D0-BAB4-2B7B740963F0}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{63ADC67F-6065-4A81-BCD8-47D1F98DA5C0}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{90A5A5F7-DD4B-442E-A0F3-B5EEF836AAF5}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{4559E7B6-E68B-4A85-8CAE-926C435E4802}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{5AA3EF2C-9261-4BBE-9E32-206D09E38639}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{9D837710-825B-4BB9-B9EA-D1BC6236970C}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{285A3909-3BE1-4E0C-9826-18FCA010A4E4}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{0200D0FA-94A7-4F67-B24C-D9637E679452}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{97C72F87-5F86-4A86-A24A-C3E5A54344DF}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{424FB215-5ED3-4B5A-8056-AB62C70F4842}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{81F1F463-DFD4-419A-A163-5AC4404A1E77}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{95FD2109-A38F-45EF-988C-F568C1FA87E3}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FBB84-9BFD-41D0-BAB4-2B7B740963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63ADC67F-6065-4A81-BCD8-47D1F98DA5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90A5A5F7-DD4B-442E-A0F3-B5EEF836AAF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4559E7B6-E68B-4A85-8CAE-926C435E48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AA3EF2C-9261-4BBE-9E32-206D09E3863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837710-825B-4BB9-B9EA-D1BC6236970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285A3909-3BE1-4E0C-9826-18FCA010A4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200D0FA-94A7-4F67-B24C-D9637E67945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97C72F87-5F86-4A86-A24A-C3E5A5434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24FB215-5ED3-4B5A-8056-AB62C70F48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81F1F463-DFD4-419A-A163-5AC4404A1E7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5FD2109-A38F-45EF-988C-F568C1FA8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C8A-7494-47FF-8E68-5E954D684C88}">
  <dimension ref="A2:W44"/>
  <sheetViews>
    <sheetView topLeftCell="A33" zoomScaleNormal="100" workbookViewId="0">
      <selection activeCell="N57" sqref="N57"/>
    </sheetView>
  </sheetViews>
  <sheetFormatPr defaultRowHeight="15" x14ac:dyDescent="0.25"/>
  <cols>
    <col min="2" max="2" width="14.28515625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9.7109375" style="5" customWidth="1"/>
    <col min="13" max="13" width="2.42578125" style="5" customWidth="1"/>
    <col min="14" max="16" width="10.42578125" style="5" customWidth="1"/>
    <col min="17" max="17" width="1" style="5" customWidth="1"/>
    <col min="18" max="18" width="8.28515625" style="5" customWidth="1"/>
    <col min="19" max="19" width="1.5703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114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127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8"/>
      <c r="L6" s="8"/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 t="s">
        <v>128</v>
      </c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110</v>
      </c>
      <c r="K7" s="8" t="s">
        <v>74</v>
      </c>
      <c r="L7" s="8" t="s">
        <v>76</v>
      </c>
      <c r="N7" s="10" t="s">
        <v>15</v>
      </c>
      <c r="O7" s="10" t="s">
        <v>12</v>
      </c>
      <c r="P7" s="10" t="s">
        <v>129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C8" s="1"/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1"/>
      <c r="R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13</v>
      </c>
      <c r="P9" s="51">
        <f>IF(N9&gt;0,N9-O9,0)</f>
        <v>0</v>
      </c>
      <c r="R9" s="50">
        <f>D9+E9+F9+G9+H9+I9+J9+K9+L9+O9</f>
        <v>13</v>
      </c>
      <c r="T9" s="2"/>
      <c r="U9" s="2"/>
      <c r="V9" s="2"/>
      <c r="W9" s="7"/>
    </row>
    <row r="10" spans="2:23" x14ac:dyDescent="0.25">
      <c r="B10" s="1" t="s">
        <v>99</v>
      </c>
      <c r="C10" s="1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1">
        <f t="shared" ref="P10:P41" si="0">IF(N10&gt;0,N10-O10,0)</f>
        <v>0</v>
      </c>
      <c r="R10" s="50">
        <f t="shared" ref="R10:R41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83</v>
      </c>
      <c r="D11" s="32"/>
      <c r="E11" s="32"/>
      <c r="F11" s="2">
        <v>9</v>
      </c>
      <c r="G11" s="2"/>
      <c r="H11" s="2"/>
      <c r="I11" s="2"/>
      <c r="J11" s="2"/>
      <c r="K11" s="2"/>
      <c r="L11" s="2"/>
      <c r="N11" s="2"/>
      <c r="O11" s="2"/>
      <c r="P11" s="51">
        <f t="shared" si="0"/>
        <v>0</v>
      </c>
      <c r="R11" s="50">
        <f t="shared" si="1"/>
        <v>9</v>
      </c>
      <c r="T11" s="2"/>
      <c r="U11" s="2"/>
      <c r="V11" s="2"/>
      <c r="W11" s="7"/>
    </row>
    <row r="12" spans="2:23" x14ac:dyDescent="0.25">
      <c r="B12" s="33"/>
      <c r="C12" s="1" t="s">
        <v>100</v>
      </c>
      <c r="D12" s="32"/>
      <c r="E12" s="32"/>
      <c r="F12" s="2"/>
      <c r="G12" s="2"/>
      <c r="H12" s="2"/>
      <c r="I12" s="2"/>
      <c r="J12" s="2"/>
      <c r="K12" s="2"/>
      <c r="L12" s="2"/>
      <c r="N12" s="2"/>
      <c r="O12" s="2">
        <v>2</v>
      </c>
      <c r="P12" s="51">
        <f t="shared" si="0"/>
        <v>0</v>
      </c>
      <c r="R12" s="50">
        <f t="shared" si="1"/>
        <v>2</v>
      </c>
      <c r="T12" s="2"/>
      <c r="U12" s="2"/>
      <c r="V12" s="2"/>
      <c r="W12" s="7"/>
    </row>
    <row r="13" spans="2:23" x14ac:dyDescent="0.25">
      <c r="B13" s="32"/>
      <c r="C13" s="1" t="s">
        <v>101</v>
      </c>
      <c r="D13" s="32"/>
      <c r="E13" s="32"/>
      <c r="F13" s="2"/>
      <c r="G13" s="2"/>
      <c r="H13" s="2"/>
      <c r="I13" s="2"/>
      <c r="J13" s="2"/>
      <c r="K13" s="2"/>
      <c r="L13" s="2"/>
      <c r="N13" s="2"/>
      <c r="O13" s="2">
        <v>4</v>
      </c>
      <c r="P13" s="51">
        <f t="shared" si="0"/>
        <v>0</v>
      </c>
      <c r="R13" s="50">
        <f t="shared" si="1"/>
        <v>4</v>
      </c>
      <c r="T13" s="2"/>
      <c r="U13" s="2"/>
      <c r="V13" s="2"/>
      <c r="W13" s="7"/>
    </row>
    <row r="14" spans="2:23" x14ac:dyDescent="0.25">
      <c r="B14" s="33"/>
      <c r="C14" s="1" t="s">
        <v>72</v>
      </c>
      <c r="D14" s="32"/>
      <c r="E14" s="32"/>
      <c r="F14" s="2">
        <v>16</v>
      </c>
      <c r="G14" s="2"/>
      <c r="H14" s="2"/>
      <c r="I14" s="2"/>
      <c r="J14" s="2"/>
      <c r="K14" s="2">
        <v>5</v>
      </c>
      <c r="L14" s="2"/>
      <c r="N14" s="2"/>
      <c r="O14" s="2"/>
      <c r="P14" s="51">
        <f t="shared" si="0"/>
        <v>0</v>
      </c>
      <c r="R14" s="50">
        <f t="shared" si="1"/>
        <v>21</v>
      </c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2</v>
      </c>
      <c r="P15" s="51">
        <f t="shared" si="0"/>
        <v>0</v>
      </c>
      <c r="R15" s="50">
        <f t="shared" si="1"/>
        <v>2</v>
      </c>
      <c r="T15" s="2"/>
      <c r="U15" s="2"/>
      <c r="V15" s="2"/>
      <c r="W15" s="7"/>
    </row>
    <row r="16" spans="2:23" x14ac:dyDescent="0.25">
      <c r="B16" s="32"/>
      <c r="C16" s="1" t="s">
        <v>117</v>
      </c>
      <c r="D16" s="2"/>
      <c r="E16" s="2"/>
      <c r="F16" s="2"/>
      <c r="G16" s="2"/>
      <c r="H16" s="2">
        <v>1.5</v>
      </c>
      <c r="I16" s="2"/>
      <c r="J16" s="2"/>
      <c r="K16" s="2"/>
      <c r="L16" s="2"/>
      <c r="N16" s="2"/>
      <c r="O16" s="2"/>
      <c r="P16" s="51">
        <f t="shared" si="0"/>
        <v>0</v>
      </c>
      <c r="R16" s="50">
        <f t="shared" si="1"/>
        <v>1.5</v>
      </c>
      <c r="T16" s="2"/>
      <c r="U16" s="2"/>
      <c r="V16" s="2"/>
      <c r="W16" s="7"/>
    </row>
    <row r="17" spans="1:23" x14ac:dyDescent="0.25">
      <c r="B17" s="1" t="s">
        <v>102</v>
      </c>
      <c r="C17" s="32"/>
      <c r="D17" s="32"/>
      <c r="E17" s="32"/>
      <c r="F17" s="2"/>
      <c r="G17" s="2"/>
      <c r="H17" s="2"/>
      <c r="I17" s="2"/>
      <c r="J17" s="2"/>
      <c r="K17" s="2"/>
      <c r="L17" s="2"/>
      <c r="N17" s="2"/>
      <c r="O17" s="2"/>
      <c r="P17" s="51">
        <f t="shared" si="0"/>
        <v>0</v>
      </c>
      <c r="R17" s="50">
        <f t="shared" si="1"/>
        <v>0</v>
      </c>
      <c r="T17" s="2"/>
      <c r="U17" s="2"/>
      <c r="V17" s="2"/>
      <c r="W17" s="7"/>
    </row>
    <row r="18" spans="1:23" x14ac:dyDescent="0.25">
      <c r="B18" s="33"/>
      <c r="C18" s="1" t="s">
        <v>85</v>
      </c>
      <c r="D18" s="32"/>
      <c r="E18" s="32"/>
      <c r="F18" s="2">
        <v>11</v>
      </c>
      <c r="G18" s="2"/>
      <c r="H18" s="2"/>
      <c r="I18" s="2"/>
      <c r="J18" s="2"/>
      <c r="K18" s="2"/>
      <c r="L18" s="2"/>
      <c r="N18" s="2"/>
      <c r="O18" s="2"/>
      <c r="P18" s="51">
        <f t="shared" si="0"/>
        <v>0</v>
      </c>
      <c r="R18" s="50">
        <f t="shared" si="1"/>
        <v>11</v>
      </c>
      <c r="T18" s="2"/>
      <c r="U18" s="2"/>
      <c r="V18" s="2"/>
      <c r="W18" s="7"/>
    </row>
    <row r="19" spans="1:23" x14ac:dyDescent="0.25">
      <c r="B19" s="32"/>
      <c r="C19" s="1" t="s">
        <v>86</v>
      </c>
      <c r="D19" s="2"/>
      <c r="E19" s="2"/>
      <c r="F19" s="2"/>
      <c r="G19" s="2"/>
      <c r="H19" s="2"/>
      <c r="I19" s="2"/>
      <c r="J19" s="2"/>
      <c r="K19" s="2"/>
      <c r="L19" s="2"/>
      <c r="N19" s="2"/>
      <c r="O19" s="2">
        <v>31</v>
      </c>
      <c r="P19" s="51">
        <f t="shared" si="0"/>
        <v>0</v>
      </c>
      <c r="R19" s="50">
        <f t="shared" si="1"/>
        <v>31</v>
      </c>
      <c r="T19" s="2"/>
      <c r="U19" s="2"/>
      <c r="V19" s="2"/>
      <c r="W19" s="7"/>
    </row>
    <row r="20" spans="1:23" x14ac:dyDescent="0.25">
      <c r="B20" s="1" t="s">
        <v>118</v>
      </c>
      <c r="C20" s="32"/>
      <c r="D20" s="32"/>
      <c r="E20" s="32"/>
      <c r="F20" s="2"/>
      <c r="G20" s="2"/>
      <c r="H20" s="2"/>
      <c r="I20" s="2"/>
      <c r="J20" s="2"/>
      <c r="K20" s="2"/>
      <c r="L20" s="2"/>
      <c r="N20" s="2"/>
      <c r="O20" s="2"/>
      <c r="P20" s="51">
        <f t="shared" si="0"/>
        <v>0</v>
      </c>
      <c r="R20" s="50">
        <f t="shared" si="1"/>
        <v>0</v>
      </c>
      <c r="T20" s="2"/>
      <c r="U20" s="2"/>
      <c r="V20" s="2"/>
      <c r="W20" s="7"/>
    </row>
    <row r="21" spans="1:23" x14ac:dyDescent="0.25">
      <c r="B21" s="33"/>
      <c r="C21" s="1" t="s">
        <v>119</v>
      </c>
      <c r="D21" s="32"/>
      <c r="E21" s="32"/>
      <c r="F21" s="2"/>
      <c r="G21" s="2"/>
      <c r="H21" s="2"/>
      <c r="I21" s="2"/>
      <c r="J21" s="2">
        <v>3</v>
      </c>
      <c r="K21" s="2"/>
      <c r="L21" s="2"/>
      <c r="N21" s="2"/>
      <c r="O21" s="2"/>
      <c r="P21" s="51">
        <f t="shared" si="0"/>
        <v>0</v>
      </c>
      <c r="R21" s="50">
        <f t="shared" si="1"/>
        <v>3</v>
      </c>
      <c r="T21" s="2"/>
      <c r="U21" s="2"/>
      <c r="V21" s="2"/>
      <c r="W21" s="7"/>
    </row>
    <row r="22" spans="1:23" x14ac:dyDescent="0.25">
      <c r="B22" s="33"/>
      <c r="C22" s="1" t="s">
        <v>120</v>
      </c>
      <c r="D22" s="32"/>
      <c r="E22" s="32"/>
      <c r="F22" s="2"/>
      <c r="G22" s="2"/>
      <c r="H22" s="2"/>
      <c r="I22" s="2"/>
      <c r="J22" s="2"/>
      <c r="K22" s="2"/>
      <c r="L22" s="2"/>
      <c r="N22" s="2"/>
      <c r="O22" s="2">
        <v>7</v>
      </c>
      <c r="P22" s="51">
        <f t="shared" si="0"/>
        <v>0</v>
      </c>
      <c r="R22" s="50">
        <f t="shared" si="1"/>
        <v>7</v>
      </c>
      <c r="T22" s="2"/>
      <c r="U22" s="2"/>
      <c r="V22" s="2"/>
      <c r="W22" s="7"/>
    </row>
    <row r="23" spans="1:23" x14ac:dyDescent="0.25">
      <c r="B23" s="1"/>
      <c r="C23" s="1" t="s">
        <v>121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20</v>
      </c>
      <c r="P23" s="51">
        <f t="shared" si="0"/>
        <v>0</v>
      </c>
      <c r="R23" s="50">
        <f t="shared" si="1"/>
        <v>20</v>
      </c>
      <c r="T23" s="2"/>
      <c r="U23" s="2"/>
      <c r="V23" s="2"/>
      <c r="W23" s="7"/>
    </row>
    <row r="24" spans="1:23" x14ac:dyDescent="0.25">
      <c r="B24" s="1"/>
      <c r="C24" s="1" t="s">
        <v>122</v>
      </c>
      <c r="D24" s="2"/>
      <c r="E24" s="2"/>
      <c r="F24" s="2"/>
      <c r="G24" s="2"/>
      <c r="H24" s="2"/>
      <c r="I24" s="2"/>
      <c r="J24" s="2">
        <v>3</v>
      </c>
      <c r="K24" s="2"/>
      <c r="L24" s="2"/>
      <c r="N24" s="2"/>
      <c r="O24" s="2"/>
      <c r="P24" s="51">
        <f t="shared" si="0"/>
        <v>0</v>
      </c>
      <c r="R24" s="50">
        <f t="shared" si="1"/>
        <v>3</v>
      </c>
      <c r="T24" s="2"/>
      <c r="U24" s="2"/>
      <c r="V24" s="2"/>
      <c r="W24" s="7"/>
    </row>
    <row r="25" spans="1:23" x14ac:dyDescent="0.25">
      <c r="B25" s="1"/>
      <c r="C25" s="1" t="s">
        <v>123</v>
      </c>
      <c r="D25" s="2"/>
      <c r="E25" s="2"/>
      <c r="F25" s="2"/>
      <c r="G25" s="2"/>
      <c r="H25" s="2"/>
      <c r="I25" s="2"/>
      <c r="J25" s="2">
        <v>6</v>
      </c>
      <c r="K25" s="2"/>
      <c r="L25" s="2"/>
      <c r="N25" s="2"/>
      <c r="O25" s="2"/>
      <c r="P25" s="51">
        <f t="shared" si="0"/>
        <v>0</v>
      </c>
      <c r="R25" s="50">
        <f t="shared" si="1"/>
        <v>6</v>
      </c>
      <c r="T25" s="2"/>
      <c r="U25" s="2"/>
      <c r="V25" s="2"/>
      <c r="W25" s="7"/>
    </row>
    <row r="26" spans="1:23" s="43" customFormat="1" x14ac:dyDescent="0.25">
      <c r="B26" s="39"/>
      <c r="C26" s="1" t="s">
        <v>117</v>
      </c>
      <c r="D26" s="40"/>
      <c r="E26" s="40"/>
      <c r="F26" s="40"/>
      <c r="G26" s="40"/>
      <c r="H26" s="46">
        <v>2</v>
      </c>
      <c r="I26" s="40"/>
      <c r="J26" s="40"/>
      <c r="K26" s="40"/>
      <c r="L26" s="40"/>
      <c r="M26" s="41"/>
      <c r="N26" s="40"/>
      <c r="O26" s="40"/>
      <c r="P26" s="51">
        <f t="shared" si="0"/>
        <v>0</v>
      </c>
      <c r="Q26" s="41"/>
      <c r="R26" s="50">
        <f t="shared" si="1"/>
        <v>2</v>
      </c>
      <c r="S26" s="41"/>
      <c r="T26" s="40"/>
      <c r="U26" s="40"/>
      <c r="V26" s="40"/>
      <c r="W26" s="42"/>
    </row>
    <row r="27" spans="1:23" x14ac:dyDescent="0.25">
      <c r="B27" s="1" t="s">
        <v>103</v>
      </c>
      <c r="C27" s="32"/>
      <c r="D27" s="32"/>
      <c r="E27" s="32"/>
      <c r="F27" s="2"/>
      <c r="G27" s="2"/>
      <c r="H27" s="2"/>
      <c r="I27" s="2"/>
      <c r="J27" s="2"/>
      <c r="K27" s="2"/>
      <c r="L27" s="2"/>
      <c r="N27" s="2"/>
      <c r="O27" s="2"/>
      <c r="P27" s="51">
        <f t="shared" si="0"/>
        <v>0</v>
      </c>
      <c r="R27" s="50">
        <f t="shared" si="1"/>
        <v>0</v>
      </c>
      <c r="T27" s="2"/>
      <c r="U27" s="2"/>
      <c r="V27" s="2"/>
      <c r="W27" s="7"/>
    </row>
    <row r="28" spans="1:23" x14ac:dyDescent="0.25">
      <c r="B28" s="33"/>
      <c r="C28" s="1" t="s">
        <v>85</v>
      </c>
      <c r="D28" s="32"/>
      <c r="E28" s="32"/>
      <c r="F28" s="2">
        <v>3</v>
      </c>
      <c r="G28" s="2"/>
      <c r="H28" s="2"/>
      <c r="I28" s="2"/>
      <c r="J28" s="2"/>
      <c r="K28" s="2"/>
      <c r="L28" s="2"/>
      <c r="N28" s="2"/>
      <c r="O28" s="2">
        <v>24</v>
      </c>
      <c r="P28" s="51">
        <f t="shared" si="0"/>
        <v>0</v>
      </c>
      <c r="R28" s="50">
        <f t="shared" si="1"/>
        <v>27</v>
      </c>
      <c r="T28" s="2"/>
      <c r="U28" s="2"/>
      <c r="V28" s="2"/>
      <c r="W28" s="7"/>
    </row>
    <row r="29" spans="1:23" x14ac:dyDescent="0.25">
      <c r="B29" s="33"/>
      <c r="C29" s="1" t="s">
        <v>88</v>
      </c>
      <c r="D29" s="32"/>
      <c r="E29" s="32"/>
      <c r="F29" s="2"/>
      <c r="G29" s="2"/>
      <c r="H29" s="2">
        <v>13</v>
      </c>
      <c r="I29" s="2"/>
      <c r="J29" s="2"/>
      <c r="K29" s="2"/>
      <c r="L29" s="2"/>
      <c r="N29" s="2"/>
      <c r="O29" s="2"/>
      <c r="P29" s="51">
        <f t="shared" si="0"/>
        <v>0</v>
      </c>
      <c r="R29" s="50">
        <f t="shared" si="1"/>
        <v>13</v>
      </c>
      <c r="T29" s="2"/>
      <c r="U29" s="2"/>
      <c r="V29" s="2"/>
      <c r="W29" s="7"/>
    </row>
    <row r="30" spans="1:23" x14ac:dyDescent="0.25">
      <c r="B30" s="33"/>
      <c r="C30" s="1" t="s">
        <v>89</v>
      </c>
      <c r="D30" s="32"/>
      <c r="E30" s="32"/>
      <c r="F30" s="2"/>
      <c r="G30" s="2"/>
      <c r="H30" s="2"/>
      <c r="I30" s="2"/>
      <c r="J30" s="2"/>
      <c r="K30" s="2"/>
      <c r="L30" s="2"/>
      <c r="N30" s="2"/>
      <c r="O30" s="2">
        <v>6</v>
      </c>
      <c r="P30" s="51">
        <f t="shared" si="0"/>
        <v>0</v>
      </c>
      <c r="R30" s="50">
        <f t="shared" si="1"/>
        <v>6</v>
      </c>
      <c r="T30" s="2"/>
      <c r="U30" s="2"/>
      <c r="V30" s="2"/>
      <c r="W30" s="7"/>
    </row>
    <row r="31" spans="1:23" x14ac:dyDescent="0.25">
      <c r="B31" s="33"/>
      <c r="C31" s="1" t="s">
        <v>98</v>
      </c>
      <c r="D31" s="32"/>
      <c r="E31" s="32"/>
      <c r="F31" s="2"/>
      <c r="G31" s="2"/>
      <c r="H31" s="2"/>
      <c r="I31" s="2"/>
      <c r="J31" s="2"/>
      <c r="K31" s="2">
        <v>14</v>
      </c>
      <c r="L31" s="2"/>
      <c r="N31" s="2"/>
      <c r="O31" s="2"/>
      <c r="P31" s="51">
        <f t="shared" si="0"/>
        <v>0</v>
      </c>
      <c r="R31" s="50">
        <f t="shared" si="1"/>
        <v>14</v>
      </c>
      <c r="T31" s="2"/>
      <c r="U31" s="2"/>
      <c r="V31" s="2"/>
      <c r="W31" s="7"/>
    </row>
    <row r="32" spans="1:23" s="43" customFormat="1" x14ac:dyDescent="0.25">
      <c r="A32" s="47"/>
      <c r="B32" s="48"/>
      <c r="C32" s="1" t="s">
        <v>86</v>
      </c>
      <c r="D32" s="46"/>
      <c r="E32" s="46"/>
      <c r="F32" s="46"/>
      <c r="G32" s="46"/>
      <c r="H32" s="46">
        <v>6</v>
      </c>
      <c r="I32" s="46"/>
      <c r="J32" s="46"/>
      <c r="K32" s="46"/>
      <c r="L32" s="46"/>
      <c r="M32" s="49"/>
      <c r="N32" s="46"/>
      <c r="O32" s="46"/>
      <c r="P32" s="51">
        <f t="shared" si="0"/>
        <v>0</v>
      </c>
      <c r="Q32" s="41"/>
      <c r="R32" s="50">
        <f t="shared" si="1"/>
        <v>6</v>
      </c>
      <c r="S32" s="41"/>
      <c r="T32" s="40"/>
      <c r="U32" s="40"/>
      <c r="V32" s="40"/>
      <c r="W32" s="42"/>
    </row>
    <row r="33" spans="1:23" s="43" customFormat="1" x14ac:dyDescent="0.25">
      <c r="A33" s="47"/>
      <c r="B33" s="48"/>
      <c r="C33" s="1" t="s">
        <v>112</v>
      </c>
      <c r="D33" s="46"/>
      <c r="E33" s="46"/>
      <c r="F33" s="46"/>
      <c r="G33" s="46"/>
      <c r="H33" s="2">
        <v>10</v>
      </c>
      <c r="I33" s="2"/>
      <c r="J33" s="2"/>
      <c r="K33" s="2">
        <v>2</v>
      </c>
      <c r="L33" s="2"/>
      <c r="M33" s="5"/>
      <c r="N33" s="2"/>
      <c r="O33" s="2">
        <v>15</v>
      </c>
      <c r="P33" s="51">
        <f t="shared" si="0"/>
        <v>0</v>
      </c>
      <c r="Q33" s="41"/>
      <c r="R33" s="50">
        <f t="shared" si="1"/>
        <v>27</v>
      </c>
      <c r="S33" s="41"/>
      <c r="T33" s="40"/>
      <c r="U33" s="40"/>
      <c r="V33" s="40"/>
      <c r="W33" s="42"/>
    </row>
    <row r="34" spans="1:23" s="43" customFormat="1" x14ac:dyDescent="0.25">
      <c r="A34" s="47"/>
      <c r="B34" s="1" t="s">
        <v>104</v>
      </c>
      <c r="C34" s="1"/>
      <c r="D34" s="46"/>
      <c r="E34" s="46"/>
      <c r="F34" s="46"/>
      <c r="G34" s="46"/>
      <c r="H34" s="46"/>
      <c r="I34" s="46"/>
      <c r="J34" s="46"/>
      <c r="K34" s="46"/>
      <c r="L34" s="46"/>
      <c r="M34" s="49"/>
      <c r="N34" s="46"/>
      <c r="O34" s="46"/>
      <c r="P34" s="51">
        <f t="shared" si="0"/>
        <v>0</v>
      </c>
      <c r="Q34" s="41"/>
      <c r="R34" s="50">
        <f t="shared" si="1"/>
        <v>0</v>
      </c>
      <c r="S34" s="41"/>
      <c r="T34" s="40"/>
      <c r="U34" s="40"/>
      <c r="V34" s="40"/>
      <c r="W34" s="42"/>
    </row>
    <row r="35" spans="1:23" s="43" customFormat="1" x14ac:dyDescent="0.25">
      <c r="A35" s="47"/>
      <c r="B35" s="48"/>
      <c r="C35" s="1" t="s">
        <v>85</v>
      </c>
      <c r="D35" s="46"/>
      <c r="E35" s="46"/>
      <c r="F35" s="46">
        <v>2</v>
      </c>
      <c r="G35" s="46"/>
      <c r="H35" s="46"/>
      <c r="I35" s="46"/>
      <c r="J35" s="46"/>
      <c r="K35" s="46"/>
      <c r="L35" s="46"/>
      <c r="M35" s="49"/>
      <c r="N35" s="46"/>
      <c r="O35" s="46"/>
      <c r="P35" s="51">
        <f t="shared" si="0"/>
        <v>0</v>
      </c>
      <c r="Q35" s="41"/>
      <c r="R35" s="50">
        <f t="shared" si="1"/>
        <v>2</v>
      </c>
      <c r="S35" s="41"/>
      <c r="T35" s="40"/>
      <c r="U35" s="40"/>
      <c r="V35" s="40"/>
      <c r="W35" s="42"/>
    </row>
    <row r="36" spans="1:23" s="43" customFormat="1" x14ac:dyDescent="0.25">
      <c r="A36" s="47"/>
      <c r="B36" s="48"/>
      <c r="C36" s="1" t="s">
        <v>113</v>
      </c>
      <c r="D36" s="46"/>
      <c r="E36" s="46"/>
      <c r="F36" s="46"/>
      <c r="G36" s="46"/>
      <c r="H36" s="46"/>
      <c r="I36" s="46"/>
      <c r="J36" s="46"/>
      <c r="K36" s="46">
        <v>7</v>
      </c>
      <c r="L36" s="46"/>
      <c r="M36" s="49"/>
      <c r="N36" s="46"/>
      <c r="O36" s="46">
        <v>57</v>
      </c>
      <c r="P36" s="51">
        <f t="shared" si="0"/>
        <v>0</v>
      </c>
      <c r="Q36" s="41"/>
      <c r="R36" s="50">
        <f t="shared" si="1"/>
        <v>64</v>
      </c>
      <c r="S36" s="41"/>
      <c r="T36" s="40"/>
      <c r="U36" s="40"/>
      <c r="V36" s="40"/>
      <c r="W36" s="42"/>
    </row>
    <row r="37" spans="1:23" s="43" customFormat="1" x14ac:dyDescent="0.25">
      <c r="A37" s="47"/>
      <c r="B37" s="48"/>
      <c r="C37" s="1" t="s">
        <v>124</v>
      </c>
      <c r="D37" s="46"/>
      <c r="E37" s="46">
        <v>6.5</v>
      </c>
      <c r="F37" s="46"/>
      <c r="G37" s="46"/>
      <c r="H37" s="46"/>
      <c r="I37" s="46"/>
      <c r="J37" s="46"/>
      <c r="K37" s="46"/>
      <c r="L37" s="46"/>
      <c r="M37" s="49"/>
      <c r="N37" s="46"/>
      <c r="O37" s="46"/>
      <c r="P37" s="51">
        <f t="shared" si="0"/>
        <v>0</v>
      </c>
      <c r="Q37" s="41"/>
      <c r="R37" s="50">
        <f t="shared" si="1"/>
        <v>6.5</v>
      </c>
      <c r="S37" s="41"/>
      <c r="T37" s="40"/>
      <c r="U37" s="40"/>
      <c r="V37" s="40"/>
      <c r="W37" s="42"/>
    </row>
    <row r="38" spans="1:23" s="43" customFormat="1" x14ac:dyDescent="0.25">
      <c r="A38" s="47"/>
      <c r="B38" s="48"/>
      <c r="C38" s="1" t="s">
        <v>105</v>
      </c>
      <c r="D38" s="46"/>
      <c r="E38" s="46"/>
      <c r="F38" s="46">
        <v>44</v>
      </c>
      <c r="G38" s="46"/>
      <c r="H38" s="46">
        <v>4</v>
      </c>
      <c r="I38" s="46"/>
      <c r="J38" s="46"/>
      <c r="K38" s="46"/>
      <c r="L38" s="46"/>
      <c r="M38" s="49"/>
      <c r="N38" s="46"/>
      <c r="O38" s="46"/>
      <c r="P38" s="51">
        <f t="shared" si="0"/>
        <v>0</v>
      </c>
      <c r="Q38" s="41"/>
      <c r="R38" s="50">
        <f t="shared" si="1"/>
        <v>48</v>
      </c>
      <c r="S38" s="41"/>
      <c r="T38" s="40"/>
      <c r="U38" s="40"/>
      <c r="V38" s="40"/>
      <c r="W38" s="42"/>
    </row>
    <row r="39" spans="1:23" s="43" customFormat="1" x14ac:dyDescent="0.25">
      <c r="A39" s="47"/>
      <c r="B39" s="48"/>
      <c r="C39" s="1" t="s">
        <v>98</v>
      </c>
      <c r="D39" s="46"/>
      <c r="E39" s="46"/>
      <c r="F39" s="46"/>
      <c r="G39" s="46"/>
      <c r="H39" s="46"/>
      <c r="I39" s="46"/>
      <c r="J39" s="46"/>
      <c r="K39" s="46">
        <v>76</v>
      </c>
      <c r="L39" s="46"/>
      <c r="M39" s="49"/>
      <c r="N39" s="46"/>
      <c r="O39" s="46">
        <v>25.5</v>
      </c>
      <c r="P39" s="51">
        <f t="shared" si="0"/>
        <v>0</v>
      </c>
      <c r="Q39" s="41"/>
      <c r="R39" s="50">
        <f t="shared" si="1"/>
        <v>101.5</v>
      </c>
      <c r="S39" s="41"/>
      <c r="T39" s="40"/>
      <c r="U39" s="40"/>
      <c r="V39" s="40"/>
      <c r="W39" s="42"/>
    </row>
    <row r="40" spans="1:23" s="43" customFormat="1" x14ac:dyDescent="0.25">
      <c r="A40" s="47"/>
      <c r="B40" s="48"/>
      <c r="C40" s="1" t="s">
        <v>107</v>
      </c>
      <c r="D40" s="46"/>
      <c r="E40" s="46">
        <v>6</v>
      </c>
      <c r="F40" s="46"/>
      <c r="G40" s="46">
        <v>5</v>
      </c>
      <c r="H40" s="46"/>
      <c r="I40" s="46"/>
      <c r="J40" s="46"/>
      <c r="K40" s="46"/>
      <c r="L40" s="46"/>
      <c r="M40" s="49"/>
      <c r="N40" s="46"/>
      <c r="O40" s="46"/>
      <c r="P40" s="51">
        <f t="shared" si="0"/>
        <v>0</v>
      </c>
      <c r="Q40" s="41"/>
      <c r="R40" s="50">
        <f t="shared" si="1"/>
        <v>11</v>
      </c>
      <c r="S40" s="41"/>
      <c r="T40" s="40"/>
      <c r="U40" s="40"/>
      <c r="V40" s="40"/>
      <c r="W40" s="42"/>
    </row>
    <row r="41" spans="1:23" s="43" customFormat="1" x14ac:dyDescent="0.25">
      <c r="A41" s="47"/>
      <c r="B41" s="48"/>
      <c r="C41" s="1"/>
      <c r="D41" s="46"/>
      <c r="E41" s="46"/>
      <c r="F41" s="46"/>
      <c r="G41" s="46"/>
      <c r="H41" s="46"/>
      <c r="I41" s="46"/>
      <c r="J41" s="46"/>
      <c r="K41" s="46"/>
      <c r="L41" s="46"/>
      <c r="M41" s="49"/>
      <c r="N41" s="46"/>
      <c r="O41" s="46"/>
      <c r="P41" s="51">
        <f t="shared" si="0"/>
        <v>0</v>
      </c>
      <c r="Q41" s="41"/>
      <c r="R41" s="50">
        <f t="shared" si="1"/>
        <v>0</v>
      </c>
      <c r="S41" s="41"/>
      <c r="T41" s="40"/>
      <c r="U41" s="40"/>
      <c r="V41" s="40"/>
      <c r="W41" s="42"/>
    </row>
    <row r="43" spans="1:23" ht="15.75" thickBot="1" x14ac:dyDescent="0.3">
      <c r="B43" s="16" t="s">
        <v>17</v>
      </c>
      <c r="C43" s="16"/>
      <c r="D43" s="17">
        <f t="shared" ref="D43:L43" si="2">SUM(D10:D41)</f>
        <v>0</v>
      </c>
      <c r="E43" s="17">
        <f t="shared" si="2"/>
        <v>12.5</v>
      </c>
      <c r="F43" s="17">
        <f t="shared" si="2"/>
        <v>85</v>
      </c>
      <c r="G43" s="17">
        <f t="shared" si="2"/>
        <v>5</v>
      </c>
      <c r="H43" s="17">
        <f t="shared" si="2"/>
        <v>36.5</v>
      </c>
      <c r="I43" s="17">
        <f t="shared" si="2"/>
        <v>0</v>
      </c>
      <c r="J43" s="17">
        <f t="shared" si="2"/>
        <v>12</v>
      </c>
      <c r="K43" s="17">
        <f t="shared" si="2"/>
        <v>104</v>
      </c>
      <c r="L43" s="17">
        <f t="shared" si="2"/>
        <v>0</v>
      </c>
      <c r="M43" s="17"/>
      <c r="N43" s="17">
        <f>SUM(N10:N42)</f>
        <v>0</v>
      </c>
      <c r="O43" s="17">
        <f>SUM(O10:O42)</f>
        <v>193.5</v>
      </c>
      <c r="P43" s="17">
        <f>SUM(P10:P42)</f>
        <v>0</v>
      </c>
      <c r="Q43" s="17"/>
      <c r="R43" s="17">
        <f>SUM(R10:R41)</f>
        <v>448.5</v>
      </c>
      <c r="S43" s="17"/>
      <c r="T43" s="17">
        <f>SUM(T10:T42)</f>
        <v>0</v>
      </c>
      <c r="U43" s="17">
        <f>SUM(U10:U42)</f>
        <v>0</v>
      </c>
      <c r="V43" s="17">
        <f>SUM(V10:V42)</f>
        <v>0</v>
      </c>
      <c r="W43" s="17">
        <f>SUM(W10:W42)</f>
        <v>0</v>
      </c>
    </row>
    <row r="44" spans="1:23" ht="15.75" thickTop="1" x14ac:dyDescent="0.25"/>
  </sheetData>
  <mergeCells count="6">
    <mergeCell ref="B2:W2"/>
    <mergeCell ref="B3:W3"/>
    <mergeCell ref="B4:W4"/>
    <mergeCell ref="D6:J6"/>
    <mergeCell ref="N6:P6"/>
    <mergeCell ref="T6:W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E915-442A-4066-9D91-B78B2018DBFB}">
  <dimension ref="A2:W36"/>
  <sheetViews>
    <sheetView workbookViewId="0">
      <selection activeCell="B4" sqref="B4:W4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116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3</v>
      </c>
      <c r="P9" s="50">
        <f t="shared" ref="P9:P16" si="0">IF(N9=0,0,N9-O9)</f>
        <v>0</v>
      </c>
      <c r="R9" s="50">
        <f>D9+E9+F9+G9+H9+I9+J9+K9+L9+O9</f>
        <v>3</v>
      </c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0">
        <f t="shared" si="0"/>
        <v>0</v>
      </c>
      <c r="R10" s="50">
        <f t="shared" ref="R10:R30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117</v>
      </c>
      <c r="F11" s="2"/>
      <c r="G11" s="2"/>
      <c r="H11" s="2">
        <v>1.5</v>
      </c>
      <c r="I11" s="2"/>
      <c r="J11" s="2"/>
      <c r="K11" s="2"/>
      <c r="L11" s="2"/>
      <c r="N11" s="2"/>
      <c r="O11" s="2"/>
      <c r="P11" s="50">
        <f t="shared" si="0"/>
        <v>0</v>
      </c>
      <c r="R11" s="50">
        <f t="shared" si="1"/>
        <v>1.5</v>
      </c>
      <c r="T11" s="2"/>
      <c r="U11" s="2"/>
      <c r="V11" s="2"/>
      <c r="W11" s="7"/>
    </row>
    <row r="12" spans="2:23" x14ac:dyDescent="0.25">
      <c r="B12" s="1" t="s">
        <v>118</v>
      </c>
      <c r="C12" s="1"/>
      <c r="D12" s="32"/>
      <c r="E12" s="32"/>
      <c r="F12" s="2"/>
      <c r="G12" s="2"/>
      <c r="H12" s="2"/>
      <c r="I12" s="2"/>
      <c r="J12" s="2"/>
      <c r="K12" s="2"/>
      <c r="L12" s="2"/>
      <c r="N12" s="2"/>
      <c r="O12" s="2"/>
      <c r="P12" s="50">
        <f t="shared" si="0"/>
        <v>0</v>
      </c>
      <c r="R12" s="50">
        <f t="shared" si="1"/>
        <v>0</v>
      </c>
      <c r="T12" s="2"/>
      <c r="U12" s="2"/>
      <c r="V12" s="2"/>
      <c r="W12" s="7"/>
    </row>
    <row r="13" spans="2:23" x14ac:dyDescent="0.25">
      <c r="B13" s="33"/>
      <c r="C13" s="1" t="s">
        <v>119</v>
      </c>
      <c r="D13" s="32"/>
      <c r="E13" s="32"/>
      <c r="F13" s="2"/>
      <c r="G13" s="2"/>
      <c r="H13" s="2"/>
      <c r="I13" s="2"/>
      <c r="J13" s="2">
        <v>3</v>
      </c>
      <c r="K13" s="2"/>
      <c r="L13" s="2"/>
      <c r="N13" s="2"/>
      <c r="O13" s="2"/>
      <c r="P13" s="50">
        <f t="shared" si="0"/>
        <v>0</v>
      </c>
      <c r="R13" s="50">
        <f t="shared" si="1"/>
        <v>3</v>
      </c>
      <c r="T13" s="2"/>
      <c r="U13" s="2"/>
      <c r="V13" s="2"/>
      <c r="W13" s="7"/>
    </row>
    <row r="14" spans="2:23" x14ac:dyDescent="0.25">
      <c r="B14" s="32"/>
      <c r="C14" s="1" t="s">
        <v>120</v>
      </c>
      <c r="D14" s="32"/>
      <c r="E14" s="32"/>
      <c r="F14" s="2"/>
      <c r="G14" s="2"/>
      <c r="H14" s="2"/>
      <c r="I14" s="2"/>
      <c r="J14" s="2"/>
      <c r="K14" s="2"/>
      <c r="L14" s="2"/>
      <c r="N14" s="2"/>
      <c r="O14" s="2">
        <v>7</v>
      </c>
      <c r="P14" s="50">
        <f t="shared" si="0"/>
        <v>0</v>
      </c>
      <c r="R14" s="50">
        <f t="shared" si="1"/>
        <v>7</v>
      </c>
      <c r="T14" s="2"/>
      <c r="U14" s="2"/>
      <c r="V14" s="2"/>
      <c r="W14" s="7"/>
    </row>
    <row r="15" spans="2:23" x14ac:dyDescent="0.25">
      <c r="B15" s="1"/>
      <c r="C15" s="1" t="s">
        <v>121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20</v>
      </c>
      <c r="P15" s="50">
        <f t="shared" si="0"/>
        <v>0</v>
      </c>
      <c r="R15" s="50">
        <f t="shared" si="1"/>
        <v>20</v>
      </c>
      <c r="T15" s="2"/>
      <c r="U15" s="2"/>
      <c r="V15" s="2"/>
      <c r="W15" s="7"/>
    </row>
    <row r="16" spans="2:23" x14ac:dyDescent="0.25">
      <c r="B16" s="1"/>
      <c r="C16" s="1" t="s">
        <v>122</v>
      </c>
      <c r="D16" s="32"/>
      <c r="E16" s="32"/>
      <c r="F16" s="2"/>
      <c r="G16" s="2"/>
      <c r="H16" s="2"/>
      <c r="I16" s="2"/>
      <c r="J16" s="2">
        <v>3</v>
      </c>
      <c r="K16" s="2"/>
      <c r="L16" s="2"/>
      <c r="N16" s="2"/>
      <c r="O16" s="2"/>
      <c r="P16" s="50">
        <f t="shared" si="0"/>
        <v>0</v>
      </c>
      <c r="R16" s="50">
        <f t="shared" si="1"/>
        <v>3</v>
      </c>
      <c r="T16" s="2"/>
      <c r="U16" s="2"/>
      <c r="V16" s="2"/>
      <c r="W16" s="7"/>
    </row>
    <row r="17" spans="1:23" x14ac:dyDescent="0.25">
      <c r="B17" s="33"/>
      <c r="C17" s="1" t="s">
        <v>123</v>
      </c>
      <c r="D17" s="32"/>
      <c r="E17" s="32"/>
      <c r="F17" s="2"/>
      <c r="G17" s="2"/>
      <c r="H17" s="2"/>
      <c r="I17" s="2"/>
      <c r="J17" s="2">
        <v>6</v>
      </c>
      <c r="K17" s="2"/>
      <c r="L17" s="2"/>
      <c r="N17" s="2"/>
      <c r="O17" s="2"/>
      <c r="P17" s="50">
        <f t="shared" ref="P17:P30" si="2">IF(N17=0,0,N17-O17)</f>
        <v>0</v>
      </c>
      <c r="R17" s="50">
        <f t="shared" si="1"/>
        <v>6</v>
      </c>
      <c r="T17" s="2"/>
      <c r="U17" s="2"/>
      <c r="V17" s="2"/>
      <c r="W17" s="7"/>
    </row>
    <row r="18" spans="1:23" x14ac:dyDescent="0.25">
      <c r="B18" s="1"/>
      <c r="C18" s="1" t="s">
        <v>117</v>
      </c>
      <c r="D18" s="2"/>
      <c r="E18" s="2"/>
      <c r="F18" s="2"/>
      <c r="G18" s="2"/>
      <c r="H18" s="2">
        <v>2</v>
      </c>
      <c r="I18" s="2"/>
      <c r="J18" s="2"/>
      <c r="K18" s="2"/>
      <c r="L18" s="2"/>
      <c r="N18" s="2"/>
      <c r="O18" s="2"/>
      <c r="P18" s="50">
        <f t="shared" si="2"/>
        <v>0</v>
      </c>
      <c r="R18" s="50">
        <f t="shared" si="1"/>
        <v>2</v>
      </c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L19" s="2"/>
      <c r="N19" s="2"/>
      <c r="O19" s="2"/>
      <c r="P19" s="50">
        <f t="shared" si="2"/>
        <v>0</v>
      </c>
      <c r="R19" s="50">
        <f t="shared" si="1"/>
        <v>0</v>
      </c>
      <c r="T19" s="2"/>
      <c r="U19" s="2"/>
      <c r="V19" s="2"/>
      <c r="W19" s="7"/>
    </row>
    <row r="20" spans="1:23" x14ac:dyDescent="0.25">
      <c r="B20" s="1"/>
      <c r="C20" s="1" t="s">
        <v>112</v>
      </c>
      <c r="D20" s="2"/>
      <c r="E20" s="2"/>
      <c r="F20" s="2"/>
      <c r="G20" s="2"/>
      <c r="H20" s="2">
        <v>3</v>
      </c>
      <c r="I20" s="2"/>
      <c r="J20" s="2"/>
      <c r="K20" s="2">
        <v>2</v>
      </c>
      <c r="L20" s="2"/>
      <c r="N20" s="2"/>
      <c r="O20" s="2">
        <v>15</v>
      </c>
      <c r="P20" s="50">
        <f t="shared" si="2"/>
        <v>0</v>
      </c>
      <c r="R20" s="50">
        <f t="shared" si="1"/>
        <v>20</v>
      </c>
      <c r="T20" s="2"/>
      <c r="U20" s="2"/>
      <c r="V20" s="2"/>
      <c r="W20" s="7"/>
    </row>
    <row r="21" spans="1:23" x14ac:dyDescent="0.25">
      <c r="B21" s="1" t="s">
        <v>104</v>
      </c>
      <c r="C21" s="1"/>
      <c r="D21" s="2"/>
      <c r="E21" s="2"/>
      <c r="F21" s="2"/>
      <c r="G21" s="2"/>
      <c r="H21" s="2"/>
      <c r="I21" s="2"/>
      <c r="J21" s="2"/>
      <c r="K21" s="2"/>
      <c r="L21" s="2"/>
      <c r="N21" s="2"/>
      <c r="O21" s="2"/>
      <c r="P21" s="50">
        <f t="shared" si="2"/>
        <v>0</v>
      </c>
      <c r="R21" s="50">
        <f t="shared" si="1"/>
        <v>0</v>
      </c>
      <c r="T21" s="2"/>
      <c r="U21" s="2"/>
      <c r="V21" s="2"/>
      <c r="W21" s="7"/>
    </row>
    <row r="22" spans="1:23" x14ac:dyDescent="0.25">
      <c r="B22" s="1"/>
      <c r="C22" s="1" t="s">
        <v>85</v>
      </c>
      <c r="D22" s="2"/>
      <c r="E22" s="2"/>
      <c r="F22" s="2">
        <v>2</v>
      </c>
      <c r="G22" s="2"/>
      <c r="H22" s="2"/>
      <c r="I22" s="2"/>
      <c r="J22" s="2"/>
      <c r="K22" s="2"/>
      <c r="L22" s="2"/>
      <c r="N22" s="2"/>
      <c r="O22" s="2"/>
      <c r="P22" s="50">
        <f t="shared" si="2"/>
        <v>0</v>
      </c>
      <c r="R22" s="50">
        <f t="shared" si="1"/>
        <v>2</v>
      </c>
      <c r="T22" s="2"/>
      <c r="U22" s="2"/>
      <c r="V22" s="2"/>
      <c r="W22" s="7"/>
    </row>
    <row r="23" spans="1:23" x14ac:dyDescent="0.25">
      <c r="B23" s="1"/>
      <c r="C23" s="1" t="s">
        <v>113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42</v>
      </c>
      <c r="P23" s="50">
        <f t="shared" si="2"/>
        <v>0</v>
      </c>
      <c r="R23" s="50">
        <f t="shared" si="1"/>
        <v>42</v>
      </c>
      <c r="T23" s="2"/>
      <c r="U23" s="2"/>
      <c r="V23" s="2"/>
      <c r="W23" s="7"/>
    </row>
    <row r="24" spans="1:23" x14ac:dyDescent="0.25">
      <c r="B24" s="1"/>
      <c r="C24" s="1" t="s">
        <v>124</v>
      </c>
      <c r="D24" s="2"/>
      <c r="E24" s="2">
        <v>6.5</v>
      </c>
      <c r="F24" s="2"/>
      <c r="G24" s="2"/>
      <c r="H24" s="2"/>
      <c r="I24" s="2"/>
      <c r="J24" s="2"/>
      <c r="K24" s="2"/>
      <c r="L24" s="2"/>
      <c r="N24" s="2"/>
      <c r="O24" s="2"/>
      <c r="P24" s="50">
        <f t="shared" si="2"/>
        <v>0</v>
      </c>
      <c r="R24" s="50">
        <f t="shared" si="1"/>
        <v>6.5</v>
      </c>
      <c r="T24" s="2"/>
      <c r="U24" s="2"/>
      <c r="V24" s="2"/>
      <c r="W24" s="7"/>
    </row>
    <row r="25" spans="1:23" x14ac:dyDescent="0.25">
      <c r="B25" s="1"/>
      <c r="C25" s="1" t="s">
        <v>105</v>
      </c>
      <c r="D25" s="2"/>
      <c r="E25" s="2"/>
      <c r="F25" s="2">
        <v>28</v>
      </c>
      <c r="G25" s="2"/>
      <c r="H25" s="2"/>
      <c r="I25" s="2"/>
      <c r="J25" s="2"/>
      <c r="K25" s="2"/>
      <c r="L25" s="2"/>
      <c r="N25" s="2"/>
      <c r="O25" s="2"/>
      <c r="P25" s="50">
        <f t="shared" si="2"/>
        <v>0</v>
      </c>
      <c r="R25" s="50">
        <f t="shared" si="1"/>
        <v>28</v>
      </c>
      <c r="T25" s="2"/>
      <c r="U25" s="2"/>
      <c r="V25" s="2"/>
      <c r="W25" s="7"/>
    </row>
    <row r="26" spans="1:23" s="43" customFormat="1" x14ac:dyDescent="0.25">
      <c r="B26" s="39"/>
      <c r="C26" s="48" t="s">
        <v>98</v>
      </c>
      <c r="D26" s="46"/>
      <c r="E26" s="46"/>
      <c r="F26" s="46"/>
      <c r="G26" s="46"/>
      <c r="H26" s="46"/>
      <c r="I26" s="46"/>
      <c r="J26" s="46"/>
      <c r="K26" s="46">
        <v>8</v>
      </c>
      <c r="L26" s="46"/>
      <c r="M26" s="49"/>
      <c r="N26" s="46"/>
      <c r="O26" s="46">
        <v>5.5</v>
      </c>
      <c r="P26" s="50">
        <f t="shared" si="2"/>
        <v>0</v>
      </c>
      <c r="Q26" s="41"/>
      <c r="R26" s="50">
        <f t="shared" si="1"/>
        <v>13.5</v>
      </c>
      <c r="S26" s="41"/>
      <c r="T26" s="40"/>
      <c r="U26" s="40"/>
      <c r="V26" s="40"/>
      <c r="W26" s="42"/>
    </row>
    <row r="27" spans="1:23" s="43" customFormat="1" x14ac:dyDescent="0.25">
      <c r="B27" s="1"/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2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A28" s="47"/>
      <c r="B28" s="48"/>
      <c r="C28" s="48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/>
      <c r="P28" s="50">
        <f t="shared" si="2"/>
        <v>0</v>
      </c>
      <c r="Q28" s="41"/>
      <c r="R28" s="50">
        <f t="shared" si="1"/>
        <v>0</v>
      </c>
      <c r="S28" s="41"/>
      <c r="T28" s="40"/>
      <c r="U28" s="40"/>
      <c r="V28" s="40"/>
      <c r="W28" s="42"/>
    </row>
    <row r="29" spans="1:23" s="43" customFormat="1" x14ac:dyDescent="0.25">
      <c r="A29" s="47"/>
      <c r="B29" s="48"/>
      <c r="C29" s="48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6"/>
      <c r="O29" s="46"/>
      <c r="P29" s="50">
        <f t="shared" si="2"/>
        <v>0</v>
      </c>
      <c r="Q29" s="41"/>
      <c r="R29" s="50">
        <f t="shared" si="1"/>
        <v>0</v>
      </c>
      <c r="S29" s="41"/>
      <c r="T29" s="40"/>
      <c r="U29" s="40"/>
      <c r="V29" s="40"/>
      <c r="W29" s="42"/>
    </row>
    <row r="30" spans="1:23" s="43" customFormat="1" x14ac:dyDescent="0.25">
      <c r="A30" s="47"/>
      <c r="B30" s="48"/>
      <c r="C30" s="48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/>
      <c r="P30" s="50">
        <f t="shared" si="2"/>
        <v>0</v>
      </c>
      <c r="Q30" s="41"/>
      <c r="R30" s="50">
        <f t="shared" si="1"/>
        <v>0</v>
      </c>
      <c r="S30" s="41"/>
      <c r="T30" s="40"/>
      <c r="U30" s="40"/>
      <c r="V30" s="40"/>
      <c r="W30" s="42"/>
    </row>
    <row r="32" spans="1:23" ht="15.75" thickBot="1" x14ac:dyDescent="0.3">
      <c r="B32" s="16" t="s">
        <v>17</v>
      </c>
      <c r="C32" s="16"/>
      <c r="D32" s="17">
        <f>SUM(D8:D31)</f>
        <v>0</v>
      </c>
      <c r="E32" s="17">
        <f t="shared" ref="E32:L32" si="3">SUM(E8:E31)</f>
        <v>6.5</v>
      </c>
      <c r="F32" s="17">
        <f t="shared" si="3"/>
        <v>30</v>
      </c>
      <c r="G32" s="17">
        <f t="shared" si="3"/>
        <v>0</v>
      </c>
      <c r="H32" s="17">
        <f t="shared" si="3"/>
        <v>6.5</v>
      </c>
      <c r="I32" s="17">
        <f t="shared" si="3"/>
        <v>0</v>
      </c>
      <c r="J32" s="17">
        <f t="shared" si="3"/>
        <v>12</v>
      </c>
      <c r="K32" s="17">
        <f t="shared" si="3"/>
        <v>10</v>
      </c>
      <c r="L32" s="17">
        <f t="shared" si="3"/>
        <v>0</v>
      </c>
      <c r="M32" s="17"/>
      <c r="N32" s="17">
        <f>SUM(N8:N31)</f>
        <v>0</v>
      </c>
      <c r="O32" s="17">
        <f>SUM(O8:O31)</f>
        <v>92.5</v>
      </c>
      <c r="P32" s="17">
        <f>SUM(P8:P31)</f>
        <v>0</v>
      </c>
      <c r="Q32" s="17"/>
      <c r="R32" s="17">
        <f>SUM(R8:R31)</f>
        <v>157.5</v>
      </c>
      <c r="S32" s="17"/>
      <c r="T32" s="17">
        <f>SUM(T8:T31)</f>
        <v>0</v>
      </c>
      <c r="U32" s="17">
        <f>SUM(U8:U31)</f>
        <v>0</v>
      </c>
      <c r="V32" s="17">
        <f>SUM(V8:V31)</f>
        <v>0</v>
      </c>
      <c r="W32" s="17">
        <f>SUM(W8:W31)</f>
        <v>0</v>
      </c>
    </row>
    <row r="33" spans="17:23" ht="15.75" thickTop="1" x14ac:dyDescent="0.25"/>
    <row r="34" spans="17:23" x14ac:dyDescent="0.25">
      <c r="Q34"/>
      <c r="R34"/>
      <c r="S34"/>
      <c r="T34"/>
      <c r="U34"/>
      <c r="V34"/>
      <c r="W34"/>
    </row>
    <row r="35" spans="17:23" x14ac:dyDescent="0.25">
      <c r="Q35"/>
      <c r="R35"/>
      <c r="S35"/>
      <c r="T35"/>
      <c r="U35"/>
      <c r="V35"/>
      <c r="W35"/>
    </row>
    <row r="36" spans="17:23" x14ac:dyDescent="0.25">
      <c r="Q36"/>
      <c r="R36"/>
      <c r="S36"/>
      <c r="T36"/>
      <c r="U36"/>
      <c r="V36"/>
      <c r="W36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5E5C-203F-41A3-9DD0-811F64512A02}">
  <dimension ref="A2:W33"/>
  <sheetViews>
    <sheetView topLeftCell="B1" workbookViewId="0">
      <selection activeCell="B5" sqref="B5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8.28515625" style="5" bestFit="1" customWidth="1"/>
    <col min="14" max="14" width="6.5703125" style="5" bestFit="1" customWidth="1"/>
    <col min="15" max="15" width="8.85546875" style="5" bestFit="1" customWidth="1"/>
    <col min="16" max="16" width="1.7109375" style="5" customWidth="1"/>
    <col min="17" max="17" width="9.85546875" style="5" customWidth="1"/>
    <col min="18" max="18" width="2.140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115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72" t="s">
        <v>74</v>
      </c>
      <c r="K6" s="72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109</v>
      </c>
      <c r="J7" s="73"/>
      <c r="K7" s="73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2"/>
      <c r="F8" s="2"/>
      <c r="G8" s="2"/>
      <c r="H8" s="2"/>
      <c r="I8" s="2"/>
      <c r="J8" s="2"/>
      <c r="K8" s="2"/>
      <c r="M8" s="2"/>
      <c r="N8" s="2"/>
      <c r="O8" s="7"/>
      <c r="Q8" s="7"/>
      <c r="S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2"/>
      <c r="F9" s="2"/>
      <c r="G9" s="2"/>
      <c r="H9" s="2"/>
      <c r="I9" s="2"/>
      <c r="J9" s="2"/>
      <c r="K9" s="2"/>
      <c r="M9" s="2"/>
      <c r="N9" s="2">
        <v>17</v>
      </c>
      <c r="O9" s="7"/>
      <c r="Q9" s="7">
        <f t="shared" ref="Q9" si="0">D9+E9+F9+G9+I9+J9+K9+N9</f>
        <v>17</v>
      </c>
      <c r="S9" s="7"/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2"/>
      <c r="F10" s="2"/>
      <c r="G10" s="2"/>
      <c r="H10" s="2"/>
      <c r="I10" s="2"/>
      <c r="J10" s="2"/>
      <c r="K10" s="2"/>
      <c r="M10" s="2"/>
      <c r="N10" s="2"/>
      <c r="O10" s="7"/>
      <c r="Q10" s="7"/>
      <c r="S10" s="7"/>
      <c r="T10" s="2"/>
      <c r="U10" s="2"/>
      <c r="V10" s="2"/>
      <c r="W10" s="7"/>
    </row>
    <row r="11" spans="2:23" x14ac:dyDescent="0.25">
      <c r="B11" s="32"/>
      <c r="C11" s="1" t="s">
        <v>83</v>
      </c>
      <c r="E11" s="2">
        <v>2</v>
      </c>
      <c r="F11" s="2"/>
      <c r="G11" s="2"/>
      <c r="H11" s="2"/>
      <c r="I11" s="2"/>
      <c r="J11" s="2"/>
      <c r="K11" s="2"/>
      <c r="M11" s="2"/>
      <c r="N11" s="2"/>
      <c r="O11" s="7"/>
      <c r="Q11" s="7">
        <f>D11+E11+F11+G11+I11+J11+K11+N11</f>
        <v>2</v>
      </c>
      <c r="S11" s="7"/>
      <c r="T11" s="2"/>
      <c r="U11" s="2"/>
      <c r="V11" s="2"/>
      <c r="W11" s="7"/>
    </row>
    <row r="12" spans="2:23" x14ac:dyDescent="0.25">
      <c r="B12" s="32"/>
      <c r="C12" s="1" t="s">
        <v>100</v>
      </c>
      <c r="D12" s="32"/>
      <c r="E12" s="2"/>
      <c r="F12" s="2"/>
      <c r="G12" s="2"/>
      <c r="H12" s="2"/>
      <c r="I12" s="2"/>
      <c r="J12" s="2"/>
      <c r="K12" s="2"/>
      <c r="M12" s="2">
        <v>8</v>
      </c>
      <c r="N12" s="2">
        <v>2</v>
      </c>
      <c r="O12" s="15">
        <f t="shared" ref="O12:O13" si="1">IF(M12=0,0,(N12-M12)/M12)</f>
        <v>-0.75</v>
      </c>
      <c r="Q12" s="7">
        <f>D12+E12+F12+G12+I12+J12+K12+N12</f>
        <v>2</v>
      </c>
      <c r="S12" s="7"/>
      <c r="T12" s="2"/>
      <c r="U12" s="2"/>
      <c r="V12" s="2"/>
      <c r="W12" s="7"/>
    </row>
    <row r="13" spans="2:23" x14ac:dyDescent="0.25">
      <c r="B13" s="33"/>
      <c r="C13" s="1" t="s">
        <v>101</v>
      </c>
      <c r="D13" s="32"/>
      <c r="E13" s="2"/>
      <c r="F13" s="2"/>
      <c r="G13" s="2"/>
      <c r="H13" s="2"/>
      <c r="I13" s="2"/>
      <c r="J13" s="2"/>
      <c r="K13" s="2"/>
      <c r="M13" s="2">
        <v>8</v>
      </c>
      <c r="N13" s="2">
        <v>4</v>
      </c>
      <c r="O13" s="15">
        <f t="shared" si="1"/>
        <v>-0.5</v>
      </c>
      <c r="Q13" s="7">
        <f>D13+E13+F13+G13+I13+J13+K13+N13</f>
        <v>4</v>
      </c>
      <c r="S13" s="7"/>
      <c r="T13" s="2"/>
      <c r="U13" s="2"/>
      <c r="V13" s="2"/>
      <c r="W13" s="7"/>
    </row>
    <row r="14" spans="2:23" x14ac:dyDescent="0.25">
      <c r="B14" s="32"/>
      <c r="C14" s="1" t="s">
        <v>72</v>
      </c>
      <c r="D14" s="32"/>
      <c r="E14" s="2">
        <v>9</v>
      </c>
      <c r="F14" s="2"/>
      <c r="G14" s="2"/>
      <c r="H14" s="2"/>
      <c r="I14" s="2"/>
      <c r="J14" s="2">
        <v>5</v>
      </c>
      <c r="K14" s="2"/>
      <c r="M14" s="2"/>
      <c r="N14" s="2"/>
      <c r="O14" s="7"/>
      <c r="Q14" s="7">
        <f>D14+E14+F14+G14+I14+J14+K14+N14</f>
        <v>14</v>
      </c>
      <c r="S14" s="7"/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2"/>
      <c r="F15" s="2"/>
      <c r="G15" s="2"/>
      <c r="H15" s="2"/>
      <c r="I15" s="2"/>
      <c r="J15" s="2"/>
      <c r="K15" s="2"/>
      <c r="M15" s="2"/>
      <c r="N15" s="2">
        <v>2</v>
      </c>
      <c r="O15" s="7"/>
      <c r="Q15" s="7">
        <f>D15+E15+F15+G15+I15+J15+K15+N15</f>
        <v>2</v>
      </c>
      <c r="S15" s="7"/>
      <c r="T15" s="2"/>
      <c r="U15" s="2"/>
      <c r="V15" s="2"/>
      <c r="W15" s="7"/>
    </row>
    <row r="16" spans="2:23" x14ac:dyDescent="0.25">
      <c r="B16" s="1" t="s">
        <v>102</v>
      </c>
      <c r="C16" s="1"/>
      <c r="D16" s="32"/>
      <c r="E16" s="2"/>
      <c r="F16" s="2"/>
      <c r="G16" s="2"/>
      <c r="H16" s="2"/>
      <c r="I16" s="2"/>
      <c r="J16" s="2"/>
      <c r="K16" s="2"/>
      <c r="M16" s="2"/>
      <c r="N16" s="2"/>
      <c r="O16" s="7"/>
      <c r="Q16" s="7"/>
      <c r="S16" s="7"/>
      <c r="T16" s="2"/>
      <c r="U16" s="2"/>
      <c r="V16" s="2"/>
      <c r="W16" s="7"/>
    </row>
    <row r="17" spans="1:23" x14ac:dyDescent="0.25">
      <c r="B17" s="33"/>
      <c r="C17" s="1" t="s">
        <v>85</v>
      </c>
      <c r="D17" s="32"/>
      <c r="E17" s="2">
        <v>3</v>
      </c>
      <c r="F17" s="2"/>
      <c r="G17" s="2"/>
      <c r="H17" s="2"/>
      <c r="I17" s="2"/>
      <c r="J17" s="2"/>
      <c r="K17" s="2"/>
      <c r="M17" s="2"/>
      <c r="N17" s="2"/>
      <c r="O17" s="7"/>
      <c r="Q17" s="7">
        <f t="shared" ref="Q17" si="2">D17+E17+F17+G17+I17+J17+K17+N17</f>
        <v>3</v>
      </c>
      <c r="S17" s="7"/>
      <c r="T17" s="2"/>
      <c r="U17" s="2"/>
      <c r="V17" s="2"/>
      <c r="W17" s="7"/>
    </row>
    <row r="18" spans="1:23" x14ac:dyDescent="0.25">
      <c r="B18" s="1"/>
      <c r="C18" s="1" t="s">
        <v>86</v>
      </c>
      <c r="D18" s="2"/>
      <c r="E18" s="2"/>
      <c r="F18" s="2"/>
      <c r="G18" s="2"/>
      <c r="H18" s="2"/>
      <c r="I18" s="2"/>
      <c r="J18" s="2"/>
      <c r="K18" s="2"/>
      <c r="M18" s="2"/>
      <c r="N18" s="2">
        <v>15</v>
      </c>
      <c r="O18" s="7"/>
      <c r="Q18" s="7">
        <f>D18+E18+F18+G18+I18+J18+K18+N18</f>
        <v>15</v>
      </c>
      <c r="S18" s="7"/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M19" s="2"/>
      <c r="N19" s="2"/>
      <c r="O19" s="7"/>
      <c r="Q19" s="7"/>
      <c r="S19" s="7"/>
      <c r="T19" s="2"/>
      <c r="U19" s="2"/>
      <c r="V19" s="2"/>
      <c r="W19" s="7"/>
    </row>
    <row r="20" spans="1:23" x14ac:dyDescent="0.25">
      <c r="B20" s="1"/>
      <c r="C20" s="1" t="s">
        <v>88</v>
      </c>
      <c r="D20" s="2"/>
      <c r="E20" s="2"/>
      <c r="F20" s="2"/>
      <c r="G20" s="2">
        <v>7</v>
      </c>
      <c r="H20" s="2"/>
      <c r="I20" s="2"/>
      <c r="J20" s="2"/>
      <c r="K20" s="2"/>
      <c r="M20" s="2"/>
      <c r="N20" s="2"/>
      <c r="O20" s="7"/>
      <c r="Q20" s="7">
        <f t="shared" ref="Q20:Q27" si="3">D20+E20+F20+G20+I20+J20+K20+N20</f>
        <v>7</v>
      </c>
      <c r="S20" s="7"/>
      <c r="T20" s="2"/>
      <c r="U20" s="2"/>
      <c r="V20" s="2"/>
      <c r="W20" s="7"/>
    </row>
    <row r="21" spans="1:23" x14ac:dyDescent="0.25">
      <c r="B21" s="1"/>
      <c r="C21" s="1" t="s">
        <v>98</v>
      </c>
      <c r="D21" s="2"/>
      <c r="E21" s="2"/>
      <c r="F21" s="2"/>
      <c r="G21" s="2"/>
      <c r="H21" s="2"/>
      <c r="I21" s="2"/>
      <c r="J21" s="2">
        <v>14</v>
      </c>
      <c r="K21" s="2"/>
      <c r="M21" s="2"/>
      <c r="N21" s="2"/>
      <c r="O21" s="7"/>
      <c r="Q21" s="7">
        <f t="shared" si="3"/>
        <v>14</v>
      </c>
      <c r="S21" s="7"/>
      <c r="T21" s="2"/>
      <c r="U21" s="2"/>
      <c r="V21" s="2"/>
      <c r="W21" s="7"/>
    </row>
    <row r="22" spans="1:23" x14ac:dyDescent="0.25">
      <c r="B22" s="1"/>
      <c r="C22" s="1" t="s">
        <v>86</v>
      </c>
      <c r="D22" s="2"/>
      <c r="E22" s="2"/>
      <c r="F22" s="2"/>
      <c r="G22" s="2">
        <v>6</v>
      </c>
      <c r="H22" s="2"/>
      <c r="I22" s="2"/>
      <c r="J22" s="2"/>
      <c r="K22" s="2"/>
      <c r="M22" s="2"/>
      <c r="N22" s="2"/>
      <c r="O22" s="7"/>
      <c r="Q22" s="7">
        <f t="shared" si="3"/>
        <v>6</v>
      </c>
      <c r="S22" s="7"/>
      <c r="T22" s="2"/>
      <c r="U22" s="2"/>
      <c r="V22" s="2"/>
      <c r="W22" s="7"/>
    </row>
    <row r="23" spans="1:23" s="43" customFormat="1" x14ac:dyDescent="0.25">
      <c r="B23" s="39"/>
      <c r="C23" s="1" t="s">
        <v>112</v>
      </c>
      <c r="D23" s="40"/>
      <c r="E23" s="40"/>
      <c r="F23" s="40"/>
      <c r="G23" s="46">
        <v>7</v>
      </c>
      <c r="H23" s="40"/>
      <c r="I23" s="40"/>
      <c r="J23" s="40"/>
      <c r="K23" s="40"/>
      <c r="L23" s="41"/>
      <c r="M23" s="40"/>
      <c r="N23" s="40"/>
      <c r="O23" s="7"/>
      <c r="P23" s="41"/>
      <c r="Q23" s="7">
        <f t="shared" si="3"/>
        <v>7</v>
      </c>
      <c r="R23" s="41"/>
      <c r="S23" s="42"/>
      <c r="T23" s="40"/>
      <c r="U23" s="40"/>
      <c r="V23" s="40"/>
      <c r="W23" s="42"/>
    </row>
    <row r="24" spans="1:23" s="43" customFormat="1" x14ac:dyDescent="0.25">
      <c r="B24" s="1" t="s">
        <v>104</v>
      </c>
      <c r="C24" s="1"/>
      <c r="D24" s="40"/>
      <c r="E24" s="40"/>
      <c r="F24" s="40"/>
      <c r="G24" s="46"/>
      <c r="H24" s="40"/>
      <c r="I24" s="40"/>
      <c r="J24" s="40"/>
      <c r="K24" s="40"/>
      <c r="L24" s="41"/>
      <c r="M24" s="40"/>
      <c r="N24" s="40"/>
      <c r="O24" s="7"/>
      <c r="P24" s="41"/>
      <c r="Q24" s="7"/>
      <c r="R24" s="41"/>
      <c r="S24" s="42"/>
      <c r="T24" s="40"/>
      <c r="U24" s="40"/>
      <c r="V24" s="40"/>
      <c r="W24" s="42"/>
    </row>
    <row r="25" spans="1:23" s="43" customFormat="1" x14ac:dyDescent="0.25">
      <c r="A25" s="47"/>
      <c r="B25" s="48"/>
      <c r="C25" s="48" t="s">
        <v>113</v>
      </c>
      <c r="D25" s="46"/>
      <c r="E25" s="46"/>
      <c r="F25" s="46"/>
      <c r="G25" s="46"/>
      <c r="H25" s="46"/>
      <c r="I25" s="46"/>
      <c r="J25" s="46">
        <v>7</v>
      </c>
      <c r="K25" s="46"/>
      <c r="L25" s="49"/>
      <c r="M25" s="46"/>
      <c r="N25" s="46">
        <v>15</v>
      </c>
      <c r="O25" s="7"/>
      <c r="P25" s="41"/>
      <c r="Q25" s="7">
        <f t="shared" si="3"/>
        <v>22</v>
      </c>
      <c r="R25" s="41"/>
      <c r="S25" s="42"/>
      <c r="T25" s="40"/>
      <c r="U25" s="40"/>
      <c r="V25" s="40"/>
      <c r="W25" s="42"/>
    </row>
    <row r="26" spans="1:23" s="43" customFormat="1" x14ac:dyDescent="0.25">
      <c r="A26" s="47"/>
      <c r="B26" s="48"/>
      <c r="C26" s="48" t="s">
        <v>105</v>
      </c>
      <c r="D26" s="46"/>
      <c r="E26" s="46">
        <v>16</v>
      </c>
      <c r="F26" s="46"/>
      <c r="G26" s="46"/>
      <c r="H26" s="46"/>
      <c r="I26" s="46"/>
      <c r="J26" s="46"/>
      <c r="K26" s="46"/>
      <c r="L26" s="49"/>
      <c r="M26" s="46"/>
      <c r="N26" s="46"/>
      <c r="O26" s="7"/>
      <c r="P26" s="41"/>
      <c r="Q26" s="7">
        <f t="shared" si="3"/>
        <v>16</v>
      </c>
      <c r="R26" s="41"/>
      <c r="S26" s="42"/>
      <c r="T26" s="40"/>
      <c r="U26" s="40"/>
      <c r="V26" s="40"/>
      <c r="W26" s="42"/>
    </row>
    <row r="27" spans="1:23" s="43" customFormat="1" x14ac:dyDescent="0.25">
      <c r="A27" s="47"/>
      <c r="B27" s="48"/>
      <c r="C27" s="48" t="s">
        <v>98</v>
      </c>
      <c r="D27" s="46"/>
      <c r="E27" s="46"/>
      <c r="F27" s="46"/>
      <c r="G27" s="46"/>
      <c r="H27" s="46"/>
      <c r="I27" s="46"/>
      <c r="J27" s="46">
        <v>34</v>
      </c>
      <c r="K27" s="46"/>
      <c r="L27" s="49"/>
      <c r="M27" s="46"/>
      <c r="N27" s="46">
        <v>5</v>
      </c>
      <c r="O27" s="7"/>
      <c r="P27" s="41"/>
      <c r="Q27" s="7">
        <f t="shared" si="3"/>
        <v>39</v>
      </c>
      <c r="R27" s="41"/>
      <c r="S27" s="42"/>
      <c r="T27" s="40"/>
      <c r="U27" s="40"/>
      <c r="V27" s="40"/>
      <c r="W27" s="42"/>
    </row>
    <row r="29" spans="1:23" ht="15.75" thickBot="1" x14ac:dyDescent="0.3">
      <c r="B29" s="16" t="s">
        <v>17</v>
      </c>
      <c r="C29" s="16"/>
      <c r="D29" s="17">
        <f t="shared" ref="D29:E29" si="4">SUM(D8:D18)</f>
        <v>0</v>
      </c>
      <c r="E29" s="17">
        <f t="shared" si="4"/>
        <v>14</v>
      </c>
      <c r="F29" s="17">
        <f t="shared" ref="F29:K29" si="5">SUM(F8:F28)</f>
        <v>0</v>
      </c>
      <c r="G29" s="17">
        <f t="shared" si="5"/>
        <v>20</v>
      </c>
      <c r="H29" s="17">
        <f t="shared" si="5"/>
        <v>0</v>
      </c>
      <c r="I29" s="17">
        <f t="shared" si="5"/>
        <v>0</v>
      </c>
      <c r="J29" s="17">
        <f t="shared" si="5"/>
        <v>60</v>
      </c>
      <c r="K29" s="17">
        <f t="shared" si="5"/>
        <v>0</v>
      </c>
      <c r="L29" s="17"/>
      <c r="M29" s="17">
        <f>SUM(M8:M28)</f>
        <v>16</v>
      </c>
      <c r="N29" s="17">
        <f>SUM(N8:N28)</f>
        <v>60</v>
      </c>
      <c r="O29" s="18">
        <f>N29/M29</f>
        <v>3.75</v>
      </c>
      <c r="P29" s="17"/>
      <c r="Q29" s="17">
        <f>SUM(Q8:Q28)</f>
        <v>170</v>
      </c>
      <c r="R29" s="17"/>
      <c r="S29" s="17"/>
      <c r="T29" s="17">
        <f>SUM(T8:T28)</f>
        <v>0</v>
      </c>
      <c r="U29" s="17">
        <f>SUM(U8:U28)</f>
        <v>0</v>
      </c>
      <c r="V29" s="17">
        <f>SUM(V8:V28)</f>
        <v>0</v>
      </c>
      <c r="W29" s="17">
        <f>SUM(W8:W28)</f>
        <v>0</v>
      </c>
    </row>
    <row r="30" spans="1:23" ht="15.75" thickTop="1" x14ac:dyDescent="0.25"/>
    <row r="31" spans="1:23" x14ac:dyDescent="0.25">
      <c r="P31"/>
      <c r="Q31"/>
      <c r="R31"/>
      <c r="S31"/>
      <c r="T31"/>
      <c r="U31"/>
      <c r="V31"/>
      <c r="W31"/>
    </row>
    <row r="32" spans="1:23" x14ac:dyDescent="0.25">
      <c r="P32"/>
      <c r="Q32"/>
      <c r="R32"/>
      <c r="S32"/>
      <c r="T32"/>
      <c r="U32"/>
      <c r="V32"/>
      <c r="W32"/>
    </row>
    <row r="33" spans="16:23" x14ac:dyDescent="0.25">
      <c r="P33"/>
      <c r="Q33"/>
      <c r="R33"/>
      <c r="S33"/>
      <c r="T33"/>
      <c r="U33"/>
      <c r="V33"/>
      <c r="W33"/>
    </row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9"/>
  <sheetViews>
    <sheetView workbookViewId="0">
      <selection activeCell="Q22" sqref="Q19:Q22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9.7109375" style="5" customWidth="1"/>
    <col min="12" max="12" width="2.42578125" style="5" customWidth="1"/>
    <col min="13" max="15" width="10.42578125" style="5" customWidth="1"/>
    <col min="16" max="16" width="1" style="5" customWidth="1"/>
    <col min="17" max="17" width="8.28515625" style="5" customWidth="1"/>
    <col min="18" max="18" width="1.57031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71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72" t="s">
        <v>74</v>
      </c>
      <c r="K6" s="72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110</v>
      </c>
      <c r="J7" s="73"/>
      <c r="K7" s="73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32" t="s">
        <v>82</v>
      </c>
      <c r="D8" s="32"/>
      <c r="E8" s="2"/>
      <c r="F8" s="2"/>
      <c r="G8" s="2"/>
      <c r="H8" s="2"/>
      <c r="I8" s="2"/>
      <c r="J8" s="2"/>
      <c r="K8" s="2"/>
      <c r="M8" s="2"/>
      <c r="N8" s="2"/>
      <c r="O8" s="45"/>
      <c r="Q8" s="7"/>
      <c r="S8" s="7"/>
      <c r="T8" s="2"/>
      <c r="U8" s="2"/>
      <c r="V8" s="2"/>
      <c r="W8" s="7"/>
    </row>
    <row r="9" spans="2:23" x14ac:dyDescent="0.25">
      <c r="B9" s="32"/>
      <c r="C9" s="33" t="s">
        <v>83</v>
      </c>
      <c r="D9" s="32"/>
      <c r="E9" s="2">
        <v>7</v>
      </c>
      <c r="F9" s="2"/>
      <c r="G9" s="2"/>
      <c r="H9" s="2"/>
      <c r="I9" s="2"/>
      <c r="J9" s="2"/>
      <c r="K9" s="2"/>
      <c r="M9" s="2"/>
      <c r="N9" s="2"/>
      <c r="O9" s="45"/>
      <c r="Q9" s="7">
        <f>D9+E9+F9+I9+J9+K9+N9</f>
        <v>7</v>
      </c>
      <c r="S9" s="7"/>
      <c r="T9" s="2"/>
      <c r="U9" s="2"/>
      <c r="V9" s="2"/>
      <c r="W9" s="7"/>
    </row>
    <row r="10" spans="2:23" x14ac:dyDescent="0.25">
      <c r="B10" s="33"/>
      <c r="C10" s="32" t="s">
        <v>72</v>
      </c>
      <c r="D10" s="32"/>
      <c r="E10" s="2">
        <v>7</v>
      </c>
      <c r="F10" s="2"/>
      <c r="G10" s="2"/>
      <c r="H10" s="2"/>
      <c r="I10" s="2"/>
      <c r="J10" s="2"/>
      <c r="K10" s="2"/>
      <c r="M10" s="2"/>
      <c r="N10" s="2"/>
      <c r="O10" s="45"/>
      <c r="Q10" s="7">
        <f>D10+E10+F10+I10+J10+K10+N10</f>
        <v>7</v>
      </c>
      <c r="S10" s="7"/>
      <c r="T10" s="2"/>
      <c r="U10" s="2"/>
      <c r="V10" s="2"/>
      <c r="W10" s="7"/>
    </row>
    <row r="11" spans="2:23" x14ac:dyDescent="0.25">
      <c r="B11" s="32" t="s">
        <v>84</v>
      </c>
      <c r="E11" s="2"/>
      <c r="F11" s="2"/>
      <c r="G11" s="2"/>
      <c r="H11" s="2"/>
      <c r="I11" s="2"/>
      <c r="J11" s="2"/>
      <c r="K11" s="2"/>
      <c r="M11" s="2"/>
      <c r="N11" s="2"/>
      <c r="O11" s="45"/>
      <c r="Q11" s="7"/>
      <c r="S11" s="7"/>
      <c r="T11" s="2"/>
      <c r="U11" s="2"/>
      <c r="V11" s="2"/>
      <c r="W11" s="7"/>
    </row>
    <row r="12" spans="2:23" x14ac:dyDescent="0.25">
      <c r="B12" s="32"/>
      <c r="C12" s="32" t="s">
        <v>85</v>
      </c>
      <c r="D12" s="32"/>
      <c r="E12" s="2">
        <v>8</v>
      </c>
      <c r="F12" s="2"/>
      <c r="G12" s="2"/>
      <c r="H12" s="2"/>
      <c r="I12" s="2"/>
      <c r="J12" s="2"/>
      <c r="K12" s="2"/>
      <c r="M12" s="2"/>
      <c r="N12" s="2"/>
      <c r="O12" s="45"/>
      <c r="Q12" s="7">
        <f>D12+E12+F12+I12+J12+K12+N12</f>
        <v>8</v>
      </c>
      <c r="S12" s="7"/>
      <c r="T12" s="2"/>
      <c r="U12" s="2"/>
      <c r="V12" s="2"/>
      <c r="W12" s="7"/>
    </row>
    <row r="13" spans="2:23" x14ac:dyDescent="0.25">
      <c r="B13" s="33"/>
      <c r="C13" s="32" t="s">
        <v>86</v>
      </c>
      <c r="D13" s="32"/>
      <c r="E13" s="2"/>
      <c r="F13" s="2"/>
      <c r="G13" s="2"/>
      <c r="H13" s="2"/>
      <c r="I13" s="2"/>
      <c r="J13" s="2"/>
      <c r="K13" s="2"/>
      <c r="M13" s="2"/>
      <c r="N13" s="2">
        <v>16</v>
      </c>
      <c r="O13" s="45">
        <f t="shared" ref="O13:O17" si="0">IF(M13=0,0,(N13-M13)/M13)</f>
        <v>0</v>
      </c>
      <c r="Q13" s="7">
        <f>D13+E13+F13+I13+J13+K13+N13</f>
        <v>16</v>
      </c>
      <c r="S13" s="7"/>
      <c r="T13" s="2"/>
      <c r="U13" s="2"/>
      <c r="V13" s="2"/>
      <c r="W13" s="7"/>
    </row>
    <row r="14" spans="2:23" x14ac:dyDescent="0.25">
      <c r="B14" s="44" t="s">
        <v>87</v>
      </c>
      <c r="E14" s="2"/>
      <c r="F14" s="2"/>
      <c r="G14" s="2"/>
      <c r="H14" s="2"/>
      <c r="I14" s="2"/>
      <c r="J14" s="2"/>
      <c r="K14" s="2"/>
      <c r="M14" s="2"/>
      <c r="N14" s="2"/>
      <c r="O14" s="45"/>
      <c r="Q14" s="7"/>
      <c r="S14" s="7"/>
      <c r="T14" s="2"/>
      <c r="U14" s="2"/>
      <c r="V14" s="2"/>
      <c r="W14" s="7"/>
    </row>
    <row r="15" spans="2:23" x14ac:dyDescent="0.25">
      <c r="B15" s="32"/>
      <c r="C15" s="32" t="s">
        <v>88</v>
      </c>
      <c r="D15" s="32"/>
      <c r="E15" s="2"/>
      <c r="F15" s="2"/>
      <c r="G15" s="2"/>
      <c r="H15" s="2"/>
      <c r="I15" s="2"/>
      <c r="J15" s="2"/>
      <c r="K15" s="2">
        <v>6</v>
      </c>
      <c r="M15" s="2"/>
      <c r="N15" s="2"/>
      <c r="O15" s="45"/>
      <c r="Q15" s="7">
        <f>D15+E15+F15+I15+J15+K15+N15</f>
        <v>6</v>
      </c>
      <c r="S15" s="7"/>
      <c r="T15" s="2"/>
      <c r="U15" s="2"/>
      <c r="V15" s="2"/>
      <c r="W15" s="7"/>
    </row>
    <row r="16" spans="2:23" x14ac:dyDescent="0.25">
      <c r="B16" s="33"/>
      <c r="C16" s="32" t="s">
        <v>85</v>
      </c>
      <c r="D16" s="32"/>
      <c r="E16" s="2">
        <v>3</v>
      </c>
      <c r="F16" s="2"/>
      <c r="G16" s="2"/>
      <c r="H16" s="2"/>
      <c r="I16" s="2"/>
      <c r="J16" s="2"/>
      <c r="K16" s="2"/>
      <c r="M16" s="2"/>
      <c r="N16" s="2">
        <v>24</v>
      </c>
      <c r="O16" s="45">
        <f t="shared" si="0"/>
        <v>0</v>
      </c>
      <c r="Q16" s="7">
        <f>D16+E16+F16+I16+J16+K16+N16</f>
        <v>27</v>
      </c>
      <c r="S16" s="7"/>
      <c r="T16" s="2"/>
      <c r="U16" s="2"/>
      <c r="V16" s="2"/>
      <c r="W16" s="7"/>
    </row>
    <row r="17" spans="2:23" x14ac:dyDescent="0.25">
      <c r="B17" s="33"/>
      <c r="C17" s="32" t="s">
        <v>89</v>
      </c>
      <c r="D17" s="32"/>
      <c r="E17" s="2"/>
      <c r="F17" s="2"/>
      <c r="G17" s="2"/>
      <c r="H17" s="2"/>
      <c r="I17" s="2"/>
      <c r="J17" s="2"/>
      <c r="K17" s="2"/>
      <c r="M17" s="2"/>
      <c r="N17" s="2">
        <v>6</v>
      </c>
      <c r="O17" s="45">
        <f t="shared" si="0"/>
        <v>0</v>
      </c>
      <c r="Q17" s="7">
        <f>D17+E17+F17+I17+J17+K17+N17</f>
        <v>6</v>
      </c>
      <c r="S17" s="7"/>
      <c r="T17" s="2"/>
      <c r="U17" s="2"/>
      <c r="V17" s="2"/>
      <c r="W17" s="7"/>
    </row>
    <row r="18" spans="2:23" x14ac:dyDescent="0.25">
      <c r="B18" s="1" t="s">
        <v>104</v>
      </c>
      <c r="C18" s="32"/>
      <c r="D18" s="32"/>
      <c r="E18" s="2"/>
      <c r="F18" s="2"/>
      <c r="G18" s="2"/>
      <c r="H18" s="2"/>
      <c r="I18" s="2"/>
      <c r="J18" s="2"/>
      <c r="K18" s="2"/>
      <c r="M18" s="2"/>
      <c r="N18" s="2"/>
      <c r="O18" s="45"/>
      <c r="Q18" s="7"/>
      <c r="S18" s="7"/>
      <c r="T18" s="2"/>
      <c r="U18" s="2"/>
      <c r="V18" s="2"/>
      <c r="W18" s="7"/>
    </row>
    <row r="19" spans="2:23" x14ac:dyDescent="0.25">
      <c r="B19" s="33"/>
      <c r="C19" s="1" t="s">
        <v>105</v>
      </c>
      <c r="D19" s="32"/>
      <c r="E19" s="2"/>
      <c r="F19" s="2"/>
      <c r="G19" s="2"/>
      <c r="H19" s="2"/>
      <c r="I19" s="2"/>
      <c r="J19" s="2"/>
      <c r="K19" s="2">
        <v>4</v>
      </c>
      <c r="M19" s="2"/>
      <c r="N19" s="2"/>
      <c r="O19" s="45"/>
      <c r="Q19" s="7">
        <f>D19+E19+F19+I19+J19+K19+N19</f>
        <v>4</v>
      </c>
      <c r="S19" s="7"/>
      <c r="T19" s="2"/>
      <c r="U19" s="2"/>
      <c r="V19" s="2"/>
      <c r="W19" s="7"/>
    </row>
    <row r="20" spans="2:23" x14ac:dyDescent="0.25">
      <c r="B20" s="33"/>
      <c r="C20" s="1" t="s">
        <v>98</v>
      </c>
      <c r="D20" s="32"/>
      <c r="E20" s="2"/>
      <c r="F20" s="2"/>
      <c r="G20" s="2"/>
      <c r="H20" s="2"/>
      <c r="I20" s="2"/>
      <c r="J20" s="2">
        <v>38</v>
      </c>
      <c r="K20" s="2"/>
      <c r="M20" s="2"/>
      <c r="N20" s="2">
        <v>4</v>
      </c>
      <c r="O20" s="45"/>
      <c r="Q20" s="7">
        <f>D20+E20+F20+I20+J20+K20+N20</f>
        <v>42</v>
      </c>
      <c r="S20" s="7"/>
      <c r="T20" s="2"/>
      <c r="U20" s="2"/>
      <c r="V20" s="2"/>
      <c r="W20" s="7"/>
    </row>
    <row r="21" spans="2:23" x14ac:dyDescent="0.25">
      <c r="B21" s="33"/>
      <c r="C21" s="1" t="s">
        <v>107</v>
      </c>
      <c r="D21" s="32"/>
      <c r="E21" s="2"/>
      <c r="F21" s="2">
        <v>5</v>
      </c>
      <c r="G21" s="2"/>
      <c r="H21" s="2"/>
      <c r="I21" s="2"/>
      <c r="J21" s="2"/>
      <c r="K21" s="2"/>
      <c r="M21" s="2"/>
      <c r="N21" s="2"/>
      <c r="O21" s="45"/>
      <c r="Q21" s="7">
        <f>D21+E21+F21+I21+J21+K21+N21</f>
        <v>5</v>
      </c>
      <c r="S21" s="7"/>
      <c r="T21" s="2"/>
      <c r="U21" s="2"/>
      <c r="V21" s="2"/>
      <c r="W21" s="7"/>
    </row>
    <row r="22" spans="2:23" x14ac:dyDescent="0.25">
      <c r="B22" s="33"/>
      <c r="C22" s="1" t="s">
        <v>108</v>
      </c>
      <c r="D22" s="32"/>
      <c r="E22" s="2">
        <v>6</v>
      </c>
      <c r="F22" s="2"/>
      <c r="G22" s="2"/>
      <c r="H22" s="2"/>
      <c r="I22" s="2"/>
      <c r="J22" s="2"/>
      <c r="K22" s="2"/>
      <c r="M22" s="2"/>
      <c r="N22" s="2"/>
      <c r="O22" s="45"/>
      <c r="Q22" s="7">
        <f>D22+E22+F22+I22+J22+K22+N22</f>
        <v>6</v>
      </c>
      <c r="S22" s="7"/>
      <c r="T22" s="2"/>
      <c r="U22" s="2"/>
      <c r="V22" s="2"/>
      <c r="W22" s="7"/>
    </row>
    <row r="23" spans="2:23" x14ac:dyDescent="0.25">
      <c r="B23" s="33"/>
      <c r="C23" s="32"/>
      <c r="D23" s="32"/>
      <c r="E23" s="2"/>
      <c r="F23" s="2"/>
      <c r="G23" s="2"/>
      <c r="H23" s="2"/>
      <c r="I23" s="2"/>
      <c r="J23" s="2"/>
      <c r="K23" s="2"/>
      <c r="M23" s="2"/>
      <c r="N23" s="2"/>
      <c r="O23" s="45"/>
      <c r="Q23" s="7"/>
      <c r="S23" s="7"/>
      <c r="T23" s="2"/>
      <c r="U23" s="2"/>
      <c r="V23" s="2"/>
      <c r="W23" s="7"/>
    </row>
    <row r="24" spans="2:23" x14ac:dyDescent="0.25">
      <c r="B24" s="31"/>
      <c r="C24" s="1"/>
      <c r="D24" s="2"/>
      <c r="E24" s="2"/>
      <c r="F24" s="2"/>
      <c r="G24" s="2"/>
      <c r="H24" s="2"/>
      <c r="I24" s="2"/>
      <c r="J24" s="2"/>
      <c r="K24" s="2"/>
      <c r="M24" s="2"/>
      <c r="N24" s="2"/>
      <c r="O24" s="45"/>
      <c r="Q24" s="7"/>
      <c r="S24" s="7"/>
      <c r="T24" s="2"/>
      <c r="U24" s="2"/>
      <c r="V24" s="2"/>
      <c r="W24" s="7"/>
    </row>
    <row r="25" spans="2:23" x14ac:dyDescent="0.25">
      <c r="B25" s="1"/>
      <c r="C25" s="29"/>
      <c r="D25" s="28"/>
      <c r="E25" s="28"/>
      <c r="F25" s="28"/>
      <c r="G25" s="28"/>
      <c r="H25" s="28"/>
      <c r="I25" s="28"/>
      <c r="J25" s="2"/>
      <c r="K25" s="2"/>
      <c r="M25" s="2"/>
      <c r="N25" s="2"/>
      <c r="O25" s="45"/>
      <c r="P25" s="6"/>
      <c r="Q25" s="15"/>
      <c r="S25" s="15"/>
      <c r="T25" s="2"/>
      <c r="U25" s="2"/>
      <c r="V25" s="2"/>
      <c r="W25" s="7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  <c r="O26" s="15"/>
      <c r="Q26" s="7"/>
      <c r="S26" s="7"/>
      <c r="T26" s="2"/>
      <c r="U26" s="2"/>
      <c r="V26" s="2"/>
      <c r="W26" s="7"/>
    </row>
    <row r="28" spans="2:23" ht="15.75" thickBot="1" x14ac:dyDescent="0.3">
      <c r="B28" s="16" t="s">
        <v>17</v>
      </c>
      <c r="C28" s="16"/>
      <c r="D28" s="17">
        <f>SUM(D8:D24)</f>
        <v>0</v>
      </c>
      <c r="E28" s="17">
        <f>SUM(E8:E24)</f>
        <v>31</v>
      </c>
      <c r="F28" s="17">
        <f>SUM(F8:F24)</f>
        <v>5</v>
      </c>
      <c r="G28" s="17"/>
      <c r="H28" s="17"/>
      <c r="I28" s="17">
        <f>SUM(I8:I24)</f>
        <v>0</v>
      </c>
      <c r="J28" s="17">
        <f>SUM(J8:J24)</f>
        <v>38</v>
      </c>
      <c r="K28" s="17">
        <f>SUM(K8:K24)</f>
        <v>10</v>
      </c>
      <c r="L28" s="17"/>
      <c r="M28" s="17">
        <f>SUM(M8:M27)</f>
        <v>0</v>
      </c>
      <c r="N28" s="17">
        <f>SUM(N8:N27)</f>
        <v>50</v>
      </c>
      <c r="O28" s="18">
        <v>0</v>
      </c>
      <c r="P28" s="17"/>
      <c r="Q28" s="17">
        <f>SUM(Q8:Q26)</f>
        <v>134</v>
      </c>
      <c r="R28" s="17"/>
      <c r="S28" s="17"/>
      <c r="T28" s="17">
        <f>SUM(T8:T27)</f>
        <v>0</v>
      </c>
      <c r="U28" s="17">
        <f>SUM(U8:U27)</f>
        <v>0</v>
      </c>
      <c r="V28" s="17">
        <f>SUM(V8:V27)</f>
        <v>0</v>
      </c>
      <c r="W28" s="17">
        <f>SUM(W8:W27)</f>
        <v>0</v>
      </c>
    </row>
    <row r="29" spans="2:23" ht="15.75" thickTop="1" x14ac:dyDescent="0.25"/>
  </sheetData>
  <mergeCells count="8">
    <mergeCell ref="B3:W3"/>
    <mergeCell ref="B2:W2"/>
    <mergeCell ref="B4:W4"/>
    <mergeCell ref="T6:W6"/>
    <mergeCell ref="M6:O6"/>
    <mergeCell ref="D6:I6"/>
    <mergeCell ref="K6:K7"/>
    <mergeCell ref="J6:J7"/>
  </mergeCells>
  <conditionalFormatting sqref="T25">
    <cfRule type="expression" priority="1">
      <formula>T25/$W25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Ealuations</vt:lpstr>
      <vt:lpstr>Consolidated</vt:lpstr>
      <vt:lpstr>November 2024</vt:lpstr>
      <vt:lpstr>October 2024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2024-12-03T12:23:01Z</dcterms:modified>
</cp:coreProperties>
</file>