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HR\Performance Evaluation\October 2024\QA\"/>
    </mc:Choice>
  </mc:AlternateContent>
  <xr:revisionPtr revIDLastSave="0" documentId="13_ncr:1_{1FB4206C-33BB-44B0-8214-3F0DD197492E}" xr6:coauthVersionLast="47" xr6:coauthVersionMax="47" xr10:uidLastSave="{00000000-0000-0000-0000-000000000000}"/>
  <bookViews>
    <workbookView xWindow="20370" yWindow="-3840" windowWidth="29040" windowHeight="15720" xr2:uid="{C18F1D24-2B51-47D5-ADD3-847EF68750D1}"/>
  </bookViews>
  <sheets>
    <sheet name="Employee" sheetId="2" r:id="rId1"/>
    <sheet name="Quarterly Evaluations" sheetId="3" r:id="rId2"/>
    <sheet name="Consolidated" sheetId="5" r:id="rId3"/>
    <sheet name="September 24" sheetId="1" r:id="rId4"/>
    <sheet name="October 202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4" l="1"/>
  <c r="N9" i="4"/>
  <c r="P14" i="4"/>
  <c r="P13" i="4"/>
  <c r="P12" i="4"/>
  <c r="P11" i="4"/>
  <c r="P19" i="5"/>
  <c r="P18" i="5"/>
  <c r="P11" i="5"/>
  <c r="P15" i="5"/>
  <c r="M10" i="5"/>
  <c r="N10" i="5"/>
  <c r="M9" i="5"/>
  <c r="N9" i="5" s="1"/>
  <c r="P10" i="5" l="1"/>
  <c r="U26" i="5"/>
  <c r="T26" i="5"/>
  <c r="S26" i="5"/>
  <c r="M26" i="5"/>
  <c r="L26" i="5"/>
  <c r="N26" i="5" s="1"/>
  <c r="J26" i="5"/>
  <c r="I26" i="5"/>
  <c r="H26" i="5"/>
  <c r="G26" i="5"/>
  <c r="F26" i="5"/>
  <c r="E26" i="5"/>
  <c r="D26" i="5"/>
  <c r="V16" i="5"/>
  <c r="P16" i="5"/>
  <c r="V13" i="5"/>
  <c r="P13" i="5"/>
  <c r="V9" i="5"/>
  <c r="P9" i="5"/>
  <c r="P10" i="4"/>
  <c r="T17" i="4"/>
  <c r="S17" i="4"/>
  <c r="M17" i="4"/>
  <c r="N17" i="4" s="1"/>
  <c r="L17" i="4"/>
  <c r="J17" i="4"/>
  <c r="I17" i="4"/>
  <c r="H17" i="4"/>
  <c r="G17" i="4"/>
  <c r="F17" i="4"/>
  <c r="E17" i="4"/>
  <c r="D17" i="4"/>
  <c r="V11" i="4"/>
  <c r="V9" i="4"/>
  <c r="P9" i="4"/>
  <c r="P17" i="4" s="1"/>
  <c r="B2" i="3"/>
  <c r="V14" i="1"/>
  <c r="V12" i="1"/>
  <c r="V9" i="1"/>
  <c r="P14" i="1"/>
  <c r="P12" i="1"/>
  <c r="P9" i="1"/>
  <c r="G28" i="1"/>
  <c r="U28" i="1"/>
  <c r="T28" i="1"/>
  <c r="S28" i="1"/>
  <c r="M28" i="1"/>
  <c r="L28" i="1"/>
  <c r="N28" i="1" s="1"/>
  <c r="J28" i="1"/>
  <c r="I28" i="1"/>
  <c r="H28" i="1"/>
  <c r="F28" i="1"/>
  <c r="E28" i="1"/>
  <c r="D28" i="1"/>
  <c r="C10" i="2"/>
  <c r="V28" i="1" l="1"/>
  <c r="P28" i="1"/>
  <c r="P26" i="5"/>
  <c r="V26" i="5"/>
  <c r="V13" i="4"/>
  <c r="V17" i="4" s="1"/>
  <c r="U17" i="4"/>
</calcChain>
</file>

<file path=xl/sharedStrings.xml><?xml version="1.0" encoding="utf-8"?>
<sst xmlns="http://schemas.openxmlformats.org/spreadsheetml/2006/main" count="190" uniqueCount="113">
  <si>
    <t>Employee Name</t>
  </si>
  <si>
    <t>Employee ID</t>
  </si>
  <si>
    <t>Designation</t>
  </si>
  <si>
    <t>Department</t>
  </si>
  <si>
    <t>Employee Information</t>
  </si>
  <si>
    <t>Joining Date</t>
  </si>
  <si>
    <t>Assessment Year</t>
  </si>
  <si>
    <t>Task</t>
  </si>
  <si>
    <t>Project / Release</t>
  </si>
  <si>
    <t>Total</t>
  </si>
  <si>
    <t>Post-Prod</t>
  </si>
  <si>
    <t>Actual</t>
  </si>
  <si>
    <t>Project Profile</t>
  </si>
  <si>
    <t>Variance</t>
  </si>
  <si>
    <t>Planned</t>
  </si>
  <si>
    <t>Number of Bugs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</si>
  <si>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</si>
  <si>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</si>
  <si>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</si>
  <si>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</si>
  <si>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</si>
  <si>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</si>
  <si>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</si>
  <si>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</si>
  <si>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Smoke</t>
  </si>
  <si>
    <t>QA</t>
  </si>
  <si>
    <t>UAT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</si>
  <si>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</si>
  <si>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</si>
  <si>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</si>
  <si>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</si>
  <si>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</si>
  <si>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</si>
  <si>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</si>
  <si>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</si>
  <si>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</si>
  <si>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</si>
  <si>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</si>
  <si>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</si>
  <si>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</si>
  <si>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</si>
  <si>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</si>
  <si>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</si>
  <si>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</si>
  <si>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</si>
  <si>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</si>
  <si>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</si>
  <si>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</si>
  <si>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</si>
  <si>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</si>
  <si>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</si>
  <si>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</si>
  <si>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</si>
  <si>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</si>
  <si>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</si>
  <si>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</si>
  <si>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Client Items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</si>
  <si>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</si>
  <si>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</si>
  <si>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</si>
  <si>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</si>
  <si>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</si>
  <si>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</si>
  <si>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</si>
  <si>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</si>
  <si>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</si>
  <si>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</si>
  <si>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</si>
  <si>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</si>
  <si>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APWORKS PHASE2</t>
  </si>
  <si>
    <t>Period: September 2024</t>
  </si>
  <si>
    <t>Project Overhead</t>
  </si>
  <si>
    <t>Mgmt</t>
  </si>
  <si>
    <t>Analysis</t>
  </si>
  <si>
    <t>Deployment</t>
  </si>
  <si>
    <t>Design</t>
  </si>
  <si>
    <t>Testing and Verification</t>
  </si>
  <si>
    <t>Meetings</t>
  </si>
  <si>
    <t>Hamza Nouman</t>
  </si>
  <si>
    <t>018</t>
  </si>
  <si>
    <t>QA Engineer</t>
  </si>
  <si>
    <t>08/01/2023</t>
  </si>
  <si>
    <t>2024-25</t>
  </si>
  <si>
    <t>APWORKS 2024.2 - PHASE 3</t>
  </si>
  <si>
    <t>Google Drive integration. (Setup and Integration development)</t>
  </si>
  <si>
    <t>Regular testing and QA new project/assignment/task</t>
  </si>
  <si>
    <t>NEXELUS 2024.2</t>
  </si>
  <si>
    <t>Test Cases</t>
  </si>
  <si>
    <t>Time</t>
  </si>
  <si>
    <t>Quarterly Evaluation (%)</t>
  </si>
  <si>
    <t>Jul-Sep</t>
  </si>
  <si>
    <t>Oct-Dec</t>
  </si>
  <si>
    <t>Jan-Mar</t>
  </si>
  <si>
    <t>Apr-Jun</t>
  </si>
  <si>
    <t>1-3 Month</t>
  </si>
  <si>
    <t>4-6 Month</t>
  </si>
  <si>
    <t>7-9 Month</t>
  </si>
  <si>
    <t>10-12 Month</t>
  </si>
  <si>
    <t>Threshold</t>
  </si>
  <si>
    <t>AI Usage</t>
  </si>
  <si>
    <t xml:space="preserve">APWORKS 2024.2 - PHASE 3        </t>
  </si>
  <si>
    <t>Broadcast Invoice: EDI File Processing</t>
  </si>
  <si>
    <t>Period: September 2024 - June-25</t>
  </si>
  <si>
    <t xml:space="preserve">AP WORKFLOW                     </t>
  </si>
  <si>
    <t>Bug Fixing</t>
  </si>
  <si>
    <t>Cient UAT Upgrad</t>
  </si>
  <si>
    <t>Documentation</t>
  </si>
  <si>
    <t>Cient UAT Upgrade</t>
  </si>
  <si>
    <t xml:space="preserve">PR-0013                         </t>
  </si>
  <si>
    <t>Admin &amp; Misc.</t>
  </si>
  <si>
    <t>Internal Meeting</t>
  </si>
  <si>
    <t>Requirement Writing</t>
  </si>
  <si>
    <t>Internal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</si>
</sst>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rgb="FFFF0000"/>
      <name val="Aptos Narrow"/>
      <family val="2"/>
      <scheme val="minor"/>
    </font>
    <font>
      <sz val="10"/>
      <color rgb="FFFF0000"/>
      <name val="Arial"/>
      <family val="2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10" fillId="0" borderId="0">
      <alignment vertical="top"/>
    </xf>
    <xf numFmtId="43" fontId="1" fillId="0" borderId="0" applyFont="0" applyFill="0" applyBorder="0" applyAlignment="0" applyProtection="0"/>
  </cellStyleXfs>
  <cellXfs count="8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0" borderId="0" xfId="0" applyAlignment="1">
      <alignment horizontal="center"/>
    </xf>
    <xf numFmtId="9" fontId="0" fillId="0" borderId="0" xfId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9" fontId="0" fillId="4" borderId="6" xfId="1" applyFont="1" applyFill="1" applyBorder="1" applyAlignment="1">
      <alignment horizontal="center"/>
    </xf>
    <xf numFmtId="0" fontId="0" fillId="6" borderId="1" xfId="0" applyFill="1" applyBorder="1"/>
    <xf numFmtId="0" fontId="3" fillId="5" borderId="3" xfId="0" applyFont="1" applyFill="1" applyBorder="1" applyAlignment="1">
      <alignment horizontal="center"/>
    </xf>
    <xf numFmtId="0" fontId="3" fillId="5" borderId="2" xfId="0" applyFont="1" applyFill="1" applyBorder="1"/>
    <xf numFmtId="0" fontId="2" fillId="7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0" fillId="6" borderId="2" xfId="0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center"/>
    </xf>
    <xf numFmtId="0" fontId="10" fillId="0" borderId="1" xfId="4" applyBorder="1">
      <alignment vertical="top"/>
    </xf>
    <xf numFmtId="0" fontId="0" fillId="2" borderId="7" xfId="0" applyFill="1" applyBorder="1" applyAlignment="1">
      <alignment horizontal="center"/>
    </xf>
    <xf numFmtId="0" fontId="10" fillId="0" borderId="1" xfId="4" applyBorder="1" applyAlignment="1">
      <alignment horizontal="center" vertical="top"/>
    </xf>
    <xf numFmtId="9" fontId="0" fillId="0" borderId="1" xfId="1" applyFont="1" applyBorder="1" applyAlignment="1">
      <alignment horizontal="center"/>
    </xf>
    <xf numFmtId="0" fontId="1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2" fontId="0" fillId="2" borderId="4" xfId="5" applyNumberFormat="1" applyFont="1" applyFill="1" applyBorder="1" applyAlignment="1">
      <alignment horizontal="center"/>
    </xf>
    <xf numFmtId="2" fontId="0" fillId="2" borderId="8" xfId="5" applyNumberFormat="1" applyFont="1" applyFill="1" applyBorder="1" applyAlignment="1">
      <alignment horizontal="center"/>
    </xf>
    <xf numFmtId="2" fontId="0" fillId="3" borderId="1" xfId="5" applyNumberFormat="1" applyFont="1" applyFill="1" applyBorder="1" applyAlignment="1">
      <alignment horizontal="center"/>
    </xf>
    <xf numFmtId="2" fontId="0" fillId="0" borderId="0" xfId="5" applyNumberFormat="1" applyFont="1" applyAlignment="1">
      <alignment horizontal="center"/>
    </xf>
    <xf numFmtId="0" fontId="0" fillId="6" borderId="2" xfId="0" applyFill="1" applyBorder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center"/>
    </xf>
    <xf numFmtId="49" fontId="9" fillId="0" borderId="0" xfId="0" applyNumberFormat="1" applyFont="1"/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0" fillId="0" borderId="3" xfId="0" applyBorder="1"/>
    <xf numFmtId="0" fontId="13" fillId="0" borderId="1" xfId="4" applyFont="1" applyBorder="1" applyAlignment="1">
      <alignment horizontal="center" vertical="top"/>
    </xf>
    <xf numFmtId="0" fontId="12" fillId="0" borderId="1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3" borderId="1" xfId="0" applyFont="1" applyFill="1" applyBorder="1" applyAlignment="1">
      <alignment horizontal="center"/>
    </xf>
    <xf numFmtId="9" fontId="12" fillId="0" borderId="0" xfId="1" applyFont="1" applyBorder="1" applyAlignment="1">
      <alignment horizontal="center"/>
    </xf>
    <xf numFmtId="2" fontId="12" fillId="3" borderId="1" xfId="5" applyNumberFormat="1" applyFont="1" applyFill="1" applyBorder="1" applyAlignment="1">
      <alignment horizontal="center"/>
    </xf>
    <xf numFmtId="9" fontId="12" fillId="3" borderId="1" xfId="1" applyFont="1" applyFill="1" applyBorder="1" applyAlignment="1">
      <alignment horizontal="center"/>
    </xf>
    <xf numFmtId="0" fontId="12" fillId="0" borderId="0" xfId="0" applyFont="1"/>
    <xf numFmtId="0" fontId="7" fillId="0" borderId="1" xfId="4" applyFont="1" applyBorder="1" applyAlignment="1">
      <alignment horizontal="center" vertical="top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6" xfId="1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1" xfId="0" applyFont="1" applyBorder="1" applyAlignment="1">
      <alignment vertical="top"/>
    </xf>
    <xf numFmtId="2" fontId="14" fillId="3" borderId="1" xfId="5" applyNumberFormat="1" applyFont="1" applyFill="1" applyBorder="1" applyAlignment="1">
      <alignment horizontal="center"/>
    </xf>
    <xf numFmtId="164" fontId="0" fillId="2" borderId="4" xfId="5" applyNumberFormat="1" applyFont="1" applyFill="1" applyBorder="1" applyAlignment="1">
      <alignment horizontal="center"/>
    </xf>
    <xf numFmtId="164" fontId="0" fillId="2" borderId="8" xfId="5" applyNumberFormat="1" applyFont="1" applyFill="1" applyBorder="1" applyAlignment="1">
      <alignment horizontal="center"/>
    </xf>
    <xf numFmtId="164" fontId="0" fillId="3" borderId="1" xfId="5" applyNumberFormat="1" applyFon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0" borderId="0" xfId="5" applyNumberFormat="1" applyFont="1" applyAlignment="1">
      <alignment horizontal="center"/>
    </xf>
    <xf numFmtId="164" fontId="12" fillId="3" borderId="1" xfId="1" applyNumberFormat="1" applyFont="1" applyFill="1" applyBorder="1" applyAlignment="1">
      <alignment horizontal="center"/>
    </xf>
    <xf numFmtId="49" fontId="0" fillId="0" borderId="1" xfId="0" applyNumberFormat="1" applyBorder="1"/>
    <xf numFmtId="2" fontId="0" fillId="0" borderId="1" xfId="0" applyNumberFormat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10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6">
    <cellStyle name="Comma" xfId="5" builtinId="3"/>
    <cellStyle name="Currency 2" xfId="3" xr:uid="{8180B592-B2B1-4676-AFAD-227D0E36D85D}"/>
    <cellStyle name="Normal" xfId="0" builtinId="0"/>
    <cellStyle name="Normal 2" xfId="2" xr:uid="{C6FF6618-242E-45B7-94CB-EA40EC999215}"/>
    <cellStyle name="Normal 3" xfId="4" xr:uid="{2701FF39-7653-422A-8590-37E5DFF3CAE0}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and Punctuality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Employee!$B$14</c:f>
              <c:strCache>
                <c:ptCount val="1"/>
                <c:pt idx="0">
                  <c:v>Total Working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Employee!$C$14:$N$14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19</c:v>
                </c:pt>
                <c:pt idx="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09-4C5F-9FBD-CE2874E9202B}"/>
            </c:ext>
          </c:extLst>
        </c:ser>
        <c:ser>
          <c:idx val="1"/>
          <c:order val="1"/>
          <c:tx>
            <c:strRef>
              <c:f>Employee!$B$15</c:f>
              <c:strCache>
                <c:ptCount val="1"/>
                <c:pt idx="0">
                  <c:v>Employee Working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Employee!$C$15:$N$15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18</c:v>
                </c:pt>
                <c:pt idx="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09-4C5F-9FBD-CE2874E9202B}"/>
            </c:ext>
          </c:extLst>
        </c:ser>
        <c:ser>
          <c:idx val="2"/>
          <c:order val="2"/>
          <c:tx>
            <c:strRef>
              <c:f>Employee!$B$16</c:f>
              <c:strCache>
                <c:ptCount val="1"/>
                <c:pt idx="0">
                  <c:v>Leaves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Employee!$C$16:$N$16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09-4C5F-9FBD-CE2874E9202B}"/>
            </c:ext>
          </c:extLst>
        </c:ser>
        <c:ser>
          <c:idx val="3"/>
          <c:order val="3"/>
          <c:tx>
            <c:strRef>
              <c:f>Employee!$B$17</c:f>
              <c:strCache>
                <c:ptCount val="1"/>
                <c:pt idx="0">
                  <c:v>Days Worked over 8 hours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Employee!$C$17:$N$17</c:f>
              <c:numCache>
                <c:formatCode>General</c:formatCode>
                <c:ptCount val="12"/>
                <c:pt idx="0">
                  <c:v>14</c:v>
                </c:pt>
                <c:pt idx="1">
                  <c:v>22</c:v>
                </c:pt>
                <c:pt idx="2">
                  <c:v>17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09-4C5F-9FBD-CE2874E9202B}"/>
            </c:ext>
          </c:extLst>
        </c:ser>
        <c:ser>
          <c:idx val="4"/>
          <c:order val="4"/>
          <c:tx>
            <c:strRef>
              <c:f>Employee!$B$18</c:f>
              <c:strCache>
                <c:ptCount val="1"/>
                <c:pt idx="0">
                  <c:v>Days Worked under 8 hours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Employee!$C$18:$N$18</c:f>
              <c:numCache>
                <c:formatCode>General</c:formatCode>
                <c:ptCount val="12"/>
                <c:pt idx="0">
                  <c:v>7</c:v>
                </c:pt>
                <c:pt idx="1">
                  <c:v>0</c:v>
                </c:pt>
                <c:pt idx="2">
                  <c:v>1</c:v>
                </c:pt>
                <c:pt idx="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09-4C5F-9FBD-CE2874E9202B}"/>
            </c:ext>
          </c:extLst>
        </c:ser>
        <c:ser>
          <c:idx val="5"/>
          <c:order val="5"/>
          <c:tx>
            <c:strRef>
              <c:f>Employee!$B$19</c:f>
              <c:strCache>
                <c:ptCount val="1"/>
                <c:pt idx="0">
                  <c:v>Weekends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Employee!$C$19:$N$19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C09-4C5F-9FBD-CE2874E9202B}"/>
            </c:ext>
          </c:extLst>
        </c:ser>
        <c:ser>
          <c:idx val="6"/>
          <c:order val="6"/>
          <c:tx>
            <c:strRef>
              <c:f>Employee!$B$20</c:f>
              <c:strCache>
                <c:ptCount val="1"/>
                <c:pt idx="0">
                  <c:v>Late Arrivals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Employee!$C$20:$N$20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C09-4C5F-9FBD-CE2874E9202B}"/>
            </c:ext>
          </c:extLst>
        </c:ser>
        <c:ser>
          <c:idx val="7"/>
          <c:order val="7"/>
          <c:tx>
            <c:strRef>
              <c:f>Employee!$B$21</c:f>
              <c:strCache>
                <c:ptCount val="1"/>
                <c:pt idx="0">
                  <c:v>Short Leaves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Employee!$C$21:$N$21</c:f>
              <c:numCache>
                <c:formatCode>General</c:formatCode>
                <c:ptCount val="12"/>
                <c:pt idx="0">
                  <c:v>7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C09-4C5F-9FBD-CE2874E92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740943"/>
        <c:axId val="647752943"/>
      </c:lineChart>
      <c:catAx>
        <c:axId val="647740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52943"/>
        <c:crosses val="autoZero"/>
        <c:auto val="1"/>
        <c:lblAlgn val="ctr"/>
        <c:lblOffset val="100"/>
        <c:noMultiLvlLbl val="0"/>
      </c:catAx>
      <c:valAx>
        <c:axId val="64775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4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14</xdr:col>
      <xdr:colOff>57150</xdr:colOff>
      <xdr:row>36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EFD97B-9D19-48B6-A7D7-84E244946F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21"/>
  <sheetViews>
    <sheetView tabSelected="1" workbookViewId="0">
      <selection activeCell="C9" sqref="C9:E9"/>
    </sheetView>
  </sheetViews>
  <sheetFormatPr defaultRowHeight="15" x14ac:dyDescent="0.25"/>
  <cols>
    <col min="2" max="2" width="37" customWidth="1"/>
    <col min="3" max="3" width="11.28515625" style="4" customWidth="1"/>
    <col min="4" max="14" width="11.28515625" customWidth="1"/>
  </cols>
  <sheetData>
    <row r="2" spans="2:14" ht="21" x14ac:dyDescent="0.35">
      <c r="B2" s="73" t="s">
        <v>53</v>
      </c>
      <c r="C2" s="73"/>
    </row>
    <row r="4" spans="2:14" x14ac:dyDescent="0.25">
      <c r="B4" s="72" t="s">
        <v>4</v>
      </c>
      <c r="C4" s="72"/>
      <c r="D4" s="72"/>
      <c r="E4" s="72"/>
      <c r="F4" s="27"/>
      <c r="G4" s="27"/>
    </row>
    <row r="5" spans="2:14" x14ac:dyDescent="0.25">
      <c r="B5" s="3" t="s">
        <v>1</v>
      </c>
      <c r="C5" s="70" t="s">
        <v>79</v>
      </c>
      <c r="D5" s="70"/>
      <c r="E5" s="70"/>
      <c r="F5" s="4"/>
      <c r="G5" s="4"/>
    </row>
    <row r="6" spans="2:14" x14ac:dyDescent="0.25">
      <c r="B6" s="3" t="s">
        <v>0</v>
      </c>
      <c r="C6" s="70" t="s">
        <v>78</v>
      </c>
      <c r="D6" s="70"/>
      <c r="E6" s="70"/>
      <c r="F6" s="4"/>
      <c r="G6" s="4"/>
    </row>
    <row r="7" spans="2:14" x14ac:dyDescent="0.25">
      <c r="B7" s="3" t="s">
        <v>2</v>
      </c>
      <c r="C7" s="70" t="s">
        <v>80</v>
      </c>
      <c r="D7" s="70"/>
      <c r="E7" s="70"/>
      <c r="F7" s="4"/>
      <c r="G7" s="4"/>
    </row>
    <row r="8" spans="2:14" x14ac:dyDescent="0.25">
      <c r="B8" s="3" t="s">
        <v>3</v>
      </c>
      <c r="C8" s="70" t="s">
        <v>25</v>
      </c>
      <c r="D8" s="70"/>
      <c r="E8" s="70"/>
      <c r="F8" s="4"/>
      <c r="G8" s="4"/>
    </row>
    <row r="9" spans="2:14" x14ac:dyDescent="0.25">
      <c r="B9" s="3" t="s">
        <v>5</v>
      </c>
      <c r="C9" s="70" t="s">
        <v>81</v>
      </c>
      <c r="D9" s="70"/>
      <c r="E9" s="70"/>
      <c r="F9" s="4"/>
      <c r="G9" s="4"/>
    </row>
    <row r="10" spans="2:14" x14ac:dyDescent="0.25">
      <c r="B10" s="3" t="s">
        <v>55</v>
      </c>
      <c r="C10" s="71">
        <f ca="1">(_xlfn.DAYS(TODAY(),C9)/365)</f>
        <v>1.3041095890410959</v>
      </c>
      <c r="D10" s="71"/>
      <c r="E10" s="71"/>
      <c r="F10" s="23"/>
      <c r="G10" s="23"/>
    </row>
    <row r="11" spans="2:14" x14ac:dyDescent="0.25">
      <c r="B11" s="3" t="s">
        <v>6</v>
      </c>
      <c r="C11" s="70" t="s">
        <v>82</v>
      </c>
      <c r="D11" s="70"/>
      <c r="E11" s="70"/>
      <c r="F11" s="4"/>
      <c r="G11" s="4"/>
    </row>
    <row r="12" spans="2:14" ht="6" customHeight="1" x14ac:dyDescent="0.25"/>
    <row r="13" spans="2:14" x14ac:dyDescent="0.25">
      <c r="B13" s="25" t="s">
        <v>17</v>
      </c>
      <c r="C13" s="22" t="s">
        <v>57</v>
      </c>
      <c r="D13" s="26" t="s">
        <v>58</v>
      </c>
      <c r="E13" s="22" t="s">
        <v>59</v>
      </c>
      <c r="F13" s="26" t="s">
        <v>60</v>
      </c>
      <c r="G13" s="22" t="s">
        <v>61</v>
      </c>
      <c r="H13" s="26" t="s">
        <v>62</v>
      </c>
      <c r="I13" s="22" t="s">
        <v>63</v>
      </c>
      <c r="J13" s="26" t="s">
        <v>64</v>
      </c>
      <c r="K13" s="22" t="s">
        <v>65</v>
      </c>
      <c r="L13" s="26" t="s">
        <v>66</v>
      </c>
      <c r="M13" s="22" t="s">
        <v>67</v>
      </c>
      <c r="N13" s="26" t="s">
        <v>68</v>
      </c>
    </row>
    <row r="14" spans="2:14" x14ac:dyDescent="0.25">
      <c r="B14" s="24" t="s">
        <v>21</v>
      </c>
      <c r="C14" s="2">
        <v>21</v>
      </c>
      <c r="D14" s="2">
        <v>22</v>
      </c>
      <c r="E14" s="2">
        <v>19</v>
      </c>
      <c r="F14" s="2">
        <v>23</v>
      </c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24" t="s">
        <v>27</v>
      </c>
      <c r="C15" s="2">
        <v>21</v>
      </c>
      <c r="D15" s="2">
        <v>22</v>
      </c>
      <c r="E15" s="2">
        <v>18</v>
      </c>
      <c r="F15" s="2">
        <v>23</v>
      </c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24" t="s">
        <v>18</v>
      </c>
      <c r="C16" s="2">
        <v>0</v>
      </c>
      <c r="D16" s="2">
        <v>0</v>
      </c>
      <c r="E16" s="2">
        <v>1</v>
      </c>
      <c r="F16" s="2">
        <v>0</v>
      </c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24" t="s">
        <v>19</v>
      </c>
      <c r="C17" s="2">
        <v>14</v>
      </c>
      <c r="D17" s="2">
        <v>22</v>
      </c>
      <c r="E17" s="2">
        <v>17</v>
      </c>
      <c r="F17" s="2">
        <v>0</v>
      </c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24" t="s">
        <v>23</v>
      </c>
      <c r="C18" s="2">
        <v>7</v>
      </c>
      <c r="D18" s="2">
        <v>0</v>
      </c>
      <c r="E18" s="2">
        <v>1</v>
      </c>
      <c r="F18" s="2">
        <v>6</v>
      </c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24" t="s">
        <v>20</v>
      </c>
      <c r="C19" s="2">
        <v>0</v>
      </c>
      <c r="D19" s="2">
        <v>1</v>
      </c>
      <c r="E19" s="2">
        <v>0</v>
      </c>
      <c r="F19" s="2">
        <v>0</v>
      </c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24" t="s">
        <v>22</v>
      </c>
      <c r="C20" s="2">
        <v>0</v>
      </c>
      <c r="D20" s="2">
        <v>0</v>
      </c>
      <c r="E20" s="2">
        <v>0</v>
      </c>
      <c r="F20" s="2">
        <v>0</v>
      </c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24" t="s">
        <v>28</v>
      </c>
      <c r="C21" s="2">
        <v>7</v>
      </c>
      <c r="D21" s="2">
        <v>0</v>
      </c>
      <c r="E21" s="2">
        <v>1</v>
      </c>
      <c r="F21" s="2">
        <v>0</v>
      </c>
      <c r="G21" s="1"/>
      <c r="H21" s="1"/>
      <c r="I21" s="1"/>
      <c r="J21" s="1"/>
      <c r="K21" s="1"/>
      <c r="L21" s="1"/>
      <c r="M21" s="1"/>
      <c r="N21" s="1"/>
    </row>
  </sheetData>
  <mergeCells count="9">
    <mergeCell ref="C9:E9"/>
    <mergeCell ref="C10:E10"/>
    <mergeCell ref="C11:E11"/>
    <mergeCell ref="B4:E4"/>
    <mergeCell ref="B2:C2"/>
    <mergeCell ref="C5:E5"/>
    <mergeCell ref="C6:E6"/>
    <mergeCell ref="C7:E7"/>
    <mergeCell ref="C8:E8"/>
  </mergeCells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319C-EE40-47F2-9EE8-C614D72A52FC}">
  <dimension ref="B2:M38"/>
  <sheetViews>
    <sheetView topLeftCell="A3" workbookViewId="0">
      <selection activeCell="D18" sqref="D18"/>
    </sheetView>
  </sheetViews>
  <sheetFormatPr defaultRowHeight="15" x14ac:dyDescent="0.25"/>
  <cols>
    <col min="2" max="2" width="39.140625" customWidth="1"/>
    <col min="3" max="6" width="21.7109375" style="5" customWidth="1"/>
    <col min="7" max="10" width="11.85546875" customWidth="1"/>
  </cols>
  <sheetData>
    <row r="2" spans="2:13" ht="18.75" x14ac:dyDescent="0.3">
      <c r="B2" s="41" t="str">
        <f>Employee!C6</f>
        <v>Hamza Nouman</v>
      </c>
    </row>
    <row r="3" spans="2:13" ht="18.75" x14ac:dyDescent="0.3">
      <c r="B3" s="42" t="s">
        <v>16</v>
      </c>
      <c r="C3" s="40"/>
      <c r="D3" s="40"/>
      <c r="E3" s="40"/>
      <c r="F3" s="40"/>
      <c r="G3" s="39"/>
      <c r="H3" s="39"/>
      <c r="I3" s="39"/>
      <c r="J3" s="39"/>
      <c r="K3" s="39"/>
      <c r="L3" s="39"/>
      <c r="M3" s="39"/>
    </row>
    <row r="4" spans="2:13" x14ac:dyDescent="0.25">
      <c r="C4" s="78" t="s">
        <v>89</v>
      </c>
      <c r="D4" s="78"/>
      <c r="E4" s="78"/>
      <c r="F4" s="78"/>
      <c r="G4" s="77" t="s">
        <v>98</v>
      </c>
      <c r="H4" s="77"/>
      <c r="I4" s="77"/>
      <c r="J4" s="77"/>
    </row>
    <row r="5" spans="2:13" x14ac:dyDescent="0.25">
      <c r="B5" s="21" t="s">
        <v>29</v>
      </c>
      <c r="C5" s="20" t="s">
        <v>90</v>
      </c>
      <c r="D5" s="20" t="s">
        <v>91</v>
      </c>
      <c r="E5" s="20" t="s">
        <v>92</v>
      </c>
      <c r="F5" s="20" t="s">
        <v>93</v>
      </c>
      <c r="G5" s="43" t="s">
        <v>94</v>
      </c>
      <c r="H5" s="43" t="s">
        <v>95</v>
      </c>
      <c r="I5" s="43" t="s">
        <v>96</v>
      </c>
      <c r="J5" s="43" t="s">
        <v>97</v>
      </c>
    </row>
    <row r="6" spans="2:13" x14ac:dyDescent="0.25">
      <c r="B6" s="74" t="s">
        <v>16</v>
      </c>
      <c r="C6" s="75"/>
      <c r="D6" s="75"/>
      <c r="E6" s="75"/>
      <c r="F6" s="75"/>
      <c r="G6" s="75"/>
      <c r="H6" s="75"/>
      <c r="I6" s="75"/>
      <c r="J6" s="76"/>
    </row>
    <row r="7" spans="2:13" x14ac:dyDescent="0.25">
      <c r="B7" s="19" t="s">
        <v>30</v>
      </c>
      <c r="C7" s="31">
        <v>0.8</v>
      </c>
      <c r="D7" s="31"/>
      <c r="E7" s="31"/>
      <c r="F7" s="31"/>
      <c r="G7" s="1"/>
      <c r="H7" s="1"/>
      <c r="I7" s="1"/>
      <c r="J7" s="1"/>
    </row>
    <row r="8" spans="2:13" x14ac:dyDescent="0.25">
      <c r="B8" s="19" t="s">
        <v>31</v>
      </c>
      <c r="C8" s="31">
        <v>0.7</v>
      </c>
      <c r="D8" s="31"/>
      <c r="E8" s="31"/>
      <c r="F8" s="31"/>
      <c r="G8" s="1"/>
      <c r="H8" s="1"/>
      <c r="I8" s="1"/>
      <c r="J8" s="1"/>
    </row>
    <row r="9" spans="2:13" x14ac:dyDescent="0.25">
      <c r="B9" s="19" t="s">
        <v>32</v>
      </c>
      <c r="C9" s="31">
        <v>0.7</v>
      </c>
      <c r="D9" s="31"/>
      <c r="E9" s="31"/>
      <c r="F9" s="31"/>
      <c r="G9" s="1"/>
      <c r="H9" s="1"/>
      <c r="I9" s="1"/>
      <c r="J9" s="1"/>
    </row>
    <row r="10" spans="2:13" x14ac:dyDescent="0.25">
      <c r="B10" s="19" t="s">
        <v>33</v>
      </c>
      <c r="C10" s="31">
        <v>0.8</v>
      </c>
      <c r="D10" s="31"/>
      <c r="E10" s="31"/>
      <c r="F10" s="31"/>
      <c r="G10" s="1"/>
      <c r="H10" s="1"/>
      <c r="I10" s="1"/>
      <c r="J10" s="1"/>
    </row>
    <row r="11" spans="2:13" x14ac:dyDescent="0.25">
      <c r="B11" s="19" t="s">
        <v>34</v>
      </c>
      <c r="C11" s="31">
        <v>0.8</v>
      </c>
      <c r="D11" s="31"/>
      <c r="E11" s="31"/>
      <c r="F11" s="31"/>
      <c r="G11" s="1"/>
      <c r="H11" s="1"/>
      <c r="I11" s="1"/>
      <c r="J11" s="1"/>
    </row>
    <row r="12" spans="2:13" x14ac:dyDescent="0.25">
      <c r="B12" s="19" t="s">
        <v>35</v>
      </c>
      <c r="C12" s="31">
        <v>0.7</v>
      </c>
      <c r="D12" s="31"/>
      <c r="E12" s="31"/>
      <c r="F12" s="31"/>
      <c r="G12" s="1"/>
      <c r="H12" s="1"/>
      <c r="I12" s="1"/>
      <c r="J12" s="1"/>
    </row>
    <row r="13" spans="2:13" x14ac:dyDescent="0.25">
      <c r="B13" s="19" t="s">
        <v>48</v>
      </c>
      <c r="C13" s="31">
        <v>0.8</v>
      </c>
      <c r="D13" s="31"/>
      <c r="E13" s="31"/>
      <c r="F13" s="31"/>
      <c r="G13" s="1"/>
      <c r="H13" s="1"/>
      <c r="I13" s="1"/>
      <c r="J13" s="1"/>
    </row>
    <row r="14" spans="2:13" x14ac:dyDescent="0.25">
      <c r="B14" s="19" t="s">
        <v>49</v>
      </c>
      <c r="C14" s="31">
        <v>0.8</v>
      </c>
      <c r="D14" s="31"/>
      <c r="E14" s="31"/>
      <c r="F14" s="31"/>
      <c r="G14" s="1"/>
      <c r="H14" s="1"/>
      <c r="I14" s="1"/>
      <c r="J14" s="1"/>
    </row>
    <row r="15" spans="2:13" x14ac:dyDescent="0.25">
      <c r="B15" s="74" t="s">
        <v>47</v>
      </c>
      <c r="C15" s="75"/>
      <c r="D15" s="75"/>
      <c r="E15" s="75"/>
      <c r="F15" s="75"/>
      <c r="G15" s="75"/>
      <c r="H15" s="75"/>
      <c r="I15" s="75"/>
      <c r="J15" s="76"/>
    </row>
    <row r="16" spans="2:13" x14ac:dyDescent="0.25">
      <c r="B16" s="24" t="s">
        <v>52</v>
      </c>
      <c r="C16" s="31">
        <v>0.6</v>
      </c>
      <c r="D16" s="31"/>
      <c r="E16" s="31"/>
      <c r="F16" s="31"/>
      <c r="G16" s="1"/>
      <c r="H16" s="1"/>
      <c r="I16" s="1"/>
      <c r="J16" s="1"/>
    </row>
    <row r="17" spans="2:10" x14ac:dyDescent="0.25">
      <c r="B17" s="24" t="s">
        <v>36</v>
      </c>
      <c r="C17" s="31">
        <v>0.6</v>
      </c>
      <c r="D17" s="31"/>
      <c r="E17" s="31"/>
      <c r="F17" s="31"/>
      <c r="G17" s="1"/>
      <c r="H17" s="1"/>
      <c r="I17" s="1"/>
      <c r="J17" s="1"/>
    </row>
    <row r="18" spans="2:10" x14ac:dyDescent="0.25">
      <c r="B18" s="24" t="s">
        <v>37</v>
      </c>
      <c r="C18" s="31">
        <v>0.6</v>
      </c>
      <c r="D18" s="31"/>
      <c r="E18" s="31"/>
      <c r="F18" s="31"/>
      <c r="G18" s="1"/>
      <c r="H18" s="1"/>
      <c r="I18" s="1"/>
      <c r="J18" s="1"/>
    </row>
    <row r="19" spans="2:10" x14ac:dyDescent="0.25">
      <c r="B19" s="24" t="s">
        <v>38</v>
      </c>
      <c r="C19" s="31">
        <v>0.8</v>
      </c>
      <c r="D19" s="31"/>
      <c r="E19" s="31"/>
      <c r="F19" s="31"/>
      <c r="G19" s="1"/>
      <c r="H19" s="1"/>
      <c r="I19" s="1"/>
      <c r="J19" s="1"/>
    </row>
    <row r="20" spans="2:10" x14ac:dyDescent="0.25">
      <c r="B20" s="24" t="s">
        <v>39</v>
      </c>
      <c r="C20" s="31">
        <v>0.8</v>
      </c>
      <c r="D20" s="31"/>
      <c r="E20" s="31"/>
      <c r="F20" s="31"/>
      <c r="G20" s="1"/>
      <c r="H20" s="1"/>
      <c r="I20" s="1"/>
      <c r="J20" s="1"/>
    </row>
    <row r="21" spans="2:10" x14ac:dyDescent="0.25">
      <c r="B21" s="24" t="s">
        <v>47</v>
      </c>
      <c r="C21" s="31">
        <v>0.7</v>
      </c>
      <c r="D21" s="31"/>
      <c r="E21" s="31"/>
      <c r="F21" s="31"/>
      <c r="G21" s="1"/>
      <c r="H21" s="1"/>
      <c r="I21" s="1"/>
      <c r="J21" s="1"/>
    </row>
    <row r="22" spans="2:10" x14ac:dyDescent="0.25">
      <c r="B22" s="24" t="s">
        <v>46</v>
      </c>
      <c r="C22" s="31">
        <v>0.7</v>
      </c>
      <c r="D22" s="31"/>
      <c r="E22" s="31"/>
      <c r="F22" s="31"/>
      <c r="G22" s="1"/>
      <c r="H22" s="1"/>
      <c r="I22" s="1"/>
      <c r="J22" s="1"/>
    </row>
    <row r="23" spans="2:10" x14ac:dyDescent="0.25">
      <c r="B23" s="74" t="s">
        <v>40</v>
      </c>
      <c r="C23" s="75"/>
      <c r="D23" s="75"/>
      <c r="E23" s="75"/>
      <c r="F23" s="75"/>
      <c r="G23" s="75"/>
      <c r="H23" s="75"/>
      <c r="I23" s="75"/>
      <c r="J23" s="76"/>
    </row>
    <row r="24" spans="2:10" x14ac:dyDescent="0.25">
      <c r="B24" s="38" t="s">
        <v>41</v>
      </c>
      <c r="C24" s="31">
        <v>0.6</v>
      </c>
      <c r="D24" s="31"/>
      <c r="E24" s="31"/>
      <c r="F24" s="31"/>
      <c r="G24" s="1"/>
      <c r="H24" s="1"/>
      <c r="I24" s="1"/>
      <c r="J24" s="1"/>
    </row>
    <row r="25" spans="2:10" x14ac:dyDescent="0.25">
      <c r="B25" s="38" t="s">
        <v>54</v>
      </c>
      <c r="C25" s="31">
        <v>0.6</v>
      </c>
      <c r="D25" s="31"/>
      <c r="E25" s="31"/>
      <c r="F25" s="31"/>
      <c r="G25" s="1"/>
      <c r="H25" s="1"/>
      <c r="I25" s="1"/>
      <c r="J25" s="1"/>
    </row>
    <row r="26" spans="2:10" x14ac:dyDescent="0.25">
      <c r="B26" s="38" t="s">
        <v>42</v>
      </c>
      <c r="C26" s="31">
        <v>0.6</v>
      </c>
      <c r="D26" s="31"/>
      <c r="E26" s="31"/>
      <c r="F26" s="31"/>
      <c r="G26" s="1"/>
      <c r="H26" s="1"/>
      <c r="I26" s="1"/>
      <c r="J26" s="1"/>
    </row>
    <row r="27" spans="2:10" x14ac:dyDescent="0.25">
      <c r="B27" s="38" t="s">
        <v>43</v>
      </c>
      <c r="C27" s="31">
        <v>0.6</v>
      </c>
      <c r="D27" s="31"/>
      <c r="E27" s="31"/>
      <c r="F27" s="31"/>
      <c r="G27" s="1"/>
      <c r="H27" s="1"/>
      <c r="I27" s="1"/>
      <c r="J27" s="1"/>
    </row>
    <row r="28" spans="2:10" x14ac:dyDescent="0.25">
      <c r="B28" s="38" t="s">
        <v>44</v>
      </c>
      <c r="C28" s="31">
        <v>0.7</v>
      </c>
      <c r="D28" s="31"/>
      <c r="E28" s="31"/>
      <c r="F28" s="31"/>
      <c r="G28" s="1"/>
      <c r="H28" s="1"/>
      <c r="I28" s="1"/>
      <c r="J28" s="1"/>
    </row>
    <row r="29" spans="2:10" x14ac:dyDescent="0.25">
      <c r="B29" s="38" t="s">
        <v>45</v>
      </c>
      <c r="C29" s="31">
        <v>0.8</v>
      </c>
      <c r="D29" s="31"/>
      <c r="E29" s="31"/>
      <c r="F29" s="31"/>
      <c r="G29" s="1"/>
      <c r="H29" s="1"/>
      <c r="I29" s="1"/>
      <c r="J29" s="1"/>
    </row>
    <row r="30" spans="2:10" x14ac:dyDescent="0.25">
      <c r="B30" s="38" t="s">
        <v>50</v>
      </c>
      <c r="C30" s="31">
        <v>0.65</v>
      </c>
      <c r="D30" s="31"/>
      <c r="E30" s="31"/>
      <c r="F30" s="31"/>
      <c r="G30" s="1"/>
      <c r="H30" s="1"/>
      <c r="I30" s="1"/>
      <c r="J30" s="1"/>
    </row>
    <row r="31" spans="2:10" x14ac:dyDescent="0.25">
      <c r="B31" s="38" t="s">
        <v>51</v>
      </c>
      <c r="C31" s="31">
        <v>0.6</v>
      </c>
      <c r="D31" s="31"/>
      <c r="E31" s="31"/>
      <c r="F31" s="31"/>
      <c r="G31" s="1"/>
      <c r="H31" s="1"/>
      <c r="I31" s="1"/>
      <c r="J31" s="1"/>
    </row>
    <row r="32" spans="2:10" x14ac:dyDescent="0.25">
      <c r="B32" s="74" t="s">
        <v>99</v>
      </c>
      <c r="C32" s="75"/>
      <c r="D32" s="75"/>
      <c r="E32" s="75"/>
      <c r="F32" s="75"/>
      <c r="G32" s="75"/>
      <c r="H32" s="75"/>
      <c r="I32" s="75"/>
      <c r="J32" s="75"/>
    </row>
    <row r="33" spans="2:10" x14ac:dyDescent="0.25">
      <c r="B33" s="1"/>
      <c r="C33" s="2"/>
      <c r="D33" s="2"/>
      <c r="E33" s="2"/>
      <c r="F33" s="2"/>
      <c r="G33" s="44"/>
      <c r="H33" s="1"/>
      <c r="I33" s="1"/>
      <c r="J33" s="1"/>
    </row>
    <row r="34" spans="2:10" x14ac:dyDescent="0.25">
      <c r="B34" s="1"/>
      <c r="C34" s="2"/>
      <c r="D34" s="2"/>
      <c r="E34" s="2"/>
      <c r="F34" s="2"/>
      <c r="G34" s="44"/>
      <c r="H34" s="1"/>
      <c r="I34" s="1"/>
      <c r="J34" s="1"/>
    </row>
    <row r="35" spans="2:10" x14ac:dyDescent="0.25">
      <c r="B35" s="1"/>
      <c r="C35" s="2"/>
      <c r="D35" s="2"/>
      <c r="E35" s="2"/>
      <c r="F35" s="2"/>
      <c r="G35" s="44"/>
      <c r="H35" s="1"/>
      <c r="I35" s="1"/>
      <c r="J35" s="1"/>
    </row>
    <row r="36" spans="2:10" x14ac:dyDescent="0.25">
      <c r="B36" s="1"/>
      <c r="C36" s="2"/>
      <c r="D36" s="2"/>
      <c r="E36" s="2"/>
      <c r="F36" s="2"/>
      <c r="G36" s="44"/>
      <c r="H36" s="1"/>
      <c r="I36" s="1"/>
      <c r="J36" s="1"/>
    </row>
    <row r="37" spans="2:10" x14ac:dyDescent="0.25">
      <c r="B37" s="1"/>
      <c r="C37" s="2"/>
      <c r="D37" s="2"/>
      <c r="E37" s="2"/>
      <c r="F37" s="2"/>
      <c r="G37" s="44"/>
      <c r="H37" s="1"/>
      <c r="I37" s="1"/>
      <c r="J37" s="1"/>
    </row>
    <row r="38" spans="2:10" x14ac:dyDescent="0.25">
      <c r="B38" s="1"/>
      <c r="C38" s="2"/>
      <c r="D38" s="2"/>
      <c r="E38" s="2"/>
      <c r="F38" s="2"/>
      <c r="G38" s="44"/>
      <c r="H38" s="1"/>
      <c r="I38" s="1"/>
      <c r="J38" s="1"/>
    </row>
  </sheetData>
  <mergeCells count="6">
    <mergeCell ref="B32:J32"/>
    <mergeCell ref="B23:J23"/>
    <mergeCell ref="B15:J15"/>
    <mergeCell ref="B6:J6"/>
    <mergeCell ref="G4:J4"/>
    <mergeCell ref="C4:F4"/>
  </mergeCells>
  <conditionalFormatting sqref="C7:C14">
    <cfRule type="dataBar" priority="6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{264318A2-F762-49F7-9FA4-77FB5BC3591B}</x14:id>
        </ext>
      </extLst>
    </cfRule>
  </conditionalFormatting>
  <conditionalFormatting sqref="C16:C22">
    <cfRule type="dataBar" priority="13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{EB3B7B90-D0E2-420F-B088-07986FF30A02}</x14:id>
        </ext>
      </extLst>
    </cfRule>
  </conditionalFormatting>
  <conditionalFormatting sqref="C24:C31">
    <cfRule type="dataBar" priority="4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{8490B49A-25E5-4D9D-AB8E-DC965E295035}</x14:id>
        </ext>
      </extLst>
    </cfRule>
  </conditionalFormatting>
  <conditionalFormatting sqref="D7:D14">
    <cfRule type="dataBar" priority="12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{254ED800-5F1A-4B1E-9B1E-0A6304411DA8}</x14:id>
        </ext>
      </extLst>
    </cfRule>
  </conditionalFormatting>
  <conditionalFormatting sqref="D16:D22">
    <cfRule type="dataBar" priority="14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{3401A913-3101-4927-BD9A-336050160379}</x14:id>
        </ext>
      </extLst>
    </cfRule>
  </conditionalFormatting>
  <conditionalFormatting sqref="D24:D31">
    <cfRule type="dataBar" priority="8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{DA223B42-E408-4F98-ABB1-67ED26E5BD25}</x14:id>
        </ext>
      </extLst>
    </cfRule>
  </conditionalFormatting>
  <conditionalFormatting sqref="E7:E14">
    <cfRule type="dataBar" priority="11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{B1470E73-8BB0-457A-977B-F1E0CE9F5488}</x14:id>
        </ext>
      </extLst>
    </cfRule>
  </conditionalFormatting>
  <conditionalFormatting sqref="E16:E22">
    <cfRule type="dataBar" priority="15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{B0EA89D2-6948-49E8-B094-531C9AE04631}</x14:id>
        </ext>
      </extLst>
    </cfRule>
  </conditionalFormatting>
  <conditionalFormatting sqref="E24:E31">
    <cfRule type="dataBar" priority="7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{0C70209A-7ED7-4DA3-BF96-E0761D93196B}</x14:id>
        </ext>
      </extLst>
    </cfRule>
  </conditionalFormatting>
  <conditionalFormatting sqref="F7:F14">
    <cfRule type="dataBar" priority="3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{928F5653-3E32-41A2-AB6D-3E1828FF71ED}</x14:id>
        </ext>
      </extLst>
    </cfRule>
  </conditionalFormatting>
  <conditionalFormatting sqref="F16:F22">
    <cfRule type="dataBar" priority="16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{687819A5-F16B-49D1-BD3B-F47A29121181}</x14:id>
        </ext>
      </extLst>
    </cfRule>
  </conditionalFormatting>
  <conditionalFormatting sqref="F24:F31">
    <cfRule type="dataBar" priority="1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{52E8CC4C-C761-4445-9994-B27D5D1063B6}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4318A2-F762-49F7-9FA4-77FB5BC3591B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C7:C14</xm:sqref>
        </x14:conditionalFormatting>
        <x14:conditionalFormatting xmlns:xm="http://schemas.microsoft.com/office/excel/2006/main">
          <x14:cfRule type="dataBar" id="{EB3B7B90-D0E2-420F-B088-07986FF30A02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C16:C22</xm:sqref>
        </x14:conditionalFormatting>
        <x14:conditionalFormatting xmlns:xm="http://schemas.microsoft.com/office/excel/2006/main">
          <x14:cfRule type="dataBar" id="{8490B49A-25E5-4D9D-AB8E-DC965E295035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C24:C31</xm:sqref>
        </x14:conditionalFormatting>
        <x14:conditionalFormatting xmlns:xm="http://schemas.microsoft.com/office/excel/2006/main">
          <x14:cfRule type="dataBar" id="{254ED800-5F1A-4B1E-9B1E-0A6304411DA8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D7:D14</xm:sqref>
        </x14:conditionalFormatting>
        <x14:conditionalFormatting xmlns:xm="http://schemas.microsoft.com/office/excel/2006/main">
          <x14:cfRule type="dataBar" id="{3401A913-3101-4927-BD9A-336050160379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D16:D22</xm:sqref>
        </x14:conditionalFormatting>
        <x14:conditionalFormatting xmlns:xm="http://schemas.microsoft.com/office/excel/2006/main">
          <x14:cfRule type="dataBar" id="{DA223B42-E408-4F98-ABB1-67ED26E5BD25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D24:D31</xm:sqref>
        </x14:conditionalFormatting>
        <x14:conditionalFormatting xmlns:xm="http://schemas.microsoft.com/office/excel/2006/main">
          <x14:cfRule type="dataBar" id="{B1470E73-8BB0-457A-977B-F1E0CE9F5488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E7:E14</xm:sqref>
        </x14:conditionalFormatting>
        <x14:conditionalFormatting xmlns:xm="http://schemas.microsoft.com/office/excel/2006/main">
          <x14:cfRule type="dataBar" id="{B0EA89D2-6948-49E8-B094-531C9AE04631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E16:E22</xm:sqref>
        </x14:conditionalFormatting>
        <x14:conditionalFormatting xmlns:xm="http://schemas.microsoft.com/office/excel/2006/main">
          <x14:cfRule type="dataBar" id="{0C70209A-7ED7-4DA3-BF96-E0761D93196B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E24:E31</xm:sqref>
        </x14:conditionalFormatting>
        <x14:conditionalFormatting xmlns:xm="http://schemas.microsoft.com/office/excel/2006/main">
          <x14:cfRule type="dataBar" id="{928F5653-3E32-41A2-AB6D-3E1828FF71ED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F7:F14</xm:sqref>
        </x14:conditionalFormatting>
        <x14:conditionalFormatting xmlns:xm="http://schemas.microsoft.com/office/excel/2006/main">
          <x14:cfRule type="dataBar" id="{687819A5-F16B-49D1-BD3B-F47A29121181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F16:F22</xm:sqref>
        </x14:conditionalFormatting>
        <x14:conditionalFormatting xmlns:xm="http://schemas.microsoft.com/office/excel/2006/main">
          <x14:cfRule type="dataBar" id="{52E8CC4C-C761-4445-9994-B27D5D1063B6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F24:F31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DD28-2AA3-40BE-9B44-742BA0E60626}">
  <dimension ref="B2:V27"/>
  <sheetViews>
    <sheetView topLeftCell="B6" workbookViewId="0">
      <selection activeCell="G20" sqref="G20"/>
    </sheetView>
  </sheetViews>
  <sheetFormatPr defaultRowHeight="15" x14ac:dyDescent="0.25"/>
  <cols>
    <col min="2" max="2" width="19.28515625" bestFit="1" customWidth="1"/>
    <col min="3" max="3" width="52.7109375" bestFit="1" customWidth="1"/>
    <col min="4" max="5" width="9.42578125" style="5" customWidth="1"/>
    <col min="6" max="6" width="11.42578125" style="5" bestFit="1" customWidth="1"/>
    <col min="7" max="8" width="11.42578125" style="5" customWidth="1"/>
    <col min="9" max="9" width="10.5703125" style="5" bestFit="1" customWidth="1"/>
    <col min="10" max="10" width="10.5703125" style="5" customWidth="1"/>
    <col min="11" max="11" width="2.28515625" style="5" customWidth="1"/>
    <col min="12" max="12" width="8.28515625" style="5" bestFit="1" customWidth="1"/>
    <col min="13" max="13" width="6.5703125" style="5" bestFit="1" customWidth="1"/>
    <col min="14" max="14" width="8.7109375" style="61" bestFit="1" customWidth="1"/>
    <col min="15" max="15" width="1.7109375" style="5" customWidth="1"/>
    <col min="16" max="16" width="9.7109375" style="37" customWidth="1"/>
    <col min="17" max="17" width="2.28515625" style="5" customWidth="1"/>
    <col min="18" max="18" width="8.42578125" style="5" customWidth="1"/>
    <col min="19" max="21" width="9.140625" style="5"/>
    <col min="22" max="22" width="9.7109375" style="5" bestFit="1" customWidth="1"/>
  </cols>
  <sheetData>
    <row r="2" spans="2:22" ht="26.25" x14ac:dyDescent="0.4">
      <c r="B2" s="79" t="s">
        <v>12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</row>
    <row r="3" spans="2:22" ht="15.75" x14ac:dyDescent="0.25">
      <c r="B3" s="80" t="s">
        <v>78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</row>
    <row r="4" spans="2:22" x14ac:dyDescent="0.25">
      <c r="B4" s="77" t="s">
        <v>102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</row>
    <row r="6" spans="2:22" x14ac:dyDescent="0.25">
      <c r="B6" s="8" t="s">
        <v>8</v>
      </c>
      <c r="C6" s="9" t="s">
        <v>7</v>
      </c>
      <c r="D6" s="82" t="s">
        <v>71</v>
      </c>
      <c r="E6" s="82"/>
      <c r="F6" s="82"/>
      <c r="G6" s="82"/>
      <c r="H6" s="82"/>
      <c r="I6" s="83" t="s">
        <v>73</v>
      </c>
      <c r="J6" s="83" t="s">
        <v>75</v>
      </c>
      <c r="L6" s="85" t="s">
        <v>76</v>
      </c>
      <c r="M6" s="86"/>
      <c r="N6" s="87"/>
      <c r="P6" s="34" t="s">
        <v>9</v>
      </c>
      <c r="R6" s="13"/>
      <c r="S6" s="85" t="s">
        <v>15</v>
      </c>
      <c r="T6" s="86"/>
      <c r="U6" s="86"/>
      <c r="V6" s="87"/>
    </row>
    <row r="7" spans="2:22" x14ac:dyDescent="0.25">
      <c r="B7" s="11"/>
      <c r="C7" s="12"/>
      <c r="D7" s="29" t="s">
        <v>72</v>
      </c>
      <c r="E7" s="29" t="s">
        <v>77</v>
      </c>
      <c r="F7" s="29" t="s">
        <v>74</v>
      </c>
      <c r="G7" s="29" t="s">
        <v>56</v>
      </c>
      <c r="H7" s="29" t="s">
        <v>87</v>
      </c>
      <c r="I7" s="84"/>
      <c r="J7" s="84"/>
      <c r="L7" s="10" t="s">
        <v>14</v>
      </c>
      <c r="M7" s="10" t="s">
        <v>11</v>
      </c>
      <c r="N7" s="56" t="s">
        <v>13</v>
      </c>
      <c r="P7" s="35" t="s">
        <v>88</v>
      </c>
      <c r="R7" s="14" t="s">
        <v>24</v>
      </c>
      <c r="S7" s="10" t="s">
        <v>25</v>
      </c>
      <c r="T7" s="10" t="s">
        <v>26</v>
      </c>
      <c r="U7" s="10" t="s">
        <v>10</v>
      </c>
      <c r="V7" s="10" t="s">
        <v>9</v>
      </c>
    </row>
    <row r="8" spans="2:22" x14ac:dyDescent="0.25">
      <c r="B8" s="32" t="s">
        <v>83</v>
      </c>
      <c r="C8" s="32"/>
      <c r="D8" s="2"/>
      <c r="E8" s="2"/>
      <c r="F8" s="2"/>
      <c r="G8" s="2"/>
      <c r="H8" s="2"/>
      <c r="I8" s="2"/>
      <c r="J8" s="2"/>
      <c r="L8" s="2"/>
      <c r="M8" s="2"/>
      <c r="N8" s="57"/>
      <c r="P8" s="36"/>
      <c r="R8" s="7"/>
      <c r="S8" s="2"/>
      <c r="T8" s="2"/>
      <c r="U8" s="2"/>
      <c r="V8" s="7"/>
    </row>
    <row r="9" spans="2:22" s="54" customFormat="1" x14ac:dyDescent="0.25">
      <c r="B9" s="46"/>
      <c r="C9" s="47" t="s">
        <v>84</v>
      </c>
      <c r="D9" s="45"/>
      <c r="E9" s="45"/>
      <c r="F9" s="45"/>
      <c r="G9" s="45"/>
      <c r="H9" s="55">
        <v>42</v>
      </c>
      <c r="I9" s="48"/>
      <c r="J9" s="48"/>
      <c r="K9" s="49"/>
      <c r="L9" s="2">
        <v>8</v>
      </c>
      <c r="M9" s="48">
        <f>35+10</f>
        <v>45</v>
      </c>
      <c r="N9" s="69">
        <f>L9-M9</f>
        <v>-37</v>
      </c>
      <c r="O9" s="51"/>
      <c r="P9" s="52">
        <f>D9+E9+F9+G9+H9+I9+J9+M9</f>
        <v>87</v>
      </c>
      <c r="Q9" s="49"/>
      <c r="R9" s="53"/>
      <c r="S9" s="48">
        <v>0</v>
      </c>
      <c r="T9" s="48">
        <v>0</v>
      </c>
      <c r="U9" s="48">
        <v>0</v>
      </c>
      <c r="V9" s="50">
        <f>SUM(S9:U9)</f>
        <v>0</v>
      </c>
    </row>
    <row r="10" spans="2:22" x14ac:dyDescent="0.25">
      <c r="B10" s="32"/>
      <c r="C10" s="1" t="s">
        <v>101</v>
      </c>
      <c r="D10" s="30"/>
      <c r="E10" s="30">
        <v>2</v>
      </c>
      <c r="F10" s="30"/>
      <c r="G10" s="30"/>
      <c r="H10" s="30">
        <v>14</v>
      </c>
      <c r="I10" s="2"/>
      <c r="J10" s="2"/>
      <c r="L10" s="2">
        <v>40</v>
      </c>
      <c r="M10" s="2">
        <f>10+42.5</f>
        <v>52.5</v>
      </c>
      <c r="N10" s="58">
        <f>L10-M10</f>
        <v>-12.5</v>
      </c>
      <c r="O10" s="6"/>
      <c r="P10" s="52">
        <f>D10+E10+F10+G10+H10+I10+J10+M10</f>
        <v>68.5</v>
      </c>
      <c r="R10" s="15"/>
      <c r="S10" s="2"/>
      <c r="T10" s="2"/>
      <c r="U10" s="2"/>
      <c r="V10" s="7"/>
    </row>
    <row r="11" spans="2:22" x14ac:dyDescent="0.25">
      <c r="B11" s="32"/>
      <c r="C11" s="1" t="s">
        <v>106</v>
      </c>
      <c r="D11" s="30"/>
      <c r="E11" s="30"/>
      <c r="F11" s="30"/>
      <c r="G11" s="30"/>
      <c r="H11" s="30">
        <v>1</v>
      </c>
      <c r="I11" s="2"/>
      <c r="J11" s="2"/>
      <c r="L11" s="2"/>
      <c r="M11" s="2"/>
      <c r="N11" s="58"/>
      <c r="O11" s="6"/>
      <c r="P11" s="36">
        <f>D11+E11+F11+G11+H11+I11+J11+M11</f>
        <v>1</v>
      </c>
      <c r="R11" s="15"/>
      <c r="S11" s="2"/>
      <c r="T11" s="2"/>
      <c r="U11" s="2"/>
      <c r="V11" s="7"/>
    </row>
    <row r="12" spans="2:22" x14ac:dyDescent="0.25">
      <c r="B12" s="32" t="s">
        <v>69</v>
      </c>
      <c r="C12" s="32"/>
      <c r="D12" s="30"/>
      <c r="E12" s="30"/>
      <c r="F12" s="30"/>
      <c r="G12" s="30"/>
      <c r="H12" s="30"/>
      <c r="I12" s="2"/>
      <c r="J12" s="2"/>
      <c r="L12" s="2"/>
      <c r="M12" s="2"/>
      <c r="N12" s="59"/>
      <c r="O12" s="6"/>
      <c r="P12" s="36"/>
      <c r="R12" s="15"/>
      <c r="S12" s="2"/>
      <c r="T12" s="2"/>
      <c r="U12" s="2"/>
      <c r="V12" s="7"/>
    </row>
    <row r="13" spans="2:22" x14ac:dyDescent="0.25">
      <c r="B13" s="32"/>
      <c r="C13" s="32" t="s">
        <v>85</v>
      </c>
      <c r="D13" s="30"/>
      <c r="E13" s="30">
        <v>8</v>
      </c>
      <c r="F13" s="30"/>
      <c r="G13" s="30"/>
      <c r="H13" s="30"/>
      <c r="I13" s="2"/>
      <c r="J13" s="2"/>
      <c r="L13" s="2"/>
      <c r="M13" s="2">
        <v>50.5</v>
      </c>
      <c r="N13" s="59"/>
      <c r="O13" s="6"/>
      <c r="P13" s="36">
        <f>D13+E13+F13+G13+H13+I13+J13+M13</f>
        <v>58.5</v>
      </c>
      <c r="R13" s="15"/>
      <c r="S13" s="2">
        <v>1</v>
      </c>
      <c r="T13" s="2"/>
      <c r="U13" s="2"/>
      <c r="V13" s="7">
        <f>SUM(S13:U13)</f>
        <v>1</v>
      </c>
    </row>
    <row r="14" spans="2:22" x14ac:dyDescent="0.25">
      <c r="B14" s="32" t="s">
        <v>86</v>
      </c>
      <c r="C14" s="32"/>
      <c r="D14" s="30"/>
      <c r="E14" s="30"/>
      <c r="F14" s="30"/>
      <c r="G14" s="30"/>
      <c r="H14" s="30"/>
      <c r="I14" s="2"/>
      <c r="J14" s="2"/>
      <c r="L14" s="2"/>
      <c r="M14" s="2"/>
      <c r="N14" s="59"/>
      <c r="O14" s="6"/>
      <c r="P14" s="36"/>
      <c r="R14" s="15"/>
      <c r="S14" s="2"/>
      <c r="T14" s="2"/>
      <c r="U14" s="2"/>
      <c r="V14" s="7"/>
    </row>
    <row r="15" spans="2:22" x14ac:dyDescent="0.25">
      <c r="B15" s="32"/>
      <c r="C15" s="1" t="s">
        <v>107</v>
      </c>
      <c r="D15" s="30"/>
      <c r="E15" s="30"/>
      <c r="F15" s="30"/>
      <c r="G15" s="30"/>
      <c r="H15" s="30"/>
      <c r="I15" s="2"/>
      <c r="J15" s="2"/>
      <c r="L15" s="2"/>
      <c r="M15" s="2">
        <v>4</v>
      </c>
      <c r="N15" s="59"/>
      <c r="O15" s="6"/>
      <c r="P15" s="36">
        <f>D15+E15+F15+G15+H15+I15+J15+M15</f>
        <v>4</v>
      </c>
      <c r="R15" s="15"/>
      <c r="S15" s="2"/>
      <c r="T15" s="2"/>
      <c r="U15" s="2"/>
      <c r="V15" s="7"/>
    </row>
    <row r="16" spans="2:22" x14ac:dyDescent="0.25">
      <c r="B16" s="1"/>
      <c r="C16" s="32" t="s">
        <v>85</v>
      </c>
      <c r="D16" s="30"/>
      <c r="E16" s="30"/>
      <c r="F16" s="30"/>
      <c r="G16" s="30"/>
      <c r="H16" s="30"/>
      <c r="I16" s="2"/>
      <c r="J16" s="2"/>
      <c r="L16" s="2"/>
      <c r="M16" s="2">
        <v>1</v>
      </c>
      <c r="N16" s="59"/>
      <c r="O16" s="6"/>
      <c r="P16" s="36">
        <f>D16+E16+F16+G16+H16+I16+J16+M16</f>
        <v>1</v>
      </c>
      <c r="R16" s="15"/>
      <c r="S16" s="2"/>
      <c r="T16" s="2"/>
      <c r="U16" s="2"/>
      <c r="V16" s="7">
        <f>SUM(S16:U16)</f>
        <v>0</v>
      </c>
    </row>
    <row r="17" spans="2:22" x14ac:dyDescent="0.25">
      <c r="B17" s="1" t="s">
        <v>103</v>
      </c>
      <c r="C17" s="32"/>
      <c r="D17" s="30"/>
      <c r="E17" s="30"/>
      <c r="F17" s="30"/>
      <c r="G17" s="30"/>
      <c r="H17" s="30"/>
      <c r="I17" s="2"/>
      <c r="J17" s="2"/>
      <c r="L17" s="2"/>
      <c r="M17" s="2"/>
      <c r="N17" s="59"/>
      <c r="O17" s="6"/>
      <c r="P17" s="36"/>
      <c r="R17" s="15"/>
      <c r="S17" s="2"/>
      <c r="T17" s="2"/>
      <c r="U17" s="2"/>
      <c r="V17" s="7"/>
    </row>
    <row r="18" spans="2:22" x14ac:dyDescent="0.25">
      <c r="B18" s="1"/>
      <c r="C18" s="1" t="s">
        <v>104</v>
      </c>
      <c r="D18" s="30"/>
      <c r="E18" s="30"/>
      <c r="F18" s="30"/>
      <c r="G18" s="30"/>
      <c r="H18" s="30"/>
      <c r="I18" s="2"/>
      <c r="J18" s="2"/>
      <c r="L18" s="2"/>
      <c r="M18" s="2">
        <v>13</v>
      </c>
      <c r="N18" s="59"/>
      <c r="O18" s="6"/>
      <c r="P18" s="36">
        <f>D18+E18+F18+G18+H18+I18+J18+M18</f>
        <v>13</v>
      </c>
      <c r="R18" s="15"/>
      <c r="S18" s="2"/>
      <c r="T18" s="2"/>
      <c r="U18" s="2"/>
      <c r="V18" s="7"/>
    </row>
    <row r="19" spans="2:22" x14ac:dyDescent="0.25">
      <c r="B19" s="1"/>
      <c r="C19" s="1" t="s">
        <v>105</v>
      </c>
      <c r="D19" s="30"/>
      <c r="E19" s="30"/>
      <c r="F19" s="30">
        <v>22</v>
      </c>
      <c r="G19" s="30"/>
      <c r="H19" s="30"/>
      <c r="I19" s="2"/>
      <c r="J19" s="2"/>
      <c r="L19" s="2"/>
      <c r="M19" s="2"/>
      <c r="N19" s="59"/>
      <c r="O19" s="6"/>
      <c r="P19" s="36">
        <f>D19+E19+F19+G19+H19+I19+J19+M19</f>
        <v>22</v>
      </c>
      <c r="R19" s="15"/>
      <c r="S19" s="2"/>
      <c r="T19" s="2"/>
      <c r="U19" s="2"/>
      <c r="V19" s="7"/>
    </row>
    <row r="20" spans="2:22" x14ac:dyDescent="0.25">
      <c r="B20" s="1" t="s">
        <v>108</v>
      </c>
      <c r="C20" s="1"/>
      <c r="D20" s="30"/>
      <c r="E20" s="30"/>
      <c r="F20" s="30"/>
      <c r="G20" s="30"/>
      <c r="H20" s="30"/>
      <c r="I20" s="2"/>
      <c r="J20" s="2"/>
      <c r="L20" s="2"/>
      <c r="M20" s="2"/>
      <c r="N20" s="59"/>
      <c r="O20" s="6"/>
      <c r="P20" s="36"/>
      <c r="R20" s="15"/>
      <c r="S20" s="2"/>
      <c r="T20" s="2"/>
      <c r="U20" s="2"/>
      <c r="V20" s="7"/>
    </row>
    <row r="21" spans="2:22" x14ac:dyDescent="0.25">
      <c r="B21" s="1"/>
      <c r="C21" s="1" t="s">
        <v>109</v>
      </c>
      <c r="D21" s="30"/>
      <c r="E21" s="30">
        <v>4</v>
      </c>
      <c r="F21" s="30"/>
      <c r="G21" s="30"/>
      <c r="H21" s="30"/>
      <c r="I21" s="2"/>
      <c r="J21" s="2"/>
      <c r="L21" s="2"/>
      <c r="M21" s="2"/>
      <c r="N21" s="59"/>
      <c r="O21" s="6"/>
      <c r="P21" s="36"/>
      <c r="R21" s="15"/>
      <c r="S21" s="2"/>
      <c r="T21" s="2"/>
      <c r="U21" s="2"/>
      <c r="V21" s="7"/>
    </row>
    <row r="22" spans="2:22" x14ac:dyDescent="0.25">
      <c r="B22" s="1"/>
      <c r="C22" s="1" t="s">
        <v>110</v>
      </c>
      <c r="D22" s="30"/>
      <c r="E22" s="30">
        <v>28</v>
      </c>
      <c r="F22" s="30"/>
      <c r="G22" s="30"/>
      <c r="H22" s="30"/>
      <c r="I22" s="2"/>
      <c r="J22" s="2"/>
      <c r="L22" s="2"/>
      <c r="M22" s="2"/>
      <c r="N22" s="59"/>
      <c r="O22" s="6"/>
      <c r="P22" s="36"/>
      <c r="R22" s="15"/>
      <c r="S22" s="2"/>
      <c r="T22" s="2"/>
      <c r="U22" s="2"/>
      <c r="V22" s="7"/>
    </row>
    <row r="23" spans="2:22" x14ac:dyDescent="0.25">
      <c r="B23" s="1"/>
      <c r="C23" s="1" t="s">
        <v>111</v>
      </c>
      <c r="D23" s="30"/>
      <c r="E23" s="30"/>
      <c r="F23" s="30"/>
      <c r="G23" s="30"/>
      <c r="H23" s="30"/>
      <c r="I23" s="2">
        <v>14</v>
      </c>
      <c r="J23" s="2"/>
      <c r="L23" s="2"/>
      <c r="M23" s="2"/>
      <c r="N23" s="59"/>
      <c r="O23" s="6"/>
      <c r="P23" s="36"/>
      <c r="R23" s="15"/>
      <c r="S23" s="2"/>
      <c r="T23" s="2"/>
      <c r="U23" s="2"/>
      <c r="V23" s="7"/>
    </row>
    <row r="24" spans="2:22" x14ac:dyDescent="0.25">
      <c r="B24" s="1"/>
      <c r="C24" s="1"/>
      <c r="D24" s="2"/>
      <c r="E24" s="2"/>
      <c r="F24" s="2"/>
      <c r="G24" s="2"/>
      <c r="H24" s="2"/>
      <c r="I24" s="2"/>
      <c r="J24" s="2"/>
      <c r="L24" s="2"/>
      <c r="M24" s="2"/>
      <c r="N24" s="58"/>
      <c r="P24" s="36"/>
      <c r="R24" s="7"/>
      <c r="S24" s="2"/>
      <c r="T24" s="2"/>
      <c r="U24" s="2"/>
      <c r="V24" s="7"/>
    </row>
    <row r="26" spans="2:22" ht="15.75" thickBot="1" x14ac:dyDescent="0.3">
      <c r="B26" s="16" t="s">
        <v>16</v>
      </c>
      <c r="C26" s="16"/>
      <c r="D26" s="17">
        <f t="shared" ref="D26:J26" si="0">SUM(D8:D24)</f>
        <v>0</v>
      </c>
      <c r="E26" s="17">
        <f t="shared" si="0"/>
        <v>42</v>
      </c>
      <c r="F26" s="17">
        <f t="shared" si="0"/>
        <v>22</v>
      </c>
      <c r="G26" s="17">
        <f t="shared" si="0"/>
        <v>0</v>
      </c>
      <c r="H26" s="17">
        <f t="shared" si="0"/>
        <v>57</v>
      </c>
      <c r="I26" s="17">
        <f t="shared" si="0"/>
        <v>14</v>
      </c>
      <c r="J26" s="17">
        <f t="shared" si="0"/>
        <v>0</v>
      </c>
      <c r="K26" s="17"/>
      <c r="L26" s="17">
        <f>SUM(L8:L25)</f>
        <v>48</v>
      </c>
      <c r="M26" s="17">
        <f>SUM(M8:M25)</f>
        <v>166</v>
      </c>
      <c r="N26" s="60">
        <f t="shared" ref="N26" si="1">IF(L26=0,0,(M26-L26)/L26)</f>
        <v>2.4583333333333335</v>
      </c>
      <c r="O26" s="17"/>
      <c r="P26" s="17">
        <f>SUM(P8:P25)</f>
        <v>255</v>
      </c>
      <c r="Q26" s="17"/>
      <c r="R26" s="17"/>
      <c r="S26" s="17">
        <f>SUM(S8:S25)</f>
        <v>1</v>
      </c>
      <c r="T26" s="17">
        <f>SUM(T8:T25)</f>
        <v>0</v>
      </c>
      <c r="U26" s="17">
        <f>SUM(U8:U25)</f>
        <v>0</v>
      </c>
      <c r="V26" s="17">
        <f>SUM(V8:V25)</f>
        <v>1</v>
      </c>
    </row>
    <row r="27" spans="2:22" ht="15.75" thickTop="1" x14ac:dyDescent="0.25"/>
  </sheetData>
  <mergeCells count="8">
    <mergeCell ref="B2:V2"/>
    <mergeCell ref="B3:V3"/>
    <mergeCell ref="B4:V4"/>
    <mergeCell ref="D6:H6"/>
    <mergeCell ref="I6:I7"/>
    <mergeCell ref="J6:J7"/>
    <mergeCell ref="L6:N6"/>
    <mergeCell ref="S6:V6"/>
  </mergeCells>
  <conditionalFormatting sqref="S9:S23">
    <cfRule type="expression" priority="1">
      <formula>S9/$V9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3861-FD89-470C-9D9D-D3C0781A3547}">
  <dimension ref="B2:V29"/>
  <sheetViews>
    <sheetView topLeftCell="A6" workbookViewId="0">
      <selection activeCell="C22" sqref="C22"/>
    </sheetView>
  </sheetViews>
  <sheetFormatPr defaultRowHeight="15" x14ac:dyDescent="0.25"/>
  <cols>
    <col min="2" max="2" width="19.28515625" bestFit="1" customWidth="1"/>
    <col min="3" max="3" width="52.7109375" bestFit="1" customWidth="1"/>
    <col min="4" max="5" width="9.42578125" style="5" customWidth="1"/>
    <col min="6" max="6" width="11.42578125" style="5" bestFit="1" customWidth="1"/>
    <col min="7" max="8" width="11.42578125" style="5" customWidth="1"/>
    <col min="9" max="9" width="10.5703125" style="5" bestFit="1" customWidth="1"/>
    <col min="10" max="10" width="10.5703125" style="5" customWidth="1"/>
    <col min="11" max="11" width="2.28515625" style="5" customWidth="1"/>
    <col min="12" max="12" width="8.28515625" style="5" bestFit="1" customWidth="1"/>
    <col min="13" max="13" width="6.5703125" style="5" bestFit="1" customWidth="1"/>
    <col min="14" max="14" width="8.7109375" style="5" bestFit="1" customWidth="1"/>
    <col min="15" max="15" width="1.7109375" style="5" customWidth="1"/>
    <col min="16" max="16" width="9.7109375" style="37" customWidth="1"/>
    <col min="17" max="17" width="2.28515625" style="5" customWidth="1"/>
    <col min="18" max="18" width="8.42578125" style="5" customWidth="1"/>
    <col min="19" max="21" width="9.28515625" style="5"/>
    <col min="22" max="22" width="9.7109375" style="5" bestFit="1" customWidth="1"/>
  </cols>
  <sheetData>
    <row r="2" spans="2:22" ht="26.25" x14ac:dyDescent="0.4">
      <c r="B2" s="79" t="s">
        <v>12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</row>
    <row r="3" spans="2:22" ht="15.75" x14ac:dyDescent="0.25">
      <c r="B3" s="80" t="s">
        <v>78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</row>
    <row r="4" spans="2:22" x14ac:dyDescent="0.25">
      <c r="B4" s="77" t="s">
        <v>70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</row>
    <row r="6" spans="2:22" x14ac:dyDescent="0.25">
      <c r="B6" s="8" t="s">
        <v>8</v>
      </c>
      <c r="C6" s="9" t="s">
        <v>7</v>
      </c>
      <c r="D6" s="82" t="s">
        <v>71</v>
      </c>
      <c r="E6" s="82"/>
      <c r="F6" s="82"/>
      <c r="G6" s="82"/>
      <c r="H6" s="82"/>
      <c r="I6" s="83" t="s">
        <v>73</v>
      </c>
      <c r="J6" s="83" t="s">
        <v>75</v>
      </c>
      <c r="L6" s="85" t="s">
        <v>76</v>
      </c>
      <c r="M6" s="86"/>
      <c r="N6" s="87"/>
      <c r="P6" s="34" t="s">
        <v>9</v>
      </c>
      <c r="R6" s="13"/>
      <c r="S6" s="85" t="s">
        <v>15</v>
      </c>
      <c r="T6" s="86"/>
      <c r="U6" s="86"/>
      <c r="V6" s="87"/>
    </row>
    <row r="7" spans="2:22" x14ac:dyDescent="0.25">
      <c r="B7" s="11"/>
      <c r="C7" s="12"/>
      <c r="D7" s="29" t="s">
        <v>72</v>
      </c>
      <c r="E7" s="29" t="s">
        <v>77</v>
      </c>
      <c r="F7" s="29" t="s">
        <v>74</v>
      </c>
      <c r="G7" s="29" t="s">
        <v>56</v>
      </c>
      <c r="H7" s="29" t="s">
        <v>87</v>
      </c>
      <c r="I7" s="84"/>
      <c r="J7" s="84"/>
      <c r="L7" s="10" t="s">
        <v>14</v>
      </c>
      <c r="M7" s="10" t="s">
        <v>11</v>
      </c>
      <c r="N7" s="10" t="s">
        <v>13</v>
      </c>
      <c r="P7" s="35" t="s">
        <v>88</v>
      </c>
      <c r="R7" s="14" t="s">
        <v>24</v>
      </c>
      <c r="S7" s="10" t="s">
        <v>25</v>
      </c>
      <c r="T7" s="10" t="s">
        <v>26</v>
      </c>
      <c r="U7" s="10" t="s">
        <v>10</v>
      </c>
      <c r="V7" s="10" t="s">
        <v>9</v>
      </c>
    </row>
    <row r="8" spans="2:22" x14ac:dyDescent="0.25">
      <c r="B8" s="32" t="s">
        <v>83</v>
      </c>
      <c r="C8" s="32"/>
      <c r="D8" s="2"/>
      <c r="E8" s="2"/>
      <c r="F8" s="2"/>
      <c r="G8" s="2"/>
      <c r="H8" s="2"/>
      <c r="I8" s="2"/>
      <c r="J8" s="2"/>
      <c r="L8" s="2"/>
      <c r="M8" s="2"/>
      <c r="N8" s="2"/>
      <c r="P8" s="36"/>
      <c r="R8" s="7"/>
      <c r="S8" s="2"/>
      <c r="T8" s="2"/>
      <c r="U8" s="2"/>
      <c r="V8" s="7"/>
    </row>
    <row r="9" spans="2:22" s="54" customFormat="1" x14ac:dyDescent="0.25">
      <c r="B9" s="46"/>
      <c r="C9" s="62" t="s">
        <v>84</v>
      </c>
      <c r="D9" s="45"/>
      <c r="E9" s="45"/>
      <c r="F9" s="45"/>
      <c r="G9" s="45"/>
      <c r="H9" s="55">
        <v>39</v>
      </c>
      <c r="I9" s="48"/>
      <c r="J9" s="48"/>
      <c r="K9" s="49"/>
      <c r="L9" s="48"/>
      <c r="M9" s="48"/>
      <c r="N9" s="50"/>
      <c r="O9" s="51"/>
      <c r="P9" s="63">
        <f>D9+E9+F9+G9+H9+I9+J9+M9</f>
        <v>39</v>
      </c>
      <c r="Q9" s="49"/>
      <c r="R9" s="53"/>
      <c r="S9" s="48">
        <v>0</v>
      </c>
      <c r="T9" s="48">
        <v>0</v>
      </c>
      <c r="U9" s="48">
        <v>0</v>
      </c>
      <c r="V9" s="50">
        <f>SUM(S9:U9)</f>
        <v>0</v>
      </c>
    </row>
    <row r="10" spans="2:22" s="54" customFormat="1" x14ac:dyDescent="0.25">
      <c r="B10" s="46"/>
      <c r="C10" s="62" t="s">
        <v>106</v>
      </c>
      <c r="D10" s="45"/>
      <c r="E10" s="45"/>
      <c r="F10" s="45"/>
      <c r="G10" s="45"/>
      <c r="H10" s="45"/>
      <c r="I10" s="48"/>
      <c r="J10" s="48">
        <v>1</v>
      </c>
      <c r="K10" s="49"/>
      <c r="L10" s="48"/>
      <c r="M10" s="48"/>
      <c r="N10" s="50"/>
      <c r="O10" s="51"/>
      <c r="P10" s="52"/>
      <c r="Q10" s="49"/>
      <c r="R10" s="53"/>
      <c r="S10" s="48"/>
      <c r="T10" s="48"/>
      <c r="U10" s="48"/>
      <c r="V10" s="50"/>
    </row>
    <row r="11" spans="2:22" x14ac:dyDescent="0.25">
      <c r="B11" s="32" t="s">
        <v>69</v>
      </c>
      <c r="C11" s="32"/>
      <c r="D11" s="30"/>
      <c r="E11" s="30"/>
      <c r="F11" s="30"/>
      <c r="G11" s="30"/>
      <c r="H11" s="30"/>
      <c r="I11" s="2"/>
      <c r="J11" s="2"/>
      <c r="L11" s="2"/>
      <c r="M11" s="2"/>
      <c r="N11" s="7"/>
      <c r="O11" s="6"/>
      <c r="P11" s="36"/>
      <c r="R11" s="15"/>
      <c r="S11" s="2"/>
      <c r="T11" s="2"/>
      <c r="U11" s="2"/>
      <c r="V11" s="7"/>
    </row>
    <row r="12" spans="2:22" x14ac:dyDescent="0.25">
      <c r="B12" s="32"/>
      <c r="C12" s="32" t="s">
        <v>85</v>
      </c>
      <c r="D12" s="30"/>
      <c r="E12" s="30">
        <v>8</v>
      </c>
      <c r="F12" s="30"/>
      <c r="G12" s="30"/>
      <c r="H12" s="30"/>
      <c r="I12" s="2"/>
      <c r="J12" s="2"/>
      <c r="L12" s="2"/>
      <c r="M12" s="2">
        <v>50.5</v>
      </c>
      <c r="N12" s="7"/>
      <c r="O12" s="6"/>
      <c r="P12" s="36">
        <f>D12+E12+F12+G12+H12+I12+J12+M12</f>
        <v>58.5</v>
      </c>
      <c r="R12" s="15"/>
      <c r="S12" s="2">
        <v>1</v>
      </c>
      <c r="T12" s="2"/>
      <c r="U12" s="2"/>
      <c r="V12" s="7">
        <f>SUM(S12:U12)</f>
        <v>1</v>
      </c>
    </row>
    <row r="13" spans="2:22" x14ac:dyDescent="0.25">
      <c r="B13" s="32" t="s">
        <v>86</v>
      </c>
      <c r="C13" s="32"/>
      <c r="D13" s="30"/>
      <c r="E13" s="30"/>
      <c r="F13" s="30"/>
      <c r="G13" s="30"/>
      <c r="H13" s="30"/>
      <c r="I13" s="2"/>
      <c r="J13" s="2"/>
      <c r="L13" s="2"/>
      <c r="M13" s="2"/>
      <c r="N13" s="7"/>
      <c r="O13" s="6"/>
      <c r="P13" s="36"/>
      <c r="R13" s="15"/>
      <c r="S13" s="2"/>
      <c r="T13" s="2"/>
      <c r="U13" s="2"/>
      <c r="V13" s="7"/>
    </row>
    <row r="14" spans="2:22" x14ac:dyDescent="0.25">
      <c r="B14" s="1"/>
      <c r="C14" s="32" t="s">
        <v>85</v>
      </c>
      <c r="D14" s="30"/>
      <c r="E14" s="30"/>
      <c r="F14" s="30"/>
      <c r="G14" s="30"/>
      <c r="H14" s="30"/>
      <c r="I14" s="2"/>
      <c r="J14" s="2"/>
      <c r="L14" s="2"/>
      <c r="M14" s="2">
        <v>1</v>
      </c>
      <c r="N14" s="7"/>
      <c r="O14" s="6"/>
      <c r="P14" s="36">
        <f>D14+E14+F14+G14+H14+I14+J14+M14</f>
        <v>1</v>
      </c>
      <c r="R14" s="15"/>
      <c r="S14" s="2"/>
      <c r="T14" s="2"/>
      <c r="U14" s="2"/>
      <c r="V14" s="7">
        <f>SUM(S14:U14)</f>
        <v>0</v>
      </c>
    </row>
    <row r="15" spans="2:22" x14ac:dyDescent="0.25">
      <c r="B15" s="1" t="s">
        <v>103</v>
      </c>
      <c r="C15" s="32"/>
      <c r="D15" s="30"/>
      <c r="E15" s="30"/>
      <c r="F15" s="30"/>
      <c r="G15" s="30"/>
      <c r="H15" s="30"/>
      <c r="I15" s="2"/>
      <c r="J15" s="2"/>
      <c r="L15" s="2"/>
      <c r="M15" s="2"/>
      <c r="N15" s="7"/>
      <c r="O15" s="6"/>
      <c r="P15" s="36"/>
      <c r="R15" s="15"/>
      <c r="S15" s="2"/>
      <c r="T15" s="2"/>
      <c r="U15" s="2"/>
      <c r="V15" s="7"/>
    </row>
    <row r="16" spans="2:22" x14ac:dyDescent="0.25">
      <c r="B16" s="1"/>
      <c r="C16" s="1" t="s">
        <v>104</v>
      </c>
      <c r="D16" s="30"/>
      <c r="E16" s="30"/>
      <c r="F16" s="30"/>
      <c r="G16" s="30"/>
      <c r="H16" s="30"/>
      <c r="I16" s="2"/>
      <c r="J16" s="2"/>
      <c r="L16" s="2"/>
      <c r="M16" s="2">
        <v>13</v>
      </c>
      <c r="N16" s="7"/>
      <c r="O16" s="6"/>
      <c r="P16" s="36"/>
      <c r="R16" s="15"/>
      <c r="S16" s="2"/>
      <c r="T16" s="2"/>
      <c r="U16" s="2"/>
      <c r="V16" s="7"/>
    </row>
    <row r="17" spans="2:22" x14ac:dyDescent="0.25">
      <c r="B17" s="1"/>
      <c r="C17" s="1" t="s">
        <v>105</v>
      </c>
      <c r="D17" s="30"/>
      <c r="E17" s="30"/>
      <c r="F17" s="30"/>
      <c r="G17" s="30"/>
      <c r="H17" s="30"/>
      <c r="I17" s="2"/>
      <c r="J17" s="2"/>
      <c r="L17" s="2"/>
      <c r="M17" s="2">
        <v>4</v>
      </c>
      <c r="N17" s="7"/>
      <c r="O17" s="6"/>
      <c r="P17" s="36"/>
      <c r="R17" s="15"/>
      <c r="S17" s="2"/>
      <c r="T17" s="2"/>
      <c r="U17" s="2"/>
      <c r="V17" s="7"/>
    </row>
    <row r="18" spans="2:22" x14ac:dyDescent="0.25">
      <c r="B18" s="1" t="s">
        <v>108</v>
      </c>
      <c r="C18" s="32"/>
      <c r="D18" s="30"/>
      <c r="E18" s="30"/>
      <c r="F18" s="30"/>
      <c r="G18" s="30"/>
      <c r="H18" s="30"/>
      <c r="I18" s="2"/>
      <c r="J18" s="2"/>
      <c r="L18" s="2"/>
      <c r="M18" s="2"/>
      <c r="N18" s="7"/>
      <c r="O18" s="6"/>
      <c r="P18" s="36"/>
      <c r="R18" s="15"/>
      <c r="S18" s="2"/>
      <c r="T18" s="2"/>
      <c r="U18" s="2"/>
      <c r="V18" s="7"/>
    </row>
    <row r="19" spans="2:22" x14ac:dyDescent="0.25">
      <c r="B19" s="1"/>
      <c r="C19" s="1" t="s">
        <v>109</v>
      </c>
      <c r="D19" s="30"/>
      <c r="E19" s="30">
        <v>4</v>
      </c>
      <c r="F19" s="30"/>
      <c r="G19" s="30"/>
      <c r="H19" s="30"/>
      <c r="I19" s="2"/>
      <c r="J19" s="2"/>
      <c r="L19" s="2"/>
      <c r="M19" s="2"/>
      <c r="N19" s="7"/>
      <c r="O19" s="6"/>
      <c r="P19" s="36"/>
      <c r="R19" s="15"/>
      <c r="S19" s="2"/>
      <c r="T19" s="2"/>
      <c r="U19" s="2"/>
      <c r="V19" s="7"/>
    </row>
    <row r="20" spans="2:22" x14ac:dyDescent="0.25">
      <c r="B20" s="1"/>
      <c r="C20" s="1" t="s">
        <v>110</v>
      </c>
      <c r="D20" s="30"/>
      <c r="E20" s="30">
        <v>6</v>
      </c>
      <c r="F20" s="30"/>
      <c r="G20" s="30"/>
      <c r="H20" s="30"/>
      <c r="I20" s="2"/>
      <c r="J20" s="2"/>
      <c r="L20" s="2"/>
      <c r="M20" s="2"/>
      <c r="N20" s="7"/>
      <c r="O20" s="6"/>
      <c r="P20" s="36"/>
      <c r="R20" s="15"/>
      <c r="S20" s="2"/>
      <c r="T20" s="2"/>
      <c r="U20" s="2"/>
      <c r="V20" s="7"/>
    </row>
    <row r="21" spans="2:22" x14ac:dyDescent="0.25">
      <c r="B21" s="1"/>
      <c r="C21" s="1" t="s">
        <v>111</v>
      </c>
      <c r="D21" s="30"/>
      <c r="E21" s="30"/>
      <c r="F21" s="30"/>
      <c r="G21" s="30"/>
      <c r="H21" s="30"/>
      <c r="I21" s="2">
        <v>14</v>
      </c>
      <c r="J21" s="2"/>
      <c r="L21" s="2"/>
      <c r="M21" s="2"/>
      <c r="N21" s="7"/>
      <c r="O21" s="6"/>
      <c r="P21" s="36"/>
      <c r="R21" s="15"/>
      <c r="S21" s="2"/>
      <c r="T21" s="2"/>
      <c r="U21" s="2"/>
      <c r="V21" s="7"/>
    </row>
    <row r="22" spans="2:22" x14ac:dyDescent="0.25">
      <c r="B22" s="1"/>
      <c r="C22" s="32"/>
      <c r="D22" s="30"/>
      <c r="E22" s="30"/>
      <c r="F22" s="30"/>
      <c r="G22" s="30"/>
      <c r="H22" s="30"/>
      <c r="I22" s="2"/>
      <c r="J22" s="2"/>
      <c r="L22" s="2"/>
      <c r="M22" s="2"/>
      <c r="N22" s="7"/>
      <c r="O22" s="6"/>
      <c r="P22" s="36"/>
      <c r="R22" s="15"/>
      <c r="S22" s="2"/>
      <c r="T22" s="2"/>
      <c r="U22" s="2"/>
      <c r="V22" s="7"/>
    </row>
    <row r="23" spans="2:22" x14ac:dyDescent="0.25">
      <c r="B23" s="1"/>
      <c r="C23" s="32"/>
      <c r="D23" s="30"/>
      <c r="E23" s="30"/>
      <c r="F23" s="30"/>
      <c r="G23" s="30"/>
      <c r="H23" s="30"/>
      <c r="I23" s="2"/>
      <c r="J23" s="2"/>
      <c r="L23" s="2"/>
      <c r="M23" s="2"/>
      <c r="N23" s="7"/>
      <c r="O23" s="6"/>
      <c r="P23" s="36"/>
      <c r="R23" s="15"/>
      <c r="S23" s="2"/>
      <c r="T23" s="2"/>
      <c r="U23" s="2"/>
      <c r="V23" s="7"/>
    </row>
    <row r="24" spans="2:22" x14ac:dyDescent="0.25">
      <c r="B24" s="1"/>
      <c r="C24" s="32"/>
      <c r="D24" s="30"/>
      <c r="E24" s="30"/>
      <c r="F24" s="30"/>
      <c r="G24" s="30"/>
      <c r="H24" s="30"/>
      <c r="I24" s="2"/>
      <c r="J24" s="2"/>
      <c r="L24" s="2"/>
      <c r="M24" s="2"/>
      <c r="N24" s="7"/>
      <c r="O24" s="6"/>
      <c r="P24" s="36"/>
      <c r="R24" s="15"/>
      <c r="S24" s="2"/>
      <c r="T24" s="2"/>
      <c r="U24" s="2"/>
      <c r="V24" s="7"/>
    </row>
    <row r="25" spans="2:22" x14ac:dyDescent="0.25">
      <c r="B25" s="1"/>
      <c r="C25" s="28"/>
      <c r="D25" s="30"/>
      <c r="E25" s="30"/>
      <c r="F25" s="30"/>
      <c r="G25" s="30"/>
      <c r="H25" s="30"/>
      <c r="I25" s="2"/>
      <c r="J25" s="2"/>
      <c r="L25" s="2"/>
      <c r="M25" s="2"/>
      <c r="N25" s="7"/>
      <c r="O25" s="6"/>
      <c r="P25" s="36"/>
      <c r="R25" s="15"/>
      <c r="S25" s="2"/>
      <c r="T25" s="2"/>
      <c r="U25" s="2"/>
      <c r="V25" s="7"/>
    </row>
    <row r="26" spans="2:22" x14ac:dyDescent="0.25">
      <c r="B26" s="1"/>
      <c r="C26" s="1"/>
      <c r="D26" s="2"/>
      <c r="E26" s="2"/>
      <c r="F26" s="2"/>
      <c r="G26" s="2"/>
      <c r="H26" s="2"/>
      <c r="I26" s="2"/>
      <c r="J26" s="2"/>
      <c r="L26" s="2"/>
      <c r="M26" s="2"/>
      <c r="N26" s="15"/>
      <c r="P26" s="36"/>
      <c r="R26" s="7"/>
      <c r="S26" s="2"/>
      <c r="T26" s="2"/>
      <c r="U26" s="2"/>
      <c r="V26" s="7"/>
    </row>
    <row r="28" spans="2:22" ht="15.75" thickBot="1" x14ac:dyDescent="0.3">
      <c r="B28" s="16" t="s">
        <v>16</v>
      </c>
      <c r="C28" s="16"/>
      <c r="D28" s="17">
        <f>SUM(D8:D26)</f>
        <v>0</v>
      </c>
      <c r="E28" s="17">
        <f t="shared" ref="E28:J28" si="0">SUM(E8:E26)</f>
        <v>18</v>
      </c>
      <c r="F28" s="17">
        <f t="shared" si="0"/>
        <v>0</v>
      </c>
      <c r="G28" s="17">
        <f t="shared" si="0"/>
        <v>0</v>
      </c>
      <c r="H28" s="17">
        <f t="shared" si="0"/>
        <v>39</v>
      </c>
      <c r="I28" s="17">
        <f t="shared" si="0"/>
        <v>14</v>
      </c>
      <c r="J28" s="17">
        <f t="shared" si="0"/>
        <v>1</v>
      </c>
      <c r="K28" s="17"/>
      <c r="L28" s="17">
        <f>SUM(L8:L27)</f>
        <v>0</v>
      </c>
      <c r="M28" s="17">
        <f>SUM(M8:M27)</f>
        <v>68.5</v>
      </c>
      <c r="N28" s="18">
        <f t="shared" ref="N28" si="1">IF(L28=0,0,(M28-L28)/L28)</f>
        <v>0</v>
      </c>
      <c r="O28" s="17"/>
      <c r="P28" s="17">
        <f>SUM(P8:P27)</f>
        <v>98.5</v>
      </c>
      <c r="Q28" s="17"/>
      <c r="R28" s="17"/>
      <c r="S28" s="17">
        <f>SUM(S8:S27)</f>
        <v>1</v>
      </c>
      <c r="T28" s="17">
        <f>SUM(T8:T27)</f>
        <v>0</v>
      </c>
      <c r="U28" s="17">
        <f>SUM(U8:U27)</f>
        <v>0</v>
      </c>
      <c r="V28" s="17">
        <f>SUM(V8:V27)</f>
        <v>1</v>
      </c>
    </row>
    <row r="29" spans="2:22" ht="15.75" thickTop="1" x14ac:dyDescent="0.25"/>
  </sheetData>
  <mergeCells count="8">
    <mergeCell ref="B3:V3"/>
    <mergeCell ref="B2:V2"/>
    <mergeCell ref="B4:V4"/>
    <mergeCell ref="S6:V6"/>
    <mergeCell ref="L6:N6"/>
    <mergeCell ref="D6:H6"/>
    <mergeCell ref="J6:J7"/>
    <mergeCell ref="I6:I7"/>
  </mergeCells>
  <conditionalFormatting sqref="S9:S25">
    <cfRule type="expression" priority="3">
      <formula>S9/$V9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492B-594A-42A4-B532-C17A291B1C78}">
  <dimension ref="B2:V18"/>
  <sheetViews>
    <sheetView topLeftCell="B1" workbookViewId="0">
      <selection activeCell="N10" sqref="N10"/>
    </sheetView>
  </sheetViews>
  <sheetFormatPr defaultRowHeight="15" x14ac:dyDescent="0.25"/>
  <cols>
    <col min="2" max="2" width="11" customWidth="1"/>
    <col min="3" max="3" width="56.42578125" bestFit="1" customWidth="1"/>
    <col min="4" max="5" width="9.42578125" style="5" customWidth="1"/>
    <col min="6" max="6" width="11.42578125" style="5" bestFit="1" customWidth="1"/>
    <col min="7" max="8" width="11.42578125" style="5" customWidth="1"/>
    <col min="9" max="9" width="10.5703125" style="5" bestFit="1" customWidth="1"/>
    <col min="10" max="10" width="10.5703125" style="5" customWidth="1"/>
    <col min="11" max="11" width="2.28515625" style="5" customWidth="1"/>
    <col min="12" max="12" width="8.28515625" style="5" bestFit="1" customWidth="1"/>
    <col min="13" max="13" width="6.5703125" style="5" bestFit="1" customWidth="1"/>
    <col min="14" max="14" width="8.7109375" style="61" bestFit="1" customWidth="1"/>
    <col min="15" max="15" width="1.7109375" style="5" customWidth="1"/>
    <col min="16" max="16" width="9.7109375" style="68" customWidth="1"/>
    <col min="17" max="17" width="2.28515625" style="5" customWidth="1"/>
    <col min="18" max="18" width="8.42578125" style="5" customWidth="1"/>
    <col min="19" max="21" width="9.140625" style="5"/>
    <col min="22" max="22" width="9.7109375" style="5" bestFit="1" customWidth="1"/>
  </cols>
  <sheetData>
    <row r="2" spans="2:22" ht="26.25" x14ac:dyDescent="0.4">
      <c r="B2" s="79" t="s">
        <v>12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</row>
    <row r="3" spans="2:22" ht="15.75" x14ac:dyDescent="0.25">
      <c r="B3" s="80" t="s">
        <v>78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</row>
    <row r="4" spans="2:22" x14ac:dyDescent="0.25">
      <c r="B4" s="77" t="s">
        <v>70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</row>
    <row r="6" spans="2:22" x14ac:dyDescent="0.25">
      <c r="B6" s="8" t="s">
        <v>8</v>
      </c>
      <c r="C6" s="9" t="s">
        <v>7</v>
      </c>
      <c r="D6" s="82" t="s">
        <v>71</v>
      </c>
      <c r="E6" s="82"/>
      <c r="F6" s="82"/>
      <c r="G6" s="82"/>
      <c r="H6" s="82"/>
      <c r="I6" s="83" t="s">
        <v>73</v>
      </c>
      <c r="J6" s="83" t="s">
        <v>75</v>
      </c>
      <c r="L6" s="85" t="s">
        <v>76</v>
      </c>
      <c r="M6" s="86"/>
      <c r="N6" s="87"/>
      <c r="P6" s="64" t="s">
        <v>9</v>
      </c>
      <c r="R6" s="13"/>
      <c r="S6" s="85" t="s">
        <v>15</v>
      </c>
      <c r="T6" s="86"/>
      <c r="U6" s="86"/>
      <c r="V6" s="87"/>
    </row>
    <row r="7" spans="2:22" x14ac:dyDescent="0.25">
      <c r="B7" s="11"/>
      <c r="C7" s="12"/>
      <c r="D7" s="29" t="s">
        <v>72</v>
      </c>
      <c r="E7" s="29" t="s">
        <v>77</v>
      </c>
      <c r="F7" s="29" t="s">
        <v>74</v>
      </c>
      <c r="G7" s="29" t="s">
        <v>56</v>
      </c>
      <c r="H7" s="29" t="s">
        <v>87</v>
      </c>
      <c r="I7" s="84"/>
      <c r="J7" s="84"/>
      <c r="L7" s="10" t="s">
        <v>14</v>
      </c>
      <c r="M7" s="10" t="s">
        <v>11</v>
      </c>
      <c r="N7" s="56" t="s">
        <v>13</v>
      </c>
      <c r="P7" s="65" t="s">
        <v>88</v>
      </c>
      <c r="R7" s="14" t="s">
        <v>24</v>
      </c>
      <c r="S7" s="10" t="s">
        <v>25</v>
      </c>
      <c r="T7" s="10" t="s">
        <v>26</v>
      </c>
      <c r="U7" s="10" t="s">
        <v>10</v>
      </c>
      <c r="V7" s="10" t="s">
        <v>9</v>
      </c>
    </row>
    <row r="8" spans="2:22" x14ac:dyDescent="0.25">
      <c r="B8" s="1" t="s">
        <v>100</v>
      </c>
      <c r="C8" s="32"/>
      <c r="D8" s="2"/>
      <c r="E8" s="2"/>
      <c r="F8" s="2"/>
      <c r="G8" s="2"/>
      <c r="H8" s="2"/>
      <c r="I8" s="2"/>
      <c r="J8" s="2"/>
      <c r="L8" s="2"/>
      <c r="M8" s="2"/>
      <c r="N8" s="57"/>
      <c r="P8" s="66"/>
      <c r="R8" s="7"/>
      <c r="S8" s="2"/>
      <c r="T8" s="2"/>
      <c r="U8" s="2"/>
      <c r="V8" s="7"/>
    </row>
    <row r="9" spans="2:22" x14ac:dyDescent="0.25">
      <c r="B9" s="33"/>
      <c r="C9" s="1" t="s">
        <v>84</v>
      </c>
      <c r="D9" s="30"/>
      <c r="E9" s="30">
        <v>15</v>
      </c>
      <c r="F9" s="30"/>
      <c r="G9" s="30"/>
      <c r="H9" s="30">
        <v>7</v>
      </c>
      <c r="I9" s="2"/>
      <c r="J9" s="2"/>
      <c r="L9" s="2">
        <v>8</v>
      </c>
      <c r="M9" s="2">
        <v>66.5</v>
      </c>
      <c r="N9" s="69">
        <f>L9-M9</f>
        <v>-58.5</v>
      </c>
      <c r="O9" s="6"/>
      <c r="P9" s="66">
        <f t="shared" ref="P9:P14" si="0">D9+E9+F9+G9+H9+I9+J9+M9</f>
        <v>88.5</v>
      </c>
      <c r="R9" s="15"/>
      <c r="S9" s="2">
        <v>0</v>
      </c>
      <c r="T9" s="2">
        <v>0</v>
      </c>
      <c r="U9" s="2">
        <v>0</v>
      </c>
      <c r="V9" s="7">
        <f>SUM(S9:U9)</f>
        <v>0</v>
      </c>
    </row>
    <row r="10" spans="2:22" x14ac:dyDescent="0.25">
      <c r="B10" s="32"/>
      <c r="C10" s="1" t="s">
        <v>101</v>
      </c>
      <c r="D10" s="30"/>
      <c r="E10" s="30">
        <v>2</v>
      </c>
      <c r="F10" s="30"/>
      <c r="G10" s="30"/>
      <c r="H10" s="30">
        <v>14</v>
      </c>
      <c r="I10" s="2"/>
      <c r="J10" s="2"/>
      <c r="L10" s="2">
        <v>40</v>
      </c>
      <c r="M10" s="2">
        <v>69.5</v>
      </c>
      <c r="N10" s="69">
        <f>L10-M10</f>
        <v>-29.5</v>
      </c>
      <c r="O10" s="6"/>
      <c r="P10" s="66">
        <f t="shared" si="0"/>
        <v>85.5</v>
      </c>
      <c r="R10" s="15"/>
      <c r="S10" s="2"/>
      <c r="T10" s="2"/>
      <c r="U10" s="2"/>
      <c r="V10" s="7"/>
    </row>
    <row r="11" spans="2:22" x14ac:dyDescent="0.25">
      <c r="B11" t="s">
        <v>103</v>
      </c>
      <c r="C11" s="32"/>
      <c r="D11" s="30"/>
      <c r="E11" s="30"/>
      <c r="F11" s="30"/>
      <c r="G11" s="30"/>
      <c r="H11" s="30"/>
      <c r="I11" s="2"/>
      <c r="J11" s="2"/>
      <c r="L11" s="2"/>
      <c r="M11" s="2"/>
      <c r="N11" s="59"/>
      <c r="O11" s="6"/>
      <c r="P11" s="66">
        <f t="shared" si="0"/>
        <v>0</v>
      </c>
      <c r="R11" s="15"/>
      <c r="S11" s="2"/>
      <c r="T11" s="2"/>
      <c r="U11" s="2"/>
      <c r="V11" s="7">
        <f>SUM(S11:U11)</f>
        <v>0</v>
      </c>
    </row>
    <row r="12" spans="2:22" x14ac:dyDescent="0.25">
      <c r="B12" s="32"/>
      <c r="C12" t="s">
        <v>105</v>
      </c>
      <c r="D12" s="30"/>
      <c r="E12" s="30"/>
      <c r="F12" s="30"/>
      <c r="G12" s="30"/>
      <c r="H12" s="30"/>
      <c r="I12" s="2"/>
      <c r="J12" s="2"/>
      <c r="L12" s="2"/>
      <c r="M12" s="2">
        <v>18</v>
      </c>
      <c r="N12" s="59"/>
      <c r="O12" s="6"/>
      <c r="P12" s="66">
        <f t="shared" si="0"/>
        <v>18</v>
      </c>
      <c r="R12" s="15"/>
      <c r="S12" s="2"/>
      <c r="T12" s="2"/>
      <c r="U12" s="2"/>
      <c r="V12" s="7"/>
    </row>
    <row r="13" spans="2:22" x14ac:dyDescent="0.25">
      <c r="B13" t="s">
        <v>108</v>
      </c>
      <c r="C13" s="32"/>
      <c r="D13" s="30"/>
      <c r="E13" s="30"/>
      <c r="F13" s="30"/>
      <c r="G13" s="30"/>
      <c r="H13" s="30"/>
      <c r="I13" s="2"/>
      <c r="J13" s="2"/>
      <c r="L13" s="2"/>
      <c r="M13" s="2"/>
      <c r="N13" s="59"/>
      <c r="O13" s="6"/>
      <c r="P13" s="66">
        <f t="shared" si="0"/>
        <v>0</v>
      </c>
      <c r="R13" s="15"/>
      <c r="S13" s="2"/>
      <c r="T13" s="2"/>
      <c r="U13" s="2"/>
      <c r="V13" s="7">
        <f>SUM(S13:U13)</f>
        <v>0</v>
      </c>
    </row>
    <row r="14" spans="2:22" x14ac:dyDescent="0.25">
      <c r="B14" s="1"/>
      <c r="C14" t="s">
        <v>112</v>
      </c>
      <c r="D14" s="30"/>
      <c r="E14" s="30">
        <v>22</v>
      </c>
      <c r="F14" s="30"/>
      <c r="G14" s="30"/>
      <c r="H14" s="30"/>
      <c r="I14" s="2"/>
      <c r="J14" s="2"/>
      <c r="L14" s="2"/>
      <c r="M14" s="2"/>
      <c r="N14" s="59"/>
      <c r="O14" s="6"/>
      <c r="P14" s="66">
        <f t="shared" si="0"/>
        <v>22</v>
      </c>
      <c r="R14" s="15"/>
      <c r="S14" s="2"/>
      <c r="T14" s="2"/>
      <c r="U14" s="2"/>
      <c r="V14" s="7"/>
    </row>
    <row r="15" spans="2:22" x14ac:dyDescent="0.25">
      <c r="B15" s="1"/>
      <c r="C15" s="1"/>
      <c r="D15" s="2"/>
      <c r="E15" s="2"/>
      <c r="F15" s="2"/>
      <c r="G15" s="2"/>
      <c r="H15" s="2"/>
      <c r="I15" s="2"/>
      <c r="J15" s="2"/>
      <c r="L15" s="2"/>
      <c r="M15" s="2"/>
      <c r="N15" s="58"/>
      <c r="P15" s="66"/>
      <c r="R15" s="7"/>
      <c r="S15" s="2"/>
      <c r="T15" s="2"/>
      <c r="U15" s="2"/>
      <c r="V15" s="7"/>
    </row>
    <row r="17" spans="2:22" ht="15.75" thickBot="1" x14ac:dyDescent="0.3">
      <c r="B17" s="16" t="s">
        <v>16</v>
      </c>
      <c r="C17" s="16"/>
      <c r="D17" s="17">
        <f>SUM(D8:D15)</f>
        <v>0</v>
      </c>
      <c r="E17" s="17">
        <f t="shared" ref="E17:J17" si="1">SUM(E8:E15)</f>
        <v>39</v>
      </c>
      <c r="F17" s="17">
        <f t="shared" si="1"/>
        <v>0</v>
      </c>
      <c r="G17" s="17">
        <f t="shared" si="1"/>
        <v>0</v>
      </c>
      <c r="H17" s="17">
        <f t="shared" si="1"/>
        <v>21</v>
      </c>
      <c r="I17" s="17">
        <f t="shared" si="1"/>
        <v>0</v>
      </c>
      <c r="J17" s="17">
        <f t="shared" si="1"/>
        <v>0</v>
      </c>
      <c r="K17" s="17"/>
      <c r="L17" s="17">
        <f>SUM(L8:L16)</f>
        <v>48</v>
      </c>
      <c r="M17" s="17">
        <f>SUM(M8:M16)</f>
        <v>154</v>
      </c>
      <c r="N17" s="60">
        <f t="shared" ref="N17" si="2">IF(L17=0,0,(M17-L17)/L17)</f>
        <v>2.2083333333333335</v>
      </c>
      <c r="O17" s="17"/>
      <c r="P17" s="67">
        <f>SUM(P8:P16)</f>
        <v>214</v>
      </c>
      <c r="Q17" s="17"/>
      <c r="R17" s="17"/>
      <c r="S17" s="17">
        <f>SUM(S8:S16)</f>
        <v>0</v>
      </c>
      <c r="T17" s="17">
        <f>SUM(T8:T16)</f>
        <v>0</v>
      </c>
      <c r="U17" s="17">
        <f>SUM(U8:U16)</f>
        <v>0</v>
      </c>
      <c r="V17" s="17">
        <f>SUM(V8:V16)</f>
        <v>0</v>
      </c>
    </row>
    <row r="18" spans="2:22" ht="15.75" thickTop="1" x14ac:dyDescent="0.25"/>
  </sheetData>
  <mergeCells count="8">
    <mergeCell ref="B2:V2"/>
    <mergeCell ref="B3:V3"/>
    <mergeCell ref="B4:V4"/>
    <mergeCell ref="D6:H6"/>
    <mergeCell ref="I6:I7"/>
    <mergeCell ref="J6:J7"/>
    <mergeCell ref="L6:N6"/>
    <mergeCell ref="S6:V6"/>
  </mergeCells>
  <conditionalFormatting sqref="S9:S14">
    <cfRule type="expression" priority="1">
      <formula>S9/$V9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</vt:lpstr>
      <vt:lpstr>Quarterly Evaluations</vt:lpstr>
      <vt:lpstr>Consolidated</vt:lpstr>
      <vt:lpstr>September 24</vt:lpstr>
      <vt:lpstr>October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Tauseef Shahzad</cp:lastModifiedBy>
  <dcterms:created xsi:type="dcterms:W3CDTF">2024-08-19T10:54:04Z</dcterms:created>
  <dcterms:modified xsi:type="dcterms:W3CDTF">2024-11-19T08:49:02Z</dcterms:modified>
</cp:coreProperties>
</file>