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ing Scale" sheetId="1" r:id="rId3"/>
    <sheet state="visible" name="Reading" sheetId="2" r:id="rId4"/>
    <sheet state="visible" name="Assignment 1" sheetId="3" r:id="rId5"/>
    <sheet state="visible" name="Assignment 2" sheetId="4" r:id="rId6"/>
    <sheet state="visible" name="Assignment 3" sheetId="5" r:id="rId7"/>
    <sheet state="visible" name="Assignment 4" sheetId="6" r:id="rId8"/>
    <sheet state="visible" name="Mid Term Summary" sheetId="7" r:id="rId9"/>
    <sheet state="visible" name="Project 1" sheetId="8" r:id="rId10"/>
    <sheet state="visible" name="Project 2" sheetId="9" r:id="rId11"/>
    <sheet state="visible" name="Interaction Design 2- Systems -" sheetId="10" r:id="rId12"/>
  </sheets>
  <definedNames/>
  <calcPr/>
</workbook>
</file>

<file path=xl/sharedStrings.xml><?xml version="1.0" encoding="utf-8"?>
<sst xmlns="http://schemas.openxmlformats.org/spreadsheetml/2006/main" count="770" uniqueCount="153">
  <si>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</si>
  <si>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</si>
  <si>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</si>
  <si>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</si>
  <si>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</si>
  <si>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</si>
  <si>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</si>
  <si>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</si>
  <si>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</si>
  <si>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</si>
  <si>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</si>
  <si>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</si>
  <si>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F+</t>
  </si>
  <si>
    <t>F</t>
  </si>
  <si>
    <t>F-</t>
  </si>
  <si>
    <t>Value shown in column C is lower boundary of each range, ie a score of 3.17 would be a B+; 3.49,an A-</t>
  </si>
  <si>
    <t>Quality</t>
  </si>
  <si>
    <t>Poor (1)</t>
  </si>
  <si>
    <t>Good (2 - 3)</t>
  </si>
  <si>
    <t>Excellent (4)</t>
  </si>
  <si>
    <t>Weight (%)</t>
  </si>
  <si>
    <t>Preparation</t>
  </si>
  <si>
    <t>Student has not prepared the material or prepared to the most cursory degree</t>
  </si>
  <si>
    <t>Student has reviewed the assigned material and made a reasonable effort to synthesize it</t>
  </si>
  <si>
    <t>Student demonstrates a mastery of the assigned material, even linking it to other related work from previous experience</t>
  </si>
  <si>
    <t>Participation</t>
  </si>
  <si>
    <t>Student does not engage the discussion or contribute in any meaningful way</t>
  </si>
  <si>
    <t>Student clearly follows the discussion, reacts to the contributions of others and offers, at times, his or her point of view</t>
  </si>
  <si>
    <t>Student fully engages the discussion while being sensitive to the point of view of others, including working to bring those less outgoing into the discussion</t>
  </si>
  <si>
    <t>Attitude</t>
  </si>
  <si>
    <t>Student is sullen, sarcastic or otherwise negative towards the activity</t>
  </si>
  <si>
    <t>Student is open and positive towards the activity, and demonstrates a willingness to engage even out his or her natural comfort zone</t>
  </si>
  <si>
    <t>Student is enthusiastic and supportive to the discussion at all times, and works to maintain a high level energy in the activity</t>
  </si>
  <si>
    <t>Student</t>
  </si>
  <si>
    <t>Laurel Deel</t>
  </si>
  <si>
    <t>Evan Litvak</t>
  </si>
  <si>
    <t>Guy Noren</t>
  </si>
  <si>
    <t>Elizabeth Ibarra</t>
  </si>
  <si>
    <t>Justin Ponczek</t>
  </si>
  <si>
    <t>Cara Kritikos</t>
  </si>
  <si>
    <t>Tanya Siadneva</t>
  </si>
  <si>
    <t>Bogart Bockman</t>
  </si>
  <si>
    <t>Kelly Fadem</t>
  </si>
  <si>
    <t>William Clark</t>
  </si>
  <si>
    <t>Wilson Westbrook</t>
  </si>
  <si>
    <t>Casey Kawahara</t>
  </si>
  <si>
    <t>Katy Law</t>
  </si>
  <si>
    <t>Diagram</t>
  </si>
  <si>
    <t>Score</t>
  </si>
  <si>
    <t>Weight</t>
  </si>
  <si>
    <t>Weighted Score</t>
  </si>
  <si>
    <t>Graphic Design</t>
  </si>
  <si>
    <t>Information Complexity</t>
  </si>
  <si>
    <t>Analytic Utility</t>
  </si>
  <si>
    <t>Essay</t>
  </si>
  <si>
    <t>Presentation</t>
  </si>
  <si>
    <t>Content</t>
  </si>
  <si>
    <t>Writing Skill</t>
  </si>
  <si>
    <t>Total</t>
  </si>
  <si>
    <t>Content &amp; Imagery</t>
  </si>
  <si>
    <t>Total Score</t>
  </si>
  <si>
    <t>Notes</t>
  </si>
  <si>
    <t>Information Architecture</t>
  </si>
  <si>
    <t>Format, Organization, Presentation</t>
  </si>
  <si>
    <t>Analytic Clarity</t>
  </si>
  <si>
    <t>Assignment 1</t>
  </si>
  <si>
    <t>Assignment 2</t>
  </si>
  <si>
    <t>Assignment 3</t>
  </si>
  <si>
    <t>Assignment 4</t>
  </si>
  <si>
    <t>Mid-term assignment grade (drop lowest, average rest)</t>
  </si>
  <si>
    <t>Mid-term participation grade</t>
  </si>
  <si>
    <t>Mid-term grade</t>
  </si>
  <si>
    <t>Process</t>
  </si>
  <si>
    <t>System Design</t>
  </si>
  <si>
    <t>Interface Design</t>
  </si>
  <si>
    <t>Team Arugula</t>
  </si>
  <si>
    <t>Averages</t>
  </si>
  <si>
    <t>Outside Reviewers</t>
  </si>
  <si>
    <t>Tim</t>
  </si>
  <si>
    <t>x3/4</t>
  </si>
  <si>
    <t>with submission score</t>
  </si>
  <si>
    <t>Kelly</t>
  </si>
  <si>
    <t>Observation</t>
  </si>
  <si>
    <t>William</t>
  </si>
  <si>
    <t>Synthesis</t>
  </si>
  <si>
    <t>Tanya</t>
  </si>
  <si>
    <t>Communication</t>
  </si>
  <si>
    <t>Average</t>
  </si>
  <si>
    <t>Team Endive</t>
  </si>
  <si>
    <t>Elizabeth</t>
  </si>
  <si>
    <t>Justin</t>
  </si>
  <si>
    <t>Guy</t>
  </si>
  <si>
    <t>Team Radicchio</t>
  </si>
  <si>
    <t>Laurel</t>
  </si>
  <si>
    <t>Evan</t>
  </si>
  <si>
    <t>Cara</t>
  </si>
  <si>
    <t>Team Butterleaf</t>
  </si>
  <si>
    <t>Bo</t>
  </si>
  <si>
    <t>Wilson</t>
  </si>
  <si>
    <t>Casey</t>
  </si>
  <si>
    <t>Katy</t>
  </si>
  <si>
    <t>Submission Requirements</t>
  </si>
  <si>
    <t>Arugula</t>
  </si>
  <si>
    <t>Butterleaf</t>
  </si>
  <si>
    <t>Endive</t>
  </si>
  <si>
    <t>Radicchio</t>
  </si>
  <si>
    <t xml:space="preserve">Strategy </t>
  </si>
  <si>
    <t>Summary</t>
  </si>
  <si>
    <t>Research Methods</t>
  </si>
  <si>
    <t xml:space="preserve">Persona </t>
  </si>
  <si>
    <t xml:space="preserve">Needs </t>
  </si>
  <si>
    <t>Design Challenge</t>
  </si>
  <si>
    <t>Concept</t>
  </si>
  <si>
    <t>Statement of Solution</t>
  </si>
  <si>
    <t>Flow &amp; Feedback Diagram</t>
  </si>
  <si>
    <t xml:space="preserve">Information Architecture: </t>
  </si>
  <si>
    <t>Labels and Organization</t>
  </si>
  <si>
    <t>Data Model</t>
  </si>
  <si>
    <t>Wireframes communicating workflow</t>
  </si>
  <si>
    <t>example of monitoring the system</t>
  </si>
  <si>
    <t>example of processing feedback</t>
  </si>
  <si>
    <t>example of managing users and/or permissions</t>
  </si>
  <si>
    <t xml:space="preserve">An HTML Prototype consisting of </t>
  </si>
  <si>
    <t xml:space="preserve">Functional Navigation &amp; Page Layout reflecting information architecture.  </t>
  </si>
  <si>
    <t>Representative Screens showing visual design</t>
  </si>
  <si>
    <t>Linked pages representing flows</t>
  </si>
  <si>
    <t xml:space="preserve">At least one page in one flow demonstrates proposed interactivity using jQuery and/or jQuery Plugins </t>
  </si>
  <si>
    <t>Projects</t>
  </si>
  <si>
    <t>Assignments</t>
  </si>
  <si>
    <t>Student Name</t>
  </si>
  <si>
    <t>Final</t>
  </si>
  <si>
    <t>Project Average</t>
  </si>
  <si>
    <t>Project 1: Adherence UI</t>
  </si>
  <si>
    <t>Project 2: Final Design</t>
  </si>
  <si>
    <t>Assignment Average</t>
  </si>
  <si>
    <t>Assignment 1: Concept Map and Essay on Arcadia</t>
  </si>
  <si>
    <t>Assignment 2: Classification</t>
  </si>
  <si>
    <t>Assignment 3: Service System</t>
  </si>
  <si>
    <t>Assignment 4: Workflows</t>
  </si>
  <si>
    <t>Participation Grade</t>
  </si>
  <si>
    <t>Tim Participation Assessment</t>
  </si>
  <si>
    <t>Participation Average</t>
  </si>
  <si>
    <t>Participation/Reading Assignment: Class 6</t>
  </si>
  <si>
    <t>Participation/Reading Assignment: Class 3</t>
  </si>
  <si>
    <t>Participation/Reading Assignment: Class 4</t>
  </si>
  <si>
    <t>Participation/Reading Assignment: Class 5: Gamification</t>
  </si>
  <si>
    <t>Participation/Reading Class 2</t>
  </si>
  <si>
    <t>Participation/Reading Class 8</t>
  </si>
  <si>
    <t>Participation/Reading Class 1</t>
  </si>
  <si>
    <t>Project 2: Research Presentation</t>
  </si>
  <si>
    <t>Project 2: Strategy Presentation</t>
  </si>
  <si>
    <t>Project 2: Preliminary Design</t>
  </si>
  <si>
    <t>Tatsiana Siadneva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</si>
</sst>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6">
    <font>
      <sz val="10.0"/>
      <color rgb="FF000000"/>
      <name val="Arial"/>
    </font>
    <font/>
    <font>
      <b/>
      <sz val="10.0"/>
    </font>
    <font>
      <sz val="8.0"/>
    </font>
    <font>
      <b/>
      <sz val="12.0"/>
    </font>
    <font>
      <i/>
      <sz val="10.0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4">
    <border/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shrinkToFit="0" wrapText="1"/>
    </xf>
    <xf borderId="0" fillId="0" fontId="1" numFmtId="9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0" fontId="1" numFmtId="164" xfId="0" applyAlignment="1" applyFont="1" applyNumberFormat="1">
      <alignment horizontal="right" shrinkToFit="0" vertical="bottom" wrapText="1"/>
    </xf>
    <xf borderId="0" fillId="0" fontId="2" numFmtId="0" xfId="0" applyAlignment="1" applyFont="1">
      <alignment readingOrder="0" shrinkToFit="0" wrapText="1"/>
    </xf>
    <xf borderId="0" fillId="0" fontId="1" numFmtId="9" xfId="0" applyAlignment="1" applyFont="1" applyNumberForma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9" xfId="0" applyAlignment="1" applyFont="1" applyNumberFormat="1">
      <alignment readingOrder="0" shrinkToFit="0" wrapText="1"/>
    </xf>
    <xf borderId="0" fillId="0" fontId="3" numFmtId="10" xfId="0" applyAlignment="1" applyFont="1" applyNumberFormat="1">
      <alignment readingOrder="0" shrinkToFit="0" wrapText="1"/>
    </xf>
    <xf borderId="0" fillId="0" fontId="1" numFmtId="9" xfId="0" applyAlignment="1" applyFont="1" applyNumberFormat="1">
      <alignment shrinkToFit="0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2" fillId="0" fontId="1" numFmtId="9" xfId="0" applyAlignment="1" applyBorder="1" applyFont="1" applyNumberForma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2" numFmtId="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1" numFmtId="9" xfId="0" applyAlignment="1" applyBorder="1" applyFont="1" applyNumberForma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horizontal="right" shrinkToFit="0" vertical="bottom" wrapText="1"/>
    </xf>
    <xf borderId="2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1" fillId="0" fontId="1" numFmtId="9" xfId="0" applyAlignment="1" applyBorder="1" applyFont="1" applyNumberForma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horizontal="right" shrinkToFit="0" vertical="bottom" wrapText="1"/>
    </xf>
    <xf borderId="3" fillId="0" fontId="2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3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0" fillId="0" fontId="1" numFmtId="9" xfId="0" applyAlignment="1" applyFont="1" applyNumberFormat="1">
      <alignment shrinkToFit="0" wrapText="1"/>
    </xf>
    <xf borderId="0" fillId="0" fontId="1" numFmtId="0" xfId="0" applyAlignment="1" applyFont="1">
      <alignment horizontal="center" readingOrder="0" shrinkToFit="0" vertical="bottom" wrapText="1"/>
    </xf>
    <xf borderId="0" fillId="2" fontId="1" numFmtId="0" xfId="0" applyAlignment="1" applyFill="1" applyFont="1">
      <alignment horizontal="right" readingOrder="0" shrinkToFit="0" vertical="bottom" wrapText="1"/>
    </xf>
    <xf borderId="0" fillId="2" fontId="1" numFmtId="0" xfId="0" applyAlignment="1" applyFont="1">
      <alignment horizontal="center" shrinkToFit="0" vertical="bottom" wrapText="1"/>
    </xf>
    <xf borderId="0" fillId="2" fontId="1" numFmtId="0" xfId="0" applyAlignment="1" applyFont="1">
      <alignment shrinkToFit="0" wrapText="1"/>
    </xf>
    <xf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right" shrinkToFit="0" vertical="bottom" wrapText="1"/>
    </xf>
    <xf borderId="0" fillId="0" fontId="4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spPr>
            <a:solidFill>
              <a:srgbClr val="3366CC"/>
            </a:solidFill>
            <a:ln cmpd="sng">
              <a:solidFill>
                <a:srgbClr val="000000"/>
              </a:solidFill>
            </a:ln>
          </c:spPr>
          <c:cat>
            <c:strRef>
              <c:f>'Project 1'!$D$50:$D$62</c:f>
            </c:strRef>
          </c:cat>
          <c:val>
            <c:numRef>
              <c:f>'Project 1'!$E$50:$E$62</c:f>
              <c:numCache/>
            </c:numRef>
          </c:val>
        </c:ser>
        <c:ser>
          <c:idx val="1"/>
          <c:order val="1"/>
          <c:spPr>
            <a:solidFill>
              <a:srgbClr val="DC3912"/>
            </a:solidFill>
            <a:ln cmpd="sng">
              <a:solidFill>
                <a:srgbClr val="000000"/>
              </a:solidFill>
            </a:ln>
          </c:spPr>
          <c:cat>
            <c:strRef>
              <c:f>'Project 1'!$D$50:$D$62</c:f>
            </c:strRef>
          </c:cat>
          <c:val>
            <c:numRef>
              <c:f>'Project 1'!$F$50:$F$62</c:f>
              <c:numCache/>
            </c:numRef>
          </c:val>
        </c:ser>
        <c:axId val="1644183830"/>
        <c:axId val="2110214338"/>
      </c:barChart>
      <c:catAx>
        <c:axId val="164418383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10214338"/>
      </c:catAx>
      <c:valAx>
        <c:axId val="211021433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4418383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0"/>
  </c:chart>
</c:chartSpace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133350</xdr:colOff>
      <xdr:row>43</xdr:row>
      <xdr:rowOff>466725</xdr:rowOff>
    </xdr:from>
    <xdr:ext cx="5715000" cy="35337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209550</xdr:colOff>
      <xdr:row>4</xdr:row>
      <xdr:rowOff>476250</xdr:rowOff>
    </xdr:from>
    <xdr:ext cx="3448050" cy="3829050"/>
    <xdr:grpSp>
      <xdr:nvGrpSpPr>
        <xdr:cNvPr id="2" name="Shape 2"/>
        <xdr:cNvGrpSpPr/>
      </xdr:nvGrpSpPr>
      <xdr:grpSpPr>
        <a:xfrm>
          <a:off x="1524000" y="531019"/>
          <a:ext cx="3429000" cy="3810000"/>
          <a:chOff x="1524000" y="531019"/>
          <a:chExt cx="3429000" cy="3810000"/>
        </a:xfrm>
      </xdr:grpSpPr>
      <xdr:sp>
        <xdr:nvSpPr>
          <xdr:cNvPr id="3" name="Shape 3"/>
          <xdr:cNvSpPr/>
        </xdr:nvSpPr>
        <xdr:spPr>
          <a:xfrm>
            <a:off x="1978819" y="531019"/>
            <a:ext cx="2819400" cy="3810000"/>
          </a:xfrm>
          <a:prstGeom prst="rect">
            <a:avLst/>
          </a:prstGeom>
          <a:solidFill>
            <a:srgbClr val="FFFFFF"/>
          </a:solidFill>
          <a:ln cap="flat" cmpd="sng" w="19050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1524000" y="609600"/>
            <a:ext cx="3429000" cy="33528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A+			  A+</a:t>
            </a:r>
            <a:br>
              <a:rPr lang="en-US" sz="1400"/>
            </a:br>
            <a:r>
              <a:rPr lang="en-US" sz="1400"/>
              <a:t>A  100%         4	  A</a:t>
            </a:r>
            <a:br>
              <a:rPr lang="en-US" sz="1400"/>
            </a:br>
            <a:r>
              <a:rPr lang="en-US" sz="1400"/>
              <a:t>A-	94%	3.76  A-</a:t>
            </a:r>
            <a:br>
              <a:rPr lang="en-US" sz="1400"/>
            </a:br>
            <a:r>
              <a:rPr lang="en-US" sz="1400"/>
              <a:t>B+	87%	3.48  B+</a:t>
            </a:r>
            <a:br>
              <a:rPr lang="en-US" sz="1400"/>
            </a:br>
            <a:r>
              <a:rPr lang="en-US" sz="1400"/>
              <a:t>B	79%	3.16  B</a:t>
            </a:r>
            <a:br>
              <a:rPr lang="en-US" sz="1400"/>
            </a:br>
            <a:r>
              <a:rPr lang="en-US" sz="1400"/>
              <a:t>B-	70%	2.8	  B-</a:t>
            </a:r>
            <a:br>
              <a:rPr lang="en-US" sz="1400"/>
            </a:br>
            <a:r>
              <a:rPr lang="en-US" sz="1400"/>
              <a:t>C+	62%	2.48  C+</a:t>
            </a:r>
            <a:br>
              <a:rPr lang="en-US" sz="1400"/>
            </a:br>
            <a:r>
              <a:rPr lang="en-US" sz="1400"/>
              <a:t>C	53%	2.12  C</a:t>
            </a:r>
            <a:br>
              <a:rPr lang="en-US" sz="1400"/>
            </a:br>
            <a:r>
              <a:rPr lang="en-US" sz="1400"/>
              <a:t>C-	43%	1.72  C-</a:t>
            </a:r>
            <a:br>
              <a:rPr lang="en-US" sz="1400"/>
            </a:br>
            <a:r>
              <a:rPr lang="en-US" sz="1400"/>
              <a:t>D+	36%	1.44  D+</a:t>
            </a:r>
            <a:br>
              <a:rPr lang="en-US" sz="1400"/>
            </a:br>
            <a:r>
              <a:rPr lang="en-US" sz="1400"/>
              <a:t>D	27%	1.08  D</a:t>
            </a:r>
            <a:br>
              <a:rPr lang="en-US" sz="1400"/>
            </a:br>
            <a:r>
              <a:rPr lang="en-US" sz="1400"/>
              <a:t>D-	19%	0.76  D-</a:t>
            </a:r>
            <a:br>
              <a:rPr lang="en-US" sz="1400"/>
            </a:br>
            <a:r>
              <a:rPr lang="en-US" sz="1400"/>
              <a:t>F+	11%	0.44  F+</a:t>
            </a:r>
            <a:br>
              <a:rPr lang="en-US" sz="1400"/>
            </a:br>
            <a:r>
              <a:rPr lang="en-US" sz="1400"/>
              <a:t>F	0%	0	  F</a:t>
            </a:r>
            <a:br>
              <a:rPr lang="en-US" sz="1400"/>
            </a:br>
            <a:r>
              <a:rPr lang="en-US" sz="1400"/>
              <a:t>F-			  F-</a:t>
            </a:r>
            <a:endParaRPr sz="1400"/>
          </a:p>
        </xdr:txBody>
      </xdr:sp>
    </xdr:grp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6.0"/>
    <col customWidth="1" min="2" max="2" width="8.75"/>
    <col customWidth="1" min="3" max="3" width="7.75"/>
    <col customWidth="1" min="4" max="4" width="7.38"/>
    <col customWidth="1" min="5" max="18" width="15.13"/>
  </cols>
  <sheetData>
    <row r="1">
      <c r="A1" s="1" t="s">
        <v>0</v>
      </c>
      <c r="D1" s="1" t="s">
        <v>0</v>
      </c>
      <c r="H1" s="2"/>
    </row>
    <row r="2">
      <c r="A2" s="1" t="s">
        <v>1</v>
      </c>
      <c r="B2" s="3">
        <v>1.0</v>
      </c>
      <c r="C2" s="4">
        <f t="shared" ref="C2:C14" si="1">B2*4</f>
        <v>4</v>
      </c>
      <c r="D2" s="1" t="s">
        <v>1</v>
      </c>
      <c r="G2" s="3">
        <v>1.0</v>
      </c>
      <c r="H2" s="5">
        <f t="shared" ref="H2:H14" si="2">G2*4</f>
        <v>4</v>
      </c>
      <c r="I2" s="1" t="s">
        <v>1</v>
      </c>
    </row>
    <row r="3">
      <c r="A3" s="1" t="s">
        <v>2</v>
      </c>
      <c r="B3" s="3">
        <v>0.94</v>
      </c>
      <c r="C3" s="4">
        <f t="shared" si="1"/>
        <v>3.76</v>
      </c>
      <c r="D3" s="1" t="s">
        <v>2</v>
      </c>
      <c r="G3" s="3">
        <v>0.92</v>
      </c>
      <c r="H3" s="5">
        <f t="shared" si="2"/>
        <v>3.68</v>
      </c>
      <c r="I3" s="1" t="s">
        <v>2</v>
      </c>
    </row>
    <row r="4">
      <c r="A4" s="1" t="s">
        <v>3</v>
      </c>
      <c r="B4" s="3">
        <v>0.87</v>
      </c>
      <c r="C4" s="4">
        <f t="shared" si="1"/>
        <v>3.48</v>
      </c>
      <c r="D4" s="1" t="s">
        <v>3</v>
      </c>
      <c r="G4" s="3">
        <v>0.83</v>
      </c>
      <c r="H4" s="5">
        <f t="shared" si="2"/>
        <v>3.32</v>
      </c>
      <c r="I4" s="1" t="s">
        <v>3</v>
      </c>
    </row>
    <row r="5">
      <c r="A5" s="1" t="s">
        <v>4</v>
      </c>
      <c r="B5" s="3">
        <v>0.79</v>
      </c>
      <c r="C5" s="4">
        <f t="shared" si="1"/>
        <v>3.16</v>
      </c>
      <c r="D5" s="1" t="s">
        <v>4</v>
      </c>
      <c r="G5" s="3">
        <v>0.75</v>
      </c>
      <c r="H5" s="5">
        <f t="shared" si="2"/>
        <v>3</v>
      </c>
      <c r="I5" s="1" t="s">
        <v>4</v>
      </c>
    </row>
    <row r="6">
      <c r="A6" s="1" t="s">
        <v>5</v>
      </c>
      <c r="B6" s="3">
        <v>0.7</v>
      </c>
      <c r="C6" s="4">
        <f t="shared" si="1"/>
        <v>2.8</v>
      </c>
      <c r="D6" s="1" t="s">
        <v>5</v>
      </c>
      <c r="G6" s="3">
        <v>0.67</v>
      </c>
      <c r="H6" s="5">
        <f t="shared" si="2"/>
        <v>2.68</v>
      </c>
      <c r="I6" s="1" t="s">
        <v>5</v>
      </c>
    </row>
    <row r="7">
      <c r="A7" s="1" t="s">
        <v>6</v>
      </c>
      <c r="B7" s="3">
        <v>0.62</v>
      </c>
      <c r="C7" s="4">
        <f t="shared" si="1"/>
        <v>2.48</v>
      </c>
      <c r="D7" s="1" t="s">
        <v>6</v>
      </c>
      <c r="G7" s="3">
        <v>0.58</v>
      </c>
      <c r="H7" s="5">
        <f t="shared" si="2"/>
        <v>2.32</v>
      </c>
      <c r="I7" s="1" t="s">
        <v>6</v>
      </c>
    </row>
    <row r="8">
      <c r="A8" s="1" t="s">
        <v>7</v>
      </c>
      <c r="B8" s="3">
        <v>0.53</v>
      </c>
      <c r="C8" s="4">
        <f t="shared" si="1"/>
        <v>2.12</v>
      </c>
      <c r="D8" s="1" t="s">
        <v>7</v>
      </c>
      <c r="G8" s="3">
        <v>0.5</v>
      </c>
      <c r="H8" s="5">
        <f t="shared" si="2"/>
        <v>2</v>
      </c>
      <c r="I8" s="1" t="s">
        <v>7</v>
      </c>
    </row>
    <row r="9">
      <c r="A9" s="1" t="s">
        <v>8</v>
      </c>
      <c r="B9" s="3">
        <v>0.43</v>
      </c>
      <c r="C9" s="4">
        <f t="shared" si="1"/>
        <v>1.72</v>
      </c>
      <c r="D9" s="1" t="s">
        <v>8</v>
      </c>
      <c r="G9" s="3">
        <v>0.42</v>
      </c>
      <c r="H9" s="5">
        <f t="shared" si="2"/>
        <v>1.68</v>
      </c>
      <c r="I9" s="1" t="s">
        <v>8</v>
      </c>
    </row>
    <row r="10">
      <c r="A10" s="1" t="s">
        <v>9</v>
      </c>
      <c r="B10" s="3">
        <v>0.36</v>
      </c>
      <c r="C10" s="4">
        <f t="shared" si="1"/>
        <v>1.44</v>
      </c>
      <c r="D10" s="1" t="s">
        <v>9</v>
      </c>
      <c r="G10" s="3">
        <v>0.33</v>
      </c>
      <c r="H10" s="5">
        <f t="shared" si="2"/>
        <v>1.32</v>
      </c>
      <c r="I10" s="1" t="s">
        <v>9</v>
      </c>
    </row>
    <row r="11">
      <c r="A11" s="1" t="s">
        <v>10</v>
      </c>
      <c r="B11" s="3">
        <v>0.27</v>
      </c>
      <c r="C11" s="4">
        <f t="shared" si="1"/>
        <v>1.08</v>
      </c>
      <c r="D11" s="1" t="s">
        <v>10</v>
      </c>
      <c r="G11" s="3">
        <v>0.25</v>
      </c>
      <c r="H11" s="5">
        <f t="shared" si="2"/>
        <v>1</v>
      </c>
      <c r="I11" s="1" t="s">
        <v>10</v>
      </c>
    </row>
    <row r="12">
      <c r="A12" s="1" t="s">
        <v>11</v>
      </c>
      <c r="B12" s="3">
        <v>0.19</v>
      </c>
      <c r="C12" s="4">
        <f t="shared" si="1"/>
        <v>0.76</v>
      </c>
      <c r="D12" s="1" t="s">
        <v>11</v>
      </c>
      <c r="G12" s="3">
        <v>0.17</v>
      </c>
      <c r="H12" s="5">
        <f t="shared" si="2"/>
        <v>0.68</v>
      </c>
      <c r="I12" s="1" t="s">
        <v>11</v>
      </c>
    </row>
    <row r="13">
      <c r="A13" s="1" t="s">
        <v>12</v>
      </c>
      <c r="B13" s="3">
        <v>0.11</v>
      </c>
      <c r="C13" s="4">
        <f t="shared" si="1"/>
        <v>0.44</v>
      </c>
      <c r="D13" s="1" t="s">
        <v>12</v>
      </c>
      <c r="G13" s="3">
        <v>0.08</v>
      </c>
      <c r="H13" s="5">
        <f t="shared" si="2"/>
        <v>0.32</v>
      </c>
      <c r="I13" s="1" t="s">
        <v>12</v>
      </c>
    </row>
    <row r="14">
      <c r="A14" s="1" t="s">
        <v>13</v>
      </c>
      <c r="B14" s="3">
        <v>0.0</v>
      </c>
      <c r="C14" s="4">
        <f t="shared" si="1"/>
        <v>0</v>
      </c>
      <c r="D14" s="1" t="s">
        <v>13</v>
      </c>
      <c r="G14" s="3">
        <v>0.0</v>
      </c>
      <c r="H14" s="5">
        <f t="shared" si="2"/>
        <v>0</v>
      </c>
      <c r="I14" s="1" t="s">
        <v>13</v>
      </c>
    </row>
    <row r="15">
      <c r="A15" s="1" t="s">
        <v>14</v>
      </c>
      <c r="D15" s="1" t="s">
        <v>14</v>
      </c>
      <c r="H15" s="2"/>
    </row>
    <row r="16">
      <c r="H16" s="2"/>
    </row>
    <row r="17">
      <c r="A17" s="1" t="s">
        <v>15</v>
      </c>
      <c r="H17" s="2"/>
    </row>
    <row r="18">
      <c r="H18" s="2"/>
    </row>
    <row r="19">
      <c r="H19" s="2"/>
    </row>
    <row r="20">
      <c r="H20" s="2"/>
    </row>
    <row r="21">
      <c r="H21" s="2"/>
    </row>
    <row r="22">
      <c r="H22" s="2"/>
    </row>
    <row r="23">
      <c r="H23" s="2"/>
    </row>
    <row r="24">
      <c r="H24" s="2"/>
    </row>
    <row r="25">
      <c r="H25" s="2"/>
    </row>
    <row r="26">
      <c r="H26" s="2"/>
    </row>
    <row r="27">
      <c r="H27" s="2"/>
    </row>
    <row r="28">
      <c r="H28" s="2"/>
    </row>
    <row r="29">
      <c r="H29" s="2"/>
    </row>
    <row r="30">
      <c r="H30" s="2"/>
    </row>
    <row r="31">
      <c r="H31" s="2"/>
    </row>
    <row r="32">
      <c r="H32" s="2"/>
    </row>
    <row r="33">
      <c r="H33" s="2"/>
    </row>
    <row r="34">
      <c r="H34" s="2"/>
    </row>
    <row r="35">
      <c r="H35" s="2"/>
    </row>
    <row r="36">
      <c r="H36" s="2"/>
    </row>
    <row r="37">
      <c r="H37" s="2"/>
    </row>
    <row r="38">
      <c r="H38" s="2"/>
    </row>
    <row r="39">
      <c r="H39" s="2"/>
    </row>
    <row r="40">
      <c r="H40" s="2"/>
    </row>
    <row r="41">
      <c r="H41" s="2"/>
    </row>
    <row r="42">
      <c r="H42" s="2"/>
    </row>
    <row r="43">
      <c r="H43" s="2"/>
    </row>
    <row r="44">
      <c r="H44" s="2"/>
    </row>
    <row r="45">
      <c r="H45" s="2"/>
    </row>
    <row r="46">
      <c r="H46" s="2"/>
    </row>
    <row r="47">
      <c r="H47" s="2"/>
    </row>
    <row r="48">
      <c r="H48" s="2"/>
    </row>
    <row r="49">
      <c r="H49" s="2"/>
    </row>
    <row r="50">
      <c r="H50" s="2"/>
    </row>
    <row r="51">
      <c r="H51" s="2"/>
    </row>
    <row r="52">
      <c r="H52" s="2"/>
    </row>
    <row r="53">
      <c r="H53" s="2"/>
    </row>
    <row r="54">
      <c r="H54" s="2"/>
    </row>
    <row r="55">
      <c r="H55" s="2"/>
    </row>
    <row r="56">
      <c r="H56" s="2"/>
    </row>
    <row r="57">
      <c r="H57" s="2"/>
    </row>
    <row r="58">
      <c r="H58" s="2"/>
    </row>
    <row r="59">
      <c r="H59" s="2"/>
    </row>
    <row r="60">
      <c r="H60" s="2"/>
    </row>
    <row r="61">
      <c r="H61" s="2"/>
    </row>
    <row r="62">
      <c r="H62" s="2"/>
    </row>
    <row r="63">
      <c r="H63" s="2"/>
    </row>
    <row r="64">
      <c r="H64" s="2"/>
    </row>
    <row r="65">
      <c r="H65" s="2"/>
    </row>
    <row r="66">
      <c r="H66" s="2"/>
    </row>
    <row r="67">
      <c r="H67" s="2"/>
    </row>
    <row r="68">
      <c r="H68" s="2"/>
    </row>
    <row r="69">
      <c r="H69" s="2"/>
    </row>
    <row r="70">
      <c r="H70" s="2"/>
    </row>
    <row r="71">
      <c r="H71" s="2"/>
    </row>
    <row r="72">
      <c r="H72" s="2"/>
    </row>
    <row r="73">
      <c r="H73" s="2"/>
    </row>
    <row r="74">
      <c r="H74" s="2"/>
    </row>
    <row r="75">
      <c r="H75" s="2"/>
    </row>
    <row r="76">
      <c r="H76" s="2"/>
    </row>
    <row r="77">
      <c r="H77" s="2"/>
    </row>
    <row r="78">
      <c r="H78" s="2"/>
    </row>
    <row r="79">
      <c r="H79" s="2"/>
    </row>
    <row r="80">
      <c r="H80" s="2"/>
    </row>
    <row r="81">
      <c r="H81" s="2"/>
    </row>
    <row r="82">
      <c r="H82" s="2"/>
    </row>
    <row r="83">
      <c r="H83" s="2"/>
    </row>
    <row r="84">
      <c r="H84" s="2"/>
    </row>
    <row r="85">
      <c r="H85" s="2"/>
    </row>
    <row r="86">
      <c r="H86" s="2"/>
    </row>
    <row r="87">
      <c r="H87" s="2"/>
    </row>
    <row r="88">
      <c r="H88" s="2"/>
    </row>
  </sheetData>
  <mergeCells count="1">
    <mergeCell ref="A17:E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6" width="15.13"/>
  </cols>
  <sheetData>
    <row r="1">
      <c r="A1" s="6" t="s">
        <v>16</v>
      </c>
      <c r="B1" s="6" t="s">
        <v>17</v>
      </c>
      <c r="C1" s="1" t="s">
        <v>18</v>
      </c>
      <c r="D1" s="7" t="s">
        <v>19</v>
      </c>
      <c r="E1" s="1" t="s">
        <v>20</v>
      </c>
    </row>
    <row r="2">
      <c r="A2" s="8" t="s">
        <v>21</v>
      </c>
      <c r="B2" s="8" t="s">
        <v>22</v>
      </c>
      <c r="C2" s="8" t="s">
        <v>23</v>
      </c>
      <c r="D2" s="9" t="s">
        <v>24</v>
      </c>
      <c r="E2" s="10">
        <v>0.3</v>
      </c>
    </row>
    <row r="3">
      <c r="A3" s="8" t="s">
        <v>25</v>
      </c>
      <c r="B3" s="8" t="s">
        <v>26</v>
      </c>
      <c r="C3" s="8" t="s">
        <v>27</v>
      </c>
      <c r="D3" s="9" t="s">
        <v>28</v>
      </c>
      <c r="E3" s="10">
        <v>0.3</v>
      </c>
    </row>
    <row r="4">
      <c r="A4" s="8" t="s">
        <v>29</v>
      </c>
      <c r="B4" s="8" t="s">
        <v>30</v>
      </c>
      <c r="C4" s="8" t="s">
        <v>31</v>
      </c>
      <c r="D4" s="9" t="s">
        <v>32</v>
      </c>
      <c r="E4" s="10">
        <v>0.4</v>
      </c>
    </row>
    <row r="5">
      <c r="D5" s="11"/>
    </row>
    <row r="6">
      <c r="A6" s="6" t="s">
        <v>33</v>
      </c>
      <c r="D6" s="11"/>
    </row>
    <row r="7">
      <c r="A7" s="1" t="s">
        <v>34</v>
      </c>
      <c r="B7" s="1" t="s">
        <v>21</v>
      </c>
      <c r="D7" s="7">
        <v>0.3</v>
      </c>
      <c r="E7" s="12">
        <f t="shared" ref="E7:E45" si="1">C7*D7</f>
        <v>0</v>
      </c>
      <c r="F7" s="12">
        <f>E7+E8+E9</f>
        <v>0</v>
      </c>
    </row>
    <row r="8">
      <c r="B8" s="1" t="s">
        <v>25</v>
      </c>
      <c r="D8" s="7">
        <v>0.3</v>
      </c>
      <c r="E8" s="12">
        <f t="shared" si="1"/>
        <v>0</v>
      </c>
    </row>
    <row r="9">
      <c r="B9" s="7" t="s">
        <v>29</v>
      </c>
      <c r="D9" s="7">
        <v>0.4</v>
      </c>
      <c r="E9" s="12">
        <f t="shared" si="1"/>
        <v>0</v>
      </c>
    </row>
    <row r="10">
      <c r="A10" s="1" t="s">
        <v>35</v>
      </c>
      <c r="B10" s="1" t="s">
        <v>21</v>
      </c>
      <c r="D10" s="7">
        <v>0.3</v>
      </c>
      <c r="E10" s="12">
        <f t="shared" si="1"/>
        <v>0</v>
      </c>
      <c r="F10" s="12">
        <f>E10+E11+E12</f>
        <v>0</v>
      </c>
    </row>
    <row r="11">
      <c r="B11" s="1" t="s">
        <v>25</v>
      </c>
      <c r="D11" s="7">
        <v>0.3</v>
      </c>
      <c r="E11" s="12">
        <f t="shared" si="1"/>
        <v>0</v>
      </c>
    </row>
    <row r="12">
      <c r="B12" s="7" t="s">
        <v>29</v>
      </c>
      <c r="D12" s="7">
        <v>0.4</v>
      </c>
      <c r="E12" s="12">
        <f t="shared" si="1"/>
        <v>0</v>
      </c>
    </row>
    <row r="13">
      <c r="A13" s="1" t="s">
        <v>36</v>
      </c>
      <c r="B13" s="1" t="s">
        <v>21</v>
      </c>
      <c r="D13" s="7">
        <v>0.3</v>
      </c>
      <c r="E13" s="12">
        <f t="shared" si="1"/>
        <v>0</v>
      </c>
      <c r="F13" s="12">
        <f>E13+E14+E15</f>
        <v>0</v>
      </c>
    </row>
    <row r="14">
      <c r="B14" s="1" t="s">
        <v>25</v>
      </c>
      <c r="D14" s="7">
        <v>0.3</v>
      </c>
      <c r="E14" s="12">
        <f t="shared" si="1"/>
        <v>0</v>
      </c>
    </row>
    <row r="15" ht="11.25" customHeight="1">
      <c r="B15" s="7" t="s">
        <v>29</v>
      </c>
      <c r="D15" s="7">
        <v>0.4</v>
      </c>
      <c r="E15" s="12">
        <f t="shared" si="1"/>
        <v>0</v>
      </c>
    </row>
    <row r="16">
      <c r="A16" s="1" t="s">
        <v>37</v>
      </c>
      <c r="B16" s="1" t="s">
        <v>21</v>
      </c>
      <c r="D16" s="7">
        <v>0.3</v>
      </c>
      <c r="E16" s="12">
        <f t="shared" si="1"/>
        <v>0</v>
      </c>
      <c r="F16" s="12">
        <f>E16+E17+E18</f>
        <v>0</v>
      </c>
    </row>
    <row r="17">
      <c r="B17" s="1" t="s">
        <v>25</v>
      </c>
      <c r="D17" s="7">
        <v>0.3</v>
      </c>
      <c r="E17" s="12">
        <f t="shared" si="1"/>
        <v>0</v>
      </c>
    </row>
    <row r="18">
      <c r="B18" s="7" t="s">
        <v>29</v>
      </c>
      <c r="D18" s="7">
        <v>0.4</v>
      </c>
      <c r="E18" s="12">
        <f t="shared" si="1"/>
        <v>0</v>
      </c>
    </row>
    <row r="19">
      <c r="A19" s="1" t="s">
        <v>38</v>
      </c>
      <c r="B19" s="1" t="s">
        <v>21</v>
      </c>
      <c r="D19" s="7">
        <v>0.3</v>
      </c>
      <c r="E19" s="12">
        <f t="shared" si="1"/>
        <v>0</v>
      </c>
      <c r="F19" s="12">
        <f>E19+E20+E21</f>
        <v>0</v>
      </c>
    </row>
    <row r="20">
      <c r="B20" s="1" t="s">
        <v>25</v>
      </c>
      <c r="D20" s="7">
        <v>0.3</v>
      </c>
      <c r="E20" s="12">
        <f t="shared" si="1"/>
        <v>0</v>
      </c>
    </row>
    <row r="21">
      <c r="B21" s="7" t="s">
        <v>29</v>
      </c>
      <c r="D21" s="7">
        <v>0.4</v>
      </c>
      <c r="E21" s="12">
        <f t="shared" si="1"/>
        <v>0</v>
      </c>
    </row>
    <row r="22">
      <c r="A22" s="1" t="s">
        <v>39</v>
      </c>
      <c r="B22" s="1" t="s">
        <v>21</v>
      </c>
      <c r="D22" s="7">
        <v>0.3</v>
      </c>
      <c r="E22" s="12">
        <f t="shared" si="1"/>
        <v>0</v>
      </c>
      <c r="F22" s="12">
        <f>E22+E23+E24</f>
        <v>0</v>
      </c>
    </row>
    <row r="23">
      <c r="B23" s="1" t="s">
        <v>25</v>
      </c>
      <c r="D23" s="7">
        <v>0.3</v>
      </c>
      <c r="E23" s="12">
        <f t="shared" si="1"/>
        <v>0</v>
      </c>
    </row>
    <row r="24">
      <c r="B24" s="7" t="s">
        <v>29</v>
      </c>
      <c r="D24" s="7">
        <v>0.4</v>
      </c>
      <c r="E24" s="12">
        <f t="shared" si="1"/>
        <v>0</v>
      </c>
    </row>
    <row r="25">
      <c r="A25" s="1" t="s">
        <v>40</v>
      </c>
      <c r="B25" s="1" t="s">
        <v>21</v>
      </c>
      <c r="D25" s="7">
        <v>0.3</v>
      </c>
      <c r="E25" s="12">
        <f t="shared" si="1"/>
        <v>0</v>
      </c>
      <c r="F25" s="12">
        <f>E25+E26+E27</f>
        <v>0</v>
      </c>
    </row>
    <row r="26">
      <c r="B26" s="1" t="s">
        <v>25</v>
      </c>
      <c r="D26" s="7">
        <v>0.3</v>
      </c>
      <c r="E26" s="12">
        <f t="shared" si="1"/>
        <v>0</v>
      </c>
    </row>
    <row r="27">
      <c r="B27" s="7" t="s">
        <v>29</v>
      </c>
      <c r="D27" s="7">
        <v>0.4</v>
      </c>
      <c r="E27" s="12">
        <f t="shared" si="1"/>
        <v>0</v>
      </c>
    </row>
    <row r="28">
      <c r="A28" s="1" t="s">
        <v>41</v>
      </c>
      <c r="B28" s="1" t="s">
        <v>21</v>
      </c>
      <c r="D28" s="7">
        <v>0.3</v>
      </c>
      <c r="E28" s="12">
        <f t="shared" si="1"/>
        <v>0</v>
      </c>
      <c r="F28" s="12">
        <f>E28+E29+E30</f>
        <v>0</v>
      </c>
    </row>
    <row r="29">
      <c r="B29" s="1" t="s">
        <v>25</v>
      </c>
      <c r="D29" s="7">
        <v>0.3</v>
      </c>
      <c r="E29" s="12">
        <f t="shared" si="1"/>
        <v>0</v>
      </c>
    </row>
    <row r="30">
      <c r="B30" s="7" t="s">
        <v>29</v>
      </c>
      <c r="D30" s="7">
        <v>0.4</v>
      </c>
      <c r="E30" s="12">
        <f t="shared" si="1"/>
        <v>0</v>
      </c>
    </row>
    <row r="31">
      <c r="A31" s="1" t="s">
        <v>42</v>
      </c>
      <c r="B31" s="1" t="s">
        <v>21</v>
      </c>
      <c r="D31" s="7">
        <v>0.3</v>
      </c>
      <c r="E31" s="12">
        <f t="shared" si="1"/>
        <v>0</v>
      </c>
      <c r="F31" s="12">
        <f>E31+E32+E33</f>
        <v>0</v>
      </c>
    </row>
    <row r="32">
      <c r="B32" s="1" t="s">
        <v>25</v>
      </c>
      <c r="D32" s="7">
        <v>0.3</v>
      </c>
      <c r="E32" s="12">
        <f t="shared" si="1"/>
        <v>0</v>
      </c>
    </row>
    <row r="33">
      <c r="B33" s="7" t="s">
        <v>29</v>
      </c>
      <c r="D33" s="7">
        <v>0.4</v>
      </c>
      <c r="E33" s="12">
        <f t="shared" si="1"/>
        <v>0</v>
      </c>
    </row>
    <row r="34">
      <c r="A34" s="1" t="s">
        <v>43</v>
      </c>
      <c r="B34" s="1" t="s">
        <v>21</v>
      </c>
      <c r="D34" s="7">
        <v>0.3</v>
      </c>
      <c r="E34" s="12">
        <f t="shared" si="1"/>
        <v>0</v>
      </c>
      <c r="F34" s="12">
        <f>E34+E35+E36</f>
        <v>0</v>
      </c>
    </row>
    <row r="35">
      <c r="B35" s="1" t="s">
        <v>25</v>
      </c>
      <c r="D35" s="7">
        <v>0.3</v>
      </c>
      <c r="E35" s="12">
        <f t="shared" si="1"/>
        <v>0</v>
      </c>
    </row>
    <row r="36">
      <c r="B36" s="7" t="s">
        <v>29</v>
      </c>
      <c r="D36" s="7">
        <v>0.4</v>
      </c>
      <c r="E36" s="12">
        <f t="shared" si="1"/>
        <v>0</v>
      </c>
    </row>
    <row r="37">
      <c r="A37" s="1" t="s">
        <v>44</v>
      </c>
      <c r="B37" s="1" t="s">
        <v>21</v>
      </c>
      <c r="D37" s="7">
        <v>0.3</v>
      </c>
      <c r="E37" s="12">
        <f t="shared" si="1"/>
        <v>0</v>
      </c>
      <c r="F37" s="12">
        <f>E37+E38+E39</f>
        <v>0</v>
      </c>
    </row>
    <row r="38">
      <c r="B38" s="1" t="s">
        <v>25</v>
      </c>
      <c r="D38" s="7">
        <v>0.3</v>
      </c>
      <c r="E38" s="12">
        <f t="shared" si="1"/>
        <v>0</v>
      </c>
    </row>
    <row r="39">
      <c r="B39" s="7" t="s">
        <v>29</v>
      </c>
      <c r="D39" s="7">
        <v>0.4</v>
      </c>
      <c r="E39" s="12">
        <f t="shared" si="1"/>
        <v>0</v>
      </c>
    </row>
    <row r="40">
      <c r="A40" s="1" t="s">
        <v>45</v>
      </c>
      <c r="B40" s="1" t="s">
        <v>21</v>
      </c>
      <c r="D40" s="7">
        <v>0.3</v>
      </c>
      <c r="E40" s="12">
        <f t="shared" si="1"/>
        <v>0</v>
      </c>
      <c r="F40" s="12">
        <f>E40+E41+E42</f>
        <v>0</v>
      </c>
    </row>
    <row r="41">
      <c r="B41" s="1" t="s">
        <v>25</v>
      </c>
      <c r="D41" s="7">
        <v>0.3</v>
      </c>
      <c r="E41" s="12">
        <f t="shared" si="1"/>
        <v>0</v>
      </c>
    </row>
    <row r="42">
      <c r="B42" s="7" t="s">
        <v>29</v>
      </c>
      <c r="D42" s="7">
        <v>0.4</v>
      </c>
      <c r="E42" s="12">
        <f t="shared" si="1"/>
        <v>0</v>
      </c>
    </row>
    <row r="43">
      <c r="A43" s="1" t="s">
        <v>46</v>
      </c>
      <c r="B43" s="1" t="s">
        <v>21</v>
      </c>
      <c r="D43" s="7">
        <v>0.3</v>
      </c>
      <c r="E43" s="12">
        <f t="shared" si="1"/>
        <v>0</v>
      </c>
      <c r="F43" s="12">
        <f>E43+E44+E45</f>
        <v>0</v>
      </c>
    </row>
    <row r="44">
      <c r="B44" s="1" t="s">
        <v>25</v>
      </c>
      <c r="D44" s="7">
        <v>0.3</v>
      </c>
      <c r="E44" s="12">
        <f t="shared" si="1"/>
        <v>0</v>
      </c>
    </row>
    <row r="45">
      <c r="B45" s="7" t="s">
        <v>29</v>
      </c>
      <c r="D45" s="7">
        <v>0.4</v>
      </c>
      <c r="E45" s="12">
        <f t="shared" si="1"/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0" width="15.13"/>
  </cols>
  <sheetData>
    <row r="1">
      <c r="A1" s="13" t="s">
        <v>33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>
      <c r="A2" s="15" t="s">
        <v>34</v>
      </c>
      <c r="B2" s="16" t="s">
        <v>47</v>
      </c>
      <c r="C2" s="15" t="s">
        <v>48</v>
      </c>
      <c r="D2" s="17" t="s">
        <v>49</v>
      </c>
      <c r="E2" s="15" t="s">
        <v>50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>
      <c r="B3" s="1" t="s">
        <v>51</v>
      </c>
      <c r="C3" s="1">
        <v>3.0</v>
      </c>
      <c r="D3" s="7">
        <v>0.15</v>
      </c>
      <c r="E3" s="12">
        <f t="shared" ref="E3:E5" si="1">C3*D3</f>
        <v>0.45</v>
      </c>
    </row>
    <row r="4">
      <c r="B4" s="1" t="s">
        <v>52</v>
      </c>
      <c r="C4" s="1">
        <v>3.0</v>
      </c>
      <c r="D4" s="7">
        <v>0.15</v>
      </c>
      <c r="E4" s="12">
        <f t="shared" si="1"/>
        <v>0.45</v>
      </c>
    </row>
    <row r="5">
      <c r="B5" s="1" t="s">
        <v>53</v>
      </c>
      <c r="C5" s="1">
        <v>3.0</v>
      </c>
      <c r="D5" s="7">
        <v>0.2</v>
      </c>
      <c r="E5" s="12">
        <f t="shared" si="1"/>
        <v>0.6</v>
      </c>
    </row>
    <row r="6">
      <c r="D6" s="11"/>
    </row>
    <row r="7">
      <c r="B7" s="6" t="s">
        <v>54</v>
      </c>
      <c r="D7" s="11"/>
    </row>
    <row r="8">
      <c r="B8" s="1" t="s">
        <v>55</v>
      </c>
      <c r="C8" s="1">
        <v>3.0</v>
      </c>
      <c r="D8" s="7">
        <v>0.1</v>
      </c>
      <c r="E8" s="12">
        <f t="shared" ref="E8:E10" si="2">C8*D8</f>
        <v>0.3</v>
      </c>
    </row>
    <row r="9">
      <c r="B9" s="1" t="s">
        <v>56</v>
      </c>
      <c r="C9" s="1">
        <v>3.0</v>
      </c>
      <c r="D9" s="7">
        <v>0.25</v>
      </c>
      <c r="E9" s="12">
        <f t="shared" si="2"/>
        <v>0.75</v>
      </c>
    </row>
    <row r="10">
      <c r="B10" s="1" t="s">
        <v>57</v>
      </c>
      <c r="C10" s="1">
        <v>3.0</v>
      </c>
      <c r="D10" s="7">
        <v>0.15</v>
      </c>
      <c r="E10" s="12">
        <f t="shared" si="2"/>
        <v>0.45</v>
      </c>
    </row>
    <row r="11">
      <c r="D11" s="19" t="s">
        <v>58</v>
      </c>
      <c r="E11" s="20">
        <f>SUM(E3:E5)+SUM(E8:E10)</f>
        <v>3</v>
      </c>
    </row>
    <row r="12">
      <c r="A12" s="21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>
      <c r="A13" s="15" t="s">
        <v>35</v>
      </c>
      <c r="B13" s="16" t="s">
        <v>47</v>
      </c>
      <c r="C13" s="15" t="s">
        <v>48</v>
      </c>
      <c r="D13" s="17" t="s">
        <v>49</v>
      </c>
      <c r="E13" s="15" t="s">
        <v>50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>
      <c r="B14" s="1" t="s">
        <v>51</v>
      </c>
      <c r="C14" s="1">
        <v>3.0</v>
      </c>
      <c r="D14" s="7">
        <v>0.15</v>
      </c>
      <c r="E14" s="12">
        <f t="shared" ref="E14:E16" si="3">C14*D14</f>
        <v>0.45</v>
      </c>
    </row>
    <row r="15">
      <c r="B15" s="1" t="s">
        <v>52</v>
      </c>
      <c r="C15" s="1">
        <v>3.0</v>
      </c>
      <c r="D15" s="7">
        <v>0.15</v>
      </c>
      <c r="E15" s="12">
        <f t="shared" si="3"/>
        <v>0.45</v>
      </c>
    </row>
    <row r="16">
      <c r="B16" s="1" t="s">
        <v>53</v>
      </c>
      <c r="C16" s="1">
        <v>3.0</v>
      </c>
      <c r="D16" s="7">
        <v>0.2</v>
      </c>
      <c r="E16" s="12">
        <f t="shared" si="3"/>
        <v>0.6</v>
      </c>
    </row>
    <row r="17">
      <c r="D17" s="11"/>
    </row>
    <row r="18">
      <c r="B18" s="6" t="s">
        <v>54</v>
      </c>
      <c r="D18" s="11"/>
    </row>
    <row r="19">
      <c r="B19" s="1" t="s">
        <v>55</v>
      </c>
      <c r="C19" s="1">
        <v>3.0</v>
      </c>
      <c r="D19" s="7">
        <v>0.1</v>
      </c>
      <c r="E19" s="12">
        <f t="shared" ref="E19:E21" si="4">C19*D19</f>
        <v>0.3</v>
      </c>
    </row>
    <row r="20">
      <c r="B20" s="1" t="s">
        <v>56</v>
      </c>
      <c r="C20" s="1">
        <v>3.0</v>
      </c>
      <c r="D20" s="7">
        <v>0.25</v>
      </c>
      <c r="E20" s="12">
        <f t="shared" si="4"/>
        <v>0.75</v>
      </c>
    </row>
    <row r="21">
      <c r="B21" s="1" t="s">
        <v>57</v>
      </c>
      <c r="C21" s="1">
        <v>3.0</v>
      </c>
      <c r="D21" s="7">
        <v>0.15</v>
      </c>
      <c r="E21" s="12">
        <f t="shared" si="4"/>
        <v>0.45</v>
      </c>
    </row>
    <row r="22">
      <c r="D22" s="19" t="s">
        <v>58</v>
      </c>
      <c r="E22" s="20">
        <f>SUM(E14:E16)+SUM(E19:E21)</f>
        <v>3</v>
      </c>
    </row>
    <row r="23">
      <c r="A23" s="21"/>
      <c r="B23" s="14"/>
      <c r="C23" s="14"/>
      <c r="D23" s="2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>
      <c r="A24" s="15" t="s">
        <v>36</v>
      </c>
      <c r="B24" s="16" t="s">
        <v>47</v>
      </c>
      <c r="C24" s="15" t="s">
        <v>48</v>
      </c>
      <c r="D24" s="17" t="s">
        <v>49</v>
      </c>
      <c r="E24" s="15" t="s">
        <v>50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</row>
    <row r="25">
      <c r="B25" s="1" t="s">
        <v>51</v>
      </c>
      <c r="C25" s="1">
        <v>4.0</v>
      </c>
      <c r="D25" s="7">
        <v>0.15</v>
      </c>
      <c r="E25" s="12">
        <f t="shared" ref="E25:E27" si="5">C25*D25</f>
        <v>0.6</v>
      </c>
    </row>
    <row r="26">
      <c r="B26" s="1" t="s">
        <v>52</v>
      </c>
      <c r="C26" s="1">
        <v>4.0</v>
      </c>
      <c r="D26" s="7">
        <v>0.15</v>
      </c>
      <c r="E26" s="12">
        <f t="shared" si="5"/>
        <v>0.6</v>
      </c>
    </row>
    <row r="27">
      <c r="B27" s="1" t="s">
        <v>53</v>
      </c>
      <c r="C27" s="1">
        <v>4.0</v>
      </c>
      <c r="D27" s="7">
        <v>0.2</v>
      </c>
      <c r="E27" s="12">
        <f t="shared" si="5"/>
        <v>0.8</v>
      </c>
    </row>
    <row r="28">
      <c r="D28" s="11"/>
    </row>
    <row r="29">
      <c r="B29" s="6" t="s">
        <v>54</v>
      </c>
      <c r="D29" s="11"/>
    </row>
    <row r="30">
      <c r="B30" s="1" t="s">
        <v>55</v>
      </c>
      <c r="C30" s="1">
        <v>3.0</v>
      </c>
      <c r="D30" s="7">
        <v>0.1</v>
      </c>
      <c r="E30" s="12">
        <f t="shared" ref="E30:E32" si="6">C30*D30</f>
        <v>0.3</v>
      </c>
    </row>
    <row r="31">
      <c r="B31" s="1" t="s">
        <v>56</v>
      </c>
      <c r="C31" s="1">
        <v>4.0</v>
      </c>
      <c r="D31" s="7">
        <v>0.25</v>
      </c>
      <c r="E31" s="12">
        <f t="shared" si="6"/>
        <v>1</v>
      </c>
    </row>
    <row r="32">
      <c r="B32" s="1" t="s">
        <v>57</v>
      </c>
      <c r="C32" s="1">
        <v>4.0</v>
      </c>
      <c r="D32" s="7">
        <v>0.15</v>
      </c>
      <c r="E32" s="12">
        <f t="shared" si="6"/>
        <v>0.6</v>
      </c>
    </row>
    <row r="33">
      <c r="D33" s="19" t="s">
        <v>58</v>
      </c>
      <c r="E33" s="20">
        <f>SUM(E25:E27)+SUM(E30:E32)</f>
        <v>3.9</v>
      </c>
    </row>
    <row r="34">
      <c r="A34" s="21"/>
      <c r="B34" s="14"/>
      <c r="C34" s="14"/>
      <c r="D34" s="2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>
      <c r="A35" s="15" t="s">
        <v>37</v>
      </c>
      <c r="B35" s="16" t="s">
        <v>47</v>
      </c>
      <c r="C35" s="15" t="s">
        <v>48</v>
      </c>
      <c r="D35" s="17" t="s">
        <v>49</v>
      </c>
      <c r="E35" s="15" t="s">
        <v>50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>
      <c r="B36" s="1" t="s">
        <v>51</v>
      </c>
      <c r="C36" s="1">
        <v>2.0</v>
      </c>
      <c r="D36" s="7">
        <v>0.15</v>
      </c>
      <c r="E36" s="12">
        <f t="shared" ref="E36:E38" si="7">C36*D36</f>
        <v>0.3</v>
      </c>
    </row>
    <row r="37">
      <c r="B37" s="1" t="s">
        <v>52</v>
      </c>
      <c r="C37" s="1">
        <v>3.0</v>
      </c>
      <c r="D37" s="7">
        <v>0.15</v>
      </c>
      <c r="E37" s="12">
        <f t="shared" si="7"/>
        <v>0.45</v>
      </c>
    </row>
    <row r="38">
      <c r="B38" s="1" t="s">
        <v>53</v>
      </c>
      <c r="C38" s="1">
        <v>3.0</v>
      </c>
      <c r="D38" s="7">
        <v>0.2</v>
      </c>
      <c r="E38" s="12">
        <f t="shared" si="7"/>
        <v>0.6</v>
      </c>
    </row>
    <row r="39">
      <c r="D39" s="11"/>
    </row>
    <row r="40">
      <c r="B40" s="6" t="s">
        <v>54</v>
      </c>
      <c r="D40" s="11"/>
    </row>
    <row r="41">
      <c r="B41" s="1" t="s">
        <v>55</v>
      </c>
      <c r="C41" s="1">
        <v>2.0</v>
      </c>
      <c r="D41" s="7">
        <v>0.1</v>
      </c>
      <c r="E41" s="12">
        <f t="shared" ref="E41:E43" si="8">C41*D41</f>
        <v>0.2</v>
      </c>
    </row>
    <row r="42">
      <c r="B42" s="1" t="s">
        <v>56</v>
      </c>
      <c r="C42" s="1">
        <v>2.0</v>
      </c>
      <c r="D42" s="7">
        <v>0.25</v>
      </c>
      <c r="E42" s="12">
        <f t="shared" si="8"/>
        <v>0.5</v>
      </c>
    </row>
    <row r="43">
      <c r="B43" s="1" t="s">
        <v>57</v>
      </c>
      <c r="C43" s="1">
        <v>2.0</v>
      </c>
      <c r="D43" s="7">
        <v>0.15</v>
      </c>
      <c r="E43" s="12">
        <f t="shared" si="8"/>
        <v>0.3</v>
      </c>
    </row>
    <row r="44">
      <c r="D44" s="19" t="s">
        <v>58</v>
      </c>
      <c r="E44" s="20">
        <f>(SUM(E36:E38)+SUM(E41:E43))</f>
        <v>2.35</v>
      </c>
    </row>
    <row r="45">
      <c r="A45" s="21"/>
      <c r="B45" s="14"/>
      <c r="C45" s="14"/>
      <c r="D45" s="2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</row>
    <row r="46">
      <c r="A46" s="15" t="s">
        <v>38</v>
      </c>
      <c r="B46" s="16" t="s">
        <v>47</v>
      </c>
      <c r="C46" s="15" t="s">
        <v>48</v>
      </c>
      <c r="D46" s="17" t="s">
        <v>49</v>
      </c>
      <c r="E46" s="15" t="s">
        <v>50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</row>
    <row r="47">
      <c r="B47" s="1" t="s">
        <v>51</v>
      </c>
      <c r="C47" s="1">
        <v>2.0</v>
      </c>
      <c r="D47" s="7">
        <v>0.15</v>
      </c>
      <c r="E47" s="12">
        <f t="shared" ref="E47:E49" si="9">C47*D47</f>
        <v>0.3</v>
      </c>
    </row>
    <row r="48">
      <c r="B48" s="1" t="s">
        <v>52</v>
      </c>
      <c r="C48" s="1">
        <v>2.0</v>
      </c>
      <c r="D48" s="7">
        <v>0.15</v>
      </c>
      <c r="E48" s="12">
        <f t="shared" si="9"/>
        <v>0.3</v>
      </c>
    </row>
    <row r="49">
      <c r="B49" s="1" t="s">
        <v>53</v>
      </c>
      <c r="C49" s="1">
        <v>2.0</v>
      </c>
      <c r="D49" s="7">
        <v>0.2</v>
      </c>
      <c r="E49" s="12">
        <f t="shared" si="9"/>
        <v>0.4</v>
      </c>
    </row>
    <row r="50">
      <c r="D50" s="11"/>
    </row>
    <row r="51">
      <c r="B51" s="6" t="s">
        <v>54</v>
      </c>
      <c r="D51" s="11"/>
    </row>
    <row r="52">
      <c r="B52" s="1" t="s">
        <v>55</v>
      </c>
      <c r="C52" s="1">
        <v>3.0</v>
      </c>
      <c r="D52" s="7">
        <v>0.1</v>
      </c>
      <c r="E52" s="12">
        <f t="shared" ref="E52:E54" si="10">C52*D52</f>
        <v>0.3</v>
      </c>
    </row>
    <row r="53">
      <c r="B53" s="1" t="s">
        <v>56</v>
      </c>
      <c r="C53" s="1">
        <v>2.0</v>
      </c>
      <c r="D53" s="7">
        <v>0.25</v>
      </c>
      <c r="E53" s="12">
        <f t="shared" si="10"/>
        <v>0.5</v>
      </c>
    </row>
    <row r="54">
      <c r="B54" s="1" t="s">
        <v>57</v>
      </c>
      <c r="C54" s="1">
        <v>2.0</v>
      </c>
      <c r="D54" s="7">
        <v>0.15</v>
      </c>
      <c r="E54" s="12">
        <f t="shared" si="10"/>
        <v>0.3</v>
      </c>
    </row>
    <row r="55">
      <c r="D55" s="19" t="s">
        <v>58</v>
      </c>
      <c r="E55" s="20">
        <f>(SUM(E47:E49)+SUM(E52:E54))</f>
        <v>2.1</v>
      </c>
    </row>
    <row r="56">
      <c r="A56" s="21"/>
      <c r="B56" s="14"/>
      <c r="C56" s="14"/>
      <c r="D56" s="2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>
      <c r="A57" s="15" t="s">
        <v>39</v>
      </c>
      <c r="B57" s="16" t="s">
        <v>47</v>
      </c>
      <c r="C57" s="15" t="s">
        <v>48</v>
      </c>
      <c r="D57" s="17" t="s">
        <v>49</v>
      </c>
      <c r="E57" s="15" t="s">
        <v>50</v>
      </c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</row>
    <row r="58">
      <c r="B58" s="1" t="s">
        <v>51</v>
      </c>
      <c r="C58" s="1">
        <v>3.0</v>
      </c>
      <c r="D58" s="7">
        <v>0.15</v>
      </c>
      <c r="E58" s="12">
        <f t="shared" ref="E58:E60" si="11">C58*D58</f>
        <v>0.45</v>
      </c>
    </row>
    <row r="59">
      <c r="B59" s="1" t="s">
        <v>52</v>
      </c>
      <c r="C59" s="1">
        <v>2.0</v>
      </c>
      <c r="D59" s="7">
        <v>0.15</v>
      </c>
      <c r="E59" s="12">
        <f t="shared" si="11"/>
        <v>0.3</v>
      </c>
    </row>
    <row r="60">
      <c r="B60" s="1" t="s">
        <v>53</v>
      </c>
      <c r="C60" s="1">
        <v>2.0</v>
      </c>
      <c r="D60" s="7">
        <v>0.2</v>
      </c>
      <c r="E60" s="12">
        <f t="shared" si="11"/>
        <v>0.4</v>
      </c>
    </row>
    <row r="61">
      <c r="D61" s="11"/>
    </row>
    <row r="62">
      <c r="B62" s="6" t="s">
        <v>54</v>
      </c>
      <c r="D62" s="11"/>
    </row>
    <row r="63">
      <c r="B63" s="1" t="s">
        <v>55</v>
      </c>
      <c r="C63" s="1">
        <v>0.0</v>
      </c>
      <c r="D63" s="7">
        <v>0.1</v>
      </c>
      <c r="E63" s="12">
        <f t="shared" ref="E63:E65" si="12">C63*D63</f>
        <v>0</v>
      </c>
    </row>
    <row r="64">
      <c r="B64" s="1" t="s">
        <v>56</v>
      </c>
      <c r="C64" s="1">
        <v>0.0</v>
      </c>
      <c r="D64" s="7">
        <v>0.25</v>
      </c>
      <c r="E64" s="12">
        <f t="shared" si="12"/>
        <v>0</v>
      </c>
    </row>
    <row r="65">
      <c r="B65" s="1" t="s">
        <v>57</v>
      </c>
      <c r="C65" s="1">
        <v>0.0</v>
      </c>
      <c r="D65" s="7">
        <v>0.15</v>
      </c>
      <c r="E65" s="12">
        <f t="shared" si="12"/>
        <v>0</v>
      </c>
    </row>
    <row r="66">
      <c r="D66" s="19" t="s">
        <v>58</v>
      </c>
      <c r="E66" s="20">
        <f>(SUM(E58:E60)+SUM(E63:E65))</f>
        <v>1.15</v>
      </c>
    </row>
    <row r="67">
      <c r="A67" s="21"/>
      <c r="B67" s="14"/>
      <c r="C67" s="14"/>
      <c r="D67" s="2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</row>
    <row r="68">
      <c r="A68" s="15" t="s">
        <v>40</v>
      </c>
      <c r="B68" s="16" t="s">
        <v>47</v>
      </c>
      <c r="C68" s="15" t="s">
        <v>48</v>
      </c>
      <c r="D68" s="17" t="s">
        <v>49</v>
      </c>
      <c r="E68" s="15" t="s">
        <v>50</v>
      </c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</row>
    <row r="69">
      <c r="B69" s="1" t="s">
        <v>51</v>
      </c>
      <c r="C69" s="1">
        <v>2.0</v>
      </c>
      <c r="D69" s="7">
        <v>0.15</v>
      </c>
      <c r="E69" s="12">
        <f t="shared" ref="E69:E71" si="13">C69*D69</f>
        <v>0.3</v>
      </c>
    </row>
    <row r="70">
      <c r="B70" s="1" t="s">
        <v>52</v>
      </c>
      <c r="C70" s="1">
        <v>2.0</v>
      </c>
      <c r="D70" s="7">
        <v>0.15</v>
      </c>
      <c r="E70" s="12">
        <f t="shared" si="13"/>
        <v>0.3</v>
      </c>
    </row>
    <row r="71">
      <c r="B71" s="1" t="s">
        <v>53</v>
      </c>
      <c r="C71" s="1">
        <v>2.0</v>
      </c>
      <c r="D71" s="7">
        <v>0.2</v>
      </c>
      <c r="E71" s="12">
        <f t="shared" si="13"/>
        <v>0.4</v>
      </c>
    </row>
    <row r="72">
      <c r="D72" s="11"/>
    </row>
    <row r="73">
      <c r="B73" s="6" t="s">
        <v>54</v>
      </c>
      <c r="D73" s="11"/>
    </row>
    <row r="74">
      <c r="B74" s="1" t="s">
        <v>55</v>
      </c>
      <c r="C74" s="1">
        <v>0.0</v>
      </c>
      <c r="D74" s="7">
        <v>0.1</v>
      </c>
      <c r="E74" s="12">
        <f t="shared" ref="E74:E76" si="14">C74*D74</f>
        <v>0</v>
      </c>
    </row>
    <row r="75">
      <c r="B75" s="1" t="s">
        <v>56</v>
      </c>
      <c r="C75" s="1">
        <v>0.0</v>
      </c>
      <c r="D75" s="7">
        <v>0.25</v>
      </c>
      <c r="E75" s="12">
        <f t="shared" si="14"/>
        <v>0</v>
      </c>
    </row>
    <row r="76">
      <c r="B76" s="1" t="s">
        <v>57</v>
      </c>
      <c r="C76" s="1">
        <v>0.0</v>
      </c>
      <c r="D76" s="7">
        <v>0.15</v>
      </c>
      <c r="E76" s="12">
        <f t="shared" si="14"/>
        <v>0</v>
      </c>
    </row>
    <row r="77">
      <c r="A77" s="23"/>
      <c r="D77" s="19" t="s">
        <v>58</v>
      </c>
      <c r="E77" s="20">
        <f>(SUM(E69:E71)+SUM(E74:E76))</f>
        <v>1</v>
      </c>
    </row>
    <row r="78">
      <c r="A78" s="14"/>
      <c r="B78" s="14"/>
      <c r="C78" s="14"/>
      <c r="D78" s="2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</row>
    <row r="79">
      <c r="A79" s="15" t="s">
        <v>41</v>
      </c>
      <c r="B79" s="16" t="s">
        <v>47</v>
      </c>
      <c r="C79" s="15" t="s">
        <v>48</v>
      </c>
      <c r="D79" s="17" t="s">
        <v>49</v>
      </c>
      <c r="E79" s="15" t="s">
        <v>50</v>
      </c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</row>
    <row r="80">
      <c r="B80" s="1" t="s">
        <v>51</v>
      </c>
      <c r="C80" s="1">
        <v>2.0</v>
      </c>
      <c r="D80" s="7">
        <v>0.15</v>
      </c>
      <c r="E80" s="12">
        <f t="shared" ref="E80:E82" si="15">C80*D80</f>
        <v>0.3</v>
      </c>
    </row>
    <row r="81">
      <c r="B81" s="1" t="s">
        <v>52</v>
      </c>
      <c r="C81" s="1">
        <v>2.0</v>
      </c>
      <c r="D81" s="7">
        <v>0.15</v>
      </c>
      <c r="E81" s="12">
        <f t="shared" si="15"/>
        <v>0.3</v>
      </c>
    </row>
    <row r="82">
      <c r="B82" s="1" t="s">
        <v>53</v>
      </c>
      <c r="C82" s="1">
        <v>2.0</v>
      </c>
      <c r="D82" s="7">
        <v>0.2</v>
      </c>
      <c r="E82" s="12">
        <f t="shared" si="15"/>
        <v>0.4</v>
      </c>
    </row>
    <row r="83">
      <c r="D83" s="11"/>
    </row>
    <row r="84">
      <c r="B84" s="6" t="s">
        <v>54</v>
      </c>
      <c r="D84" s="11"/>
    </row>
    <row r="85">
      <c r="B85" s="1" t="s">
        <v>55</v>
      </c>
      <c r="C85" s="1">
        <v>1.0</v>
      </c>
      <c r="D85" s="7">
        <v>0.1</v>
      </c>
      <c r="E85" s="12">
        <f t="shared" ref="E85:E87" si="16">C85*D85</f>
        <v>0.1</v>
      </c>
    </row>
    <row r="86">
      <c r="B86" s="1" t="s">
        <v>56</v>
      </c>
      <c r="C86" s="1">
        <v>2.0</v>
      </c>
      <c r="D86" s="7">
        <v>0.25</v>
      </c>
      <c r="E86" s="12">
        <f t="shared" si="16"/>
        <v>0.5</v>
      </c>
    </row>
    <row r="87">
      <c r="B87" s="1" t="s">
        <v>57</v>
      </c>
      <c r="C87" s="1">
        <v>2.0</v>
      </c>
      <c r="D87" s="7">
        <v>0.15</v>
      </c>
      <c r="E87" s="12">
        <f t="shared" si="16"/>
        <v>0.3</v>
      </c>
    </row>
    <row r="88">
      <c r="D88" s="19" t="s">
        <v>58</v>
      </c>
      <c r="E88" s="20">
        <f>SUM(E80:E82)+SUM(E85:E87)</f>
        <v>1.9</v>
      </c>
    </row>
    <row r="89">
      <c r="A89" s="21"/>
      <c r="B89" s="14"/>
      <c r="C89" s="14"/>
      <c r="D89" s="2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</row>
    <row r="90">
      <c r="A90" s="15" t="s">
        <v>42</v>
      </c>
      <c r="B90" s="16" t="s">
        <v>47</v>
      </c>
      <c r="C90" s="15" t="s">
        <v>48</v>
      </c>
      <c r="D90" s="17" t="s">
        <v>49</v>
      </c>
      <c r="E90" s="15" t="s">
        <v>50</v>
      </c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</row>
    <row r="91">
      <c r="B91" s="1" t="s">
        <v>51</v>
      </c>
      <c r="C91" s="1">
        <v>2.0</v>
      </c>
      <c r="D91" s="7">
        <v>0.15</v>
      </c>
      <c r="E91" s="12">
        <f t="shared" ref="E91:E93" si="17">C91*D91</f>
        <v>0.3</v>
      </c>
    </row>
    <row r="92">
      <c r="B92" s="1" t="s">
        <v>52</v>
      </c>
      <c r="C92" s="1">
        <v>2.0</v>
      </c>
      <c r="D92" s="7">
        <v>0.15</v>
      </c>
      <c r="E92" s="12">
        <f t="shared" si="17"/>
        <v>0.3</v>
      </c>
    </row>
    <row r="93">
      <c r="B93" s="1" t="s">
        <v>53</v>
      </c>
      <c r="C93" s="1">
        <v>2.0</v>
      </c>
      <c r="D93" s="7">
        <v>0.2</v>
      </c>
      <c r="E93" s="12">
        <f t="shared" si="17"/>
        <v>0.4</v>
      </c>
    </row>
    <row r="94">
      <c r="D94" s="11"/>
    </row>
    <row r="95">
      <c r="B95" s="6" t="s">
        <v>54</v>
      </c>
      <c r="D95" s="11"/>
    </row>
    <row r="96">
      <c r="B96" s="1" t="s">
        <v>55</v>
      </c>
      <c r="C96" s="1">
        <v>2.0</v>
      </c>
      <c r="D96" s="7">
        <v>0.1</v>
      </c>
      <c r="E96" s="12">
        <f t="shared" ref="E96:E98" si="18">C96*D96</f>
        <v>0.2</v>
      </c>
    </row>
    <row r="97">
      <c r="B97" s="1" t="s">
        <v>56</v>
      </c>
      <c r="C97" s="1">
        <v>3.0</v>
      </c>
      <c r="D97" s="7">
        <v>0.25</v>
      </c>
      <c r="E97" s="12">
        <f t="shared" si="18"/>
        <v>0.75</v>
      </c>
    </row>
    <row r="98">
      <c r="B98" s="1" t="s">
        <v>57</v>
      </c>
      <c r="C98" s="1">
        <v>3.0</v>
      </c>
      <c r="D98" s="7">
        <v>0.15</v>
      </c>
      <c r="E98" s="12">
        <f t="shared" si="18"/>
        <v>0.45</v>
      </c>
    </row>
    <row r="99">
      <c r="D99" s="19" t="s">
        <v>58</v>
      </c>
      <c r="E99" s="20">
        <f>(SUM(E91:E93)+SUM(E96:E98))</f>
        <v>2.4</v>
      </c>
    </row>
    <row r="100">
      <c r="A100" s="21"/>
      <c r="B100" s="14"/>
      <c r="C100" s="14"/>
      <c r="D100" s="2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</row>
    <row r="101">
      <c r="A101" s="15" t="s">
        <v>43</v>
      </c>
      <c r="B101" s="16" t="s">
        <v>47</v>
      </c>
      <c r="C101" s="15" t="s">
        <v>48</v>
      </c>
      <c r="D101" s="17" t="s">
        <v>49</v>
      </c>
      <c r="E101" s="15" t="s">
        <v>50</v>
      </c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</row>
    <row r="102">
      <c r="B102" s="1" t="s">
        <v>51</v>
      </c>
      <c r="C102" s="1">
        <v>3.0</v>
      </c>
      <c r="D102" s="7">
        <v>0.15</v>
      </c>
      <c r="E102" s="12">
        <f t="shared" ref="E102:E104" si="19">C102*D102</f>
        <v>0.45</v>
      </c>
    </row>
    <row r="103">
      <c r="B103" s="1" t="s">
        <v>52</v>
      </c>
      <c r="C103" s="1">
        <v>3.0</v>
      </c>
      <c r="D103" s="7">
        <v>0.15</v>
      </c>
      <c r="E103" s="12">
        <f t="shared" si="19"/>
        <v>0.45</v>
      </c>
    </row>
    <row r="104">
      <c r="B104" s="1" t="s">
        <v>53</v>
      </c>
      <c r="C104" s="1">
        <v>3.0</v>
      </c>
      <c r="D104" s="7">
        <v>0.2</v>
      </c>
      <c r="E104" s="12">
        <f t="shared" si="19"/>
        <v>0.6</v>
      </c>
    </row>
    <row r="105">
      <c r="D105" s="11"/>
    </row>
    <row r="106">
      <c r="B106" s="6" t="s">
        <v>54</v>
      </c>
      <c r="D106" s="11"/>
    </row>
    <row r="107">
      <c r="B107" s="1" t="s">
        <v>55</v>
      </c>
      <c r="C107" s="1">
        <v>4.0</v>
      </c>
      <c r="D107" s="7">
        <v>0.1</v>
      </c>
      <c r="E107" s="12">
        <f t="shared" ref="E107:E109" si="20">C107*D107</f>
        <v>0.4</v>
      </c>
    </row>
    <row r="108">
      <c r="B108" s="1" t="s">
        <v>56</v>
      </c>
      <c r="C108" s="1">
        <v>4.0</v>
      </c>
      <c r="D108" s="7">
        <v>0.25</v>
      </c>
      <c r="E108" s="12">
        <f t="shared" si="20"/>
        <v>1</v>
      </c>
    </row>
    <row r="109">
      <c r="B109" s="1" t="s">
        <v>57</v>
      </c>
      <c r="C109" s="1">
        <v>4.0</v>
      </c>
      <c r="D109" s="7">
        <v>0.15</v>
      </c>
      <c r="E109" s="12">
        <f t="shared" si="20"/>
        <v>0.6</v>
      </c>
    </row>
    <row r="110">
      <c r="D110" s="19" t="s">
        <v>58</v>
      </c>
      <c r="E110" s="20">
        <f>(SUM(E102:E104)+SUM(E107:E109))</f>
        <v>3.5</v>
      </c>
    </row>
    <row r="111">
      <c r="A111" s="21"/>
      <c r="B111" s="14"/>
      <c r="C111" s="14"/>
      <c r="D111" s="2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</row>
    <row r="112">
      <c r="A112" s="15" t="s">
        <v>44</v>
      </c>
      <c r="B112" s="16" t="s">
        <v>47</v>
      </c>
      <c r="C112" s="15" t="s">
        <v>48</v>
      </c>
      <c r="D112" s="17" t="s">
        <v>49</v>
      </c>
      <c r="E112" s="15" t="s">
        <v>50</v>
      </c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</row>
    <row r="113">
      <c r="B113" s="1" t="s">
        <v>51</v>
      </c>
      <c r="C113" s="1">
        <v>3.0</v>
      </c>
      <c r="D113" s="7">
        <v>0.15</v>
      </c>
      <c r="E113" s="12">
        <f t="shared" ref="E113:E115" si="21">C113*D113</f>
        <v>0.45</v>
      </c>
    </row>
    <row r="114">
      <c r="B114" s="1" t="s">
        <v>52</v>
      </c>
      <c r="C114" s="1">
        <v>3.0</v>
      </c>
      <c r="D114" s="7">
        <v>0.15</v>
      </c>
      <c r="E114" s="12">
        <f t="shared" si="21"/>
        <v>0.45</v>
      </c>
    </row>
    <row r="115">
      <c r="B115" s="1" t="s">
        <v>53</v>
      </c>
      <c r="C115" s="1">
        <v>3.0</v>
      </c>
      <c r="D115" s="7">
        <v>0.2</v>
      </c>
      <c r="E115" s="12">
        <f t="shared" si="21"/>
        <v>0.6</v>
      </c>
    </row>
    <row r="116">
      <c r="D116" s="11"/>
    </row>
    <row r="117">
      <c r="B117" s="6" t="s">
        <v>54</v>
      </c>
      <c r="D117" s="11"/>
    </row>
    <row r="118">
      <c r="B118" s="1" t="s">
        <v>55</v>
      </c>
      <c r="C118" s="1">
        <v>4.0</v>
      </c>
      <c r="D118" s="7">
        <v>0.1</v>
      </c>
      <c r="E118" s="12">
        <f t="shared" ref="E118:E120" si="22">C118*D118</f>
        <v>0.4</v>
      </c>
    </row>
    <row r="119">
      <c r="B119" s="1" t="s">
        <v>56</v>
      </c>
      <c r="C119" s="1">
        <v>4.0</v>
      </c>
      <c r="D119" s="7">
        <v>0.25</v>
      </c>
      <c r="E119" s="12">
        <f t="shared" si="22"/>
        <v>1</v>
      </c>
    </row>
    <row r="120">
      <c r="B120" s="1" t="s">
        <v>57</v>
      </c>
      <c r="C120" s="1">
        <v>4.0</v>
      </c>
      <c r="D120" s="7">
        <v>0.15</v>
      </c>
      <c r="E120" s="12">
        <f t="shared" si="22"/>
        <v>0.6</v>
      </c>
    </row>
    <row r="121">
      <c r="D121" s="19" t="s">
        <v>58</v>
      </c>
      <c r="E121" s="20">
        <f>(SUM(E113:E115)+SUM(E118:E120))</f>
        <v>3.5</v>
      </c>
    </row>
    <row r="122">
      <c r="A122" s="21"/>
      <c r="B122" s="14"/>
      <c r="C122" s="14"/>
      <c r="D122" s="2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</row>
    <row r="123">
      <c r="A123" s="15" t="s">
        <v>45</v>
      </c>
      <c r="B123" s="16" t="s">
        <v>47</v>
      </c>
      <c r="C123" s="15" t="s">
        <v>48</v>
      </c>
      <c r="D123" s="17" t="s">
        <v>49</v>
      </c>
      <c r="E123" s="15" t="s">
        <v>50</v>
      </c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</row>
    <row r="124">
      <c r="B124" s="1" t="s">
        <v>51</v>
      </c>
      <c r="C124" s="1">
        <v>3.0</v>
      </c>
      <c r="D124" s="7">
        <v>0.15</v>
      </c>
      <c r="E124" s="12">
        <f t="shared" ref="E124:E126" si="23">C124*D124</f>
        <v>0.45</v>
      </c>
    </row>
    <row r="125">
      <c r="B125" s="1" t="s">
        <v>52</v>
      </c>
      <c r="C125" s="1">
        <v>4.0</v>
      </c>
      <c r="D125" s="7">
        <v>0.15</v>
      </c>
      <c r="E125" s="12">
        <f t="shared" si="23"/>
        <v>0.6</v>
      </c>
    </row>
    <row r="126">
      <c r="B126" s="1" t="s">
        <v>53</v>
      </c>
      <c r="C126" s="1">
        <v>4.0</v>
      </c>
      <c r="D126" s="7">
        <v>0.2</v>
      </c>
      <c r="E126" s="12">
        <f t="shared" si="23"/>
        <v>0.8</v>
      </c>
    </row>
    <row r="127">
      <c r="D127" s="11"/>
    </row>
    <row r="128">
      <c r="B128" s="6" t="s">
        <v>54</v>
      </c>
      <c r="D128" s="11"/>
    </row>
    <row r="129">
      <c r="B129" s="1" t="s">
        <v>55</v>
      </c>
      <c r="C129" s="1">
        <v>4.0</v>
      </c>
      <c r="D129" s="7">
        <v>0.1</v>
      </c>
      <c r="E129" s="12">
        <f t="shared" ref="E129:E131" si="24">C129*D129</f>
        <v>0.4</v>
      </c>
    </row>
    <row r="130">
      <c r="B130" s="1" t="s">
        <v>56</v>
      </c>
      <c r="C130" s="1">
        <v>3.0</v>
      </c>
      <c r="D130" s="7">
        <v>0.25</v>
      </c>
      <c r="E130" s="12">
        <f t="shared" si="24"/>
        <v>0.75</v>
      </c>
    </row>
    <row r="131">
      <c r="B131" s="1" t="s">
        <v>57</v>
      </c>
      <c r="C131" s="1">
        <v>3.0</v>
      </c>
      <c r="D131" s="7">
        <v>0.15</v>
      </c>
      <c r="E131" s="12">
        <f t="shared" si="24"/>
        <v>0.45</v>
      </c>
    </row>
    <row r="132">
      <c r="D132" s="19" t="s">
        <v>58</v>
      </c>
      <c r="E132" s="20">
        <f>(SUM(E124:E126)+SUM(E129:E131))</f>
        <v>3.45</v>
      </c>
    </row>
    <row r="133">
      <c r="A133" s="21"/>
      <c r="B133" s="14"/>
      <c r="C133" s="14"/>
      <c r="D133" s="2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</row>
    <row r="134">
      <c r="A134" s="15" t="s">
        <v>46</v>
      </c>
      <c r="B134" s="16" t="s">
        <v>47</v>
      </c>
      <c r="C134" s="15" t="s">
        <v>48</v>
      </c>
      <c r="D134" s="17" t="s">
        <v>49</v>
      </c>
      <c r="E134" s="15" t="s">
        <v>50</v>
      </c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</row>
    <row r="135">
      <c r="B135" s="1" t="s">
        <v>51</v>
      </c>
      <c r="C135" s="1">
        <v>1.0</v>
      </c>
      <c r="D135" s="7">
        <v>0.15</v>
      </c>
      <c r="E135" s="12">
        <f t="shared" ref="E135:E137" si="25">C135*D135</f>
        <v>0.15</v>
      </c>
    </row>
    <row r="136">
      <c r="B136" s="1" t="s">
        <v>52</v>
      </c>
      <c r="C136" s="1">
        <v>1.0</v>
      </c>
      <c r="D136" s="7">
        <v>0.15</v>
      </c>
      <c r="E136" s="12">
        <f t="shared" si="25"/>
        <v>0.15</v>
      </c>
    </row>
    <row r="137">
      <c r="B137" s="1" t="s">
        <v>53</v>
      </c>
      <c r="C137" s="1">
        <v>1.0</v>
      </c>
      <c r="D137" s="7">
        <v>0.2</v>
      </c>
      <c r="E137" s="12">
        <f t="shared" si="25"/>
        <v>0.2</v>
      </c>
    </row>
    <row r="138">
      <c r="D138" s="11"/>
    </row>
    <row r="139">
      <c r="B139" s="6" t="s">
        <v>54</v>
      </c>
      <c r="D139" s="11"/>
    </row>
    <row r="140">
      <c r="B140" s="1" t="s">
        <v>55</v>
      </c>
      <c r="C140" s="1">
        <v>2.0</v>
      </c>
      <c r="D140" s="7">
        <v>0.1</v>
      </c>
      <c r="E140" s="12">
        <f t="shared" ref="E140:E142" si="26">C140*D140</f>
        <v>0.2</v>
      </c>
    </row>
    <row r="141">
      <c r="B141" s="1" t="s">
        <v>56</v>
      </c>
      <c r="C141" s="1">
        <v>2.0</v>
      </c>
      <c r="D141" s="7">
        <v>0.25</v>
      </c>
      <c r="E141" s="12">
        <f t="shared" si="26"/>
        <v>0.5</v>
      </c>
    </row>
    <row r="142">
      <c r="B142" s="1" t="s">
        <v>57</v>
      </c>
      <c r="C142" s="1">
        <v>2.0</v>
      </c>
      <c r="D142" s="7">
        <v>0.15</v>
      </c>
      <c r="E142" s="12">
        <f t="shared" si="26"/>
        <v>0.3</v>
      </c>
    </row>
    <row r="143">
      <c r="D143" s="19" t="s">
        <v>58</v>
      </c>
      <c r="E143" s="20">
        <f>(SUM(E135:E137)+SUM(E140:E142))</f>
        <v>1.5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6" width="15.13"/>
  </cols>
  <sheetData>
    <row r="1">
      <c r="A1" s="6" t="s">
        <v>33</v>
      </c>
      <c r="D1" s="11"/>
    </row>
    <row r="3">
      <c r="A3" s="6" t="s">
        <v>34</v>
      </c>
      <c r="B3" s="1" t="s">
        <v>59</v>
      </c>
      <c r="C3" s="1">
        <v>2.0</v>
      </c>
      <c r="D3" s="7">
        <v>0.2</v>
      </c>
      <c r="E3" s="12">
        <f t="shared" ref="E3:E5" si="1">C3*D3</f>
        <v>0.4</v>
      </c>
    </row>
    <row r="4">
      <c r="B4" s="1" t="s">
        <v>51</v>
      </c>
      <c r="C4" s="1">
        <v>2.0</v>
      </c>
      <c r="D4" s="7">
        <v>0.3</v>
      </c>
      <c r="E4" s="12">
        <f t="shared" si="1"/>
        <v>0.6</v>
      </c>
      <c r="F4" s="24" t="s">
        <v>60</v>
      </c>
    </row>
    <row r="5">
      <c r="B5" s="7" t="s">
        <v>53</v>
      </c>
      <c r="C5" s="1">
        <v>2.0</v>
      </c>
      <c r="D5" s="7">
        <v>0.5</v>
      </c>
      <c r="E5" s="12">
        <f t="shared" si="1"/>
        <v>1</v>
      </c>
      <c r="F5" s="20">
        <f>E3+E4+E5</f>
        <v>2</v>
      </c>
    </row>
    <row r="6">
      <c r="A6" s="25" t="s">
        <v>61</v>
      </c>
    </row>
    <row r="7">
      <c r="A7" s="6" t="s">
        <v>35</v>
      </c>
      <c r="B7" s="1" t="s">
        <v>59</v>
      </c>
      <c r="C7" s="1">
        <v>4.0</v>
      </c>
      <c r="D7" s="7">
        <v>0.2</v>
      </c>
      <c r="E7" s="12">
        <f t="shared" ref="E7:E9" si="2">C7*D7</f>
        <v>0.8</v>
      </c>
    </row>
    <row r="8">
      <c r="B8" s="1" t="s">
        <v>51</v>
      </c>
      <c r="C8" s="1">
        <v>4.0</v>
      </c>
      <c r="D8" s="7">
        <v>0.3</v>
      </c>
      <c r="E8" s="12">
        <f t="shared" si="2"/>
        <v>1.2</v>
      </c>
      <c r="F8" s="24" t="s">
        <v>60</v>
      </c>
    </row>
    <row r="9">
      <c r="B9" s="7" t="s">
        <v>53</v>
      </c>
      <c r="C9" s="1">
        <v>3.0</v>
      </c>
      <c r="D9" s="7">
        <v>0.5</v>
      </c>
      <c r="E9" s="12">
        <f t="shared" si="2"/>
        <v>1.5</v>
      </c>
      <c r="F9" s="20">
        <f>E7+E8+E9</f>
        <v>3.5</v>
      </c>
    </row>
    <row r="10">
      <c r="A10" s="25" t="s">
        <v>61</v>
      </c>
    </row>
    <row r="11">
      <c r="A11" s="6" t="s">
        <v>36</v>
      </c>
      <c r="B11" s="1" t="s">
        <v>59</v>
      </c>
      <c r="C11" s="1">
        <v>4.0</v>
      </c>
      <c r="D11" s="7">
        <v>0.2</v>
      </c>
      <c r="E11" s="12">
        <f t="shared" ref="E11:E13" si="3">C11*D11</f>
        <v>0.8</v>
      </c>
    </row>
    <row r="12" ht="11.25" customHeight="1">
      <c r="B12" s="1" t="s">
        <v>51</v>
      </c>
      <c r="C12" s="1">
        <v>3.0</v>
      </c>
      <c r="D12" s="7">
        <v>0.3</v>
      </c>
      <c r="E12" s="12">
        <f t="shared" si="3"/>
        <v>0.9</v>
      </c>
      <c r="F12" s="24" t="s">
        <v>60</v>
      </c>
    </row>
    <row r="13">
      <c r="B13" s="7" t="s">
        <v>53</v>
      </c>
      <c r="C13" s="1">
        <v>2.0</v>
      </c>
      <c r="D13" s="7">
        <v>0.5</v>
      </c>
      <c r="E13" s="12">
        <f t="shared" si="3"/>
        <v>1</v>
      </c>
      <c r="F13" s="20">
        <f>E11+E12+E13</f>
        <v>2.7</v>
      </c>
    </row>
    <row r="14">
      <c r="A14" s="25" t="s">
        <v>61</v>
      </c>
    </row>
    <row r="15">
      <c r="A15" s="6" t="s">
        <v>37</v>
      </c>
      <c r="B15" s="1" t="s">
        <v>59</v>
      </c>
      <c r="C15" s="1">
        <v>4.0</v>
      </c>
      <c r="D15" s="7">
        <v>0.2</v>
      </c>
      <c r="E15" s="12">
        <f t="shared" ref="E15:E17" si="4">C15*D15</f>
        <v>0.8</v>
      </c>
    </row>
    <row r="16">
      <c r="B16" s="1" t="s">
        <v>51</v>
      </c>
      <c r="C16" s="1">
        <v>3.0</v>
      </c>
      <c r="D16" s="7">
        <v>0.3</v>
      </c>
      <c r="E16" s="12">
        <f t="shared" si="4"/>
        <v>0.9</v>
      </c>
      <c r="F16" s="24" t="s">
        <v>60</v>
      </c>
    </row>
    <row r="17">
      <c r="B17" s="7" t="s">
        <v>53</v>
      </c>
      <c r="C17" s="1">
        <v>2.0</v>
      </c>
      <c r="D17" s="7">
        <v>0.5</v>
      </c>
      <c r="E17" s="12">
        <f t="shared" si="4"/>
        <v>1</v>
      </c>
      <c r="F17" s="20">
        <f>E15+E16+E17</f>
        <v>2.7</v>
      </c>
    </row>
    <row r="18">
      <c r="A18" s="25" t="s">
        <v>61</v>
      </c>
    </row>
    <row r="19">
      <c r="A19" s="6" t="s">
        <v>38</v>
      </c>
      <c r="B19" s="1" t="s">
        <v>59</v>
      </c>
      <c r="C19" s="1">
        <v>1.0</v>
      </c>
      <c r="D19" s="7">
        <v>0.2</v>
      </c>
      <c r="E19" s="12">
        <f t="shared" ref="E19:E21" si="5">C19*D19</f>
        <v>0.2</v>
      </c>
    </row>
    <row r="20">
      <c r="B20" s="1" t="s">
        <v>51</v>
      </c>
      <c r="C20" s="1">
        <v>1.0</v>
      </c>
      <c r="D20" s="7">
        <v>0.3</v>
      </c>
      <c r="E20" s="12">
        <f t="shared" si="5"/>
        <v>0.3</v>
      </c>
      <c r="F20" s="24" t="s">
        <v>60</v>
      </c>
    </row>
    <row r="21">
      <c r="B21" s="7" t="s">
        <v>53</v>
      </c>
      <c r="C21" s="1">
        <v>1.0</v>
      </c>
      <c r="D21" s="7">
        <v>0.5</v>
      </c>
      <c r="E21" s="12">
        <f t="shared" si="5"/>
        <v>0.5</v>
      </c>
      <c r="F21" s="20">
        <f>E19+E20+E21</f>
        <v>1</v>
      </c>
    </row>
    <row r="22">
      <c r="A22" s="25" t="s">
        <v>61</v>
      </c>
    </row>
    <row r="23">
      <c r="A23" s="6" t="s">
        <v>39</v>
      </c>
      <c r="B23" s="1" t="s">
        <v>59</v>
      </c>
      <c r="C23" s="1">
        <v>2.0</v>
      </c>
      <c r="D23" s="7">
        <v>0.2</v>
      </c>
      <c r="E23" s="12">
        <f t="shared" ref="E23:E25" si="6">C23*D23</f>
        <v>0.4</v>
      </c>
    </row>
    <row r="24">
      <c r="B24" s="1" t="s">
        <v>51</v>
      </c>
      <c r="C24" s="1">
        <v>2.0</v>
      </c>
      <c r="D24" s="7">
        <v>0.3</v>
      </c>
      <c r="E24" s="12">
        <f t="shared" si="6"/>
        <v>0.6</v>
      </c>
      <c r="F24" s="24" t="s">
        <v>60</v>
      </c>
    </row>
    <row r="25">
      <c r="B25" s="7" t="s">
        <v>53</v>
      </c>
      <c r="C25" s="1">
        <v>1.0</v>
      </c>
      <c r="D25" s="7">
        <v>0.5</v>
      </c>
      <c r="E25" s="12">
        <f t="shared" si="6"/>
        <v>0.5</v>
      </c>
      <c r="F25" s="20">
        <f>E23+E24+E25</f>
        <v>1.5</v>
      </c>
    </row>
    <row r="26">
      <c r="D26" s="11"/>
    </row>
    <row r="27">
      <c r="A27" s="6" t="s">
        <v>40</v>
      </c>
      <c r="B27" s="1" t="s">
        <v>59</v>
      </c>
      <c r="C27" s="1">
        <v>4.0</v>
      </c>
      <c r="D27" s="7">
        <v>0.2</v>
      </c>
      <c r="E27" s="12">
        <f t="shared" ref="E27:E29" si="7">C27*D27</f>
        <v>0.8</v>
      </c>
    </row>
    <row r="28">
      <c r="B28" s="1" t="s">
        <v>51</v>
      </c>
      <c r="C28" s="1">
        <v>3.0</v>
      </c>
      <c r="D28" s="7">
        <v>0.3</v>
      </c>
      <c r="E28" s="12">
        <f t="shared" si="7"/>
        <v>0.9</v>
      </c>
      <c r="F28" s="24" t="s">
        <v>60</v>
      </c>
    </row>
    <row r="29">
      <c r="B29" s="7" t="s">
        <v>53</v>
      </c>
      <c r="C29" s="1">
        <v>2.0</v>
      </c>
      <c r="D29" s="7">
        <v>0.5</v>
      </c>
      <c r="E29" s="12">
        <f t="shared" si="7"/>
        <v>1</v>
      </c>
      <c r="F29" s="20">
        <f>E27+E28+E29</f>
        <v>2.7</v>
      </c>
    </row>
    <row r="30">
      <c r="A30" s="25" t="s">
        <v>61</v>
      </c>
    </row>
    <row r="31">
      <c r="A31" s="6" t="s">
        <v>41</v>
      </c>
      <c r="B31" s="1" t="s">
        <v>59</v>
      </c>
      <c r="C31" s="1">
        <v>2.0</v>
      </c>
      <c r="D31" s="7">
        <v>0.2</v>
      </c>
      <c r="E31" s="12">
        <f t="shared" ref="E31:E33" si="8">C31*D31</f>
        <v>0.4</v>
      </c>
    </row>
    <row r="32">
      <c r="B32" s="1" t="s">
        <v>51</v>
      </c>
      <c r="C32" s="1">
        <v>1.0</v>
      </c>
      <c r="D32" s="7">
        <v>0.3</v>
      </c>
      <c r="E32" s="12">
        <f t="shared" si="8"/>
        <v>0.3</v>
      </c>
      <c r="F32" s="24" t="s">
        <v>60</v>
      </c>
    </row>
    <row r="33">
      <c r="B33" s="7" t="s">
        <v>53</v>
      </c>
      <c r="C33" s="1">
        <v>2.0</v>
      </c>
      <c r="D33" s="7">
        <v>0.5</v>
      </c>
      <c r="E33" s="12">
        <f t="shared" si="8"/>
        <v>1</v>
      </c>
      <c r="F33" s="20">
        <f>E31+E32+E33</f>
        <v>1.7</v>
      </c>
    </row>
    <row r="34">
      <c r="A34" s="25" t="s">
        <v>61</v>
      </c>
    </row>
    <row r="35">
      <c r="A35" s="6" t="s">
        <v>42</v>
      </c>
      <c r="B35" s="1" t="s">
        <v>59</v>
      </c>
      <c r="C35" s="1">
        <v>3.0</v>
      </c>
      <c r="D35" s="7">
        <v>0.2</v>
      </c>
      <c r="E35" s="12">
        <f t="shared" ref="E35:E37" si="9">C35*D35</f>
        <v>0.6</v>
      </c>
    </row>
    <row r="36">
      <c r="B36" s="1" t="s">
        <v>51</v>
      </c>
      <c r="C36" s="1">
        <v>3.0</v>
      </c>
      <c r="D36" s="7">
        <v>0.3</v>
      </c>
      <c r="E36" s="12">
        <f t="shared" si="9"/>
        <v>0.9</v>
      </c>
      <c r="F36" s="24" t="s">
        <v>60</v>
      </c>
    </row>
    <row r="37">
      <c r="B37" s="7" t="s">
        <v>53</v>
      </c>
      <c r="C37" s="1">
        <v>4.0</v>
      </c>
      <c r="D37" s="7">
        <v>0.5</v>
      </c>
      <c r="E37" s="12">
        <f t="shared" si="9"/>
        <v>2</v>
      </c>
      <c r="F37" s="20">
        <f>E35+E36+E37</f>
        <v>3.5</v>
      </c>
    </row>
    <row r="38">
      <c r="A38" s="25" t="s">
        <v>61</v>
      </c>
    </row>
    <row r="39">
      <c r="A39" s="6" t="s">
        <v>43</v>
      </c>
      <c r="B39" s="1" t="s">
        <v>59</v>
      </c>
      <c r="C39" s="1">
        <v>4.0</v>
      </c>
      <c r="D39" s="7">
        <v>0.2</v>
      </c>
      <c r="E39" s="12">
        <f t="shared" ref="E39:E41" si="10">C39*D39</f>
        <v>0.8</v>
      </c>
    </row>
    <row r="40">
      <c r="B40" s="1" t="s">
        <v>51</v>
      </c>
      <c r="C40" s="1">
        <v>3.0</v>
      </c>
      <c r="D40" s="7">
        <v>0.3</v>
      </c>
      <c r="E40" s="12">
        <f t="shared" si="10"/>
        <v>0.9</v>
      </c>
      <c r="F40" s="24" t="s">
        <v>60</v>
      </c>
    </row>
    <row r="41">
      <c r="B41" s="7" t="s">
        <v>53</v>
      </c>
      <c r="C41" s="1">
        <v>3.0</v>
      </c>
      <c r="D41" s="7">
        <v>0.5</v>
      </c>
      <c r="E41" s="12">
        <f t="shared" si="10"/>
        <v>1.5</v>
      </c>
      <c r="F41" s="20">
        <f>E39+E40+E41</f>
        <v>3.2</v>
      </c>
    </row>
    <row r="42">
      <c r="A42" s="25" t="s">
        <v>61</v>
      </c>
    </row>
    <row r="43">
      <c r="A43" s="6" t="s">
        <v>44</v>
      </c>
      <c r="B43" s="1" t="s">
        <v>59</v>
      </c>
      <c r="C43" s="1">
        <v>2.0</v>
      </c>
      <c r="D43" s="7">
        <v>0.2</v>
      </c>
      <c r="E43" s="12">
        <f t="shared" ref="E43:E45" si="11">C43*D43</f>
        <v>0.4</v>
      </c>
    </row>
    <row r="44">
      <c r="B44" s="1" t="s">
        <v>51</v>
      </c>
      <c r="C44" s="1">
        <v>2.0</v>
      </c>
      <c r="D44" s="7">
        <v>0.3</v>
      </c>
      <c r="E44" s="12">
        <f t="shared" si="11"/>
        <v>0.6</v>
      </c>
      <c r="F44" s="24" t="s">
        <v>60</v>
      </c>
    </row>
    <row r="45">
      <c r="B45" s="7" t="s">
        <v>53</v>
      </c>
      <c r="C45" s="1">
        <v>3.0</v>
      </c>
      <c r="D45" s="7">
        <v>0.5</v>
      </c>
      <c r="E45" s="12">
        <f t="shared" si="11"/>
        <v>1.5</v>
      </c>
      <c r="F45" s="20">
        <f>E43+E44+E45</f>
        <v>2.5</v>
      </c>
    </row>
    <row r="46">
      <c r="A46" s="25" t="s">
        <v>61</v>
      </c>
    </row>
    <row r="47">
      <c r="A47" s="6" t="s">
        <v>45</v>
      </c>
      <c r="B47" s="1" t="s">
        <v>59</v>
      </c>
      <c r="C47" s="1">
        <v>4.0</v>
      </c>
      <c r="D47" s="7">
        <v>0.2</v>
      </c>
      <c r="E47" s="12">
        <f t="shared" ref="E47:E49" si="12">C47*D47</f>
        <v>0.8</v>
      </c>
    </row>
    <row r="48">
      <c r="B48" s="1" t="s">
        <v>51</v>
      </c>
      <c r="C48" s="1">
        <v>3.0</v>
      </c>
      <c r="D48" s="7">
        <v>0.3</v>
      </c>
      <c r="E48" s="12">
        <f t="shared" si="12"/>
        <v>0.9</v>
      </c>
      <c r="F48" s="24" t="s">
        <v>60</v>
      </c>
    </row>
    <row r="49">
      <c r="B49" s="7" t="s">
        <v>53</v>
      </c>
      <c r="C49" s="1">
        <v>3.0</v>
      </c>
      <c r="D49" s="7">
        <v>0.5</v>
      </c>
      <c r="E49" s="12">
        <f t="shared" si="12"/>
        <v>1.5</v>
      </c>
      <c r="F49" s="20">
        <f>E47+E48+E49</f>
        <v>3.2</v>
      </c>
    </row>
    <row r="50">
      <c r="A50" s="25" t="s">
        <v>61</v>
      </c>
    </row>
    <row r="51">
      <c r="A51" s="6" t="s">
        <v>46</v>
      </c>
      <c r="B51" s="1" t="s">
        <v>59</v>
      </c>
      <c r="C51" s="1">
        <v>0.0</v>
      </c>
      <c r="D51" s="7">
        <v>0.2</v>
      </c>
      <c r="E51" s="12">
        <f t="shared" ref="E51:E53" si="13">C51*D51</f>
        <v>0</v>
      </c>
    </row>
    <row r="52">
      <c r="B52" s="1" t="s">
        <v>51</v>
      </c>
      <c r="C52" s="1">
        <v>0.0</v>
      </c>
      <c r="D52" s="7">
        <v>0.3</v>
      </c>
      <c r="E52" s="12">
        <f t="shared" si="13"/>
        <v>0</v>
      </c>
      <c r="F52" s="24" t="s">
        <v>60</v>
      </c>
    </row>
    <row r="53">
      <c r="B53" s="7" t="s">
        <v>53</v>
      </c>
      <c r="C53" s="1">
        <v>0.0</v>
      </c>
      <c r="D53" s="7">
        <v>0.5</v>
      </c>
      <c r="E53" s="12">
        <f t="shared" si="13"/>
        <v>0</v>
      </c>
      <c r="F53" s="20">
        <f>E51+E52+E53</f>
        <v>0</v>
      </c>
    </row>
    <row r="54">
      <c r="A54" s="25" t="s">
        <v>61</v>
      </c>
    </row>
    <row r="55">
      <c r="A55" s="26"/>
      <c r="D55" s="11"/>
    </row>
    <row r="56">
      <c r="A56" s="26"/>
      <c r="D56" s="11"/>
    </row>
    <row r="57">
      <c r="A57" s="26"/>
      <c r="D57" s="11"/>
    </row>
    <row r="58">
      <c r="A58" s="26"/>
      <c r="D58" s="11"/>
    </row>
    <row r="59">
      <c r="A59" s="26"/>
      <c r="D59" s="11"/>
    </row>
    <row r="60">
      <c r="A60" s="26"/>
      <c r="D60" s="11"/>
    </row>
    <row r="61">
      <c r="A61" s="26"/>
      <c r="D61" s="11"/>
    </row>
    <row r="62">
      <c r="A62" s="26"/>
      <c r="D62" s="11"/>
    </row>
  </sheetData>
  <mergeCells count="12">
    <mergeCell ref="B14:E14"/>
    <mergeCell ref="B18:E18"/>
    <mergeCell ref="B22:E22"/>
    <mergeCell ref="B30:E30"/>
    <mergeCell ref="B38:E38"/>
    <mergeCell ref="B42:E42"/>
    <mergeCell ref="B46:E46"/>
    <mergeCell ref="B50:E50"/>
    <mergeCell ref="B54:E54"/>
    <mergeCell ref="B6:E6"/>
    <mergeCell ref="B10:E10"/>
    <mergeCell ref="B34:E3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7" width="15.13"/>
  </cols>
  <sheetData>
    <row r="1">
      <c r="A1" s="6" t="s">
        <v>33</v>
      </c>
      <c r="D1" s="11"/>
      <c r="G1" s="6" t="s">
        <v>33</v>
      </c>
    </row>
    <row r="2">
      <c r="A2" s="14"/>
      <c r="B2" s="14"/>
      <c r="C2" s="14"/>
      <c r="D2" s="14"/>
      <c r="E2" s="14"/>
      <c r="F2" s="14"/>
      <c r="G2" s="14"/>
    </row>
    <row r="3">
      <c r="A3" s="16" t="s">
        <v>34</v>
      </c>
      <c r="B3" s="15" t="s">
        <v>51</v>
      </c>
      <c r="C3" s="15">
        <v>3.5</v>
      </c>
      <c r="D3" s="17">
        <v>0.2</v>
      </c>
      <c r="E3" s="27">
        <f t="shared" ref="E3:E41" si="1">C3*D3</f>
        <v>0.7</v>
      </c>
      <c r="F3" s="28">
        <f>E3+E4+E5</f>
        <v>3.1</v>
      </c>
      <c r="G3" s="16" t="s">
        <v>34</v>
      </c>
    </row>
    <row r="4">
      <c r="B4" s="1" t="s">
        <v>62</v>
      </c>
      <c r="C4" s="1">
        <v>3.0</v>
      </c>
      <c r="D4" s="7">
        <v>0.3</v>
      </c>
      <c r="E4" s="12">
        <f t="shared" si="1"/>
        <v>0.9</v>
      </c>
    </row>
    <row r="5">
      <c r="A5" s="14"/>
      <c r="B5" s="29" t="s">
        <v>53</v>
      </c>
      <c r="C5" s="30">
        <v>3.0</v>
      </c>
      <c r="D5" s="29">
        <v>0.5</v>
      </c>
      <c r="E5" s="31">
        <f t="shared" si="1"/>
        <v>1.5</v>
      </c>
      <c r="F5" s="32"/>
      <c r="G5" s="14"/>
    </row>
    <row r="6">
      <c r="A6" s="16" t="s">
        <v>35</v>
      </c>
      <c r="B6" s="15" t="s">
        <v>51</v>
      </c>
      <c r="C6" s="15">
        <v>4.0</v>
      </c>
      <c r="D6" s="17">
        <v>0.2</v>
      </c>
      <c r="E6" s="27">
        <f t="shared" si="1"/>
        <v>0.8</v>
      </c>
      <c r="F6" s="28">
        <f>E6+E7+E8</f>
        <v>3.7</v>
      </c>
      <c r="G6" s="16" t="s">
        <v>35</v>
      </c>
    </row>
    <row r="7">
      <c r="B7" s="1" t="s">
        <v>62</v>
      </c>
      <c r="C7" s="1">
        <v>3.0</v>
      </c>
      <c r="D7" s="7">
        <v>0.3</v>
      </c>
      <c r="E7" s="12">
        <f t="shared" si="1"/>
        <v>0.9</v>
      </c>
    </row>
    <row r="8">
      <c r="A8" s="14"/>
      <c r="B8" s="29" t="s">
        <v>53</v>
      </c>
      <c r="C8" s="30">
        <v>4.0</v>
      </c>
      <c r="D8" s="29">
        <v>0.5</v>
      </c>
      <c r="E8" s="31">
        <f t="shared" si="1"/>
        <v>2</v>
      </c>
      <c r="F8" s="32"/>
      <c r="G8" s="14"/>
    </row>
    <row r="9">
      <c r="A9" s="16" t="s">
        <v>36</v>
      </c>
      <c r="B9" s="15" t="s">
        <v>51</v>
      </c>
      <c r="C9" s="15">
        <v>3.25</v>
      </c>
      <c r="D9" s="17">
        <v>0.2</v>
      </c>
      <c r="E9" s="27">
        <f t="shared" si="1"/>
        <v>0.65</v>
      </c>
      <c r="F9" s="28">
        <f>E9+E10+E11</f>
        <v>3.05</v>
      </c>
      <c r="G9" s="16" t="s">
        <v>36</v>
      </c>
    </row>
    <row r="10" ht="11.25" customHeight="1">
      <c r="B10" s="1" t="s">
        <v>62</v>
      </c>
      <c r="C10" s="1">
        <v>3.0</v>
      </c>
      <c r="D10" s="7">
        <v>0.3</v>
      </c>
      <c r="E10" s="12">
        <f t="shared" si="1"/>
        <v>0.9</v>
      </c>
    </row>
    <row r="11">
      <c r="A11" s="14"/>
      <c r="B11" s="29" t="s">
        <v>53</v>
      </c>
      <c r="C11" s="30">
        <v>3.0</v>
      </c>
      <c r="D11" s="29">
        <v>0.5</v>
      </c>
      <c r="E11" s="31">
        <f t="shared" si="1"/>
        <v>1.5</v>
      </c>
      <c r="F11" s="32"/>
      <c r="G11" s="14"/>
    </row>
    <row r="12">
      <c r="A12" s="16" t="s">
        <v>37</v>
      </c>
      <c r="B12" s="15" t="s">
        <v>51</v>
      </c>
      <c r="C12" s="15">
        <v>3.5</v>
      </c>
      <c r="D12" s="17">
        <v>0.2</v>
      </c>
      <c r="E12" s="27">
        <f t="shared" si="1"/>
        <v>0.7</v>
      </c>
      <c r="F12" s="28">
        <f>E12+E13+E14</f>
        <v>3.35</v>
      </c>
      <c r="G12" s="16" t="s">
        <v>37</v>
      </c>
    </row>
    <row r="13">
      <c r="B13" s="1" t="s">
        <v>62</v>
      </c>
      <c r="C13" s="1">
        <v>3.0</v>
      </c>
      <c r="D13" s="7">
        <v>0.3</v>
      </c>
      <c r="E13" s="12">
        <f t="shared" si="1"/>
        <v>0.9</v>
      </c>
    </row>
    <row r="14">
      <c r="A14" s="14"/>
      <c r="B14" s="29" t="s">
        <v>53</v>
      </c>
      <c r="C14" s="30">
        <v>3.5</v>
      </c>
      <c r="D14" s="29">
        <v>0.5</v>
      </c>
      <c r="E14" s="31">
        <f t="shared" si="1"/>
        <v>1.75</v>
      </c>
      <c r="F14" s="32"/>
      <c r="G14" s="14"/>
    </row>
    <row r="15">
      <c r="A15" s="16" t="s">
        <v>38</v>
      </c>
      <c r="B15" s="15" t="s">
        <v>51</v>
      </c>
      <c r="C15" s="15">
        <v>2.0</v>
      </c>
      <c r="D15" s="17">
        <v>0.2</v>
      </c>
      <c r="E15" s="27">
        <f t="shared" si="1"/>
        <v>0.4</v>
      </c>
      <c r="F15" s="28">
        <f>E15+E16+E17</f>
        <v>2.375</v>
      </c>
      <c r="G15" s="16" t="s">
        <v>38</v>
      </c>
    </row>
    <row r="16">
      <c r="B16" s="1" t="s">
        <v>62</v>
      </c>
      <c r="C16" s="1">
        <v>2.0</v>
      </c>
      <c r="D16" s="7">
        <v>0.3</v>
      </c>
      <c r="E16" s="12">
        <f t="shared" si="1"/>
        <v>0.6</v>
      </c>
    </row>
    <row r="17">
      <c r="A17" s="14"/>
      <c r="B17" s="29" t="s">
        <v>53</v>
      </c>
      <c r="C17" s="30">
        <v>2.75</v>
      </c>
      <c r="D17" s="29">
        <v>0.5</v>
      </c>
      <c r="E17" s="31">
        <f t="shared" si="1"/>
        <v>1.375</v>
      </c>
      <c r="F17" s="32"/>
      <c r="G17" s="14"/>
    </row>
    <row r="18">
      <c r="A18" s="16" t="s">
        <v>39</v>
      </c>
      <c r="B18" s="15" t="s">
        <v>51</v>
      </c>
      <c r="C18" s="15">
        <v>3.0</v>
      </c>
      <c r="D18" s="17">
        <v>0.2</v>
      </c>
      <c r="E18" s="27">
        <f t="shared" si="1"/>
        <v>0.6</v>
      </c>
      <c r="F18" s="28">
        <f>E18+E19+E20</f>
        <v>3</v>
      </c>
      <c r="G18" s="16" t="s">
        <v>39</v>
      </c>
    </row>
    <row r="19">
      <c r="B19" s="1" t="s">
        <v>62</v>
      </c>
      <c r="C19" s="1">
        <v>3.0</v>
      </c>
      <c r="D19" s="7">
        <v>0.3</v>
      </c>
      <c r="E19" s="12">
        <f t="shared" si="1"/>
        <v>0.9</v>
      </c>
    </row>
    <row r="20">
      <c r="A20" s="14"/>
      <c r="B20" s="29" t="s">
        <v>53</v>
      </c>
      <c r="C20" s="30">
        <v>3.0</v>
      </c>
      <c r="D20" s="29">
        <v>0.5</v>
      </c>
      <c r="E20" s="31">
        <f t="shared" si="1"/>
        <v>1.5</v>
      </c>
      <c r="F20" s="32"/>
      <c r="G20" s="14"/>
    </row>
    <row r="21">
      <c r="A21" s="16" t="s">
        <v>40</v>
      </c>
      <c r="B21" s="15" t="s">
        <v>51</v>
      </c>
      <c r="C21" s="15">
        <v>3.0</v>
      </c>
      <c r="D21" s="17">
        <v>0.2</v>
      </c>
      <c r="E21" s="27">
        <f t="shared" si="1"/>
        <v>0.6</v>
      </c>
      <c r="F21" s="28">
        <f>E21+E22+E23</f>
        <v>3.25</v>
      </c>
      <c r="G21" s="16" t="s">
        <v>40</v>
      </c>
    </row>
    <row r="22">
      <c r="B22" s="1" t="s">
        <v>62</v>
      </c>
      <c r="C22" s="1">
        <v>3.0</v>
      </c>
      <c r="D22" s="7">
        <v>0.3</v>
      </c>
      <c r="E22" s="12">
        <f t="shared" si="1"/>
        <v>0.9</v>
      </c>
    </row>
    <row r="23">
      <c r="A23" s="14"/>
      <c r="B23" s="29" t="s">
        <v>53</v>
      </c>
      <c r="C23" s="30">
        <v>3.5</v>
      </c>
      <c r="D23" s="29">
        <v>0.5</v>
      </c>
      <c r="E23" s="31">
        <f t="shared" si="1"/>
        <v>1.75</v>
      </c>
      <c r="F23" s="32"/>
      <c r="G23" s="14"/>
    </row>
    <row r="24">
      <c r="A24" s="16" t="s">
        <v>41</v>
      </c>
      <c r="B24" s="15" t="s">
        <v>51</v>
      </c>
      <c r="C24" s="15">
        <v>2.0</v>
      </c>
      <c r="D24" s="17">
        <v>0.2</v>
      </c>
      <c r="E24" s="27">
        <f t="shared" si="1"/>
        <v>0.4</v>
      </c>
      <c r="F24" s="28">
        <f>E24+E25+E26</f>
        <v>3.6</v>
      </c>
      <c r="G24" s="16" t="s">
        <v>41</v>
      </c>
    </row>
    <row r="25">
      <c r="B25" s="1" t="s">
        <v>62</v>
      </c>
      <c r="C25" s="1">
        <v>4.0</v>
      </c>
      <c r="D25" s="7">
        <v>0.3</v>
      </c>
      <c r="E25" s="12">
        <f t="shared" si="1"/>
        <v>1.2</v>
      </c>
    </row>
    <row r="26">
      <c r="A26" s="14"/>
      <c r="B26" s="29" t="s">
        <v>53</v>
      </c>
      <c r="C26" s="30">
        <v>4.0</v>
      </c>
      <c r="D26" s="29">
        <v>0.5</v>
      </c>
      <c r="E26" s="31">
        <f t="shared" si="1"/>
        <v>2</v>
      </c>
      <c r="F26" s="32"/>
      <c r="G26" s="14"/>
    </row>
    <row r="27">
      <c r="A27" s="16" t="s">
        <v>42</v>
      </c>
      <c r="B27" s="15" t="s">
        <v>51</v>
      </c>
      <c r="C27" s="15">
        <v>3.0</v>
      </c>
      <c r="D27" s="17">
        <v>0.2</v>
      </c>
      <c r="E27" s="27">
        <f t="shared" si="1"/>
        <v>0.6</v>
      </c>
      <c r="F27" s="28">
        <f>E27+E28+E29</f>
        <v>2.75</v>
      </c>
      <c r="G27" s="16" t="s">
        <v>42</v>
      </c>
    </row>
    <row r="28">
      <c r="B28" s="1" t="s">
        <v>62</v>
      </c>
      <c r="C28" s="1">
        <v>3.0</v>
      </c>
      <c r="D28" s="7">
        <v>0.3</v>
      </c>
      <c r="E28" s="12">
        <f t="shared" si="1"/>
        <v>0.9</v>
      </c>
    </row>
    <row r="29">
      <c r="A29" s="14"/>
      <c r="B29" s="29" t="s">
        <v>53</v>
      </c>
      <c r="C29" s="30">
        <v>2.5</v>
      </c>
      <c r="D29" s="29">
        <v>0.5</v>
      </c>
      <c r="E29" s="31">
        <f t="shared" si="1"/>
        <v>1.25</v>
      </c>
      <c r="F29" s="32"/>
      <c r="G29" s="14"/>
    </row>
    <row r="30">
      <c r="A30" s="16" t="s">
        <v>43</v>
      </c>
      <c r="B30" s="15" t="s">
        <v>51</v>
      </c>
      <c r="C30" s="15">
        <v>3.0</v>
      </c>
      <c r="D30" s="17">
        <v>0.2</v>
      </c>
      <c r="E30" s="27">
        <f t="shared" si="1"/>
        <v>0.6</v>
      </c>
      <c r="F30" s="28">
        <f>E30+E31+E32</f>
        <v>3.25</v>
      </c>
      <c r="G30" s="16" t="s">
        <v>43</v>
      </c>
    </row>
    <row r="31">
      <c r="B31" s="1" t="s">
        <v>62</v>
      </c>
      <c r="C31" s="1">
        <v>3.0</v>
      </c>
      <c r="D31" s="7">
        <v>0.3</v>
      </c>
      <c r="E31" s="12">
        <f t="shared" si="1"/>
        <v>0.9</v>
      </c>
    </row>
    <row r="32">
      <c r="A32" s="14"/>
      <c r="B32" s="29" t="s">
        <v>53</v>
      </c>
      <c r="C32" s="30">
        <v>3.5</v>
      </c>
      <c r="D32" s="29">
        <v>0.5</v>
      </c>
      <c r="E32" s="31">
        <f t="shared" si="1"/>
        <v>1.75</v>
      </c>
      <c r="F32" s="32"/>
      <c r="G32" s="14"/>
    </row>
    <row r="33">
      <c r="A33" s="16" t="s">
        <v>44</v>
      </c>
      <c r="B33" s="15" t="s">
        <v>51</v>
      </c>
      <c r="C33" s="15">
        <v>3.0</v>
      </c>
      <c r="D33" s="17">
        <v>0.2</v>
      </c>
      <c r="E33" s="27">
        <f t="shared" si="1"/>
        <v>0.6</v>
      </c>
      <c r="F33" s="28">
        <f>E33+E34+E35</f>
        <v>3.55</v>
      </c>
      <c r="G33" s="16" t="s">
        <v>44</v>
      </c>
    </row>
    <row r="34">
      <c r="B34" s="1" t="s">
        <v>62</v>
      </c>
      <c r="C34" s="1">
        <v>4.0</v>
      </c>
      <c r="D34" s="7">
        <v>0.3</v>
      </c>
      <c r="E34" s="12">
        <f t="shared" si="1"/>
        <v>1.2</v>
      </c>
    </row>
    <row r="35">
      <c r="A35" s="14"/>
      <c r="B35" s="29" t="s">
        <v>53</v>
      </c>
      <c r="C35" s="30">
        <v>3.5</v>
      </c>
      <c r="D35" s="29">
        <v>0.5</v>
      </c>
      <c r="E35" s="31">
        <f t="shared" si="1"/>
        <v>1.75</v>
      </c>
      <c r="F35" s="32"/>
      <c r="G35" s="14"/>
    </row>
    <row r="36">
      <c r="A36" s="16" t="s">
        <v>45</v>
      </c>
      <c r="B36" s="15" t="s">
        <v>51</v>
      </c>
      <c r="C36" s="15">
        <v>3.25</v>
      </c>
      <c r="D36" s="17">
        <v>0.2</v>
      </c>
      <c r="E36" s="27">
        <f t="shared" si="1"/>
        <v>0.65</v>
      </c>
      <c r="F36" s="28">
        <f>E36+E37+E38</f>
        <v>3.05</v>
      </c>
      <c r="G36" s="16" t="s">
        <v>45</v>
      </c>
    </row>
    <row r="37">
      <c r="B37" s="1" t="s">
        <v>62</v>
      </c>
      <c r="C37" s="1">
        <v>3.0</v>
      </c>
      <c r="D37" s="7">
        <v>0.3</v>
      </c>
      <c r="E37" s="12">
        <f t="shared" si="1"/>
        <v>0.9</v>
      </c>
    </row>
    <row r="38">
      <c r="A38" s="14"/>
      <c r="B38" s="29" t="s">
        <v>53</v>
      </c>
      <c r="C38" s="30">
        <v>3.0</v>
      </c>
      <c r="D38" s="29">
        <v>0.5</v>
      </c>
      <c r="E38" s="31">
        <f t="shared" si="1"/>
        <v>1.5</v>
      </c>
      <c r="F38" s="32"/>
      <c r="G38" s="14"/>
    </row>
    <row r="39">
      <c r="A39" s="16" t="s">
        <v>46</v>
      </c>
      <c r="B39" s="15" t="s">
        <v>51</v>
      </c>
      <c r="C39" s="15">
        <v>3.0</v>
      </c>
      <c r="D39" s="17">
        <v>0.2</v>
      </c>
      <c r="E39" s="27">
        <f t="shared" si="1"/>
        <v>0.6</v>
      </c>
      <c r="F39" s="28">
        <f>E39+E40+E41</f>
        <v>3.25</v>
      </c>
      <c r="G39" s="16" t="s">
        <v>46</v>
      </c>
    </row>
    <row r="40">
      <c r="B40" s="1" t="s">
        <v>62</v>
      </c>
      <c r="C40" s="1">
        <v>3.0</v>
      </c>
      <c r="D40" s="7">
        <v>0.3</v>
      </c>
      <c r="E40" s="12">
        <f t="shared" si="1"/>
        <v>0.9</v>
      </c>
    </row>
    <row r="41">
      <c r="B41" s="7" t="s">
        <v>53</v>
      </c>
      <c r="C41" s="1">
        <v>3.5</v>
      </c>
      <c r="D41" s="7">
        <v>0.5</v>
      </c>
      <c r="E41" s="12">
        <f t="shared" si="1"/>
        <v>1.75</v>
      </c>
    </row>
    <row r="42">
      <c r="A42" s="26"/>
      <c r="D42" s="11"/>
      <c r="G42" s="26"/>
    </row>
    <row r="43">
      <c r="A43" s="26"/>
      <c r="D43" s="11"/>
      <c r="G43" s="26"/>
    </row>
    <row r="44">
      <c r="A44" s="26"/>
      <c r="D44" s="11"/>
      <c r="G44" s="26"/>
    </row>
    <row r="45">
      <c r="A45" s="26"/>
      <c r="D45" s="11"/>
      <c r="G45" s="26"/>
    </row>
    <row r="46">
      <c r="A46" s="26"/>
      <c r="D46" s="11"/>
      <c r="G46" s="26"/>
    </row>
    <row r="47">
      <c r="A47" s="26"/>
      <c r="D47" s="11"/>
      <c r="G47" s="26"/>
    </row>
    <row r="48">
      <c r="A48" s="26"/>
      <c r="D48" s="11"/>
      <c r="G48" s="26"/>
    </row>
    <row r="49">
      <c r="A49" s="26"/>
      <c r="D49" s="11"/>
      <c r="G49" s="2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7" width="15.13"/>
  </cols>
  <sheetData>
    <row r="1">
      <c r="D1" s="11"/>
    </row>
    <row r="2">
      <c r="A2" s="6" t="s">
        <v>33</v>
      </c>
      <c r="D2" s="11"/>
      <c r="G2" s="6" t="s">
        <v>33</v>
      </c>
    </row>
    <row r="3">
      <c r="A3" s="14"/>
      <c r="B3" s="14"/>
      <c r="C3" s="14"/>
      <c r="D3" s="14"/>
      <c r="E3" s="14"/>
      <c r="F3" s="14"/>
      <c r="G3" s="14"/>
    </row>
    <row r="4">
      <c r="A4" s="16" t="s">
        <v>34</v>
      </c>
      <c r="B4" s="15" t="s">
        <v>63</v>
      </c>
      <c r="C4" s="15">
        <v>3.0</v>
      </c>
      <c r="D4" s="17">
        <v>0.5</v>
      </c>
      <c r="E4" s="27">
        <f t="shared" ref="E4:E29" si="1">C4*D4</f>
        <v>1.5</v>
      </c>
      <c r="F4" s="28">
        <f>E4+E5</f>
        <v>3.25</v>
      </c>
      <c r="G4" s="16" t="s">
        <v>34</v>
      </c>
    </row>
    <row r="5">
      <c r="A5" s="14"/>
      <c r="B5" s="30" t="s">
        <v>64</v>
      </c>
      <c r="C5" s="30">
        <v>3.5</v>
      </c>
      <c r="D5" s="29">
        <v>0.5</v>
      </c>
      <c r="E5" s="31">
        <f t="shared" si="1"/>
        <v>1.75</v>
      </c>
      <c r="F5" s="14"/>
      <c r="G5" s="14"/>
    </row>
    <row r="6">
      <c r="A6" s="16" t="s">
        <v>35</v>
      </c>
      <c r="B6" s="15" t="s">
        <v>63</v>
      </c>
      <c r="C6" s="15">
        <v>3.4</v>
      </c>
      <c r="D6" s="17">
        <v>0.5</v>
      </c>
      <c r="E6" s="27">
        <f t="shared" si="1"/>
        <v>1.7</v>
      </c>
      <c r="F6" s="28">
        <f>E6+E7</f>
        <v>3.2</v>
      </c>
      <c r="G6" s="16" t="s">
        <v>35</v>
      </c>
    </row>
    <row r="7">
      <c r="A7" s="14"/>
      <c r="B7" s="30" t="s">
        <v>64</v>
      </c>
      <c r="C7" s="30">
        <v>3.0</v>
      </c>
      <c r="D7" s="29">
        <v>0.5</v>
      </c>
      <c r="E7" s="31">
        <f t="shared" si="1"/>
        <v>1.5</v>
      </c>
      <c r="F7" s="14"/>
      <c r="G7" s="14"/>
    </row>
    <row r="8">
      <c r="A8" s="16" t="s">
        <v>36</v>
      </c>
      <c r="B8" s="15" t="s">
        <v>63</v>
      </c>
      <c r="C8" s="15">
        <v>3.0</v>
      </c>
      <c r="D8" s="17">
        <v>0.5</v>
      </c>
      <c r="E8" s="27">
        <f t="shared" si="1"/>
        <v>1.5</v>
      </c>
      <c r="F8" s="28">
        <f>E8+E9</f>
        <v>3</v>
      </c>
      <c r="G8" s="16" t="s">
        <v>36</v>
      </c>
    </row>
    <row r="9" ht="11.25" customHeight="1">
      <c r="A9" s="14"/>
      <c r="B9" s="30" t="s">
        <v>64</v>
      </c>
      <c r="C9" s="30">
        <v>3.0</v>
      </c>
      <c r="D9" s="29">
        <v>0.5</v>
      </c>
      <c r="E9" s="31">
        <f t="shared" si="1"/>
        <v>1.5</v>
      </c>
      <c r="F9" s="14"/>
      <c r="G9" s="14"/>
    </row>
    <row r="10">
      <c r="A10" s="16" t="s">
        <v>37</v>
      </c>
      <c r="B10" s="15" t="s">
        <v>63</v>
      </c>
      <c r="C10" s="15">
        <v>3.3</v>
      </c>
      <c r="D10" s="17">
        <v>0.5</v>
      </c>
      <c r="E10" s="27">
        <f t="shared" si="1"/>
        <v>1.65</v>
      </c>
      <c r="F10" s="28">
        <f>E10+E11</f>
        <v>3.5</v>
      </c>
      <c r="G10" s="16" t="s">
        <v>37</v>
      </c>
    </row>
    <row r="11">
      <c r="A11" s="14"/>
      <c r="B11" s="30" t="s">
        <v>64</v>
      </c>
      <c r="C11" s="30">
        <v>3.7</v>
      </c>
      <c r="D11" s="29">
        <v>0.5</v>
      </c>
      <c r="E11" s="31">
        <f t="shared" si="1"/>
        <v>1.85</v>
      </c>
      <c r="F11" s="14"/>
      <c r="G11" s="14"/>
    </row>
    <row r="12">
      <c r="A12" s="16" t="s">
        <v>38</v>
      </c>
      <c r="B12" s="15" t="s">
        <v>63</v>
      </c>
      <c r="C12" s="15">
        <v>2.5</v>
      </c>
      <c r="D12" s="17">
        <v>0.5</v>
      </c>
      <c r="E12" s="27">
        <f t="shared" si="1"/>
        <v>1.25</v>
      </c>
      <c r="F12" s="28">
        <f>E12+E13</f>
        <v>2.75</v>
      </c>
      <c r="G12" s="16" t="s">
        <v>38</v>
      </c>
    </row>
    <row r="13">
      <c r="A13" s="14"/>
      <c r="B13" s="30" t="s">
        <v>64</v>
      </c>
      <c r="C13" s="30">
        <v>3.0</v>
      </c>
      <c r="D13" s="29">
        <v>0.5</v>
      </c>
      <c r="E13" s="31">
        <f t="shared" si="1"/>
        <v>1.5</v>
      </c>
      <c r="F13" s="14"/>
      <c r="G13" s="14"/>
    </row>
    <row r="14">
      <c r="A14" s="16" t="s">
        <v>39</v>
      </c>
      <c r="B14" s="15" t="s">
        <v>63</v>
      </c>
      <c r="C14" s="15">
        <v>0.0</v>
      </c>
      <c r="D14" s="17">
        <v>0.5</v>
      </c>
      <c r="E14" s="27">
        <f t="shared" si="1"/>
        <v>0</v>
      </c>
      <c r="F14" s="28">
        <f>E14+E15</f>
        <v>0</v>
      </c>
      <c r="G14" s="16" t="s">
        <v>39</v>
      </c>
    </row>
    <row r="15">
      <c r="A15" s="14"/>
      <c r="B15" s="30" t="s">
        <v>64</v>
      </c>
      <c r="C15" s="30">
        <v>0.0</v>
      </c>
      <c r="D15" s="29">
        <v>0.5</v>
      </c>
      <c r="E15" s="31">
        <f t="shared" si="1"/>
        <v>0</v>
      </c>
      <c r="F15" s="14"/>
      <c r="G15" s="14"/>
    </row>
    <row r="16">
      <c r="A16" s="16" t="s">
        <v>40</v>
      </c>
      <c r="B16" s="15" t="s">
        <v>63</v>
      </c>
      <c r="C16" s="15">
        <v>3.7</v>
      </c>
      <c r="D16" s="17">
        <v>0.5</v>
      </c>
      <c r="E16" s="27">
        <f t="shared" si="1"/>
        <v>1.85</v>
      </c>
      <c r="F16" s="28">
        <f>E16+E17</f>
        <v>3.85</v>
      </c>
      <c r="G16" s="16" t="s">
        <v>40</v>
      </c>
    </row>
    <row r="17">
      <c r="A17" s="14"/>
      <c r="B17" s="30" t="s">
        <v>64</v>
      </c>
      <c r="C17" s="30">
        <v>4.0</v>
      </c>
      <c r="D17" s="29">
        <v>0.5</v>
      </c>
      <c r="E17" s="31">
        <f t="shared" si="1"/>
        <v>2</v>
      </c>
      <c r="F17" s="14"/>
      <c r="G17" s="14"/>
    </row>
    <row r="18">
      <c r="A18" s="16" t="s">
        <v>41</v>
      </c>
      <c r="B18" s="15" t="s">
        <v>63</v>
      </c>
      <c r="C18" s="15">
        <v>3.5</v>
      </c>
      <c r="D18" s="17">
        <v>0.5</v>
      </c>
      <c r="E18" s="27">
        <f t="shared" si="1"/>
        <v>1.75</v>
      </c>
      <c r="F18" s="28">
        <f>E18+E19</f>
        <v>3.5</v>
      </c>
      <c r="G18" s="16" t="s">
        <v>41</v>
      </c>
    </row>
    <row r="19">
      <c r="A19" s="14"/>
      <c r="B19" s="30" t="s">
        <v>64</v>
      </c>
      <c r="C19" s="30">
        <v>3.5</v>
      </c>
      <c r="D19" s="29">
        <v>0.5</v>
      </c>
      <c r="E19" s="31">
        <f t="shared" si="1"/>
        <v>1.75</v>
      </c>
      <c r="F19" s="14"/>
      <c r="G19" s="14"/>
    </row>
    <row r="20">
      <c r="A20" s="16" t="s">
        <v>42</v>
      </c>
      <c r="B20" s="15" t="s">
        <v>63</v>
      </c>
      <c r="C20" s="15">
        <v>3.4</v>
      </c>
      <c r="D20" s="17">
        <v>0.5</v>
      </c>
      <c r="E20" s="27">
        <f t="shared" si="1"/>
        <v>1.7</v>
      </c>
      <c r="F20" s="28">
        <f>E20+E21</f>
        <v>3.2</v>
      </c>
      <c r="G20" s="16" t="s">
        <v>42</v>
      </c>
    </row>
    <row r="21">
      <c r="A21" s="14"/>
      <c r="B21" s="30" t="s">
        <v>64</v>
      </c>
      <c r="C21" s="30">
        <v>3.0</v>
      </c>
      <c r="D21" s="29">
        <v>0.5</v>
      </c>
      <c r="E21" s="31">
        <f t="shared" si="1"/>
        <v>1.5</v>
      </c>
      <c r="F21" s="14"/>
      <c r="G21" s="14"/>
    </row>
    <row r="22">
      <c r="A22" s="16" t="s">
        <v>43</v>
      </c>
      <c r="B22" s="15" t="s">
        <v>63</v>
      </c>
      <c r="C22" s="15">
        <v>4.0</v>
      </c>
      <c r="D22" s="17">
        <v>0.5</v>
      </c>
      <c r="E22" s="27">
        <f t="shared" si="1"/>
        <v>2</v>
      </c>
      <c r="F22" s="28">
        <f>E22+E23</f>
        <v>4</v>
      </c>
      <c r="G22" s="16" t="s">
        <v>43</v>
      </c>
    </row>
    <row r="23">
      <c r="A23" s="14"/>
      <c r="B23" s="30" t="s">
        <v>64</v>
      </c>
      <c r="C23" s="30">
        <v>4.0</v>
      </c>
      <c r="D23" s="29">
        <v>0.5</v>
      </c>
      <c r="E23" s="31">
        <f t="shared" si="1"/>
        <v>2</v>
      </c>
      <c r="F23" s="14"/>
      <c r="G23" s="14"/>
    </row>
    <row r="24">
      <c r="A24" s="16" t="s">
        <v>44</v>
      </c>
      <c r="B24" s="15" t="s">
        <v>63</v>
      </c>
      <c r="C24" s="15">
        <v>3.3</v>
      </c>
      <c r="D24" s="17">
        <v>0.5</v>
      </c>
      <c r="E24" s="27">
        <f t="shared" si="1"/>
        <v>1.65</v>
      </c>
      <c r="F24" s="28">
        <f>E24+E25</f>
        <v>3.5</v>
      </c>
      <c r="G24" s="16" t="s">
        <v>44</v>
      </c>
    </row>
    <row r="25">
      <c r="A25" s="14"/>
      <c r="B25" s="30" t="s">
        <v>64</v>
      </c>
      <c r="C25" s="30">
        <v>3.7</v>
      </c>
      <c r="D25" s="29">
        <v>0.5</v>
      </c>
      <c r="E25" s="31">
        <f t="shared" si="1"/>
        <v>1.85</v>
      </c>
      <c r="F25" s="14"/>
      <c r="G25" s="14"/>
    </row>
    <row r="26">
      <c r="A26" s="16" t="s">
        <v>45</v>
      </c>
      <c r="B26" s="15" t="s">
        <v>63</v>
      </c>
      <c r="C26" s="15">
        <v>3.5</v>
      </c>
      <c r="D26" s="17">
        <v>0.5</v>
      </c>
      <c r="E26" s="27">
        <f t="shared" si="1"/>
        <v>1.75</v>
      </c>
      <c r="F26" s="28">
        <f>E26+E27</f>
        <v>3.25</v>
      </c>
      <c r="G26" s="16" t="s">
        <v>45</v>
      </c>
    </row>
    <row r="27">
      <c r="A27" s="14"/>
      <c r="B27" s="30" t="s">
        <v>64</v>
      </c>
      <c r="C27" s="30">
        <v>3.0</v>
      </c>
      <c r="D27" s="29">
        <v>0.5</v>
      </c>
      <c r="E27" s="31">
        <f t="shared" si="1"/>
        <v>1.5</v>
      </c>
      <c r="F27" s="14"/>
      <c r="G27" s="14"/>
    </row>
    <row r="28">
      <c r="A28" s="16" t="s">
        <v>46</v>
      </c>
      <c r="B28" s="15" t="s">
        <v>63</v>
      </c>
      <c r="C28" s="15">
        <v>3.0</v>
      </c>
      <c r="D28" s="17">
        <v>0.5</v>
      </c>
      <c r="E28" s="27">
        <f t="shared" si="1"/>
        <v>1.5</v>
      </c>
      <c r="F28" s="28">
        <f>E28+E29</f>
        <v>3.2</v>
      </c>
      <c r="G28" s="16" t="s">
        <v>46</v>
      </c>
    </row>
    <row r="29">
      <c r="B29" s="1" t="s">
        <v>64</v>
      </c>
      <c r="C29" s="1">
        <v>3.4</v>
      </c>
      <c r="D29" s="7">
        <v>0.5</v>
      </c>
      <c r="E29" s="12">
        <f t="shared" si="1"/>
        <v>1.7</v>
      </c>
    </row>
    <row r="30">
      <c r="A30" s="26"/>
      <c r="D30" s="11"/>
      <c r="G30" s="26"/>
    </row>
    <row r="31">
      <c r="A31" s="26"/>
      <c r="D31" s="11"/>
      <c r="G31" s="26"/>
    </row>
    <row r="32">
      <c r="A32" s="26"/>
      <c r="D32" s="11"/>
      <c r="G32" s="26"/>
    </row>
    <row r="33">
      <c r="A33" s="26"/>
      <c r="D33" s="11"/>
      <c r="G33" s="26"/>
    </row>
    <row r="34">
      <c r="A34" s="26"/>
      <c r="D34" s="11"/>
      <c r="G34" s="26"/>
    </row>
    <row r="35">
      <c r="A35" s="26"/>
      <c r="D35" s="11"/>
      <c r="G35" s="26"/>
    </row>
    <row r="36">
      <c r="A36" s="26"/>
      <c r="D36" s="11"/>
      <c r="G36" s="26"/>
    </row>
    <row r="37">
      <c r="A37" s="26"/>
      <c r="D37" s="11"/>
      <c r="G37" s="26"/>
    </row>
    <row r="38">
      <c r="D38" s="11"/>
      <c r="G38" s="26"/>
    </row>
    <row r="39">
      <c r="D39" s="11"/>
      <c r="G39" s="26"/>
    </row>
    <row r="40">
      <c r="D40" s="11"/>
      <c r="G40" s="26"/>
    </row>
    <row r="41">
      <c r="D41" s="11"/>
      <c r="G41" s="26"/>
    </row>
    <row r="42">
      <c r="D42" s="11"/>
      <c r="G42" s="26"/>
    </row>
    <row r="43">
      <c r="D43" s="11"/>
      <c r="G43" s="26"/>
    </row>
    <row r="44">
      <c r="D44" s="11"/>
      <c r="G44" s="26"/>
    </row>
    <row r="45">
      <c r="D45" s="11"/>
      <c r="G45" s="26"/>
    </row>
    <row r="46">
      <c r="D46" s="11"/>
      <c r="G46" s="26"/>
    </row>
    <row r="47">
      <c r="D47" s="11"/>
      <c r="G47" s="26"/>
    </row>
    <row r="48">
      <c r="D48" s="11"/>
      <c r="G48" s="26"/>
    </row>
    <row r="49">
      <c r="D49" s="11"/>
      <c r="G49" s="26"/>
    </row>
    <row r="50">
      <c r="D50" s="11"/>
      <c r="G50" s="26"/>
    </row>
    <row r="51">
      <c r="D51" s="11"/>
      <c r="G51" s="26"/>
    </row>
    <row r="52">
      <c r="D52" s="11"/>
      <c r="G52" s="26"/>
    </row>
    <row r="53">
      <c r="D53" s="11"/>
      <c r="G53" s="26"/>
    </row>
    <row r="54">
      <c r="D54" s="11"/>
      <c r="G54" s="26"/>
    </row>
    <row r="55">
      <c r="D55" s="11"/>
      <c r="G55" s="26"/>
    </row>
    <row r="56">
      <c r="D56" s="11"/>
      <c r="G56" s="26"/>
    </row>
    <row r="57">
      <c r="D57" s="11"/>
      <c r="G57" s="26"/>
    </row>
    <row r="58">
      <c r="D58" s="11"/>
      <c r="G58" s="26"/>
    </row>
    <row r="59">
      <c r="D59" s="11"/>
      <c r="G59" s="26"/>
    </row>
    <row r="60">
      <c r="D60" s="11"/>
      <c r="G60" s="26"/>
    </row>
    <row r="61">
      <c r="D61" s="11"/>
      <c r="G61" s="26"/>
    </row>
    <row r="62">
      <c r="D62" s="11"/>
      <c r="G62" s="26"/>
    </row>
    <row r="63">
      <c r="D63" s="11"/>
      <c r="G63" s="26"/>
    </row>
    <row r="64">
      <c r="D64" s="11"/>
      <c r="G64" s="26"/>
    </row>
    <row r="65">
      <c r="D65" s="11"/>
      <c r="G65" s="26"/>
    </row>
    <row r="66">
      <c r="D66" s="11"/>
      <c r="G66" s="26"/>
    </row>
    <row r="67">
      <c r="D67" s="11"/>
      <c r="G67" s="26"/>
    </row>
    <row r="68">
      <c r="D68" s="11"/>
      <c r="G68" s="26"/>
    </row>
    <row r="69">
      <c r="D69" s="11"/>
      <c r="G69" s="26"/>
    </row>
    <row r="70">
      <c r="D70" s="11"/>
      <c r="G70" s="26"/>
    </row>
    <row r="71">
      <c r="D71" s="11"/>
      <c r="G71" s="26"/>
    </row>
    <row r="72">
      <c r="D72" s="11"/>
      <c r="G72" s="26"/>
    </row>
    <row r="73">
      <c r="D73" s="11"/>
      <c r="G73" s="26"/>
    </row>
    <row r="74">
      <c r="D74" s="11"/>
      <c r="G74" s="26"/>
    </row>
    <row r="75">
      <c r="D75" s="11"/>
      <c r="G75" s="26"/>
    </row>
    <row r="76">
      <c r="D76" s="11"/>
      <c r="G76" s="26"/>
    </row>
    <row r="77">
      <c r="D77" s="11"/>
      <c r="G77" s="26"/>
    </row>
    <row r="78">
      <c r="D78" s="11"/>
      <c r="G78" s="26"/>
    </row>
    <row r="79">
      <c r="D79" s="11"/>
      <c r="G79" s="26"/>
    </row>
    <row r="80">
      <c r="D80" s="11"/>
      <c r="G80" s="26"/>
    </row>
    <row r="81">
      <c r="D81" s="11"/>
      <c r="G81" s="26"/>
    </row>
    <row r="82">
      <c r="D82" s="11"/>
      <c r="G82" s="26"/>
    </row>
    <row r="83">
      <c r="D83" s="11"/>
      <c r="G83" s="26"/>
    </row>
    <row r="84">
      <c r="D84" s="11"/>
      <c r="G84" s="26"/>
    </row>
    <row r="85">
      <c r="D85" s="11"/>
      <c r="G85" s="26"/>
    </row>
    <row r="86">
      <c r="D86" s="11"/>
      <c r="G86" s="26"/>
    </row>
    <row r="87">
      <c r="D87" s="11"/>
      <c r="G87" s="26"/>
    </row>
    <row r="88">
      <c r="D88" s="11"/>
      <c r="G88" s="26"/>
    </row>
    <row r="89">
      <c r="D89" s="11"/>
      <c r="G89" s="26"/>
    </row>
    <row r="90">
      <c r="D90" s="11"/>
      <c r="G90" s="26"/>
    </row>
    <row r="91">
      <c r="D91" s="11"/>
      <c r="G91" s="26"/>
    </row>
    <row r="92">
      <c r="D92" s="11"/>
      <c r="G92" s="26"/>
    </row>
    <row r="93">
      <c r="D93" s="11"/>
      <c r="G93" s="26"/>
    </row>
    <row r="94">
      <c r="D94" s="11"/>
      <c r="G94" s="26"/>
    </row>
    <row r="95">
      <c r="D95" s="11"/>
      <c r="G95" s="26"/>
    </row>
    <row r="96">
      <c r="D96" s="11"/>
      <c r="G96" s="26"/>
    </row>
    <row r="97">
      <c r="D97" s="11"/>
      <c r="G97" s="26"/>
    </row>
    <row r="98">
      <c r="D98" s="11"/>
      <c r="G98" s="26"/>
    </row>
    <row r="99">
      <c r="D99" s="11"/>
      <c r="G99" s="26"/>
    </row>
    <row r="100">
      <c r="D100" s="11"/>
      <c r="G100" s="2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9" width="15.13"/>
  </cols>
  <sheetData>
    <row r="1">
      <c r="F1" s="23"/>
    </row>
    <row r="2">
      <c r="A2" s="6" t="s">
        <v>33</v>
      </c>
      <c r="B2" s="1" t="s">
        <v>65</v>
      </c>
      <c r="C2" s="1" t="s">
        <v>66</v>
      </c>
      <c r="D2" s="1" t="s">
        <v>67</v>
      </c>
      <c r="E2" s="1" t="s">
        <v>68</v>
      </c>
      <c r="F2" s="6" t="s">
        <v>69</v>
      </c>
      <c r="G2" s="1" t="s">
        <v>70</v>
      </c>
      <c r="H2" s="1" t="s">
        <v>71</v>
      </c>
    </row>
    <row r="3">
      <c r="A3" s="14"/>
      <c r="B3" s="14"/>
      <c r="C3" s="14"/>
      <c r="D3" s="14"/>
      <c r="E3" s="14"/>
      <c r="F3" s="2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>
      <c r="A4" s="33" t="s">
        <v>34</v>
      </c>
      <c r="B4" s="34">
        <f>'Assignment 1'!E11</f>
        <v>3</v>
      </c>
      <c r="C4" s="34">
        <f>'Assignment 2'!F5</f>
        <v>2</v>
      </c>
      <c r="D4" s="34">
        <f>'Assignment 3'!F3</f>
        <v>3.1</v>
      </c>
      <c r="E4" s="34">
        <f>'Assignment 4'!F4</f>
        <v>3.25</v>
      </c>
      <c r="F4" s="35">
        <f t="shared" ref="F4:F16" si="1">round((sum(B4:E4) - min(B4:E4))/3,2)</f>
        <v>3.12</v>
      </c>
      <c r="G4" s="36">
        <v>4.0</v>
      </c>
      <c r="H4" s="34">
        <f t="shared" ref="H4:H16" si="2">round(((0.6*F4)+(0.4*G4)),2)</f>
        <v>3.47</v>
      </c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</row>
    <row r="5">
      <c r="A5" s="33" t="s">
        <v>35</v>
      </c>
      <c r="B5" s="34">
        <f>'Assignment 1'!E22</f>
        <v>3</v>
      </c>
      <c r="C5" s="34">
        <f>'Assignment 2'!F9</f>
        <v>3.5</v>
      </c>
      <c r="D5" s="34">
        <f>'Assignment 3'!F6</f>
        <v>3.7</v>
      </c>
      <c r="E5" s="34">
        <f>'Assignment 4'!F6</f>
        <v>3.2</v>
      </c>
      <c r="F5" s="35">
        <f t="shared" si="1"/>
        <v>3.47</v>
      </c>
      <c r="G5" s="36">
        <v>3.9</v>
      </c>
      <c r="H5" s="34">
        <f t="shared" si="2"/>
        <v>3.64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</row>
    <row r="6">
      <c r="A6" s="33" t="s">
        <v>36</v>
      </c>
      <c r="B6" s="34">
        <f>'Assignment 1'!E33</f>
        <v>3.9</v>
      </c>
      <c r="C6" s="34">
        <f>'Assignment 2'!F13</f>
        <v>2.7</v>
      </c>
      <c r="D6" s="34">
        <f>'Assignment 3'!F9</f>
        <v>3.05</v>
      </c>
      <c r="E6" s="34">
        <f>'Assignment 4'!F8</f>
        <v>3</v>
      </c>
      <c r="F6" s="35">
        <f t="shared" si="1"/>
        <v>3.32</v>
      </c>
      <c r="G6" s="36">
        <v>3.9</v>
      </c>
      <c r="H6" s="34">
        <f t="shared" si="2"/>
        <v>3.55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</row>
    <row r="7">
      <c r="A7" s="33" t="s">
        <v>37</v>
      </c>
      <c r="B7" s="34">
        <f>'Assignment 1'!E44</f>
        <v>2.35</v>
      </c>
      <c r="C7" s="34">
        <f>'Assignment 2'!F17</f>
        <v>2.7</v>
      </c>
      <c r="D7" s="34">
        <f>'Assignment 3'!F12</f>
        <v>3.35</v>
      </c>
      <c r="E7" s="34">
        <f>'Assignment 4'!F10</f>
        <v>3.5</v>
      </c>
      <c r="F7" s="35">
        <f t="shared" si="1"/>
        <v>3.18</v>
      </c>
      <c r="G7" s="36">
        <v>4.0</v>
      </c>
      <c r="H7" s="34">
        <f t="shared" si="2"/>
        <v>3.51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</row>
    <row r="8">
      <c r="A8" s="33" t="s">
        <v>38</v>
      </c>
      <c r="B8" s="34">
        <f>'Assignment 1'!E55</f>
        <v>2.1</v>
      </c>
      <c r="C8" s="34">
        <f>'Assignment 2'!F21</f>
        <v>1</v>
      </c>
      <c r="D8" s="34">
        <f>'Assignment 3'!F15</f>
        <v>2.375</v>
      </c>
      <c r="E8" s="34">
        <f>'Assignment 4'!F12</f>
        <v>2.75</v>
      </c>
      <c r="F8" s="35">
        <f t="shared" si="1"/>
        <v>2.41</v>
      </c>
      <c r="G8" s="36">
        <v>3.9</v>
      </c>
      <c r="H8" s="34">
        <f t="shared" si="2"/>
        <v>3.01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</row>
    <row r="9">
      <c r="A9" s="33" t="s">
        <v>39</v>
      </c>
      <c r="B9" s="34">
        <f>'Assignment 1'!E66</f>
        <v>1.15</v>
      </c>
      <c r="C9" s="34">
        <f>'Assignment 2'!F25</f>
        <v>1.5</v>
      </c>
      <c r="D9" s="34">
        <f>'Assignment 3'!F18</f>
        <v>3</v>
      </c>
      <c r="E9" s="34">
        <f>'Assignment 4'!F14</f>
        <v>0</v>
      </c>
      <c r="F9" s="35">
        <f t="shared" si="1"/>
        <v>1.88</v>
      </c>
      <c r="G9" s="36">
        <v>3.5</v>
      </c>
      <c r="H9" s="34">
        <f t="shared" si="2"/>
        <v>2.53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</row>
    <row r="10">
      <c r="A10" s="33" t="s">
        <v>40</v>
      </c>
      <c r="B10" s="34">
        <f>'Assignment 1'!E77</f>
        <v>1</v>
      </c>
      <c r="C10" s="34">
        <f>'Assignment 2'!F29</f>
        <v>2.7</v>
      </c>
      <c r="D10" s="34">
        <f>'Assignment 3'!F21</f>
        <v>3.25</v>
      </c>
      <c r="E10" s="34">
        <f>'Assignment 4'!F16</f>
        <v>3.85</v>
      </c>
      <c r="F10" s="35">
        <f t="shared" si="1"/>
        <v>3.27</v>
      </c>
      <c r="G10" s="36">
        <v>4.0</v>
      </c>
      <c r="H10" s="34">
        <f t="shared" si="2"/>
        <v>3.56</v>
      </c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</row>
    <row r="11">
      <c r="A11" s="33" t="s">
        <v>41</v>
      </c>
      <c r="B11" s="34">
        <f>'Assignment 1'!E88</f>
        <v>1.9</v>
      </c>
      <c r="C11" s="34">
        <f>'Assignment 2'!F33</f>
        <v>1.7</v>
      </c>
      <c r="D11" s="34">
        <f>'Assignment 3'!F24</f>
        <v>3.6</v>
      </c>
      <c r="E11" s="34">
        <f>'Assignment 4'!F18</f>
        <v>3.5</v>
      </c>
      <c r="F11" s="35">
        <f t="shared" si="1"/>
        <v>3</v>
      </c>
      <c r="G11" s="36">
        <v>4.0</v>
      </c>
      <c r="H11" s="34">
        <f t="shared" si="2"/>
        <v>3.4</v>
      </c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</row>
    <row r="12">
      <c r="A12" s="33" t="s">
        <v>42</v>
      </c>
      <c r="B12" s="34">
        <f>'Assignment 1'!E99</f>
        <v>2.4</v>
      </c>
      <c r="C12" s="34">
        <f>'Assignment 2'!F37</f>
        <v>3.5</v>
      </c>
      <c r="D12" s="34">
        <f>'Assignment 3'!F27</f>
        <v>2.75</v>
      </c>
      <c r="E12" s="34">
        <f>'Assignment 4'!F20</f>
        <v>3.2</v>
      </c>
      <c r="F12" s="35">
        <f t="shared" si="1"/>
        <v>3.15</v>
      </c>
      <c r="G12" s="36">
        <v>4.0</v>
      </c>
      <c r="H12" s="34">
        <f t="shared" si="2"/>
        <v>3.49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</row>
    <row r="13">
      <c r="A13" s="33" t="s">
        <v>43</v>
      </c>
      <c r="B13" s="34">
        <f>'Assignment 1'!E110</f>
        <v>3.5</v>
      </c>
      <c r="C13" s="34">
        <f>'Assignment 2'!F41</f>
        <v>3.2</v>
      </c>
      <c r="D13" s="34">
        <f>'Assignment 3'!F30</f>
        <v>3.25</v>
      </c>
      <c r="E13" s="34">
        <f>'Assignment 4'!F22</f>
        <v>4</v>
      </c>
      <c r="F13" s="35">
        <f t="shared" si="1"/>
        <v>3.58</v>
      </c>
      <c r="G13" s="36">
        <v>3.8</v>
      </c>
      <c r="H13" s="34">
        <f t="shared" si="2"/>
        <v>3.67</v>
      </c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</row>
    <row r="14">
      <c r="A14" s="33" t="s">
        <v>44</v>
      </c>
      <c r="B14" s="34">
        <f>'Assignment 1'!E121</f>
        <v>3.5</v>
      </c>
      <c r="C14" s="34">
        <f>'Assignment 2'!F45</f>
        <v>2.5</v>
      </c>
      <c r="D14" s="34">
        <f>'Assignment 3'!F33</f>
        <v>3.55</v>
      </c>
      <c r="E14" s="34">
        <f>'Assignment 4'!F24</f>
        <v>3.5</v>
      </c>
      <c r="F14" s="35">
        <f t="shared" si="1"/>
        <v>3.52</v>
      </c>
      <c r="G14" s="36">
        <v>3.9</v>
      </c>
      <c r="H14" s="34">
        <f t="shared" si="2"/>
        <v>3.67</v>
      </c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</row>
    <row r="15">
      <c r="A15" s="33" t="s">
        <v>45</v>
      </c>
      <c r="B15" s="34">
        <f>'Assignment 1'!E132</f>
        <v>3.45</v>
      </c>
      <c r="C15" s="34">
        <f>'Assignment 2'!F49</f>
        <v>3.2</v>
      </c>
      <c r="D15" s="34">
        <f>'Assignment 3'!F36</f>
        <v>3.05</v>
      </c>
      <c r="E15" s="34">
        <f>'Assignment 4'!F26</f>
        <v>3.25</v>
      </c>
      <c r="F15" s="35">
        <f t="shared" si="1"/>
        <v>3.3</v>
      </c>
      <c r="G15" s="36">
        <v>4.0</v>
      </c>
      <c r="H15" s="34">
        <f t="shared" si="2"/>
        <v>3.58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</row>
    <row r="16">
      <c r="A16" s="16" t="s">
        <v>46</v>
      </c>
      <c r="B16" s="27">
        <f>'Assignment 1'!E143</f>
        <v>1.5</v>
      </c>
      <c r="C16" s="27">
        <f>'Assignment 2'!F53</f>
        <v>0</v>
      </c>
      <c r="D16" s="27">
        <f>'Assignment 3'!F39</f>
        <v>3.25</v>
      </c>
      <c r="E16" s="27">
        <f>'Assignment 4'!F28</f>
        <v>3.2</v>
      </c>
      <c r="F16" s="28">
        <f t="shared" si="1"/>
        <v>2.65</v>
      </c>
      <c r="G16" s="36">
        <v>4.0</v>
      </c>
      <c r="H16" s="34">
        <f t="shared" si="2"/>
        <v>3.19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</row>
    <row r="17">
      <c r="F17" s="23"/>
      <c r="G17" s="18"/>
      <c r="H17" s="18"/>
    </row>
    <row r="18">
      <c r="A18" s="26"/>
      <c r="F18" s="23"/>
    </row>
    <row r="19">
      <c r="A19" s="1" t="s">
        <v>0</v>
      </c>
      <c r="D19" s="1" t="s">
        <v>0</v>
      </c>
      <c r="F19" s="23"/>
    </row>
    <row r="20">
      <c r="A20" s="1" t="s">
        <v>1</v>
      </c>
      <c r="B20" s="3">
        <v>1.0</v>
      </c>
      <c r="C20" s="4">
        <f t="shared" ref="C20:C32" si="3">B20*4</f>
        <v>4</v>
      </c>
      <c r="D20" s="1" t="s">
        <v>1</v>
      </c>
      <c r="F20" s="23"/>
    </row>
    <row r="21">
      <c r="A21" s="1" t="s">
        <v>2</v>
      </c>
      <c r="B21" s="3">
        <v>0.94</v>
      </c>
      <c r="C21" s="4">
        <f t="shared" si="3"/>
        <v>3.76</v>
      </c>
      <c r="D21" s="1" t="s">
        <v>2</v>
      </c>
      <c r="F21" s="23"/>
    </row>
    <row r="22">
      <c r="A22" s="1" t="s">
        <v>3</v>
      </c>
      <c r="B22" s="3">
        <v>0.87</v>
      </c>
      <c r="C22" s="4">
        <f t="shared" si="3"/>
        <v>3.48</v>
      </c>
      <c r="D22" s="1" t="s">
        <v>3</v>
      </c>
      <c r="F22" s="23"/>
    </row>
    <row r="23">
      <c r="A23" s="1" t="s">
        <v>4</v>
      </c>
      <c r="B23" s="3">
        <v>0.79</v>
      </c>
      <c r="C23" s="4">
        <f t="shared" si="3"/>
        <v>3.16</v>
      </c>
      <c r="D23" s="1" t="s">
        <v>4</v>
      </c>
      <c r="F23" s="23"/>
    </row>
    <row r="24">
      <c r="A24" s="1" t="s">
        <v>5</v>
      </c>
      <c r="B24" s="3">
        <v>0.7</v>
      </c>
      <c r="C24" s="4">
        <f t="shared" si="3"/>
        <v>2.8</v>
      </c>
      <c r="D24" s="1" t="s">
        <v>5</v>
      </c>
      <c r="F24" s="23"/>
    </row>
    <row r="25">
      <c r="A25" s="1" t="s">
        <v>6</v>
      </c>
      <c r="B25" s="3">
        <v>0.62</v>
      </c>
      <c r="C25" s="4">
        <f t="shared" si="3"/>
        <v>2.48</v>
      </c>
      <c r="D25" s="1" t="s">
        <v>6</v>
      </c>
      <c r="F25" s="23"/>
    </row>
    <row r="26">
      <c r="A26" s="1" t="s">
        <v>7</v>
      </c>
      <c r="B26" s="3">
        <v>0.53</v>
      </c>
      <c r="C26" s="4">
        <f t="shared" si="3"/>
        <v>2.12</v>
      </c>
      <c r="D26" s="1" t="s">
        <v>7</v>
      </c>
      <c r="F26" s="23"/>
    </row>
    <row r="27">
      <c r="A27" s="1" t="s">
        <v>8</v>
      </c>
      <c r="B27" s="3">
        <v>0.43</v>
      </c>
      <c r="C27" s="4">
        <f t="shared" si="3"/>
        <v>1.72</v>
      </c>
      <c r="D27" s="1" t="s">
        <v>8</v>
      </c>
      <c r="F27" s="23"/>
    </row>
    <row r="28">
      <c r="A28" s="1" t="s">
        <v>9</v>
      </c>
      <c r="B28" s="3">
        <v>0.36</v>
      </c>
      <c r="C28" s="4">
        <f t="shared" si="3"/>
        <v>1.44</v>
      </c>
      <c r="D28" s="1" t="s">
        <v>9</v>
      </c>
      <c r="F28" s="23"/>
    </row>
    <row r="29">
      <c r="A29" s="1" t="s">
        <v>10</v>
      </c>
      <c r="B29" s="3">
        <v>0.27</v>
      </c>
      <c r="C29" s="4">
        <f t="shared" si="3"/>
        <v>1.08</v>
      </c>
      <c r="D29" s="1" t="s">
        <v>10</v>
      </c>
      <c r="F29" s="23"/>
    </row>
    <row r="30">
      <c r="A30" s="1" t="s">
        <v>11</v>
      </c>
      <c r="B30" s="3">
        <v>0.19</v>
      </c>
      <c r="C30" s="4">
        <f t="shared" si="3"/>
        <v>0.76</v>
      </c>
      <c r="D30" s="1" t="s">
        <v>11</v>
      </c>
      <c r="F30" s="23"/>
    </row>
    <row r="31">
      <c r="A31" s="1" t="s">
        <v>12</v>
      </c>
      <c r="B31" s="3">
        <v>0.11</v>
      </c>
      <c r="C31" s="4">
        <f t="shared" si="3"/>
        <v>0.44</v>
      </c>
      <c r="D31" s="1" t="s">
        <v>12</v>
      </c>
      <c r="F31" s="23"/>
    </row>
    <row r="32">
      <c r="A32" s="1" t="s">
        <v>13</v>
      </c>
      <c r="B32" s="3">
        <v>0.0</v>
      </c>
      <c r="C32" s="4">
        <f t="shared" si="3"/>
        <v>0</v>
      </c>
      <c r="D32" s="1" t="s">
        <v>13</v>
      </c>
      <c r="F32" s="23"/>
    </row>
    <row r="33">
      <c r="A33" s="1" t="s">
        <v>14</v>
      </c>
      <c r="D33" s="1" t="s">
        <v>14</v>
      </c>
      <c r="F33" s="23"/>
    </row>
    <row r="34">
      <c r="F34" s="23"/>
    </row>
    <row r="35">
      <c r="F35" s="23"/>
    </row>
    <row r="36">
      <c r="F36" s="23"/>
    </row>
    <row r="37">
      <c r="F37" s="23"/>
    </row>
    <row r="38">
      <c r="F38" s="23"/>
    </row>
    <row r="39">
      <c r="F39" s="23"/>
    </row>
    <row r="40">
      <c r="F40" s="23"/>
    </row>
    <row r="41">
      <c r="F41" s="23"/>
    </row>
    <row r="42">
      <c r="F42" s="23"/>
    </row>
    <row r="43">
      <c r="F43" s="23"/>
    </row>
    <row r="44">
      <c r="F44" s="23"/>
    </row>
    <row r="45">
      <c r="F45" s="23"/>
    </row>
    <row r="46">
      <c r="F46" s="23"/>
    </row>
    <row r="47">
      <c r="F47" s="23"/>
    </row>
    <row r="48">
      <c r="F48" s="23"/>
    </row>
    <row r="49">
      <c r="F49" s="23"/>
    </row>
    <row r="50">
      <c r="F50" s="23"/>
    </row>
    <row r="51">
      <c r="F51" s="23"/>
    </row>
    <row r="52">
      <c r="F52" s="23"/>
    </row>
    <row r="53">
      <c r="F53" s="23"/>
    </row>
    <row r="54">
      <c r="F54" s="23"/>
    </row>
    <row r="55">
      <c r="F55" s="23"/>
    </row>
    <row r="56">
      <c r="F56" s="23"/>
    </row>
    <row r="57">
      <c r="F57" s="23"/>
    </row>
    <row r="58">
      <c r="F58" s="23"/>
    </row>
    <row r="59">
      <c r="F59" s="23"/>
    </row>
    <row r="60">
      <c r="F60" s="23"/>
    </row>
    <row r="61">
      <c r="F61" s="23"/>
    </row>
    <row r="62">
      <c r="F62" s="23"/>
    </row>
    <row r="63">
      <c r="F63" s="23"/>
    </row>
    <row r="64">
      <c r="F64" s="23"/>
    </row>
    <row r="65">
      <c r="F65" s="23"/>
    </row>
    <row r="66">
      <c r="F66" s="23"/>
    </row>
    <row r="67">
      <c r="F67" s="23"/>
    </row>
    <row r="68">
      <c r="F68" s="23"/>
    </row>
    <row r="69">
      <c r="F69" s="23"/>
    </row>
    <row r="70">
      <c r="F70" s="23"/>
    </row>
    <row r="71">
      <c r="F71" s="23"/>
    </row>
    <row r="72">
      <c r="F72" s="23"/>
    </row>
    <row r="73">
      <c r="F73" s="23"/>
    </row>
    <row r="74">
      <c r="F74" s="23"/>
    </row>
    <row r="75">
      <c r="F75" s="23"/>
    </row>
    <row r="76">
      <c r="F76" s="23"/>
    </row>
    <row r="77">
      <c r="F77" s="23"/>
    </row>
    <row r="78">
      <c r="F78" s="23"/>
    </row>
    <row r="79">
      <c r="F79" s="23"/>
    </row>
    <row r="80">
      <c r="F80" s="23"/>
    </row>
    <row r="81">
      <c r="F81" s="23"/>
    </row>
    <row r="82">
      <c r="F82" s="23"/>
    </row>
    <row r="83">
      <c r="F83" s="23"/>
    </row>
    <row r="84">
      <c r="F84" s="23"/>
    </row>
    <row r="85">
      <c r="F85" s="23"/>
    </row>
    <row r="86">
      <c r="F86" s="23"/>
    </row>
    <row r="87">
      <c r="F87" s="23"/>
    </row>
    <row r="88">
      <c r="F88" s="2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" width="15.13"/>
    <col customWidth="1" min="3" max="4" width="6.38"/>
    <col customWidth="1" min="5" max="5" width="8.0"/>
    <col customWidth="1" min="6" max="6" width="4.5"/>
    <col customWidth="1" min="7" max="7" width="15.13"/>
    <col customWidth="1" min="8" max="8" width="6.63"/>
    <col customWidth="1" min="9" max="19" width="15.13"/>
  </cols>
  <sheetData>
    <row r="1">
      <c r="A1" s="6" t="s">
        <v>33</v>
      </c>
      <c r="D1" s="11"/>
      <c r="G1" s="6" t="s">
        <v>33</v>
      </c>
      <c r="H1" s="23"/>
    </row>
    <row r="2">
      <c r="A2" s="14"/>
      <c r="B2" s="14"/>
      <c r="C2" s="14"/>
      <c r="D2" s="14"/>
      <c r="E2" s="14"/>
      <c r="F2" s="14"/>
      <c r="G2" s="14"/>
      <c r="H2" s="21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>
      <c r="A3" s="16" t="s">
        <v>34</v>
      </c>
      <c r="B3" s="15" t="s">
        <v>72</v>
      </c>
      <c r="C3" s="15">
        <v>3.0</v>
      </c>
      <c r="D3" s="17">
        <v>0.4</v>
      </c>
      <c r="E3" s="27">
        <f t="shared" ref="E3:E41" si="1">C3*D3</f>
        <v>1.2</v>
      </c>
      <c r="F3" s="28">
        <f>E3+E4+E5</f>
        <v>3</v>
      </c>
      <c r="G3" s="16" t="s">
        <v>34</v>
      </c>
      <c r="H3" s="3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>
      <c r="B4" s="1" t="s">
        <v>73</v>
      </c>
      <c r="C4" s="1">
        <v>3.0</v>
      </c>
      <c r="D4" s="7">
        <v>0.3</v>
      </c>
      <c r="E4" s="12">
        <f t="shared" si="1"/>
        <v>0.9</v>
      </c>
      <c r="H4" s="20">
        <f t="shared" ref="H4:H5" si="2">round(sum(I4:R4)/7,2)</f>
        <v>2.5</v>
      </c>
      <c r="J4" s="1">
        <v>2.0</v>
      </c>
      <c r="L4" s="1">
        <v>2.0</v>
      </c>
      <c r="M4" s="1">
        <v>3.0</v>
      </c>
      <c r="O4" s="1">
        <v>2.0</v>
      </c>
      <c r="P4" s="1">
        <v>2.0</v>
      </c>
      <c r="Q4" s="1">
        <v>2.5</v>
      </c>
      <c r="R4" s="1">
        <v>4.0</v>
      </c>
    </row>
    <row r="5">
      <c r="A5" s="14"/>
      <c r="B5" s="29" t="s">
        <v>74</v>
      </c>
      <c r="C5" s="30">
        <v>3.0</v>
      </c>
      <c r="D5" s="29">
        <v>0.3</v>
      </c>
      <c r="E5" s="31">
        <f t="shared" si="1"/>
        <v>0.9</v>
      </c>
      <c r="F5" s="32"/>
      <c r="G5" s="14"/>
      <c r="H5" s="20">
        <f t="shared" si="2"/>
        <v>2.43</v>
      </c>
      <c r="I5" s="14"/>
      <c r="J5" s="30">
        <v>2.0</v>
      </c>
      <c r="K5" s="14"/>
      <c r="L5" s="30">
        <v>2.0</v>
      </c>
      <c r="M5" s="30">
        <v>3.0</v>
      </c>
      <c r="N5" s="14"/>
      <c r="O5" s="30">
        <v>2.0</v>
      </c>
      <c r="P5" s="30">
        <v>2.0</v>
      </c>
      <c r="Q5" s="30">
        <v>3.0</v>
      </c>
      <c r="R5" s="30">
        <v>3.0</v>
      </c>
      <c r="S5" s="14"/>
    </row>
    <row r="6">
      <c r="A6" s="16" t="s">
        <v>35</v>
      </c>
      <c r="B6" s="15" t="s">
        <v>72</v>
      </c>
      <c r="C6" s="15">
        <v>3.0</v>
      </c>
      <c r="D6" s="17">
        <v>0.4</v>
      </c>
      <c r="E6" s="27">
        <f t="shared" si="1"/>
        <v>1.2</v>
      </c>
      <c r="F6" s="28">
        <f>E6+E7+E8</f>
        <v>3.15</v>
      </c>
      <c r="G6" s="16" t="s">
        <v>35</v>
      </c>
      <c r="H6" s="23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>
      <c r="B7" s="1" t="s">
        <v>73</v>
      </c>
      <c r="C7" s="1">
        <v>3.0</v>
      </c>
      <c r="D7" s="7">
        <v>0.3</v>
      </c>
      <c r="E7" s="12">
        <f t="shared" si="1"/>
        <v>0.9</v>
      </c>
      <c r="H7" s="20">
        <f t="shared" ref="H7:H8" si="3">round(sum(I7:R7)/6,2)</f>
        <v>0</v>
      </c>
    </row>
    <row r="8">
      <c r="A8" s="14"/>
      <c r="B8" s="29" t="s">
        <v>74</v>
      </c>
      <c r="C8" s="30">
        <v>3.5</v>
      </c>
      <c r="D8" s="29">
        <v>0.3</v>
      </c>
      <c r="E8" s="31">
        <f t="shared" si="1"/>
        <v>1.05</v>
      </c>
      <c r="F8" s="32"/>
      <c r="G8" s="14"/>
      <c r="H8" s="20">
        <f t="shared" si="3"/>
        <v>0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>
      <c r="A9" s="16" t="s">
        <v>36</v>
      </c>
      <c r="B9" s="15" t="s">
        <v>72</v>
      </c>
      <c r="C9" s="15">
        <v>2.0</v>
      </c>
      <c r="D9" s="17">
        <v>0.4</v>
      </c>
      <c r="E9" s="27">
        <f t="shared" si="1"/>
        <v>0.8</v>
      </c>
      <c r="F9" s="28">
        <f>E9+E10+E11</f>
        <v>1.85</v>
      </c>
      <c r="G9" s="16" t="s">
        <v>36</v>
      </c>
      <c r="H9" s="23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 ht="11.25" customHeight="1">
      <c r="B10" s="1" t="s">
        <v>73</v>
      </c>
      <c r="C10" s="1">
        <v>1.0</v>
      </c>
      <c r="D10" s="7">
        <v>0.3</v>
      </c>
      <c r="E10" s="12">
        <f t="shared" si="1"/>
        <v>0.3</v>
      </c>
      <c r="H10" s="20">
        <f t="shared" ref="H10:H11" si="4">round(sum(I10:R10)/8,2)</f>
        <v>1.88</v>
      </c>
      <c r="I10" s="1">
        <v>2.0</v>
      </c>
      <c r="J10" s="1">
        <v>2.0</v>
      </c>
      <c r="K10" s="1">
        <v>2.0</v>
      </c>
      <c r="L10" s="1">
        <v>1.0</v>
      </c>
      <c r="N10" s="1">
        <v>2.0</v>
      </c>
      <c r="O10" s="1">
        <v>3.0</v>
      </c>
      <c r="P10" s="1">
        <v>1.0</v>
      </c>
      <c r="Q10" s="1">
        <v>2.0</v>
      </c>
    </row>
    <row r="11">
      <c r="A11" s="14"/>
      <c r="B11" s="29" t="s">
        <v>74</v>
      </c>
      <c r="C11" s="30">
        <v>2.5</v>
      </c>
      <c r="D11" s="29">
        <v>0.3</v>
      </c>
      <c r="E11" s="31">
        <f t="shared" si="1"/>
        <v>0.75</v>
      </c>
      <c r="F11" s="32"/>
      <c r="G11" s="14"/>
      <c r="H11" s="20">
        <f t="shared" si="4"/>
        <v>2.31</v>
      </c>
      <c r="I11" s="30">
        <v>3.0</v>
      </c>
      <c r="J11" s="30">
        <v>3.0</v>
      </c>
      <c r="K11" s="30">
        <v>4.0</v>
      </c>
      <c r="L11" s="30">
        <v>1.0</v>
      </c>
      <c r="M11" s="14"/>
      <c r="N11" s="30">
        <v>1.0</v>
      </c>
      <c r="O11" s="30">
        <v>2.5</v>
      </c>
      <c r="P11" s="30">
        <v>2.0</v>
      </c>
      <c r="Q11" s="30">
        <v>2.0</v>
      </c>
      <c r="R11" s="14"/>
      <c r="S11" s="14"/>
    </row>
    <row r="12">
      <c r="A12" s="16" t="s">
        <v>37</v>
      </c>
      <c r="B12" s="15" t="s">
        <v>72</v>
      </c>
      <c r="C12" s="15">
        <v>4.0</v>
      </c>
      <c r="D12" s="17">
        <v>0.4</v>
      </c>
      <c r="E12" s="27">
        <f t="shared" si="1"/>
        <v>1.6</v>
      </c>
      <c r="F12" s="28">
        <f>E12+E13+E14</f>
        <v>3.4</v>
      </c>
      <c r="G12" s="16" t="s">
        <v>37</v>
      </c>
      <c r="H12" s="23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</row>
    <row r="13">
      <c r="B13" s="1" t="s">
        <v>73</v>
      </c>
      <c r="C13" s="1">
        <v>3.5</v>
      </c>
      <c r="D13" s="7">
        <v>0.3</v>
      </c>
      <c r="E13" s="12">
        <f t="shared" si="1"/>
        <v>1.05</v>
      </c>
      <c r="H13" s="20">
        <f t="shared" ref="H13:H14" si="5">round(sum(I13:R13)/10,2)</f>
        <v>3.05</v>
      </c>
      <c r="I13" s="1">
        <v>3.0</v>
      </c>
      <c r="J13" s="1">
        <v>4.0</v>
      </c>
      <c r="K13" s="1">
        <v>3.0</v>
      </c>
      <c r="L13" s="1">
        <v>3.0</v>
      </c>
      <c r="M13" s="1">
        <v>3.0</v>
      </c>
      <c r="N13" s="1">
        <v>3.0</v>
      </c>
      <c r="O13" s="1">
        <v>3.0</v>
      </c>
      <c r="P13" s="1">
        <v>3.0</v>
      </c>
      <c r="Q13" s="1">
        <v>3.5</v>
      </c>
      <c r="R13" s="1">
        <v>2.0</v>
      </c>
    </row>
    <row r="14">
      <c r="A14" s="14"/>
      <c r="B14" s="29" t="s">
        <v>74</v>
      </c>
      <c r="C14" s="30">
        <v>2.5</v>
      </c>
      <c r="D14" s="29">
        <v>0.3</v>
      </c>
      <c r="E14" s="31">
        <f t="shared" si="1"/>
        <v>0.75</v>
      </c>
      <c r="F14" s="32"/>
      <c r="G14" s="14"/>
      <c r="H14" s="20">
        <f t="shared" si="5"/>
        <v>2.95</v>
      </c>
      <c r="I14" s="30">
        <v>3.5</v>
      </c>
      <c r="J14" s="30">
        <v>3.0</v>
      </c>
      <c r="K14" s="30">
        <v>4.0</v>
      </c>
      <c r="L14" s="30">
        <v>3.0</v>
      </c>
      <c r="M14" s="30">
        <v>3.0</v>
      </c>
      <c r="N14" s="30">
        <v>3.0</v>
      </c>
      <c r="O14" s="30">
        <v>3.0</v>
      </c>
      <c r="P14" s="30">
        <v>2.0</v>
      </c>
      <c r="Q14" s="30">
        <v>3.0</v>
      </c>
      <c r="R14" s="30">
        <v>2.0</v>
      </c>
      <c r="S14" s="14"/>
    </row>
    <row r="15">
      <c r="A15" s="16" t="s">
        <v>38</v>
      </c>
      <c r="B15" s="15" t="s">
        <v>72</v>
      </c>
      <c r="C15" s="15">
        <v>4.0</v>
      </c>
      <c r="D15" s="17">
        <v>0.4</v>
      </c>
      <c r="E15" s="27">
        <f t="shared" si="1"/>
        <v>1.6</v>
      </c>
      <c r="F15" s="28">
        <f>E15+E16+E17</f>
        <v>4</v>
      </c>
      <c r="G15" s="16" t="s">
        <v>38</v>
      </c>
      <c r="H15" s="23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</row>
    <row r="16">
      <c r="B16" s="1" t="s">
        <v>73</v>
      </c>
      <c r="C16" s="1">
        <v>4.0</v>
      </c>
      <c r="D16" s="7">
        <v>0.3</v>
      </c>
      <c r="E16" s="12">
        <f t="shared" si="1"/>
        <v>1.2</v>
      </c>
      <c r="H16" s="20">
        <f t="shared" ref="H16:H17" si="6">round(sum(I16:R16)/7,2)</f>
        <v>3.64</v>
      </c>
      <c r="J16" s="1">
        <v>4.0</v>
      </c>
      <c r="K16" s="1">
        <v>4.0</v>
      </c>
      <c r="L16" s="1">
        <v>3.0</v>
      </c>
      <c r="M16" s="1">
        <v>4.0</v>
      </c>
      <c r="P16" s="1">
        <v>3.0</v>
      </c>
      <c r="Q16" s="1">
        <v>3.5</v>
      </c>
      <c r="R16" s="1">
        <v>4.0</v>
      </c>
    </row>
    <row r="17">
      <c r="A17" s="14"/>
      <c r="B17" s="29" t="s">
        <v>74</v>
      </c>
      <c r="C17" s="30">
        <v>4.0</v>
      </c>
      <c r="D17" s="29">
        <v>0.3</v>
      </c>
      <c r="E17" s="31">
        <f t="shared" si="1"/>
        <v>1.2</v>
      </c>
      <c r="F17" s="32"/>
      <c r="G17" s="14"/>
      <c r="H17" s="20">
        <f t="shared" si="6"/>
        <v>3.64</v>
      </c>
      <c r="I17" s="14"/>
      <c r="J17" s="30">
        <v>3.5</v>
      </c>
      <c r="K17" s="30">
        <v>4.0</v>
      </c>
      <c r="L17" s="30">
        <v>4.0</v>
      </c>
      <c r="M17" s="30">
        <v>3.0</v>
      </c>
      <c r="N17" s="14"/>
      <c r="O17" s="14"/>
      <c r="P17" s="30">
        <v>3.0</v>
      </c>
      <c r="Q17" s="30">
        <v>4.0</v>
      </c>
      <c r="R17" s="30">
        <v>4.0</v>
      </c>
      <c r="S17" s="14"/>
    </row>
    <row r="18">
      <c r="A18" s="16" t="s">
        <v>39</v>
      </c>
      <c r="B18" s="15" t="s">
        <v>72</v>
      </c>
      <c r="C18" s="15">
        <v>4.0</v>
      </c>
      <c r="D18" s="17">
        <v>0.4</v>
      </c>
      <c r="E18" s="27">
        <f t="shared" si="1"/>
        <v>1.6</v>
      </c>
      <c r="F18" s="28">
        <f>E18+E19+E20</f>
        <v>3.4</v>
      </c>
      <c r="G18" s="16" t="s">
        <v>39</v>
      </c>
      <c r="H18" s="23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</row>
    <row r="19">
      <c r="B19" s="1" t="s">
        <v>73</v>
      </c>
      <c r="C19" s="1">
        <v>3.5</v>
      </c>
      <c r="D19" s="7">
        <v>0.3</v>
      </c>
      <c r="E19" s="12">
        <f t="shared" si="1"/>
        <v>1.05</v>
      </c>
      <c r="H19" s="20">
        <f t="shared" ref="H19:H20" si="7">round(sum(I19:R19)/9,2)</f>
        <v>3.33</v>
      </c>
      <c r="I19" s="1">
        <v>4.0</v>
      </c>
      <c r="J19" s="1">
        <v>3.0</v>
      </c>
      <c r="K19" s="1">
        <v>4.0</v>
      </c>
      <c r="L19" s="1">
        <v>3.0</v>
      </c>
      <c r="N19" s="1">
        <v>4.0</v>
      </c>
      <c r="O19" s="1">
        <v>3.0</v>
      </c>
      <c r="P19" s="1">
        <v>2.0</v>
      </c>
      <c r="Q19" s="1">
        <v>3.0</v>
      </c>
      <c r="R19" s="1">
        <v>4.0</v>
      </c>
    </row>
    <row r="20">
      <c r="A20" s="14"/>
      <c r="B20" s="29" t="s">
        <v>74</v>
      </c>
      <c r="C20" s="30">
        <v>2.5</v>
      </c>
      <c r="D20" s="29">
        <v>0.3</v>
      </c>
      <c r="E20" s="31">
        <f t="shared" si="1"/>
        <v>0.75</v>
      </c>
      <c r="F20" s="32"/>
      <c r="G20" s="14"/>
      <c r="H20" s="20">
        <f t="shared" si="7"/>
        <v>2.78</v>
      </c>
      <c r="I20" s="30">
        <v>4.0</v>
      </c>
      <c r="J20" s="30">
        <v>2.0</v>
      </c>
      <c r="K20" s="30">
        <v>4.0</v>
      </c>
      <c r="L20" s="30">
        <v>3.0</v>
      </c>
      <c r="M20" s="14"/>
      <c r="N20" s="30">
        <v>2.0</v>
      </c>
      <c r="O20" s="30">
        <v>3.0</v>
      </c>
      <c r="P20" s="30">
        <v>2.0</v>
      </c>
      <c r="Q20" s="30">
        <v>3.0</v>
      </c>
      <c r="R20" s="30">
        <v>2.0</v>
      </c>
      <c r="S20" s="14"/>
    </row>
    <row r="21">
      <c r="A21" s="16" t="s">
        <v>40</v>
      </c>
      <c r="B21" s="15" t="s">
        <v>72</v>
      </c>
      <c r="C21" s="15">
        <v>3.25</v>
      </c>
      <c r="D21" s="17">
        <v>0.4</v>
      </c>
      <c r="E21" s="27">
        <f t="shared" si="1"/>
        <v>1.3</v>
      </c>
      <c r="F21" s="28">
        <f>E21+E22+E23</f>
        <v>3.1</v>
      </c>
      <c r="G21" s="16" t="s">
        <v>40</v>
      </c>
      <c r="H21" s="23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</row>
    <row r="22">
      <c r="B22" s="1" t="s">
        <v>73</v>
      </c>
      <c r="C22" s="1">
        <v>3.0</v>
      </c>
      <c r="D22" s="7">
        <v>0.3</v>
      </c>
      <c r="E22" s="12">
        <f t="shared" si="1"/>
        <v>0.9</v>
      </c>
      <c r="H22" s="20">
        <f>round(sum(I22:R22)/7,2)</f>
        <v>2.57</v>
      </c>
      <c r="I22" s="1">
        <v>3.0</v>
      </c>
      <c r="J22" s="1">
        <v>2.0</v>
      </c>
      <c r="M22" s="1">
        <v>2.0</v>
      </c>
      <c r="O22" s="1">
        <v>3.0</v>
      </c>
      <c r="P22" s="1">
        <v>2.5</v>
      </c>
      <c r="Q22" s="1">
        <v>2.5</v>
      </c>
      <c r="R22" s="1">
        <v>3.0</v>
      </c>
    </row>
    <row r="23">
      <c r="A23" s="14"/>
      <c r="B23" s="29" t="s">
        <v>74</v>
      </c>
      <c r="C23" s="30">
        <v>3.0</v>
      </c>
      <c r="D23" s="29">
        <v>0.3</v>
      </c>
      <c r="E23" s="31">
        <f t="shared" si="1"/>
        <v>0.9</v>
      </c>
      <c r="F23" s="32"/>
      <c r="G23" s="14"/>
      <c r="H23" s="20">
        <f>round(sum(I23:R23)/6,2)</f>
        <v>2.58</v>
      </c>
      <c r="I23" s="30">
        <v>3.0</v>
      </c>
      <c r="J23" s="30">
        <v>2.0</v>
      </c>
      <c r="K23" s="14"/>
      <c r="L23" s="14"/>
      <c r="M23" s="30">
        <v>3.0</v>
      </c>
      <c r="N23" s="14"/>
      <c r="O23" s="30">
        <v>2.5</v>
      </c>
      <c r="P23" s="14"/>
      <c r="Q23" s="30">
        <v>3.0</v>
      </c>
      <c r="R23" s="30">
        <v>2.0</v>
      </c>
      <c r="S23" s="14"/>
    </row>
    <row r="24">
      <c r="A24" s="16" t="s">
        <v>41</v>
      </c>
      <c r="B24" s="15" t="s">
        <v>72</v>
      </c>
      <c r="C24" s="15">
        <v>2.0</v>
      </c>
      <c r="D24" s="17">
        <v>0.4</v>
      </c>
      <c r="E24" s="27">
        <f t="shared" si="1"/>
        <v>0.8</v>
      </c>
      <c r="F24" s="28">
        <f>E24+E25+E26</f>
        <v>2.45</v>
      </c>
      <c r="G24" s="16" t="s">
        <v>41</v>
      </c>
      <c r="H24" s="23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</row>
    <row r="25">
      <c r="B25" s="1" t="s">
        <v>73</v>
      </c>
      <c r="C25" s="1">
        <v>3.0</v>
      </c>
      <c r="D25" s="7">
        <v>0.3</v>
      </c>
      <c r="E25" s="12">
        <f t="shared" si="1"/>
        <v>0.9</v>
      </c>
      <c r="H25" s="20">
        <f t="shared" ref="H25:H26" si="8">round(sum(I25:R25)/10,2)</f>
        <v>2.8</v>
      </c>
      <c r="I25" s="1">
        <v>4.0</v>
      </c>
      <c r="J25" s="1">
        <v>3.5</v>
      </c>
      <c r="K25" s="1">
        <v>3.0</v>
      </c>
      <c r="L25" s="1">
        <v>3.0</v>
      </c>
      <c r="M25" s="1">
        <v>2.0</v>
      </c>
      <c r="N25" s="1">
        <v>3.0</v>
      </c>
      <c r="O25" s="1">
        <v>2.0</v>
      </c>
      <c r="P25" s="1">
        <v>2.0</v>
      </c>
      <c r="Q25" s="1">
        <v>2.5</v>
      </c>
      <c r="R25" s="1">
        <v>3.0</v>
      </c>
    </row>
    <row r="26">
      <c r="A26" s="14"/>
      <c r="B26" s="29" t="s">
        <v>74</v>
      </c>
      <c r="C26" s="30">
        <v>2.5</v>
      </c>
      <c r="D26" s="29">
        <v>0.3</v>
      </c>
      <c r="E26" s="31">
        <f t="shared" si="1"/>
        <v>0.75</v>
      </c>
      <c r="F26" s="32"/>
      <c r="G26" s="14"/>
      <c r="H26" s="20">
        <f t="shared" si="8"/>
        <v>2.5</v>
      </c>
      <c r="I26" s="30">
        <v>3.0</v>
      </c>
      <c r="J26" s="30">
        <v>3.0</v>
      </c>
      <c r="K26" s="30">
        <v>3.0</v>
      </c>
      <c r="L26" s="30">
        <v>3.0</v>
      </c>
      <c r="M26" s="30">
        <v>3.0</v>
      </c>
      <c r="N26" s="30">
        <v>1.0</v>
      </c>
      <c r="O26" s="30">
        <v>2.0</v>
      </c>
      <c r="P26" s="30">
        <v>1.0</v>
      </c>
      <c r="Q26" s="30">
        <v>3.0</v>
      </c>
      <c r="R26" s="30">
        <v>3.0</v>
      </c>
      <c r="S26" s="14"/>
    </row>
    <row r="27">
      <c r="A27" s="16" t="s">
        <v>42</v>
      </c>
      <c r="B27" s="15" t="s">
        <v>72</v>
      </c>
      <c r="C27" s="15">
        <v>3.25</v>
      </c>
      <c r="D27" s="17">
        <v>0.4</v>
      </c>
      <c r="E27" s="27">
        <f t="shared" si="1"/>
        <v>1.3</v>
      </c>
      <c r="F27" s="28">
        <f>E27+E28+E29</f>
        <v>3.25</v>
      </c>
      <c r="G27" s="16" t="s">
        <v>42</v>
      </c>
      <c r="H27" s="23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</row>
    <row r="28">
      <c r="B28" s="1" t="s">
        <v>73</v>
      </c>
      <c r="C28" s="1">
        <v>3.0</v>
      </c>
      <c r="D28" s="7">
        <v>0.3</v>
      </c>
      <c r="E28" s="12">
        <f t="shared" si="1"/>
        <v>0.9</v>
      </c>
      <c r="H28" s="20">
        <f t="shared" ref="H28:H29" si="9">round(sum(I28:R28)/9,2)</f>
        <v>2.83</v>
      </c>
      <c r="I28" s="1">
        <v>3.0</v>
      </c>
      <c r="J28" s="1">
        <v>3.0</v>
      </c>
      <c r="L28" s="1">
        <v>3.0</v>
      </c>
      <c r="M28" s="1">
        <v>3.0</v>
      </c>
      <c r="N28" s="1">
        <v>4.0</v>
      </c>
      <c r="O28" s="1">
        <v>2.0</v>
      </c>
      <c r="P28" s="1">
        <v>2.5</v>
      </c>
      <c r="Q28" s="1">
        <v>3.0</v>
      </c>
      <c r="R28" s="1">
        <v>2.0</v>
      </c>
    </row>
    <row r="29">
      <c r="A29" s="14"/>
      <c r="B29" s="29" t="s">
        <v>74</v>
      </c>
      <c r="C29" s="30">
        <v>3.5</v>
      </c>
      <c r="D29" s="29">
        <v>0.3</v>
      </c>
      <c r="E29" s="31">
        <f t="shared" si="1"/>
        <v>1.05</v>
      </c>
      <c r="F29" s="32"/>
      <c r="G29" s="14"/>
      <c r="H29" s="20">
        <f t="shared" si="9"/>
        <v>2.89</v>
      </c>
      <c r="I29" s="30">
        <v>3.0</v>
      </c>
      <c r="J29" s="30">
        <v>2.0</v>
      </c>
      <c r="K29" s="14"/>
      <c r="L29" s="30">
        <v>4.0</v>
      </c>
      <c r="M29" s="30">
        <v>2.0</v>
      </c>
      <c r="N29" s="30">
        <v>2.0</v>
      </c>
      <c r="O29" s="30">
        <v>3.0</v>
      </c>
      <c r="P29" s="30">
        <v>3.0</v>
      </c>
      <c r="Q29" s="30">
        <v>4.0</v>
      </c>
      <c r="R29" s="30">
        <v>3.0</v>
      </c>
      <c r="S29" s="14"/>
    </row>
    <row r="30">
      <c r="A30" s="16" t="s">
        <v>43</v>
      </c>
      <c r="B30" s="15" t="s">
        <v>72</v>
      </c>
      <c r="C30" s="15">
        <v>3.5</v>
      </c>
      <c r="D30" s="17">
        <v>0.4</v>
      </c>
      <c r="E30" s="27">
        <f t="shared" si="1"/>
        <v>1.4</v>
      </c>
      <c r="F30" s="28">
        <f>E30+E31+E32</f>
        <v>3.5</v>
      </c>
      <c r="G30" s="16" t="s">
        <v>43</v>
      </c>
      <c r="H30" s="23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</row>
    <row r="31">
      <c r="B31" s="1" t="s">
        <v>73</v>
      </c>
      <c r="C31" s="1">
        <v>3.0</v>
      </c>
      <c r="D31" s="7">
        <v>0.3</v>
      </c>
      <c r="E31" s="12">
        <f t="shared" si="1"/>
        <v>0.9</v>
      </c>
      <c r="H31" s="20">
        <f t="shared" ref="H31:H32" si="10">round(sum(I31:R31)/9,2)</f>
        <v>3.06</v>
      </c>
      <c r="I31" s="1">
        <v>4.0</v>
      </c>
      <c r="J31" s="1">
        <v>2.5</v>
      </c>
      <c r="L31" s="1">
        <v>3.0</v>
      </c>
      <c r="M31" s="1">
        <v>4.0</v>
      </c>
      <c r="N31" s="1">
        <v>3.0</v>
      </c>
      <c r="O31" s="1">
        <v>2.0</v>
      </c>
      <c r="P31" s="1">
        <v>3.0</v>
      </c>
      <c r="Q31" s="1">
        <v>3.0</v>
      </c>
      <c r="R31" s="1">
        <v>3.0</v>
      </c>
    </row>
    <row r="32">
      <c r="A32" s="14"/>
      <c r="B32" s="29" t="s">
        <v>74</v>
      </c>
      <c r="C32" s="30">
        <v>4.0</v>
      </c>
      <c r="D32" s="29">
        <v>0.3</v>
      </c>
      <c r="E32" s="31">
        <f t="shared" si="1"/>
        <v>1.2</v>
      </c>
      <c r="F32" s="32"/>
      <c r="G32" s="14"/>
      <c r="H32" s="20">
        <f t="shared" si="10"/>
        <v>3</v>
      </c>
      <c r="I32" s="30">
        <v>4.0</v>
      </c>
      <c r="J32" s="30">
        <v>2.0</v>
      </c>
      <c r="K32" s="14"/>
      <c r="L32" s="30">
        <v>4.0</v>
      </c>
      <c r="M32" s="30">
        <v>4.0</v>
      </c>
      <c r="N32" s="14"/>
      <c r="O32" s="30">
        <v>3.0</v>
      </c>
      <c r="P32" s="30">
        <v>3.0</v>
      </c>
      <c r="Q32" s="30">
        <v>4.0</v>
      </c>
      <c r="R32" s="30">
        <v>3.0</v>
      </c>
      <c r="S32" s="14"/>
    </row>
    <row r="33">
      <c r="A33" s="16" t="s">
        <v>44</v>
      </c>
      <c r="B33" s="15" t="s">
        <v>72</v>
      </c>
      <c r="C33" s="15">
        <v>3.5</v>
      </c>
      <c r="D33" s="17">
        <v>0.4</v>
      </c>
      <c r="E33" s="27">
        <f t="shared" si="1"/>
        <v>1.4</v>
      </c>
      <c r="F33" s="28">
        <f>E33+E34+E35</f>
        <v>3.8</v>
      </c>
      <c r="G33" s="16" t="s">
        <v>44</v>
      </c>
      <c r="H33" s="23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</row>
    <row r="34">
      <c r="B34" s="1" t="s">
        <v>73</v>
      </c>
      <c r="C34" s="1">
        <v>4.0</v>
      </c>
      <c r="D34" s="7">
        <v>0.3</v>
      </c>
      <c r="E34" s="12">
        <f t="shared" si="1"/>
        <v>1.2</v>
      </c>
      <c r="H34" s="20">
        <f t="shared" ref="H34:H35" si="11">round(sum(I34:R34)/10,2)</f>
        <v>3.7</v>
      </c>
      <c r="I34" s="1">
        <v>4.0</v>
      </c>
      <c r="J34" s="1">
        <v>4.0</v>
      </c>
      <c r="K34" s="1">
        <v>4.0</v>
      </c>
      <c r="L34" s="1">
        <v>3.0</v>
      </c>
      <c r="M34" s="1">
        <v>4.0</v>
      </c>
      <c r="N34" s="1">
        <v>4.0</v>
      </c>
      <c r="O34" s="1">
        <v>4.0</v>
      </c>
      <c r="P34" s="1">
        <v>3.0</v>
      </c>
      <c r="Q34" s="1">
        <v>4.0</v>
      </c>
      <c r="R34" s="1">
        <v>3.0</v>
      </c>
    </row>
    <row r="35">
      <c r="A35" s="14"/>
      <c r="B35" s="29" t="s">
        <v>74</v>
      </c>
      <c r="C35" s="30">
        <v>4.0</v>
      </c>
      <c r="D35" s="29">
        <v>0.3</v>
      </c>
      <c r="E35" s="31">
        <f t="shared" si="1"/>
        <v>1.2</v>
      </c>
      <c r="F35" s="32"/>
      <c r="G35" s="14"/>
      <c r="H35" s="20">
        <f t="shared" si="11"/>
        <v>3.25</v>
      </c>
      <c r="I35" s="30">
        <v>4.0</v>
      </c>
      <c r="J35" s="30">
        <v>3.5</v>
      </c>
      <c r="K35" s="30">
        <v>2.0</v>
      </c>
      <c r="L35" s="30">
        <v>4.0</v>
      </c>
      <c r="M35" s="30">
        <v>3.0</v>
      </c>
      <c r="N35" s="30">
        <v>2.5</v>
      </c>
      <c r="O35" s="30">
        <v>4.0</v>
      </c>
      <c r="P35" s="30">
        <v>3.0</v>
      </c>
      <c r="Q35" s="30">
        <v>3.5</v>
      </c>
      <c r="R35" s="30">
        <v>3.0</v>
      </c>
      <c r="S35" s="14"/>
    </row>
    <row r="36">
      <c r="A36" s="16" t="s">
        <v>45</v>
      </c>
      <c r="B36" s="15" t="s">
        <v>72</v>
      </c>
      <c r="C36" s="15">
        <v>3.5</v>
      </c>
      <c r="D36" s="17">
        <v>0.4</v>
      </c>
      <c r="E36" s="27">
        <f t="shared" si="1"/>
        <v>1.4</v>
      </c>
      <c r="F36" s="28">
        <f>E36+E37+E38</f>
        <v>3.35</v>
      </c>
      <c r="G36" s="16" t="s">
        <v>45</v>
      </c>
      <c r="H36" s="23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</row>
    <row r="37">
      <c r="B37" s="1" t="s">
        <v>73</v>
      </c>
      <c r="C37" s="1">
        <v>3.0</v>
      </c>
      <c r="D37" s="7">
        <v>0.3</v>
      </c>
      <c r="E37" s="12">
        <f t="shared" si="1"/>
        <v>0.9</v>
      </c>
      <c r="H37" s="20">
        <f t="shared" ref="H37:H38" si="12">round(sum(I37:R37)/10,2)</f>
        <v>3.15</v>
      </c>
      <c r="I37" s="1">
        <v>4.0</v>
      </c>
      <c r="J37" s="1">
        <v>3.0</v>
      </c>
      <c r="K37" s="1">
        <v>4.0</v>
      </c>
      <c r="L37" s="1">
        <v>2.0</v>
      </c>
      <c r="M37" s="1">
        <v>4.0</v>
      </c>
      <c r="N37" s="1">
        <v>3.0</v>
      </c>
      <c r="O37" s="1">
        <v>2.0</v>
      </c>
      <c r="P37" s="1">
        <v>3.0</v>
      </c>
      <c r="Q37" s="1">
        <v>3.5</v>
      </c>
      <c r="R37" s="1">
        <v>3.0</v>
      </c>
    </row>
    <row r="38">
      <c r="A38" s="14"/>
      <c r="B38" s="29" t="s">
        <v>74</v>
      </c>
      <c r="C38" s="30">
        <v>3.5</v>
      </c>
      <c r="D38" s="29">
        <v>0.3</v>
      </c>
      <c r="E38" s="31">
        <f t="shared" si="1"/>
        <v>1.05</v>
      </c>
      <c r="F38" s="32"/>
      <c r="G38" s="14"/>
      <c r="H38" s="20">
        <f t="shared" si="12"/>
        <v>2.75</v>
      </c>
      <c r="I38" s="30">
        <v>3.0</v>
      </c>
      <c r="J38" s="30">
        <v>3.0</v>
      </c>
      <c r="K38" s="30">
        <v>3.0</v>
      </c>
      <c r="L38" s="30">
        <v>3.0</v>
      </c>
      <c r="M38" s="30">
        <v>3.0</v>
      </c>
      <c r="N38" s="30">
        <v>2.0</v>
      </c>
      <c r="O38" s="30">
        <v>2.0</v>
      </c>
      <c r="P38" s="30">
        <v>3.0</v>
      </c>
      <c r="Q38" s="30">
        <v>3.5</v>
      </c>
      <c r="R38" s="30">
        <v>2.0</v>
      </c>
      <c r="S38" s="14"/>
    </row>
    <row r="39">
      <c r="A39" s="16" t="s">
        <v>46</v>
      </c>
      <c r="B39" s="15" t="s">
        <v>72</v>
      </c>
      <c r="C39" s="15">
        <v>3.0</v>
      </c>
      <c r="D39" s="17">
        <v>0.4</v>
      </c>
      <c r="E39" s="27">
        <f t="shared" si="1"/>
        <v>1.2</v>
      </c>
      <c r="F39" s="28">
        <f>E39+E40+E41</f>
        <v>2.85</v>
      </c>
      <c r="G39" s="16" t="s">
        <v>46</v>
      </c>
      <c r="H39" s="23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</row>
    <row r="40">
      <c r="B40" s="1" t="s">
        <v>73</v>
      </c>
      <c r="C40" s="1">
        <v>2.5</v>
      </c>
      <c r="D40" s="7">
        <v>0.3</v>
      </c>
      <c r="E40" s="12">
        <f t="shared" si="1"/>
        <v>0.75</v>
      </c>
      <c r="H40" s="20">
        <f t="shared" ref="H40:H41" si="13">round(sum(I40:R40)/10,2)</f>
        <v>2.45</v>
      </c>
      <c r="I40" s="1">
        <v>2.0</v>
      </c>
      <c r="J40" s="1">
        <v>2.0</v>
      </c>
      <c r="K40" s="1">
        <v>4.0</v>
      </c>
      <c r="L40" s="1">
        <v>3.0</v>
      </c>
      <c r="M40" s="1">
        <v>2.0</v>
      </c>
      <c r="N40" s="1">
        <v>2.0</v>
      </c>
      <c r="O40" s="1">
        <v>3.0</v>
      </c>
      <c r="P40" s="1">
        <v>2.0</v>
      </c>
      <c r="Q40" s="1">
        <v>2.5</v>
      </c>
      <c r="R40" s="1">
        <v>2.0</v>
      </c>
    </row>
    <row r="41">
      <c r="B41" s="7" t="s">
        <v>74</v>
      </c>
      <c r="C41" s="1">
        <v>3.0</v>
      </c>
      <c r="D41" s="7">
        <v>0.3</v>
      </c>
      <c r="E41" s="12">
        <f t="shared" si="1"/>
        <v>0.9</v>
      </c>
      <c r="H41" s="39">
        <f t="shared" si="13"/>
        <v>2.9</v>
      </c>
      <c r="I41" s="1">
        <v>4.0</v>
      </c>
      <c r="J41" s="1">
        <v>2.0</v>
      </c>
      <c r="K41" s="1">
        <v>3.0</v>
      </c>
      <c r="L41" s="1">
        <v>3.0</v>
      </c>
      <c r="M41" s="1">
        <v>3.0</v>
      </c>
      <c r="N41" s="1">
        <v>3.0</v>
      </c>
      <c r="O41" s="1">
        <v>3.5</v>
      </c>
      <c r="P41" s="1">
        <v>2.5</v>
      </c>
      <c r="Q41" s="1">
        <v>2.0</v>
      </c>
      <c r="R41" s="1">
        <v>3.0</v>
      </c>
    </row>
    <row r="42">
      <c r="A42" s="26"/>
      <c r="D42" s="11"/>
      <c r="G42" s="26"/>
      <c r="H42" s="38"/>
    </row>
    <row r="43">
      <c r="A43" s="26"/>
      <c r="D43" s="11"/>
      <c r="G43" s="26"/>
      <c r="H43" s="23"/>
    </row>
    <row r="44">
      <c r="A44" s="26"/>
      <c r="D44" s="11"/>
      <c r="G44" s="26"/>
      <c r="H44" s="23"/>
    </row>
    <row r="45">
      <c r="A45" s="26"/>
      <c r="D45" s="11"/>
      <c r="E45" s="1" t="s">
        <v>34</v>
      </c>
      <c r="F45" s="1" t="s">
        <v>35</v>
      </c>
      <c r="G45" s="1" t="s">
        <v>36</v>
      </c>
      <c r="H45" s="1" t="s">
        <v>37</v>
      </c>
      <c r="I45" s="1" t="s">
        <v>38</v>
      </c>
      <c r="J45" s="1" t="s">
        <v>39</v>
      </c>
      <c r="K45" s="1" t="s">
        <v>40</v>
      </c>
      <c r="L45" s="1" t="s">
        <v>41</v>
      </c>
      <c r="M45" s="1" t="s">
        <v>42</v>
      </c>
      <c r="N45" s="1" t="s">
        <v>43</v>
      </c>
      <c r="O45" s="1" t="s">
        <v>44</v>
      </c>
      <c r="P45" s="1" t="s">
        <v>45</v>
      </c>
      <c r="Q45" s="1" t="s">
        <v>46</v>
      </c>
    </row>
    <row r="46">
      <c r="A46" s="26"/>
      <c r="D46" s="11"/>
      <c r="E46" s="1">
        <v>2.5</v>
      </c>
      <c r="F46" s="1">
        <v>0.0</v>
      </c>
      <c r="G46" s="1">
        <v>1.88</v>
      </c>
      <c r="H46" s="1">
        <v>3.05</v>
      </c>
      <c r="I46" s="1">
        <v>3.64</v>
      </c>
      <c r="J46" s="1">
        <v>3.33</v>
      </c>
      <c r="K46" s="1">
        <v>2.57</v>
      </c>
      <c r="L46" s="1">
        <v>2.8</v>
      </c>
      <c r="M46" s="1">
        <v>2.83</v>
      </c>
      <c r="N46" s="1">
        <v>3.06</v>
      </c>
      <c r="O46" s="1">
        <v>3.7</v>
      </c>
      <c r="P46" s="1">
        <v>3.15</v>
      </c>
      <c r="Q46" s="1">
        <v>2.45</v>
      </c>
    </row>
    <row r="47">
      <c r="A47" s="26"/>
      <c r="D47" s="11"/>
      <c r="E47" s="1">
        <v>2.43</v>
      </c>
      <c r="F47" s="1">
        <v>0.0</v>
      </c>
      <c r="G47" s="1">
        <v>2.31</v>
      </c>
      <c r="H47" s="1">
        <v>2.95</v>
      </c>
      <c r="I47" s="1">
        <v>3.64</v>
      </c>
      <c r="J47" s="1">
        <v>2.78</v>
      </c>
      <c r="K47" s="1">
        <v>2.58</v>
      </c>
      <c r="L47" s="1">
        <v>2.5</v>
      </c>
      <c r="M47" s="1">
        <v>2.89</v>
      </c>
      <c r="N47" s="1">
        <v>3.0</v>
      </c>
      <c r="O47" s="1">
        <v>3.25</v>
      </c>
      <c r="P47" s="1">
        <v>2.75</v>
      </c>
      <c r="Q47" s="1">
        <v>2.9</v>
      </c>
    </row>
    <row r="48">
      <c r="A48" s="26"/>
      <c r="H48" s="23"/>
    </row>
    <row r="49">
      <c r="A49" s="26"/>
      <c r="G49" s="26"/>
      <c r="H49" s="23"/>
    </row>
    <row r="50">
      <c r="A50" s="26"/>
      <c r="D50" s="40" t="str">
        <f t="array" ref="D50:D62">TRANSPOSE(E45:Q45)</f>
        <v>Laurel Deel</v>
      </c>
      <c r="E50" s="12">
        <f t="array" ref="E50:E62">TRANSPOSE(E46:Q46)</f>
        <v>2.5</v>
      </c>
      <c r="F50" s="12">
        <f t="array" ref="F50:F62">TRANSPOSE(E47:Q47)</f>
        <v>2.43</v>
      </c>
      <c r="G50" s="26"/>
      <c r="H50" s="23"/>
    </row>
    <row r="51">
      <c r="A51" s="26"/>
      <c r="D51" s="40" t="s">
        <v>35</v>
      </c>
      <c r="E51" s="12">
        <v>0.0</v>
      </c>
      <c r="F51" s="12">
        <v>0.0</v>
      </c>
      <c r="G51" s="26"/>
      <c r="H51" s="23"/>
    </row>
    <row r="52">
      <c r="A52" s="26"/>
      <c r="D52" s="40" t="s">
        <v>36</v>
      </c>
      <c r="E52" s="12">
        <v>1.88</v>
      </c>
      <c r="F52" s="12">
        <v>2.31</v>
      </c>
      <c r="G52" s="26"/>
      <c r="H52" s="23"/>
    </row>
    <row r="53">
      <c r="A53" s="26"/>
      <c r="D53" s="40" t="s">
        <v>37</v>
      </c>
      <c r="E53" s="12">
        <v>3.05</v>
      </c>
      <c r="F53" s="12">
        <v>2.95</v>
      </c>
      <c r="G53" s="26"/>
      <c r="H53" s="23"/>
    </row>
    <row r="54">
      <c r="A54" s="26"/>
      <c r="D54" s="40" t="s">
        <v>38</v>
      </c>
      <c r="E54" s="12">
        <v>3.64</v>
      </c>
      <c r="F54" s="12">
        <v>3.64</v>
      </c>
      <c r="G54" s="26"/>
      <c r="H54" s="23"/>
    </row>
    <row r="55">
      <c r="A55" s="26"/>
      <c r="D55" s="40" t="s">
        <v>39</v>
      </c>
      <c r="E55" s="12">
        <v>3.33</v>
      </c>
      <c r="F55" s="12">
        <v>2.78</v>
      </c>
      <c r="G55" s="26"/>
      <c r="H55" s="23"/>
    </row>
    <row r="56">
      <c r="A56" s="26"/>
      <c r="D56" s="40" t="s">
        <v>40</v>
      </c>
      <c r="E56" s="12">
        <v>2.57</v>
      </c>
      <c r="F56" s="12">
        <v>2.58</v>
      </c>
      <c r="G56" s="26"/>
      <c r="H56" s="23"/>
    </row>
    <row r="57">
      <c r="A57" s="26"/>
      <c r="D57" s="40" t="s">
        <v>41</v>
      </c>
      <c r="E57" s="12">
        <v>2.8</v>
      </c>
      <c r="F57" s="12">
        <v>2.5</v>
      </c>
      <c r="G57" s="26"/>
      <c r="H57" s="23"/>
    </row>
    <row r="58">
      <c r="A58" s="26"/>
      <c r="D58" s="40" t="s">
        <v>42</v>
      </c>
      <c r="E58" s="12">
        <v>2.83</v>
      </c>
      <c r="F58" s="12">
        <v>2.89</v>
      </c>
      <c r="G58" s="26"/>
      <c r="H58" s="23"/>
    </row>
    <row r="59">
      <c r="A59" s="26"/>
      <c r="D59" s="40" t="s">
        <v>43</v>
      </c>
      <c r="E59" s="12">
        <v>3.06</v>
      </c>
      <c r="F59" s="12">
        <v>3.0</v>
      </c>
      <c r="G59" s="26"/>
      <c r="H59" s="23"/>
    </row>
    <row r="60">
      <c r="A60" s="26"/>
      <c r="D60" s="40" t="s">
        <v>44</v>
      </c>
      <c r="E60" s="12">
        <v>3.7</v>
      </c>
      <c r="F60" s="12">
        <v>3.25</v>
      </c>
      <c r="G60" s="26"/>
      <c r="H60" s="23"/>
    </row>
    <row r="61">
      <c r="A61" s="26"/>
      <c r="D61" s="40" t="s">
        <v>45</v>
      </c>
      <c r="E61" s="12">
        <v>3.15</v>
      </c>
      <c r="F61" s="12">
        <v>2.75</v>
      </c>
      <c r="G61" s="26"/>
      <c r="H61" s="23"/>
    </row>
    <row r="62">
      <c r="A62" s="26"/>
      <c r="D62" s="40" t="s">
        <v>46</v>
      </c>
      <c r="E62" s="12">
        <v>2.45</v>
      </c>
      <c r="F62" s="12">
        <v>2.9</v>
      </c>
      <c r="G62" s="26"/>
      <c r="H62" s="23"/>
    </row>
    <row r="63">
      <c r="A63" s="26"/>
      <c r="D63" s="11"/>
      <c r="G63" s="26"/>
      <c r="H63" s="23"/>
    </row>
    <row r="64">
      <c r="A64" s="26"/>
      <c r="D64" s="11"/>
      <c r="G64" s="26"/>
      <c r="H64" s="23"/>
    </row>
    <row r="65">
      <c r="A65" s="26"/>
      <c r="D65" s="11"/>
      <c r="G65" s="26"/>
      <c r="H65" s="23"/>
    </row>
    <row r="66">
      <c r="A66" s="26"/>
      <c r="D66" s="11"/>
      <c r="G66" s="26"/>
      <c r="H66" s="23"/>
    </row>
    <row r="67">
      <c r="A67" s="26"/>
      <c r="D67" s="11"/>
      <c r="G67" s="26"/>
      <c r="H67" s="23"/>
    </row>
    <row r="68">
      <c r="A68" s="26"/>
      <c r="D68" s="11"/>
      <c r="G68" s="26"/>
      <c r="H68" s="23"/>
    </row>
    <row r="69">
      <c r="A69" s="26"/>
      <c r="D69" s="11"/>
      <c r="G69" s="26"/>
      <c r="H69" s="23"/>
    </row>
    <row r="70">
      <c r="A70" s="26"/>
      <c r="D70" s="11"/>
      <c r="G70" s="26"/>
      <c r="H70" s="23"/>
    </row>
    <row r="71">
      <c r="A71" s="26"/>
      <c r="D71" s="11"/>
      <c r="G71" s="26"/>
      <c r="H71" s="23"/>
    </row>
    <row r="72">
      <c r="A72" s="26"/>
      <c r="D72" s="11"/>
      <c r="G72" s="26"/>
      <c r="H72" s="23"/>
    </row>
    <row r="73">
      <c r="A73" s="26"/>
      <c r="D73" s="11"/>
      <c r="G73" s="26"/>
      <c r="H73" s="23"/>
    </row>
    <row r="74">
      <c r="A74" s="26"/>
      <c r="D74" s="11"/>
      <c r="G74" s="26"/>
      <c r="H74" s="23"/>
    </row>
    <row r="75">
      <c r="A75" s="26"/>
      <c r="D75" s="11"/>
      <c r="G75" s="26"/>
      <c r="H75" s="23"/>
    </row>
    <row r="76">
      <c r="A76" s="26"/>
      <c r="D76" s="11"/>
      <c r="G76" s="26"/>
      <c r="H76" s="23"/>
    </row>
    <row r="77">
      <c r="A77" s="26"/>
      <c r="D77" s="11"/>
      <c r="G77" s="26"/>
      <c r="H77" s="23"/>
    </row>
    <row r="78">
      <c r="A78" s="26"/>
      <c r="D78" s="11"/>
      <c r="G78" s="26"/>
      <c r="H78" s="23"/>
    </row>
    <row r="79">
      <c r="A79" s="26"/>
      <c r="D79" s="11"/>
      <c r="G79" s="26"/>
      <c r="H79" s="23"/>
    </row>
    <row r="80">
      <c r="A80" s="26"/>
      <c r="D80" s="11"/>
      <c r="G80" s="26"/>
      <c r="H80" s="23"/>
    </row>
    <row r="81">
      <c r="A81" s="26"/>
      <c r="D81" s="11"/>
      <c r="G81" s="26"/>
      <c r="H81" s="23"/>
    </row>
    <row r="82">
      <c r="A82" s="26"/>
      <c r="D82" s="11"/>
      <c r="G82" s="26"/>
      <c r="H82" s="23"/>
    </row>
    <row r="83">
      <c r="A83" s="26"/>
      <c r="D83" s="11"/>
      <c r="G83" s="26"/>
      <c r="H83" s="23"/>
    </row>
    <row r="84">
      <c r="A84" s="26"/>
      <c r="D84" s="11"/>
      <c r="G84" s="26"/>
      <c r="H84" s="23"/>
    </row>
    <row r="85">
      <c r="A85" s="26"/>
      <c r="D85" s="11"/>
      <c r="G85" s="26"/>
      <c r="H85" s="23"/>
    </row>
    <row r="86">
      <c r="A86" s="26"/>
      <c r="D86" s="11"/>
      <c r="G86" s="26"/>
      <c r="H86" s="23"/>
    </row>
    <row r="87">
      <c r="A87" s="26"/>
      <c r="D87" s="11"/>
      <c r="G87" s="26"/>
      <c r="H87" s="23"/>
    </row>
    <row r="88">
      <c r="A88" s="26"/>
      <c r="D88" s="11"/>
      <c r="G88" s="26"/>
      <c r="H88" s="23"/>
    </row>
    <row r="89">
      <c r="A89" s="26"/>
      <c r="D89" s="11"/>
      <c r="G89" s="26"/>
      <c r="H89" s="23"/>
    </row>
    <row r="90">
      <c r="A90" s="26"/>
      <c r="D90" s="11"/>
      <c r="G90" s="26"/>
      <c r="H90" s="23"/>
    </row>
    <row r="91">
      <c r="A91" s="26"/>
      <c r="D91" s="11"/>
      <c r="G91" s="26"/>
      <c r="H91" s="23"/>
    </row>
    <row r="92">
      <c r="A92" s="26"/>
      <c r="D92" s="11"/>
      <c r="G92" s="26"/>
      <c r="H92" s="23"/>
    </row>
    <row r="93">
      <c r="A93" s="26"/>
      <c r="D93" s="11"/>
      <c r="G93" s="26"/>
      <c r="H93" s="23"/>
    </row>
    <row r="94">
      <c r="A94" s="26"/>
      <c r="D94" s="11"/>
      <c r="G94" s="26"/>
      <c r="H94" s="23"/>
    </row>
    <row r="95">
      <c r="A95" s="26"/>
      <c r="D95" s="11"/>
      <c r="G95" s="26"/>
      <c r="H95" s="23"/>
    </row>
    <row r="96">
      <c r="A96" s="26"/>
      <c r="D96" s="11"/>
      <c r="G96" s="26"/>
      <c r="H96" s="23"/>
    </row>
    <row r="97">
      <c r="A97" s="26"/>
      <c r="D97" s="11"/>
      <c r="G97" s="26"/>
      <c r="H97" s="23"/>
    </row>
    <row r="98">
      <c r="A98" s="26"/>
      <c r="D98" s="11"/>
      <c r="G98" s="26"/>
      <c r="H98" s="23"/>
    </row>
    <row r="99">
      <c r="A99" s="26"/>
      <c r="D99" s="11"/>
      <c r="G99" s="26"/>
      <c r="H99" s="23"/>
    </row>
    <row r="100">
      <c r="A100" s="26"/>
      <c r="D100" s="11"/>
      <c r="G100" s="26"/>
      <c r="H100" s="23"/>
    </row>
    <row r="101">
      <c r="A101" s="26"/>
      <c r="D101" s="11"/>
      <c r="G101" s="26"/>
      <c r="H101" s="23"/>
    </row>
    <row r="102">
      <c r="A102" s="26"/>
      <c r="D102" s="11"/>
      <c r="F102" s="14"/>
      <c r="G102" s="26"/>
      <c r="H102" s="2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2.75"/>
  <cols>
    <col customWidth="1" min="1" max="1" width="23.88"/>
    <col customWidth="1" min="2" max="20" width="15.13"/>
  </cols>
  <sheetData>
    <row r="2">
      <c r="A2" s="1" t="s">
        <v>75</v>
      </c>
      <c r="C2" s="25" t="s">
        <v>76</v>
      </c>
      <c r="D2" s="41" t="s">
        <v>77</v>
      </c>
      <c r="L2" s="25" t="s">
        <v>78</v>
      </c>
      <c r="M2" s="1" t="s">
        <v>79</v>
      </c>
      <c r="N2" s="1" t="s">
        <v>80</v>
      </c>
    </row>
    <row r="3">
      <c r="A3" s="1" t="s">
        <v>81</v>
      </c>
      <c r="B3" s="1" t="s">
        <v>82</v>
      </c>
      <c r="C3" s="12">
        <f t="shared" ref="C3:C5" si="1">round(AVERAGE(D3:J3),2)</f>
        <v>2.5</v>
      </c>
      <c r="D3" s="1">
        <v>2.5</v>
      </c>
      <c r="E3" s="1">
        <v>2.5</v>
      </c>
      <c r="F3" s="1">
        <v>3.0</v>
      </c>
      <c r="G3" s="1">
        <v>3.0</v>
      </c>
      <c r="H3" s="1">
        <v>2.0</v>
      </c>
      <c r="I3" s="1">
        <v>3.0</v>
      </c>
      <c r="J3" s="1">
        <v>1.5</v>
      </c>
      <c r="L3" s="1">
        <v>3.0</v>
      </c>
    </row>
    <row r="4">
      <c r="A4" s="1" t="s">
        <v>83</v>
      </c>
      <c r="B4" s="1" t="s">
        <v>84</v>
      </c>
      <c r="C4" s="12">
        <f t="shared" si="1"/>
        <v>2.64</v>
      </c>
      <c r="D4" s="1">
        <v>3.5</v>
      </c>
      <c r="E4" s="1">
        <v>3.0</v>
      </c>
      <c r="F4" s="1">
        <v>2.0</v>
      </c>
      <c r="G4" s="1">
        <v>3.0</v>
      </c>
      <c r="H4" s="1">
        <v>2.0</v>
      </c>
      <c r="I4" s="1">
        <v>3.0</v>
      </c>
      <c r="J4" s="1">
        <v>2.0</v>
      </c>
      <c r="L4" s="1">
        <v>3.0</v>
      </c>
    </row>
    <row r="5">
      <c r="A5" s="1" t="s">
        <v>85</v>
      </c>
      <c r="B5" s="1" t="s">
        <v>86</v>
      </c>
      <c r="C5" s="12">
        <f t="shared" si="1"/>
        <v>3</v>
      </c>
      <c r="D5" s="1">
        <v>4.0</v>
      </c>
      <c r="E5" s="1">
        <v>3.0</v>
      </c>
      <c r="F5" s="1">
        <v>2.0</v>
      </c>
      <c r="G5" s="1">
        <v>3.0</v>
      </c>
      <c r="H5" s="1">
        <v>2.0</v>
      </c>
      <c r="I5" s="1">
        <v>4.0</v>
      </c>
      <c r="J5" s="1">
        <v>3.0</v>
      </c>
      <c r="L5" s="1">
        <v>3.5</v>
      </c>
    </row>
    <row r="6">
      <c r="A6" s="23"/>
      <c r="B6" s="24" t="s">
        <v>87</v>
      </c>
      <c r="C6" s="20">
        <f t="shared" ref="C6:J6" si="2">round(average(C3:C5),2)</f>
        <v>2.71</v>
      </c>
      <c r="D6" s="20">
        <f t="shared" si="2"/>
        <v>3.33</v>
      </c>
      <c r="E6" s="20">
        <f t="shared" si="2"/>
        <v>2.83</v>
      </c>
      <c r="F6" s="20">
        <f t="shared" si="2"/>
        <v>2.33</v>
      </c>
      <c r="G6" s="20">
        <f t="shared" si="2"/>
        <v>3</v>
      </c>
      <c r="H6" s="20">
        <f t="shared" si="2"/>
        <v>2</v>
      </c>
      <c r="I6" s="20">
        <f t="shared" si="2"/>
        <v>3.33</v>
      </c>
      <c r="J6" s="20">
        <f t="shared" si="2"/>
        <v>2.17</v>
      </c>
      <c r="L6" s="20">
        <f>round(average(L3:L5),2)</f>
        <v>3.17</v>
      </c>
      <c r="M6" s="12">
        <f>L6*0.75</f>
        <v>2.3775</v>
      </c>
      <c r="N6" s="20">
        <f>M6+B53</f>
        <v>3.3775</v>
      </c>
      <c r="O6" s="20">
        <f>(N6+C6)/2</f>
        <v>3.04375</v>
      </c>
      <c r="P6" s="23"/>
      <c r="Q6" s="23"/>
      <c r="R6" s="23"/>
      <c r="S6" s="23"/>
      <c r="T6" s="23"/>
    </row>
    <row r="7">
      <c r="A7" s="1" t="s">
        <v>88</v>
      </c>
      <c r="O7" s="23"/>
    </row>
    <row r="8">
      <c r="A8" s="1" t="s">
        <v>89</v>
      </c>
      <c r="B8" s="1" t="s">
        <v>82</v>
      </c>
      <c r="C8" s="12">
        <f t="shared" ref="C8:C10" si="3">round(AVERAGE(D8:J8),2)</f>
        <v>2.29</v>
      </c>
      <c r="D8" s="1">
        <v>1.0</v>
      </c>
      <c r="E8" s="1">
        <v>2.0</v>
      </c>
      <c r="F8" s="1">
        <v>2.0</v>
      </c>
      <c r="G8" s="1">
        <v>3.0</v>
      </c>
      <c r="H8" s="1">
        <v>3.0</v>
      </c>
      <c r="I8" s="1">
        <v>2.0</v>
      </c>
      <c r="J8" s="1">
        <v>3.0</v>
      </c>
      <c r="L8" s="1">
        <v>2.5</v>
      </c>
      <c r="O8" s="23"/>
    </row>
    <row r="9">
      <c r="A9" s="1" t="s">
        <v>90</v>
      </c>
      <c r="B9" s="1" t="s">
        <v>84</v>
      </c>
      <c r="C9" s="12">
        <f t="shared" si="3"/>
        <v>1.86</v>
      </c>
      <c r="D9" s="1">
        <v>2.0</v>
      </c>
      <c r="E9" s="1">
        <v>2.0</v>
      </c>
      <c r="F9" s="1">
        <v>1.0</v>
      </c>
      <c r="G9" s="1">
        <v>2.0</v>
      </c>
      <c r="H9" s="1">
        <v>2.0</v>
      </c>
      <c r="I9" s="1">
        <v>2.0</v>
      </c>
      <c r="J9" s="1">
        <v>2.0</v>
      </c>
      <c r="L9" s="1">
        <v>2.0</v>
      </c>
      <c r="O9" s="23"/>
    </row>
    <row r="10">
      <c r="A10" s="1" t="s">
        <v>91</v>
      </c>
      <c r="B10" s="1" t="s">
        <v>86</v>
      </c>
      <c r="C10" s="12">
        <f t="shared" si="3"/>
        <v>2.14</v>
      </c>
      <c r="D10" s="1">
        <v>2.0</v>
      </c>
      <c r="E10" s="1">
        <v>2.0</v>
      </c>
      <c r="F10" s="1">
        <v>2.0</v>
      </c>
      <c r="G10" s="1">
        <v>2.0</v>
      </c>
      <c r="H10" s="1">
        <v>2.0</v>
      </c>
      <c r="I10" s="1">
        <v>2.0</v>
      </c>
      <c r="J10" s="1">
        <v>3.0</v>
      </c>
      <c r="L10" s="1">
        <v>2.0</v>
      </c>
      <c r="O10" s="23"/>
    </row>
    <row r="11">
      <c r="B11" s="24" t="s">
        <v>87</v>
      </c>
      <c r="C11" s="20">
        <f t="shared" ref="C11:J11" si="4">round(average(C8:C10),2)</f>
        <v>2.1</v>
      </c>
      <c r="D11" s="20">
        <f t="shared" si="4"/>
        <v>1.67</v>
      </c>
      <c r="E11" s="20">
        <f t="shared" si="4"/>
        <v>2</v>
      </c>
      <c r="F11" s="20">
        <f t="shared" si="4"/>
        <v>1.67</v>
      </c>
      <c r="G11" s="20">
        <f t="shared" si="4"/>
        <v>2.33</v>
      </c>
      <c r="H11" s="20">
        <f t="shared" si="4"/>
        <v>2.33</v>
      </c>
      <c r="I11" s="20">
        <f t="shared" si="4"/>
        <v>2</v>
      </c>
      <c r="J11" s="20">
        <f t="shared" si="4"/>
        <v>2.67</v>
      </c>
      <c r="L11" s="20">
        <f>round(average(L8:L10),2)</f>
        <v>2.17</v>
      </c>
      <c r="M11" s="12">
        <f>L11*0.75</f>
        <v>1.6275</v>
      </c>
      <c r="N11" s="12">
        <f>M11+D53</f>
        <v>2.3075</v>
      </c>
      <c r="O11" s="20">
        <f>(N11+C11)/2</f>
        <v>2.20375</v>
      </c>
    </row>
    <row r="12">
      <c r="A12" s="1" t="s">
        <v>92</v>
      </c>
      <c r="O12" s="23"/>
    </row>
    <row r="13">
      <c r="A13" s="1" t="s">
        <v>93</v>
      </c>
      <c r="B13" s="1" t="s">
        <v>82</v>
      </c>
      <c r="C13" s="12">
        <f t="shared" ref="C13:C15" si="5">round(AVERAGE(D13:J13),2)</f>
        <v>3.14</v>
      </c>
      <c r="D13" s="1">
        <v>3.0</v>
      </c>
      <c r="E13" s="1">
        <v>3.0</v>
      </c>
      <c r="F13" s="1">
        <v>3.0</v>
      </c>
      <c r="G13" s="1">
        <v>4.0</v>
      </c>
      <c r="H13" s="1">
        <v>2.0</v>
      </c>
      <c r="I13" s="1">
        <v>4.0</v>
      </c>
      <c r="J13" s="1">
        <v>3.0</v>
      </c>
      <c r="L13" s="1">
        <v>4.0</v>
      </c>
      <c r="O13" s="23"/>
    </row>
    <row r="14">
      <c r="A14" s="1" t="s">
        <v>94</v>
      </c>
      <c r="B14" s="1" t="s">
        <v>84</v>
      </c>
      <c r="C14" s="12">
        <f t="shared" si="5"/>
        <v>3.29</v>
      </c>
      <c r="D14" s="1">
        <v>3.5</v>
      </c>
      <c r="E14" s="1">
        <v>3.0</v>
      </c>
      <c r="F14" s="1">
        <v>3.0</v>
      </c>
      <c r="G14" s="1">
        <v>4.0</v>
      </c>
      <c r="H14" s="1">
        <v>3.5</v>
      </c>
      <c r="I14" s="1">
        <v>3.0</v>
      </c>
      <c r="J14" s="1">
        <v>3.0</v>
      </c>
      <c r="L14" s="1">
        <v>4.0</v>
      </c>
      <c r="O14" s="23"/>
    </row>
    <row r="15">
      <c r="A15" s="1" t="s">
        <v>95</v>
      </c>
      <c r="B15" s="1" t="s">
        <v>86</v>
      </c>
      <c r="C15" s="12">
        <f t="shared" si="5"/>
        <v>3.29</v>
      </c>
      <c r="D15" s="1">
        <v>4.0</v>
      </c>
      <c r="E15" s="1">
        <v>3.0</v>
      </c>
      <c r="F15" s="1">
        <v>3.0</v>
      </c>
      <c r="G15" s="1">
        <v>4.0</v>
      </c>
      <c r="H15" s="1">
        <v>3.0</v>
      </c>
      <c r="I15" s="1">
        <v>4.0</v>
      </c>
      <c r="J15" s="1">
        <v>2.0</v>
      </c>
      <c r="L15" s="1">
        <v>4.0</v>
      </c>
      <c r="O15" s="23"/>
    </row>
    <row r="16">
      <c r="B16" s="24" t="s">
        <v>87</v>
      </c>
      <c r="C16" s="20">
        <f t="shared" ref="C16:J16" si="6">round(average(C13:C15),2)</f>
        <v>3.24</v>
      </c>
      <c r="D16" s="20">
        <f t="shared" si="6"/>
        <v>3.5</v>
      </c>
      <c r="E16" s="20">
        <f t="shared" si="6"/>
        <v>3</v>
      </c>
      <c r="F16" s="20">
        <f t="shared" si="6"/>
        <v>3</v>
      </c>
      <c r="G16" s="20">
        <f t="shared" si="6"/>
        <v>4</v>
      </c>
      <c r="H16" s="20">
        <f t="shared" si="6"/>
        <v>2.83</v>
      </c>
      <c r="I16" s="20">
        <f t="shared" si="6"/>
        <v>3.67</v>
      </c>
      <c r="J16" s="20">
        <f t="shared" si="6"/>
        <v>2.67</v>
      </c>
      <c r="L16" s="20">
        <f>round(average(L13:L15),2)</f>
        <v>4</v>
      </c>
      <c r="M16" s="12">
        <f>L16*0.75</f>
        <v>3</v>
      </c>
      <c r="N16" s="12">
        <f>M16+E53</f>
        <v>3.83</v>
      </c>
      <c r="O16" s="20">
        <f>(N16+C16)/2</f>
        <v>3.535</v>
      </c>
    </row>
    <row r="17">
      <c r="A17" s="1" t="s">
        <v>96</v>
      </c>
      <c r="O17" s="23"/>
    </row>
    <row r="18">
      <c r="A18" s="1" t="s">
        <v>97</v>
      </c>
      <c r="B18" s="1" t="s">
        <v>82</v>
      </c>
      <c r="C18" s="12">
        <f t="shared" ref="C18:C20" si="7">round(AVERAGE(D18:J18),2)</f>
        <v>2.86</v>
      </c>
      <c r="D18" s="1">
        <v>2.5</v>
      </c>
      <c r="E18" s="1">
        <v>2.5</v>
      </c>
      <c r="F18" s="1">
        <v>4.0</v>
      </c>
      <c r="G18" s="1">
        <v>3.0</v>
      </c>
      <c r="H18" s="1">
        <v>2.0</v>
      </c>
      <c r="I18" s="1">
        <v>3.0</v>
      </c>
      <c r="J18" s="1">
        <v>3.0</v>
      </c>
      <c r="L18" s="1">
        <v>3.0</v>
      </c>
      <c r="O18" s="23"/>
    </row>
    <row r="19">
      <c r="A19" s="1" t="s">
        <v>98</v>
      </c>
      <c r="B19" s="1" t="s">
        <v>84</v>
      </c>
      <c r="C19" s="12">
        <f t="shared" si="7"/>
        <v>3.29</v>
      </c>
      <c r="D19" s="1">
        <v>4.0</v>
      </c>
      <c r="E19" s="1">
        <v>2.5</v>
      </c>
      <c r="F19" s="1">
        <v>4.0</v>
      </c>
      <c r="G19" s="1">
        <v>4.0</v>
      </c>
      <c r="H19" s="1">
        <v>3.0</v>
      </c>
      <c r="I19" s="1">
        <v>3.0</v>
      </c>
      <c r="J19" s="1">
        <v>2.5</v>
      </c>
      <c r="L19" s="1">
        <v>4.0</v>
      </c>
      <c r="O19" s="23"/>
    </row>
    <row r="20">
      <c r="A20" s="1" t="s">
        <v>99</v>
      </c>
      <c r="B20" s="1" t="s">
        <v>86</v>
      </c>
      <c r="C20" s="12">
        <f t="shared" si="7"/>
        <v>3.14</v>
      </c>
      <c r="D20" s="1">
        <v>3.5</v>
      </c>
      <c r="E20" s="1">
        <v>2.5</v>
      </c>
      <c r="F20" s="1">
        <v>4.0</v>
      </c>
      <c r="G20" s="1">
        <v>4.0</v>
      </c>
      <c r="H20" s="1">
        <v>3.0</v>
      </c>
      <c r="I20" s="1">
        <v>3.0</v>
      </c>
      <c r="J20" s="1">
        <v>2.0</v>
      </c>
      <c r="L20" s="1">
        <v>4.0</v>
      </c>
      <c r="O20" s="23"/>
    </row>
    <row r="21">
      <c r="A21" s="1" t="s">
        <v>100</v>
      </c>
      <c r="B21" s="24" t="s">
        <v>87</v>
      </c>
      <c r="C21" s="20">
        <f t="shared" ref="C21:J21" si="8">round(average(C18:C20),2)</f>
        <v>3.1</v>
      </c>
      <c r="D21" s="20">
        <f t="shared" si="8"/>
        <v>3.33</v>
      </c>
      <c r="E21" s="20">
        <f t="shared" si="8"/>
        <v>2.5</v>
      </c>
      <c r="F21" s="20">
        <f t="shared" si="8"/>
        <v>4</v>
      </c>
      <c r="G21" s="20">
        <f t="shared" si="8"/>
        <v>3.67</v>
      </c>
      <c r="H21" s="20">
        <f t="shared" si="8"/>
        <v>2.67</v>
      </c>
      <c r="I21" s="20">
        <f t="shared" si="8"/>
        <v>3</v>
      </c>
      <c r="J21" s="20">
        <f t="shared" si="8"/>
        <v>2.5</v>
      </c>
      <c r="L21" s="20">
        <f>round(average(L18:L20),2)</f>
        <v>3.67</v>
      </c>
      <c r="M21" s="12">
        <f>L21*0.75</f>
        <v>2.7525</v>
      </c>
      <c r="N21" s="12">
        <f>M21+C53</f>
        <v>3.3825</v>
      </c>
      <c r="O21" s="20">
        <f>(N21+C21)/2</f>
        <v>3.24125</v>
      </c>
    </row>
    <row r="27">
      <c r="A27" s="1" t="s">
        <v>101</v>
      </c>
      <c r="B27" s="41" t="s">
        <v>102</v>
      </c>
      <c r="C27" s="41" t="s">
        <v>103</v>
      </c>
      <c r="D27" s="41" t="s">
        <v>104</v>
      </c>
      <c r="E27" s="41" t="s">
        <v>105</v>
      </c>
    </row>
    <row r="28">
      <c r="A28" s="42" t="s">
        <v>106</v>
      </c>
      <c r="B28" s="43"/>
      <c r="C28" s="43"/>
      <c r="D28" s="43"/>
      <c r="E28" s="43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</row>
    <row r="29">
      <c r="A29" s="25" t="s">
        <v>107</v>
      </c>
      <c r="B29" s="41">
        <v>1.0</v>
      </c>
      <c r="C29" s="41">
        <v>1.0</v>
      </c>
      <c r="D29" s="41">
        <v>1.0</v>
      </c>
      <c r="E29" s="41">
        <v>1.0</v>
      </c>
    </row>
    <row r="30">
      <c r="A30" s="25" t="s">
        <v>108</v>
      </c>
      <c r="B30" s="41">
        <v>1.0</v>
      </c>
      <c r="C30" s="41">
        <v>1.0</v>
      </c>
      <c r="D30" s="41">
        <v>1.0</v>
      </c>
      <c r="E30" s="41">
        <v>1.0</v>
      </c>
    </row>
    <row r="31">
      <c r="A31" s="25" t="s">
        <v>109</v>
      </c>
      <c r="B31" s="41">
        <v>1.0</v>
      </c>
      <c r="C31" s="41">
        <v>1.0</v>
      </c>
      <c r="D31" s="41">
        <v>0.3</v>
      </c>
      <c r="E31" s="41">
        <v>0.5</v>
      </c>
    </row>
    <row r="32">
      <c r="A32" s="25" t="s">
        <v>110</v>
      </c>
      <c r="B32" s="41">
        <v>1.0</v>
      </c>
      <c r="C32" s="41">
        <v>1.0</v>
      </c>
      <c r="D32" s="41">
        <v>1.0</v>
      </c>
      <c r="E32" s="41">
        <v>1.0</v>
      </c>
    </row>
    <row r="33">
      <c r="A33" s="25" t="s">
        <v>111</v>
      </c>
      <c r="B33" s="41">
        <v>1.0</v>
      </c>
      <c r="C33" s="41">
        <v>1.0</v>
      </c>
      <c r="D33" s="41">
        <v>1.0</v>
      </c>
      <c r="E33" s="41">
        <v>1.0</v>
      </c>
    </row>
    <row r="34">
      <c r="A34" s="42" t="s">
        <v>112</v>
      </c>
      <c r="B34" s="43"/>
      <c r="C34" s="43"/>
      <c r="D34" s="43"/>
      <c r="E34" s="43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</row>
    <row r="35">
      <c r="A35" s="25" t="s">
        <v>113</v>
      </c>
      <c r="B35" s="41">
        <v>1.0</v>
      </c>
      <c r="C35" s="41">
        <v>1.0</v>
      </c>
      <c r="D35" s="41">
        <v>1.0</v>
      </c>
      <c r="E35" s="41">
        <v>1.0</v>
      </c>
    </row>
    <row r="36">
      <c r="A36" s="25" t="s">
        <v>114</v>
      </c>
      <c r="B36" s="41">
        <v>1.0</v>
      </c>
      <c r="C36" s="41">
        <v>1.0</v>
      </c>
      <c r="D36" s="41">
        <v>1.0</v>
      </c>
      <c r="E36" s="41">
        <v>1.0</v>
      </c>
    </row>
    <row r="37">
      <c r="A37" s="45" t="s">
        <v>115</v>
      </c>
      <c r="B37" s="43"/>
      <c r="C37" s="43"/>
      <c r="D37" s="43"/>
      <c r="E37" s="43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</row>
    <row r="38">
      <c r="A38" s="25" t="s">
        <v>116</v>
      </c>
      <c r="B38" s="41">
        <v>1.0</v>
      </c>
      <c r="C38" s="41">
        <v>1.0</v>
      </c>
      <c r="D38" s="41">
        <v>1.0</v>
      </c>
      <c r="E38" s="41">
        <v>1.0</v>
      </c>
    </row>
    <row r="39">
      <c r="A39" s="25" t="s">
        <v>117</v>
      </c>
      <c r="B39" s="41">
        <v>1.0</v>
      </c>
      <c r="C39" s="41">
        <v>1.0</v>
      </c>
      <c r="D39" s="41">
        <v>1.0</v>
      </c>
      <c r="E39" s="41">
        <v>0.5</v>
      </c>
    </row>
    <row r="40">
      <c r="A40" s="45" t="s">
        <v>118</v>
      </c>
      <c r="B40" s="43"/>
      <c r="C40" s="43"/>
      <c r="D40" s="43"/>
      <c r="E40" s="43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</row>
    <row r="41">
      <c r="A41" s="25" t="s">
        <v>119</v>
      </c>
      <c r="B41" s="41">
        <v>1.0</v>
      </c>
      <c r="C41" s="41">
        <v>1.0</v>
      </c>
      <c r="D41" s="41">
        <v>0.5</v>
      </c>
      <c r="E41" s="46"/>
    </row>
    <row r="42">
      <c r="A42" s="25" t="s">
        <v>120</v>
      </c>
      <c r="B42" s="41">
        <v>1.0</v>
      </c>
      <c r="C42" s="41">
        <v>1.0</v>
      </c>
      <c r="D42" s="41">
        <v>1.0</v>
      </c>
      <c r="E42" s="46"/>
    </row>
    <row r="43">
      <c r="A43" s="25" t="s">
        <v>121</v>
      </c>
      <c r="B43" s="41">
        <v>1.0</v>
      </c>
      <c r="C43" s="41">
        <v>1.0</v>
      </c>
      <c r="D43" s="41">
        <v>0.5</v>
      </c>
      <c r="E43" s="46"/>
    </row>
    <row r="44">
      <c r="A44" s="45" t="s">
        <v>122</v>
      </c>
      <c r="B44" s="43"/>
      <c r="C44" s="43"/>
      <c r="D44" s="43"/>
      <c r="E44" s="43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</row>
    <row r="45">
      <c r="A45" s="25" t="s">
        <v>123</v>
      </c>
      <c r="B45" s="41">
        <v>2.0</v>
      </c>
      <c r="C45" s="41">
        <v>0.5</v>
      </c>
      <c r="D45" s="41">
        <v>2.0</v>
      </c>
      <c r="E45" s="41">
        <v>2.0</v>
      </c>
    </row>
    <row r="46">
      <c r="A46" s="25" t="s">
        <v>124</v>
      </c>
      <c r="B46" s="41">
        <v>2.0</v>
      </c>
      <c r="C46" s="41">
        <v>0.5</v>
      </c>
      <c r="D46" s="41">
        <v>2.0</v>
      </c>
      <c r="E46" s="41">
        <v>2.0</v>
      </c>
    </row>
    <row r="47">
      <c r="A47" s="45" t="s">
        <v>125</v>
      </c>
      <c r="B47" s="43"/>
      <c r="C47" s="43"/>
      <c r="D47" s="43"/>
      <c r="E47" s="43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</row>
    <row r="48">
      <c r="A48" s="25" t="s">
        <v>119</v>
      </c>
      <c r="B48" s="41">
        <v>2.0</v>
      </c>
      <c r="C48" s="41">
        <v>0.0</v>
      </c>
      <c r="D48" s="46"/>
      <c r="E48" s="41">
        <v>2.0</v>
      </c>
    </row>
    <row r="49">
      <c r="A49" s="25" t="s">
        <v>120</v>
      </c>
      <c r="B49" s="41">
        <v>2.0</v>
      </c>
      <c r="C49" s="41">
        <v>0.0</v>
      </c>
      <c r="D49" s="46"/>
      <c r="E49" s="41">
        <v>2.0</v>
      </c>
    </row>
    <row r="50">
      <c r="A50" s="25" t="s">
        <v>121</v>
      </c>
      <c r="B50" s="41">
        <v>2.0</v>
      </c>
      <c r="C50" s="41">
        <v>0.0</v>
      </c>
      <c r="D50" s="46"/>
      <c r="E50" s="41">
        <v>2.0</v>
      </c>
    </row>
    <row r="51">
      <c r="A51" s="25" t="s">
        <v>126</v>
      </c>
      <c r="B51" s="41">
        <v>2.0</v>
      </c>
      <c r="C51" s="41">
        <v>2.0</v>
      </c>
      <c r="D51" s="41">
        <v>2.0</v>
      </c>
      <c r="E51" s="41">
        <v>2.0</v>
      </c>
    </row>
    <row r="52">
      <c r="B52" s="12">
        <f t="shared" ref="B52:E52" si="9">sum(B29:B51)</f>
        <v>24</v>
      </c>
      <c r="C52" s="12">
        <f t="shared" si="9"/>
        <v>15</v>
      </c>
      <c r="D52" s="12">
        <f t="shared" si="9"/>
        <v>16.3</v>
      </c>
      <c r="E52" s="12">
        <f t="shared" si="9"/>
        <v>20</v>
      </c>
    </row>
    <row r="53">
      <c r="B53" s="12">
        <f t="shared" ref="B53:E53" si="10">round(B52/$B$52,2)</f>
        <v>1</v>
      </c>
      <c r="C53" s="12">
        <f t="shared" si="10"/>
        <v>0.63</v>
      </c>
      <c r="D53" s="12">
        <f t="shared" si="10"/>
        <v>0.68</v>
      </c>
      <c r="E53" s="12">
        <f t="shared" si="10"/>
        <v>0.83</v>
      </c>
    </row>
  </sheetData>
  <mergeCells count="1">
    <mergeCell ref="D2:J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8.13"/>
    <col customWidth="1" min="2" max="5" width="15.13"/>
    <col customWidth="1" min="6" max="6" width="8.13"/>
    <col customWidth="1" min="7" max="7" width="15.13"/>
    <col customWidth="1" min="8" max="8" width="17.75"/>
    <col customWidth="1" min="9" max="11" width="8.13"/>
    <col customWidth="1" min="12" max="14" width="15.13"/>
    <col customWidth="1" min="15" max="15" width="25.13"/>
    <col customWidth="1" min="16" max="16" width="14.0"/>
    <col customWidth="1" min="17" max="24" width="8.13"/>
  </cols>
  <sheetData>
    <row r="1">
      <c r="C1" s="47"/>
      <c r="D1" s="23"/>
      <c r="E1" s="1" t="s">
        <v>127</v>
      </c>
      <c r="F1" s="1" t="s">
        <v>127</v>
      </c>
      <c r="G1" s="23"/>
      <c r="H1" s="1" t="s">
        <v>128</v>
      </c>
      <c r="I1" s="1" t="s">
        <v>128</v>
      </c>
      <c r="J1" s="1" t="s">
        <v>128</v>
      </c>
      <c r="K1" s="1" t="s">
        <v>128</v>
      </c>
      <c r="L1" s="23"/>
      <c r="M1" s="23"/>
      <c r="N1" s="23"/>
      <c r="O1" s="1" t="s">
        <v>25</v>
      </c>
      <c r="P1" s="1" t="s">
        <v>25</v>
      </c>
      <c r="Q1" s="1" t="s">
        <v>25</v>
      </c>
      <c r="R1" s="1" t="s">
        <v>25</v>
      </c>
      <c r="S1" s="1" t="s">
        <v>25</v>
      </c>
      <c r="T1" s="1" t="s">
        <v>25</v>
      </c>
      <c r="U1" s="1" t="s">
        <v>25</v>
      </c>
      <c r="V1" s="1" t="s">
        <v>25</v>
      </c>
      <c r="W1" s="1" t="s">
        <v>25</v>
      </c>
      <c r="X1" s="1" t="s">
        <v>25</v>
      </c>
    </row>
    <row r="2">
      <c r="A2" s="1" t="s">
        <v>129</v>
      </c>
      <c r="C2" s="48" t="s">
        <v>130</v>
      </c>
      <c r="D2" s="6" t="s">
        <v>131</v>
      </c>
      <c r="E2" s="1" t="s">
        <v>132</v>
      </c>
      <c r="F2" s="49" t="s">
        <v>133</v>
      </c>
      <c r="G2" s="6" t="s">
        <v>134</v>
      </c>
      <c r="H2" s="1" t="s">
        <v>135</v>
      </c>
      <c r="I2" s="1" t="s">
        <v>136</v>
      </c>
      <c r="J2" s="1" t="s">
        <v>137</v>
      </c>
      <c r="K2" s="1" t="s">
        <v>138</v>
      </c>
      <c r="L2" s="6" t="s">
        <v>139</v>
      </c>
      <c r="M2" s="6" t="s">
        <v>140</v>
      </c>
      <c r="N2" s="6" t="s">
        <v>141</v>
      </c>
      <c r="O2" s="1" t="s">
        <v>142</v>
      </c>
      <c r="P2" s="1" t="s">
        <v>143</v>
      </c>
      <c r="Q2" s="1" t="s">
        <v>144</v>
      </c>
      <c r="R2" s="1" t="s">
        <v>145</v>
      </c>
      <c r="S2" s="1" t="s">
        <v>146</v>
      </c>
      <c r="T2" s="1" t="s">
        <v>147</v>
      </c>
      <c r="U2" s="1" t="s">
        <v>148</v>
      </c>
      <c r="V2" s="1" t="s">
        <v>149</v>
      </c>
      <c r="W2" s="1" t="s">
        <v>150</v>
      </c>
      <c r="X2" s="1" t="s">
        <v>151</v>
      </c>
    </row>
    <row r="3">
      <c r="A3" s="1" t="s">
        <v>41</v>
      </c>
      <c r="B3" s="1" t="s">
        <v>3</v>
      </c>
      <c r="C3" s="50">
        <f t="shared" ref="C3:C15" si="1">round((0.5*(D3)+0.3*(G3) +0.2*(L3)),2)</f>
        <v>3.16</v>
      </c>
      <c r="D3" s="20">
        <f t="shared" ref="D3:D15" si="2">average(E3:F3)</f>
        <v>2.925</v>
      </c>
      <c r="E3" s="1">
        <v>2.45</v>
      </c>
      <c r="F3" s="49">
        <v>3.4</v>
      </c>
      <c r="G3" s="20">
        <f t="shared" ref="G3:G15" si="3">round(sum(H3:K3)/3,3)</f>
        <v>3.033</v>
      </c>
      <c r="H3" s="1">
        <v>2.0</v>
      </c>
      <c r="I3" s="1" t="s">
        <v>10</v>
      </c>
      <c r="J3" s="1">
        <v>3.6</v>
      </c>
      <c r="K3" s="1">
        <v>3.5</v>
      </c>
      <c r="L3" s="20">
        <f t="shared" ref="L3:L15" si="4">round(average(M3:N3),2)</f>
        <v>3.93</v>
      </c>
      <c r="M3" s="6">
        <v>4.0</v>
      </c>
      <c r="N3" s="20">
        <f t="shared" ref="N3:N15" si="5">round(average(O3:X3),3)</f>
        <v>3.85</v>
      </c>
      <c r="O3" s="1">
        <v>4.0</v>
      </c>
      <c r="P3" s="1">
        <v>4.0</v>
      </c>
      <c r="Q3" s="1">
        <v>4.0</v>
      </c>
      <c r="R3" s="1">
        <v>4.0</v>
      </c>
      <c r="S3" s="1">
        <v>4.0</v>
      </c>
      <c r="T3" s="1">
        <v>4.0</v>
      </c>
      <c r="U3" s="1">
        <v>4.0</v>
      </c>
      <c r="V3" s="1">
        <v>3.0</v>
      </c>
      <c r="W3" s="1">
        <v>3.5</v>
      </c>
      <c r="X3" s="1">
        <v>4.0</v>
      </c>
    </row>
    <row r="4">
      <c r="A4" s="1" t="s">
        <v>39</v>
      </c>
      <c r="B4" s="1" t="s">
        <v>4</v>
      </c>
      <c r="C4" s="50">
        <f t="shared" si="1"/>
        <v>3.03</v>
      </c>
      <c r="D4" s="20">
        <f t="shared" si="2"/>
        <v>3.615</v>
      </c>
      <c r="E4" s="1">
        <v>3.4</v>
      </c>
      <c r="F4" s="49">
        <v>3.83</v>
      </c>
      <c r="G4" s="20">
        <f t="shared" si="3"/>
        <v>1.9</v>
      </c>
      <c r="H4" s="1">
        <v>1.2</v>
      </c>
      <c r="I4" s="1">
        <v>1.5</v>
      </c>
      <c r="J4" s="1">
        <v>3.0</v>
      </c>
      <c r="K4" s="1" t="s">
        <v>10</v>
      </c>
      <c r="L4" s="20">
        <f t="shared" si="4"/>
        <v>3.25</v>
      </c>
      <c r="M4" s="6">
        <v>3.0</v>
      </c>
      <c r="N4" s="20">
        <f t="shared" si="5"/>
        <v>3.5</v>
      </c>
      <c r="O4" s="1">
        <v>3.5</v>
      </c>
      <c r="P4" s="1">
        <v>3.5</v>
      </c>
      <c r="Q4" s="1">
        <v>4.0</v>
      </c>
      <c r="R4" s="1">
        <v>2.0</v>
      </c>
      <c r="S4" s="1">
        <v>4.0</v>
      </c>
      <c r="T4" s="1">
        <v>4.0</v>
      </c>
      <c r="U4" s="1">
        <v>4.0</v>
      </c>
      <c r="V4" s="1">
        <v>3.5</v>
      </c>
      <c r="W4" s="1">
        <v>3.0</v>
      </c>
      <c r="X4" s="1">
        <v>3.5</v>
      </c>
    </row>
    <row r="5">
      <c r="A5" s="1" t="s">
        <v>45</v>
      </c>
      <c r="B5" s="1" t="s">
        <v>2</v>
      </c>
      <c r="C5" s="50">
        <f t="shared" si="1"/>
        <v>3.47</v>
      </c>
      <c r="D5" s="20">
        <f t="shared" si="2"/>
        <v>3.375</v>
      </c>
      <c r="E5" s="1">
        <v>3.35</v>
      </c>
      <c r="F5" s="49">
        <v>3.4</v>
      </c>
      <c r="G5" s="20">
        <f t="shared" si="3"/>
        <v>3.317</v>
      </c>
      <c r="H5" s="1">
        <v>3.5</v>
      </c>
      <c r="I5" s="1">
        <v>3.2</v>
      </c>
      <c r="J5" s="1" t="s">
        <v>10</v>
      </c>
      <c r="K5" s="1">
        <v>3.25</v>
      </c>
      <c r="L5" s="20">
        <f t="shared" si="4"/>
        <v>3.95</v>
      </c>
      <c r="M5" s="6">
        <v>4.0</v>
      </c>
      <c r="N5" s="20">
        <f t="shared" si="5"/>
        <v>3.9</v>
      </c>
      <c r="O5" s="1">
        <v>4.0</v>
      </c>
      <c r="P5" s="1">
        <v>4.0</v>
      </c>
      <c r="Q5" s="1">
        <v>4.0</v>
      </c>
      <c r="R5" s="1">
        <v>4.0</v>
      </c>
      <c r="S5" s="1">
        <v>4.0</v>
      </c>
      <c r="T5" s="1">
        <v>4.0</v>
      </c>
      <c r="U5" s="1">
        <v>4.0</v>
      </c>
      <c r="V5" s="1">
        <v>3.5</v>
      </c>
      <c r="W5" s="1">
        <v>3.5</v>
      </c>
      <c r="X5" s="1">
        <v>4.0</v>
      </c>
    </row>
    <row r="6">
      <c r="A6" s="1" t="s">
        <v>37</v>
      </c>
      <c r="B6" s="1" t="s">
        <v>4</v>
      </c>
      <c r="C6" s="50">
        <f t="shared" si="1"/>
        <v>3.02</v>
      </c>
      <c r="D6" s="20">
        <f t="shared" si="2"/>
        <v>2.85</v>
      </c>
      <c r="E6" s="1">
        <v>3.4</v>
      </c>
      <c r="F6" s="49">
        <v>2.3</v>
      </c>
      <c r="G6" s="20">
        <f t="shared" si="3"/>
        <v>3.083</v>
      </c>
      <c r="H6" s="1">
        <v>2.4</v>
      </c>
      <c r="I6" s="1" t="s">
        <v>10</v>
      </c>
      <c r="J6" s="1">
        <v>3.35</v>
      </c>
      <c r="K6" s="1">
        <v>3.5</v>
      </c>
      <c r="L6" s="20">
        <f t="shared" si="4"/>
        <v>3.35</v>
      </c>
      <c r="M6" s="6">
        <v>3.0</v>
      </c>
      <c r="N6" s="20">
        <f t="shared" si="5"/>
        <v>3.7</v>
      </c>
      <c r="O6" s="1">
        <v>4.0</v>
      </c>
      <c r="P6" s="1">
        <v>4.0</v>
      </c>
      <c r="Q6" s="1">
        <v>4.0</v>
      </c>
      <c r="R6" s="1">
        <v>4.0</v>
      </c>
      <c r="S6" s="1">
        <v>4.0</v>
      </c>
      <c r="T6" s="1">
        <v>4.0</v>
      </c>
      <c r="U6" s="1">
        <v>4.0</v>
      </c>
      <c r="V6" s="1">
        <v>3.0</v>
      </c>
      <c r="W6" s="1">
        <v>3.0</v>
      </c>
      <c r="X6" s="1">
        <v>3.0</v>
      </c>
    </row>
    <row r="7">
      <c r="A7" s="1" t="s">
        <v>35</v>
      </c>
      <c r="B7" s="1" t="s">
        <v>2</v>
      </c>
      <c r="C7" s="50">
        <f t="shared" si="1"/>
        <v>3.49</v>
      </c>
      <c r="D7" s="20">
        <f t="shared" si="2"/>
        <v>3.49</v>
      </c>
      <c r="E7" s="1">
        <v>3.15</v>
      </c>
      <c r="F7" s="49">
        <v>3.83</v>
      </c>
      <c r="G7" s="20">
        <f t="shared" si="3"/>
        <v>3.467</v>
      </c>
      <c r="H7" s="1" t="s">
        <v>10</v>
      </c>
      <c r="I7" s="1">
        <v>3.5</v>
      </c>
      <c r="J7" s="1">
        <v>3.7</v>
      </c>
      <c r="K7" s="1">
        <v>3.2</v>
      </c>
      <c r="L7" s="20">
        <f t="shared" si="4"/>
        <v>3.5</v>
      </c>
      <c r="M7" s="6">
        <v>3.25</v>
      </c>
      <c r="N7" s="20">
        <f t="shared" si="5"/>
        <v>3.75</v>
      </c>
      <c r="O7" s="1">
        <v>4.0</v>
      </c>
      <c r="P7" s="1">
        <v>3.5</v>
      </c>
      <c r="Q7" s="1">
        <v>4.0</v>
      </c>
      <c r="R7" s="1">
        <v>4.0</v>
      </c>
      <c r="S7" s="1">
        <v>4.0</v>
      </c>
      <c r="T7" s="1">
        <v>4.0</v>
      </c>
      <c r="U7" s="1">
        <v>4.0</v>
      </c>
      <c r="V7" s="1">
        <v>3.0</v>
      </c>
      <c r="W7" s="1">
        <v>3.5</v>
      </c>
      <c r="X7" s="1">
        <v>3.5</v>
      </c>
    </row>
    <row r="8">
      <c r="A8" s="1" t="s">
        <v>36</v>
      </c>
      <c r="B8" s="1" t="s">
        <v>5</v>
      </c>
      <c r="C8" s="50">
        <f t="shared" si="1"/>
        <v>2.57</v>
      </c>
      <c r="D8" s="20">
        <f t="shared" si="2"/>
        <v>2.075</v>
      </c>
      <c r="E8" s="1">
        <v>1.85</v>
      </c>
      <c r="F8" s="49">
        <v>2.3</v>
      </c>
      <c r="G8" s="20">
        <f t="shared" si="3"/>
        <v>3.317</v>
      </c>
      <c r="H8" s="1">
        <v>3.9</v>
      </c>
      <c r="I8" s="1" t="s">
        <v>10</v>
      </c>
      <c r="J8" s="1">
        <v>3.05</v>
      </c>
      <c r="K8" s="1">
        <v>3.0</v>
      </c>
      <c r="L8" s="20">
        <f t="shared" si="4"/>
        <v>2.7</v>
      </c>
      <c r="M8" s="6">
        <v>2.0</v>
      </c>
      <c r="N8" s="20">
        <f t="shared" si="5"/>
        <v>3.4</v>
      </c>
      <c r="O8" s="1">
        <v>4.0</v>
      </c>
      <c r="P8" s="1">
        <v>4.0</v>
      </c>
      <c r="Q8" s="1">
        <v>3.5</v>
      </c>
      <c r="R8" s="1">
        <v>4.0</v>
      </c>
      <c r="S8" s="1">
        <v>4.0</v>
      </c>
      <c r="T8" s="1">
        <v>2.0</v>
      </c>
      <c r="U8" s="1">
        <v>4.0</v>
      </c>
      <c r="V8" s="1">
        <v>2.5</v>
      </c>
      <c r="W8" s="1">
        <v>3.0</v>
      </c>
      <c r="X8" s="1">
        <v>3.0</v>
      </c>
    </row>
    <row r="9">
      <c r="A9" s="1" t="s">
        <v>38</v>
      </c>
      <c r="B9" s="1" t="s">
        <v>4</v>
      </c>
      <c r="C9" s="50">
        <f t="shared" si="1"/>
        <v>2.97</v>
      </c>
      <c r="D9" s="20">
        <f t="shared" si="2"/>
        <v>3.15</v>
      </c>
      <c r="E9" s="1">
        <v>4.0</v>
      </c>
      <c r="F9" s="49">
        <v>2.3</v>
      </c>
      <c r="G9" s="20">
        <f t="shared" si="3"/>
        <v>2.41</v>
      </c>
      <c r="H9" s="1">
        <v>2.1</v>
      </c>
      <c r="I9" s="1" t="s">
        <v>10</v>
      </c>
      <c r="J9" s="1">
        <v>2.38</v>
      </c>
      <c r="K9" s="1">
        <v>2.75</v>
      </c>
      <c r="L9" s="20">
        <f t="shared" si="4"/>
        <v>3.35</v>
      </c>
      <c r="M9" s="6">
        <v>3.0</v>
      </c>
      <c r="N9" s="20">
        <f t="shared" si="5"/>
        <v>3.7</v>
      </c>
      <c r="O9" s="1">
        <v>4.0</v>
      </c>
      <c r="P9" s="1">
        <v>3.5</v>
      </c>
      <c r="Q9" s="1">
        <v>4.0</v>
      </c>
      <c r="R9" s="1">
        <v>4.0</v>
      </c>
      <c r="S9" s="1">
        <v>4.0</v>
      </c>
      <c r="T9" s="1">
        <v>4.0</v>
      </c>
      <c r="U9" s="1">
        <v>4.0</v>
      </c>
      <c r="V9" s="1">
        <v>3.5</v>
      </c>
      <c r="W9" s="1">
        <v>3.0</v>
      </c>
      <c r="X9" s="1">
        <v>3.0</v>
      </c>
    </row>
    <row r="10">
      <c r="A10" s="1" t="s">
        <v>46</v>
      </c>
      <c r="B10" s="1" t="s">
        <v>4</v>
      </c>
      <c r="C10" s="50">
        <f t="shared" si="1"/>
        <v>2.94</v>
      </c>
      <c r="D10" s="20">
        <f t="shared" si="2"/>
        <v>3.125</v>
      </c>
      <c r="E10" s="1">
        <v>2.85</v>
      </c>
      <c r="F10" s="49">
        <v>3.4</v>
      </c>
      <c r="G10" s="20">
        <f t="shared" si="3"/>
        <v>2.65</v>
      </c>
      <c r="H10" s="1">
        <v>1.5</v>
      </c>
      <c r="I10" s="1" t="s">
        <v>10</v>
      </c>
      <c r="J10" s="1">
        <v>3.25</v>
      </c>
      <c r="K10" s="1">
        <v>3.2</v>
      </c>
      <c r="L10" s="20">
        <f t="shared" si="4"/>
        <v>2.93</v>
      </c>
      <c r="M10" s="6">
        <v>2.0</v>
      </c>
      <c r="N10" s="20">
        <f t="shared" si="5"/>
        <v>3.85</v>
      </c>
      <c r="O10" s="1">
        <v>4.0</v>
      </c>
      <c r="P10" s="1">
        <v>3.5</v>
      </c>
      <c r="Q10" s="1">
        <v>4.0</v>
      </c>
      <c r="R10" s="1">
        <v>4.0</v>
      </c>
      <c r="S10" s="1">
        <v>4.0</v>
      </c>
      <c r="T10" s="1">
        <v>4.0</v>
      </c>
      <c r="U10" s="1">
        <v>4.0</v>
      </c>
      <c r="V10" s="1">
        <v>3.5</v>
      </c>
      <c r="W10" s="1">
        <v>3.5</v>
      </c>
      <c r="X10" s="1">
        <v>4.0</v>
      </c>
    </row>
    <row r="11">
      <c r="A11" s="1" t="s">
        <v>42</v>
      </c>
      <c r="B11" s="1" t="s">
        <v>3</v>
      </c>
      <c r="C11" s="50">
        <f t="shared" si="1"/>
        <v>3.28</v>
      </c>
      <c r="D11" s="20">
        <f t="shared" si="2"/>
        <v>3.315</v>
      </c>
      <c r="E11" s="1">
        <v>3.25</v>
      </c>
      <c r="F11" s="49">
        <v>3.38</v>
      </c>
      <c r="G11" s="20">
        <f t="shared" si="3"/>
        <v>3.15</v>
      </c>
      <c r="H11" s="1" t="s">
        <v>10</v>
      </c>
      <c r="I11" s="1">
        <v>3.5</v>
      </c>
      <c r="J11" s="1">
        <v>2.75</v>
      </c>
      <c r="K11" s="1">
        <v>3.2</v>
      </c>
      <c r="L11" s="20">
        <f t="shared" si="4"/>
        <v>3.4</v>
      </c>
      <c r="M11" s="6">
        <v>3.0</v>
      </c>
      <c r="N11" s="20">
        <f t="shared" si="5"/>
        <v>3.8</v>
      </c>
      <c r="O11" s="1">
        <v>4.0</v>
      </c>
      <c r="P11" s="1">
        <v>4.0</v>
      </c>
      <c r="Q11" s="1">
        <v>4.0</v>
      </c>
      <c r="R11" s="1">
        <v>4.0</v>
      </c>
      <c r="S11" s="1">
        <v>4.0</v>
      </c>
      <c r="T11" s="1">
        <v>4.0</v>
      </c>
      <c r="U11" s="1">
        <v>4.0</v>
      </c>
      <c r="V11" s="1">
        <v>4.0</v>
      </c>
      <c r="W11" s="1">
        <v>3.0</v>
      </c>
      <c r="X11" s="1">
        <v>3.0</v>
      </c>
    </row>
    <row r="12">
      <c r="A12" s="1" t="s">
        <v>34</v>
      </c>
      <c r="B12" s="1" t="s">
        <v>3</v>
      </c>
      <c r="C12" s="50">
        <f t="shared" si="1"/>
        <v>3.2</v>
      </c>
      <c r="D12" s="20">
        <f t="shared" si="2"/>
        <v>3.415</v>
      </c>
      <c r="E12" s="1">
        <v>3.0</v>
      </c>
      <c r="F12" s="49">
        <v>3.83</v>
      </c>
      <c r="G12" s="20">
        <f t="shared" si="3"/>
        <v>3.117</v>
      </c>
      <c r="H12" s="1">
        <v>3.0</v>
      </c>
      <c r="I12" s="1" t="s">
        <v>10</v>
      </c>
      <c r="J12" s="1">
        <v>3.1</v>
      </c>
      <c r="K12" s="1">
        <v>3.25</v>
      </c>
      <c r="L12" s="20">
        <f t="shared" si="4"/>
        <v>2.81</v>
      </c>
      <c r="M12" s="6">
        <v>2.0</v>
      </c>
      <c r="N12" s="20">
        <f t="shared" si="5"/>
        <v>3.611</v>
      </c>
      <c r="O12" s="1">
        <v>4.0</v>
      </c>
      <c r="P12" s="1">
        <v>4.0</v>
      </c>
      <c r="Q12" s="1">
        <v>4.0</v>
      </c>
      <c r="R12" s="1">
        <v>4.0</v>
      </c>
      <c r="S12" s="1">
        <v>4.0</v>
      </c>
      <c r="U12" s="1">
        <v>4.0</v>
      </c>
      <c r="V12" s="1">
        <v>2.0</v>
      </c>
      <c r="W12" s="1">
        <v>3.0</v>
      </c>
      <c r="X12" s="1">
        <v>3.5</v>
      </c>
    </row>
    <row r="13">
      <c r="A13" s="1" t="s">
        <v>152</v>
      </c>
      <c r="B13" s="1" t="s">
        <v>3</v>
      </c>
      <c r="C13" s="50">
        <f t="shared" si="1"/>
        <v>3.23</v>
      </c>
      <c r="D13" s="20">
        <f t="shared" si="2"/>
        <v>3.24</v>
      </c>
      <c r="E13" s="1">
        <v>3.1</v>
      </c>
      <c r="F13" s="49">
        <v>3.38</v>
      </c>
      <c r="G13" s="20">
        <f t="shared" si="3"/>
        <v>3.267</v>
      </c>
      <c r="H13" s="1" t="s">
        <v>10</v>
      </c>
      <c r="I13" s="1">
        <v>2.7</v>
      </c>
      <c r="J13" s="1">
        <v>3.25</v>
      </c>
      <c r="K13" s="1">
        <v>3.85</v>
      </c>
      <c r="L13" s="20">
        <f t="shared" si="4"/>
        <v>3.15</v>
      </c>
      <c r="M13" s="6">
        <v>2.5</v>
      </c>
      <c r="N13" s="20">
        <f t="shared" si="5"/>
        <v>3.8</v>
      </c>
      <c r="O13" s="1">
        <v>4.0</v>
      </c>
      <c r="P13" s="1">
        <v>4.0</v>
      </c>
      <c r="Q13" s="1">
        <v>4.0</v>
      </c>
      <c r="R13" s="1">
        <v>4.0</v>
      </c>
      <c r="S13" s="1">
        <v>4.0</v>
      </c>
      <c r="T13" s="1">
        <v>4.0</v>
      </c>
      <c r="U13" s="1">
        <v>4.0</v>
      </c>
      <c r="V13" s="1">
        <v>4.0</v>
      </c>
      <c r="W13" s="1">
        <v>3.0</v>
      </c>
      <c r="X13" s="1">
        <v>3.0</v>
      </c>
    </row>
    <row r="14">
      <c r="A14" s="1" t="s">
        <v>43</v>
      </c>
      <c r="B14" s="1" t="s">
        <v>2</v>
      </c>
      <c r="C14" s="50">
        <f t="shared" si="1"/>
        <v>3.56</v>
      </c>
      <c r="D14" s="20">
        <f t="shared" si="2"/>
        <v>3.44</v>
      </c>
      <c r="E14" s="1">
        <v>3.5</v>
      </c>
      <c r="F14" s="49">
        <v>3.38</v>
      </c>
      <c r="G14" s="20">
        <f t="shared" si="3"/>
        <v>3.583</v>
      </c>
      <c r="H14" s="1">
        <v>3.5</v>
      </c>
      <c r="I14" s="1" t="s">
        <v>10</v>
      </c>
      <c r="J14" s="1">
        <v>3.25</v>
      </c>
      <c r="K14" s="1">
        <v>4.0</v>
      </c>
      <c r="L14" s="20">
        <f t="shared" si="4"/>
        <v>3.85</v>
      </c>
      <c r="M14" s="6">
        <v>4.0</v>
      </c>
      <c r="N14" s="20">
        <f t="shared" si="5"/>
        <v>3.7</v>
      </c>
      <c r="O14" s="1">
        <v>3.5</v>
      </c>
      <c r="P14" s="1">
        <v>4.0</v>
      </c>
      <c r="Q14" s="1">
        <v>3.5</v>
      </c>
      <c r="R14" s="1">
        <v>4.0</v>
      </c>
      <c r="S14" s="1">
        <v>4.0</v>
      </c>
      <c r="T14" s="1">
        <v>4.0</v>
      </c>
      <c r="U14" s="1">
        <v>4.0</v>
      </c>
      <c r="V14" s="1">
        <v>4.0</v>
      </c>
      <c r="W14" s="1">
        <v>3.0</v>
      </c>
      <c r="X14" s="1">
        <v>3.0</v>
      </c>
    </row>
    <row r="15">
      <c r="A15" s="1" t="s">
        <v>44</v>
      </c>
      <c r="B15" s="1" t="s">
        <v>1</v>
      </c>
      <c r="C15" s="50">
        <f t="shared" si="1"/>
        <v>3.89</v>
      </c>
      <c r="D15" s="20">
        <f t="shared" si="2"/>
        <v>3.6</v>
      </c>
      <c r="E15" s="1">
        <v>3.8</v>
      </c>
      <c r="F15" s="49">
        <v>3.4</v>
      </c>
      <c r="G15" s="20">
        <f t="shared" si="3"/>
        <v>4.35</v>
      </c>
      <c r="H15" s="1">
        <v>3.5</v>
      </c>
      <c r="I15" s="1">
        <v>2.5</v>
      </c>
      <c r="J15" s="1">
        <v>3.55</v>
      </c>
      <c r="K15" s="1">
        <v>3.5</v>
      </c>
      <c r="L15" s="20">
        <f t="shared" si="4"/>
        <v>3.93</v>
      </c>
      <c r="M15" s="6">
        <v>4.0</v>
      </c>
      <c r="N15" s="20">
        <f t="shared" si="5"/>
        <v>3.85</v>
      </c>
      <c r="O15" s="1">
        <v>4.0</v>
      </c>
      <c r="P15" s="1">
        <v>4.0</v>
      </c>
      <c r="Q15" s="1">
        <v>3.5</v>
      </c>
      <c r="R15" s="1">
        <v>4.0</v>
      </c>
      <c r="S15" s="1">
        <v>4.0</v>
      </c>
      <c r="T15" s="1">
        <v>4.0</v>
      </c>
      <c r="U15" s="1">
        <v>4.0</v>
      </c>
      <c r="V15" s="1">
        <v>3.5</v>
      </c>
      <c r="W15" s="1">
        <v>3.5</v>
      </c>
      <c r="X15" s="1">
        <v>4.0</v>
      </c>
    </row>
  </sheetData>
  <drawing r:id="rId1"/>
</worksheet>
</file>