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3"/>
    <sheet state="visible" name="Lectures" sheetId="2" r:id="rId4"/>
    <sheet state="visible" name="lesson 10 calculator" sheetId="3" r:id="rId5"/>
    <sheet state="visible" name="Grading Overview" sheetId="4" r:id="rId6"/>
    <sheet state="visible" name="Gradebook" sheetId="5" r:id="rId7"/>
    <sheet state="visible" name="Sheet21" sheetId="6" r:id="rId8"/>
    <sheet state="visible" name="MidTerm Phase I Grading" sheetId="7" r:id="rId9"/>
    <sheet state="visible" name="Final Phase II Grading" sheetId="8" r:id="rId10"/>
    <sheet state="visible" name="In Process Tim Final Grading" sheetId="9" r:id="rId11"/>
  </sheets>
  <definedNames/>
  <calcPr/>
</workbook>
</file>

<file path=xl/sharedStrings.xml><?xml version="1.0" encoding="utf-8"?>
<sst xmlns="http://schemas.openxmlformats.org/spreadsheetml/2006/main" count="419" uniqueCount="282">
  <si>
    <t>Week</t>
  </si>
  <si>
    <t>Date Due</t>
  </si>
  <si>
    <t>Lessons</t>
  </si>
  <si>
    <t>Lectures</t>
  </si>
  <si>
    <t>Wed Jan 22, 2014</t>
  </si>
  <si>
    <t>Lecture: Class Mechanics,
Lecture: Instructor's Backgrounds,
Lecture: Why Systems?</t>
  </si>
  <si>
    <t>Mon Jan 27, 2014</t>
  </si>
  <si>
    <t>Lesson 1 - Systems in Arcadia</t>
  </si>
  <si>
    <t>Lecture: Visualizing Systems</t>
  </si>
  <si>
    <t>Wed Jan 29, 2014</t>
  </si>
  <si>
    <t>Lesson 2 - Terminology</t>
  </si>
  <si>
    <t>Mon Feb 3, 2014</t>
  </si>
  <si>
    <t>Lecture: Diagramming Basics</t>
  </si>
  <si>
    <t>Wed Feb 5, 2014</t>
  </si>
  <si>
    <t>Lesson 3 - Character Map</t>
  </si>
  <si>
    <t>Mon Feb 10, 2014</t>
  </si>
  <si>
    <t>Lecture: Feedback</t>
  </si>
  <si>
    <t>Wed Feb 12, 2014</t>
  </si>
  <si>
    <t>Lesson 4 - Feedback</t>
  </si>
  <si>
    <t>Mon Feb 17, 2014</t>
  </si>
  <si>
    <t>Lecture: Patterns &amp; Boundaries</t>
  </si>
  <si>
    <t>Wed Feb 19, 2014</t>
  </si>
  <si>
    <t>Lesson 5 - Archetypes</t>
  </si>
  <si>
    <t>Mon Feb 24, 2014</t>
  </si>
  <si>
    <t>Lecture: Creating a Basic Website, HTML, FTP,
Lecture: How the Internet Works</t>
  </si>
  <si>
    <t>Wed Feb 26, 2014</t>
  </si>
  <si>
    <t>Lesson 6 - Basic Website</t>
  </si>
  <si>
    <t>Lecture: Website Appearance, CSS</t>
  </si>
  <si>
    <t>Mon Mar 3, 2014</t>
  </si>
  <si>
    <t>Lesson 7 - Styled Website</t>
  </si>
  <si>
    <t>Lecture: Adding Interactivity to a Website, Javascript, jQuery</t>
  </si>
  <si>
    <t>Wed Mar 5, 2014</t>
  </si>
  <si>
    <t>Lesson 8 - Interactive Website</t>
  </si>
  <si>
    <t>Lecture: Using a UI Framework, Bootstrap</t>
  </si>
  <si>
    <t>Mon Mar 10, 2014</t>
  </si>
  <si>
    <t>Wed Mar 12, 2014</t>
  </si>
  <si>
    <t>Mon Mar 17, 2014</t>
  </si>
  <si>
    <t>Wed Mar 19, 2014</t>
  </si>
  <si>
    <t>~</t>
  </si>
  <si>
    <t>Mon Mar 31, 2014</t>
  </si>
  <si>
    <t>Lecture &amp; Activity: Conceptual Model,
Lecture: Systems to Software</t>
  </si>
  <si>
    <t>Wed Apr 2, 2014</t>
  </si>
  <si>
    <t>Lecture &amp; Activity: Personas</t>
  </si>
  <si>
    <t>Mon Apr 7, 2014</t>
  </si>
  <si>
    <t>Lecture &amp; Activity: Object Model</t>
  </si>
  <si>
    <t>Wed Apr 9, 2014</t>
  </si>
  <si>
    <t>Lecture &amp; Activity: Data Model</t>
  </si>
  <si>
    <t>Mon Apr 14, 2014</t>
  </si>
  <si>
    <t>Lecture &amp; Activity: Interaction Model</t>
  </si>
  <si>
    <t>Wed Apr 16, 2014</t>
  </si>
  <si>
    <t>Mon Apr 21, 2014</t>
  </si>
  <si>
    <t>Wed Apr 23, 2014</t>
  </si>
  <si>
    <t>Mon Apr 28, 2014</t>
  </si>
  <si>
    <t>Wed Apr 30, 2014</t>
  </si>
  <si>
    <t>Mon May 5, 2014</t>
  </si>
  <si>
    <t>Lesson 9 - Quantified Self</t>
  </si>
  <si>
    <t>Wed May 7, 2014</t>
  </si>
  <si>
    <t>Lesson 10 - Building</t>
  </si>
  <si>
    <t>Lecture: Wrap Up</t>
  </si>
  <si>
    <t>Date</t>
  </si>
  <si>
    <t>Title</t>
  </si>
  <si>
    <t>Lecture: Class Mechanics,Lecture: Instructor's Backgrounds,Lecture: Why Systems?</t>
  </si>
  <si>
    <t>Lecture: Creating a Basic Website, HTML, FTP,Lecture: How the Internet Works</t>
  </si>
  <si>
    <t>Lecture &amp; Activity: Conceptual Model,Lecture: Systems to Software</t>
  </si>
  <si>
    <t>Materials Calculator</t>
  </si>
  <si>
    <t>Materials Supplied</t>
  </si>
  <si>
    <t>Popsicle Sticks</t>
  </si>
  <si>
    <t>count</t>
  </si>
  <si>
    <t>Glue Sticks</t>
  </si>
  <si>
    <t>Twine</t>
  </si>
  <si>
    <t>feet</t>
  </si>
  <si>
    <t>Rubber Bands</t>
  </si>
  <si>
    <t>Materials Returned</t>
  </si>
  <si>
    <t>Team</t>
  </si>
  <si>
    <t>Materials Score</t>
  </si>
  <si>
    <t>Time</t>
  </si>
  <si>
    <t>Time Rank</t>
  </si>
  <si>
    <t>Votes</t>
  </si>
  <si>
    <t>Aesthetic Rank</t>
  </si>
  <si>
    <t>Overall Score</t>
  </si>
  <si>
    <t>Kirk</t>
  </si>
  <si>
    <t>Kelly/Andy</t>
  </si>
  <si>
    <t>Maha/Eli</t>
  </si>
  <si>
    <t>William/Shue</t>
  </si>
  <si>
    <t>Analicia/Shawn **</t>
  </si>
  <si>
    <t>Brett/Charnell **</t>
  </si>
  <si>
    <t>Mikelis/Treyce **</t>
  </si>
  <si>
    <t>Gala/Gina</t>
  </si>
  <si>
    <t>Ankita/David **</t>
  </si>
  <si>
    <t>Class</t>
  </si>
  <si>
    <t>Item</t>
  </si>
  <si>
    <t>Value</t>
  </si>
  <si>
    <t>Lesson</t>
  </si>
  <si>
    <t>Systems in Arcadia</t>
  </si>
  <si>
    <t>Terminology</t>
  </si>
  <si>
    <t>Character Map</t>
  </si>
  <si>
    <t>Feedback</t>
  </si>
  <si>
    <t>Archetypes</t>
  </si>
  <si>
    <t>Basic Website</t>
  </si>
  <si>
    <t>Styled Website</t>
  </si>
  <si>
    <t>Interactive Website</t>
  </si>
  <si>
    <t>Quantified Self</t>
  </si>
  <si>
    <t>Building Project</t>
  </si>
  <si>
    <t>Project</t>
  </si>
  <si>
    <t>Phase I - Model</t>
  </si>
  <si>
    <t>Phase II - Prototype</t>
  </si>
  <si>
    <t>Participation</t>
  </si>
  <si>
    <t>Before Midterm - 1:1</t>
  </si>
  <si>
    <t>Before Midterm - Contribution</t>
  </si>
  <si>
    <t>After Midterm - 1:1</t>
  </si>
  <si>
    <t>After Midterm - Contribution</t>
  </si>
  <si>
    <t>Mid Term Score</t>
  </si>
  <si>
    <t>Mid Term Grade (raw)</t>
  </si>
  <si>
    <t>Mid Term Grade (adjusted)</t>
  </si>
  <si>
    <t>Final Score</t>
  </si>
  <si>
    <t>Final Grade (raw)</t>
  </si>
  <si>
    <t>Final Grade (adjusted)</t>
  </si>
  <si>
    <t>Lesson 1</t>
  </si>
  <si>
    <t>Lesson 2</t>
  </si>
  <si>
    <t>Lesson 3</t>
  </si>
  <si>
    <t>Lesson 4</t>
  </si>
  <si>
    <t>Lesson 5</t>
  </si>
  <si>
    <t>Mid-Term 1:1</t>
  </si>
  <si>
    <t>Mid-Term Class Participation</t>
  </si>
  <si>
    <t>Lesson 6</t>
  </si>
  <si>
    <t>Lesson 7</t>
  </si>
  <si>
    <t>Lesson 8</t>
  </si>
  <si>
    <t>Term Project Phase 1 - Draft Proposal</t>
  </si>
  <si>
    <t>Term Project Phase 1 - Final Proposal</t>
  </si>
  <si>
    <t>Term Project Phase 1 - Draft</t>
  </si>
  <si>
    <t>Term Project Phase I - Final</t>
  </si>
  <si>
    <t>Term Project II - Concept &amp; Persona</t>
  </si>
  <si>
    <t>Term Project II - Object Model</t>
  </si>
  <si>
    <t>Term Project II - Data Model</t>
  </si>
  <si>
    <t>Term Project II - Interaction Model</t>
  </si>
  <si>
    <t>Term Project II - Wireframes</t>
  </si>
  <si>
    <t>Term Project Phase II - Final</t>
  </si>
  <si>
    <t>Lesson 9</t>
  </si>
  <si>
    <t>2nd Half Class Participation</t>
  </si>
  <si>
    <t>2nd Half 1:1</t>
  </si>
  <si>
    <t>Akerkar, Ankita R.</t>
  </si>
  <si>
    <t>aakerkar@cca.edu</t>
  </si>
  <si>
    <t>Almadhi, Maha F.</t>
  </si>
  <si>
    <t>malmadhi@cca.edu</t>
  </si>
  <si>
    <t>Barros, Analicia C.</t>
  </si>
  <si>
    <t>abarros@cca.edu</t>
  </si>
  <si>
    <t>Bornstein, Daniel E.</t>
  </si>
  <si>
    <t>dbornstein@cca.edu</t>
  </si>
  <si>
    <t>Choi, Lana</t>
  </si>
  <si>
    <t>lchoi@cca.edu</t>
  </si>
  <si>
    <t>Draheim, Kirk T.</t>
  </si>
  <si>
    <t>kdraheim@cca.edu</t>
  </si>
  <si>
    <t>Felker, William E.</t>
  </si>
  <si>
    <t>wfelker@cca.edu</t>
  </si>
  <si>
    <t>Gala, Tarang A.</t>
  </si>
  <si>
    <t>tgala@cca.edu</t>
  </si>
  <si>
    <t>Killoran, Brett I.</t>
  </si>
  <si>
    <t>bkilloran@cca.edu</t>
  </si>
  <si>
    <t>Knox, Gina G.</t>
  </si>
  <si>
    <t>gknow@cca.edu</t>
  </si>
  <si>
    <t>Krumins, Mikelis</t>
  </si>
  <si>
    <t>mkrumins@cca.edu</t>
  </si>
  <si>
    <t>Lukasik, Adam F.</t>
  </si>
  <si>
    <t>alukasik@cca.edu</t>
  </si>
  <si>
    <t>Martinez, Acacia E.</t>
  </si>
  <si>
    <t>amartinez4@cca.edu</t>
  </si>
  <si>
    <t>McQueen, Charnell R.</t>
  </si>
  <si>
    <t>cmcqueen@cca.edu</t>
  </si>
  <si>
    <t>Meredith, Treyce R.</t>
  </si>
  <si>
    <t>tmeredith2@cca.edu</t>
  </si>
  <si>
    <t>Park, Shawn J.</t>
  </si>
  <si>
    <t>spark5@cca.edu</t>
  </si>
  <si>
    <t>Rosenson, Rachel H.</t>
  </si>
  <si>
    <t>rrosenson@cca.edu</t>
  </si>
  <si>
    <t>Schrimp, David M.</t>
  </si>
  <si>
    <t>dschrimp@cca.edu</t>
  </si>
  <si>
    <t>Stuckey, Kelly T.</t>
  </si>
  <si>
    <t>kstuckey@cca.edu</t>
  </si>
  <si>
    <t>-</t>
  </si>
  <si>
    <t>Szumowski, Anna C.</t>
  </si>
  <si>
    <t>aszumowski@cca.edu</t>
  </si>
  <si>
    <t>Wong, Shue</t>
  </si>
  <si>
    <t>swong4@cca.edu</t>
  </si>
  <si>
    <t>Class Average</t>
  </si>
  <si>
    <t xml:space="preserve"> B+</t>
  </si>
  <si>
    <t xml:space="preserve"> C+</t>
  </si>
  <si>
    <t xml:space="preserve"> A</t>
  </si>
  <si>
    <t xml:space="preserve"> A-</t>
  </si>
  <si>
    <t xml:space="preserve"> B</t>
  </si>
  <si>
    <t xml:space="preserve"> C</t>
  </si>
  <si>
    <t xml:space="preserve"> B-</t>
  </si>
  <si>
    <t>System Diagram &amp; Summary</t>
  </si>
  <si>
    <t>Interview Quotes &amp; Photo Essay</t>
  </si>
  <si>
    <t xml:space="preserve">Presentation
</t>
  </si>
  <si>
    <t xml:space="preserve">Website
</t>
  </si>
  <si>
    <t>Excellent</t>
  </si>
  <si>
    <t>Completed and insightful and visually creative</t>
  </si>
  <si>
    <t>Particularly thorough or deep or captures insight in an unusually powerful way</t>
  </si>
  <si>
    <t>Extremely high quality experience in terms of storytelling, visual appearance or communication style.</t>
  </si>
  <si>
    <t>Demonstrates close attention to detail and particular elegance with respect to visual design.</t>
  </si>
  <si>
    <t>Good</t>
  </si>
  <si>
    <t>Completed and makes sense</t>
  </si>
  <si>
    <t>Completed and visually compelling, captures key points</t>
  </si>
  <si>
    <t>Presentation is well organized, smoothly presented and effectively explains the system context, actors and challenges. Higher scores for better visual design and narrative flow.</t>
  </si>
  <si>
    <t>Contains all required sections, provides clear navigation between sections and has a consistent look and feel.</t>
  </si>
  <si>
    <t>Poor</t>
  </si>
  <si>
    <t>Has significant logical flaws, or dubious or unsupported assumptions or is not clearly relevant to the problem space.</t>
  </si>
  <si>
    <t>Message is unclear or incomplete, visuals fail to support the key points</t>
  </si>
  <si>
    <t>Presentation is disorganized, or unrehearsed or fails to provide sufficient context for evaluating the work.</t>
  </si>
  <si>
    <t>Inconsistent visual design, confusing layout, difficult navigation or incomplete content</t>
  </si>
  <si>
    <t>System Diagram &amp; Summary
(0-3)</t>
  </si>
  <si>
    <t>Interview Quotes &amp; Photo Essay
(0-3)</t>
  </si>
  <si>
    <t>Presentation
(0-4)</t>
  </si>
  <si>
    <t>Website
(0-5)</t>
  </si>
  <si>
    <t>Total</t>
  </si>
  <si>
    <t>Notes on Materials</t>
  </si>
  <si>
    <t>Notes on Presentation</t>
  </si>
  <si>
    <t>This is solid work, you effectively capture that having the waiters both taking orders at a slow register AND having to serve the orders causes problems. Your summary section is spot on. Your use of iconography and spatial representation in your diagram is well done though there are some (mostly minor) flaws: it is not completely clear where to start reading the diagram, it is not immediately clear that it is from the point of view of the waiter. This can easily be remedied by using numbers and/or some additional labels. Also your footsteps doesn't quite match the graphical quality of the diagram. Lookup "dance footsteps" on Google images and you'll see some crisper ways you could have represented these. Your quotes, wants/needs supported your story, but you lost a point for your photos which don't directly support your story (where's the lines at the register?) and lack description/storyline. Your website is clean and easy to use, though the photo section could have been a lot more exciting. Good job overall though, and glad you kept the avocado!</t>
  </si>
  <si>
    <t xml:space="preserve">You gave a decent presentation, but jumped a little quickly into the weeds without giving the larger context. I also feel you could have emphasized the problems with the register a bit more heavily and clearly. </t>
  </si>
  <si>
    <t>Nice work, a clear summary and potential leverage point. Your system diagram is mostly clear, and you made good progress making better icons and overall improving the legibility of it. One problem though: the take classes track feels like it's not fully fleshed out. I assume the registration process doesn't involve opening a new class everytime someone signs up for a class, yet that's what it looks like in your diagram. Something's clearly missing. Also, your dashed lines have no directional arrows. You had good wants and needs quote, not sure why you highlighted the "change layout of the gym" in dreams, since it has nothing to do with your central story. Your photos don't support your story much. I know they wouldn't let you take photos of people, but you need to be more creative in solving this sort of problem in the future... Even taking a picture of a paper form would have provided more support for your story. Your website is well put together and very clear, again, I wish you'd of made more of the photo section.</t>
  </si>
  <si>
    <t xml:space="preserve">I know you're very shy and despite this you held your own in the presentation. Keep practicing and working on your presentation skills and think about how you can bring your stories more to life. In this particular case your intro and photos were not as compelling as they could have been. </t>
  </si>
  <si>
    <t xml:space="preserve">Analicia, overall really good work and you chose a nice leverage point. I particularly appreciated the visual attention you paid at all levels, and your photos and quotes really supported your story (those volunteers do look bored!). The diagram had all the necessary elements in it and was fairly clear, but this is one area that could have been a little stronger. I think if you had put RTO on the right of the page and Low income house own at the far left, with everything that is necessary in between to rebuild that house, or alternatively if you had kept RTO in the middle with volunteers and staff to the left and the low income house to the right, you would have been able to order the story of the diagram more clearly. Even diagrams, like stories, often need a beginning, middle and end. </t>
  </si>
  <si>
    <t>Your gave a good presentation that followed a clear narrative.  You explained the details of your research well, however one miss was that did not take actually communicate directly and simply the purpose of the organization you researched.  Another weakness was that you did not always match what you were communicating with supporting visuals.</t>
  </si>
  <si>
    <t>The materials presented are light on content, not well organized, incomplete and visually uncompelling.  You represent one significant insight which is to do with the fact that having people physically separated by floors is a communication problem.  I understand you had significant problems completing your research.  We discussed this risk early in the project and I tried to dissuade you from continuing with Lit but this was not your preference.  In retrospect this was a poor decision, but even so, it would be possible to present a more compelling analysis of even your limited research than what you have provided.</t>
  </si>
  <si>
    <t xml:space="preserve">This is an intrinsically exciting subject and you did a good job of conveying some of the excitement in your intro where you described the product, and you gave us a fairly vivid picture of the company. One mistep though was to mention that there was an exciting video of the product in action and to not show it. Your diagrams were hard to follow as they lacked labels and weren't all that clear. Several of us also took issue with your conclusion that some sort of software would improve collaboration between team members, when with such a small group of creatives it seems like a way for them to work more closely face to face is the way to go. Be careful not to draw the conclusion that is most convenient to draw. I know you felt you didn't have enough material to present and I appreciate that you nonetheless did your best to pull off a decent presentation. </t>
  </si>
  <si>
    <t>This is good work.  You took on a difficult topic and have pursued it with considerable diligence.  You have followed the Checkland model in your analysis with a remarkable degree of fidelity.  With respect to your diagram, you have done a very good job of presenting the church as a dynamic system, as well as highlighting the feedback loop that is both critical to fulfilling the stated purpose and at the same time lacks measures of performance.  The content of your summary is fine, though its presentation is difficult to parse.  Your interviews and notes portion is comprehensive and insightful but could have been stronger with the inclusion of more direct quotes and photos that more clearly represented the system in action.
The website is a solid effort and I appreciate the degree to which you have challenged yourself to learn the technology.  The two main weaknesses it has are first that two of the pages, the diagram and photos pages lack any kind of contextualizing text and so are disorienting to arrive at.  The second is that some of your content is not well designed for the presentation context.  The org chart is not very legible, and also it is not entirely clear how it contributes to your narrative.  You have done a nice job with the drill in/out feature on the system diagram page, but this does not eliminate the problem that in the drilled out mode, the diagrams are way to small to read.  In this case you probably would have been better served by creating a more iconic representation of them in the overall page, with the more readable detailed view behind.</t>
  </si>
  <si>
    <t>Overall a good and lively presentation but make sure (a) to slow down a bit and emphasize some points over others, summary over detail and (b) your diagrams were too small for your audience to make out much</t>
  </si>
  <si>
    <t>This is great work.  Your analysis is thorough, organized and simple to understand.  All of your materials point in the same direction, which is towards the bottlenecks to do with capturing and communicating food orders.  Your diagram does a great job of visualling representing the chokepoint represented by the cashier (minor point--confusing that you labeled the node 'cash').  Your photo section represents the weakest part because while it introduces the difficulties experienced in ordering the food in person, it does not document the cashier chokepoint you describe elsewhere. It also does not thoroughly communicate what you described as the pressure one feels to place an order with others waiting behind you.
The website itself works fine and is clear and simple to navigate.  The background image is really the only questionable choice--it is not very attractive, has obvious and unattractive wrinkles and doesn't tile well.</t>
  </si>
  <si>
    <t>Very good presentation.  You were clear, opened with a system statement of purpose, told a simple and logical story and managed your time well, allowing you to make a good closing and allow time for questions.</t>
  </si>
  <si>
    <t>Nice job.  Your materials are well organized, simple and clear.  Your summary pages is good, if a bit hard to parse.  One improvement would have been in the actors/objects/concerns diagram to arrange the elements in a right to left organization that matched the top to bottom presentation in the legend.  For the challenges and leverage points section, your prose is more like bullet points and so perhaps actually presenting the content as lists would have been easier to read.  On the documentation page, you could have been smarter with responsive breakpoints as the photos got to one column at two soon in my opinion.  Your system diagram is perhaps more of process diagram than a system diagram.  It is a bit hard to understand why the diagram about ideation is there, however upon inspection it introduces a very interesting dimension in terms of the 'go to kickstarter' option.  The interviews section is comprehensive but suffers from a lack of any direct quotes as well as it does not summarize the wants/needs stuff but rather treats them separately for each person.  What we are looking for in your analysis is the overall summary, or a clear selection of one world view as the focus.
The website is good, but does have some glitches in the navigation bar as well as the responsiveness issue mentioned above.</t>
  </si>
  <si>
    <t>A solid presentation of an exciting project. Nice context setting at the beginning and some vivid storytelling. You did a good job of highlighting some of the digital versus physical fabrication steps. One problem was your ideation diagram didn't make much sense and threw me off (accidentally cutting and pasting the word ideation over and over seems to have been the problem, as you pointed out) and your --otherwise good--photos were really small and hard to see.</t>
  </si>
  <si>
    <t>This is really excellent work.  Your materials communicate not only a thorough research process, but also a large amount of reflection and analysis as to the implications of the research. You have dived right directly at the essential question of what it means to have a physical space that hold physical sources of information in a world in which the most current information is stored and accessed digitally.  Your diagrams provide the viewer with a sophisticated comparison of the layout, usage and appearance of resources within the system.  The largest weakness I see with the analysis is that it focuses more on the static structure of the system than its dynamic behavior.  However, I also acknowledge that the fact the system lacks dynamism may be a symptom of its declining state.  Secondary weaknesses were that it appears you only spoke with two people, and it is not clear how dependable your data is.  For example, how are we to know if the photo showing an empty reading area is the general state, or if you happened to take the photo at an odd time in which people were not present?</t>
  </si>
  <si>
    <t>Your presentation was generally good.  You structured your explanation, or narrative well, and were particularly adept at zooming and panning through your website.  The primary weakness was that you didn't plan it well enough and so ran out of time to either present a strong closing point and to allow for audience feedback.</t>
  </si>
  <si>
    <t>This is good work.  You explored this topic with considerable thoroughness.  Your summary is good but is missing the breakdown into specific sections as asked.  Your diagrams are also good and their organization in terms of drill down into increasing specificity is a nice idea and well executed.  The pink tone-on-tone visual design decision is a bit questionable.  There is nothing wrong with it, but one wonders why?  or how is this better than using shades of gray?  The middle diagram also suffers a bit from sticking to a rigid grid and including crossing lines and text.  Your most detailed level diagram could have done a better job communicating that the link between the web advisor and equipment racks is where the most inefficiency exists.  The interviews section is comprehensive but suffers from a lack of any direct quotes as well as it does not summarize the wants/needs stuff but rather treats them separately for each person.  What we are looking for in your analysis is the overall summary, or a clear selection of one world view as the focus.  As a final critique to the analysis, your diagram and photos most directly point to the critical leverage point being improving the web advisor software, however in your summary you have chosen to focus on training as the leverage point.  While I understand the idea that changing the software is a big deal, I think, this really feels like a case where no matter how well one is trained, that software will always be inefficient.
The website is good.</t>
  </si>
  <si>
    <t>Your presentation was generally good and engaging but suffered from presenting an overwhelming amount of detail very quickly.  There also were parts where it felt like you were taking us through your research in order to be comprehensive but not because it tied directly to a point you wanted to make.  Next time try going slower and sharing less in order to emphasize the most important points.</t>
  </si>
  <si>
    <t xml:space="preserve">This is a good job.  Your use of photos is a nice touch in communicating the system context and purpose.  The weakeness here was that you did not complete the leverage points section.  Your diagrams section is good, and your use of several versions of the same diagram to communicate the system its challenges and leverage points is a nice technique.  The weaknesses with your analysis is just that generally it feels somewhat superficial and a bit disconnected.  For example, on the diagram you identify a challenge to do with contracts, but this does not appear in your summary section.  Or while you identify an issue that the plunge doesn't know that much about its users, but nothing tells us why that might be a problem, what issues it is causing.
The website is fine--you've done well to adopt a pre-built template and customize it for your material.   </t>
  </si>
  <si>
    <t xml:space="preserve">You gave one of the stronger presentations and really brought The Plunge to Life through your use of a slideshow with your words. Great context setting. You also did a good job of explicating your diagrams and capturing how Plunge management doesn't have complete control or visibility into all its programs and patrons. </t>
  </si>
  <si>
    <t>You have done a complete and thorough job researching this system.  Your materials demonstrate your mastery of the details and the context.  You have even uncovered some issues of considerable subtlety to do with the legal environment in which the business operates.  The biggest weakness in your materials is simply that they are overwhelming in terms of detail and do not explain the big picture.  In other words, the reader must work very hard to understand what you are trying to communicate because you do not edit yourself enough and you do not provide an easy way to grasp the big picture.  As an example, the company structure diagram is a very helpful piece of content but it could have been improved in a couple of ways.  First, you could have had a visual layer that simply separates HOT from its clients, and some clear annotation explaining what that relationship was about.  Then you could have presented the details of the pieces of HOT inside some encapsulating box so that it was apparent that all of those different things were part of the HOT offering/system.
Within the context of the information overload problem described above, the website is well done and has all the required elements.</t>
  </si>
  <si>
    <t>Your presentation started well.  You clearly had taken to heart feedback regarding the difficulty in understanding your system and began with a good description of the business and what it does.  However, from there you returned to a communication style that is overwhelming in terms of covering far too much detail.  In particular you over described the day to day processes of HOT at the expense of helping us see the company's overall value, challenges and leverage points.  You ran out of time without being able summarize your narrative or allow for audience feedback.</t>
  </si>
  <si>
    <t>Your materials represent a thorough research process and a large amount of reflection and analysis as to the implications of the research.  You have moved beyond the surface issue of the video rental system and begun to look at what, if anything, is left when a physical process is subsumed by an entirely digital one.  The issue of community that you raise is difficult to address in a tangible way, but your diagram regarding loyalty is a nice attempt to do so.  Your inclusion of the kickstarter video was also an effective way to communicate how the organization is trying, and in some way succeeding, in transforming community into revenue.  The biggest weakness in your materials were in the photos themselves which don't capture much about the video rental process and nothing about community.  Finally, I think a leverage point that you don't consider enough is to do with the different perspectives on the business being taken by the different owners.
The website is fine but suffers from a large number of typos and grammatical errors that distract and weaken the fine work you did.</t>
  </si>
  <si>
    <t xml:space="preserve">Your presentation was thoughtful, engaging and ultimately deeply philosophical.  You told a clear narrative and left plenty of time for the audience to process and react.  </t>
  </si>
  <si>
    <t>This is thorough work.  Your summary is detailed and organized and easy to consume.  The system diagram is good with the only major weakness being that it treats the physical space as an implicit component.  The system might be easier to understand if the 'storage' part of the system was shown more clearly as an essential part of system overall.  The context diagram also could have been more effective if it was structured more as an answer to the question 'to board or not to board?'  The pictures are probably the weakest part because while they do show the environment (missing from the diagram) they don't show us any of the other actors in the system so we can't get a sense of what it feels like there.  The interview section suffers from a lack of a summary--what are the common or shared components across the wants/needs/dreams/challenges framework?
The website is good, with a few minor issues.  One is that the link to get to the summary page is treated differently than the other pages which is confusing.  A second is that the presentation of the two diagrams as two pages is awkward.  A simpler and more effective approach would probably have been to render them on one longer page where one could move between them by scrolling.</t>
  </si>
  <si>
    <t xml:space="preserve">Your presentation was clear and engaging. When you first told me you were going to work on this, I didn't get why a cat boarding place would be appealing to cat owners, but you got me to understand this in your presentation.  You also did a good job of highlighting the leverage points which you think you can work on, while remaining honest about some of the apparent disfunction of management at this place-- which you may not be able to help with. </t>
  </si>
  <si>
    <t>This is good work.  There are many strengths to your approach of looking at the system from two distinct worldviews, that of the residential life staff and that of the residents.  Your photo documentation of the system is excellent and your approach to documenting your interviews and organizing them into wants/needs/dreams/challenges is very effective.  I see two specific weaknesses with your approach.  The first is tactical in that you don't clearly communicate that the dormitories represent very different physical environments and in fact aren't all in the same city!  The second is strategic in that you don't identify potential leverage points for change within your materials or places where the two populations have overlapping wants/needs/dreams.  In particular, while you mentioned in your presentation the insight that residential life has no brand, this important idea is no where to be found in your materials.</t>
  </si>
  <si>
    <t>Your presentation was engaging, easy to follow and struck a nice balance between detail and the big picture.</t>
  </si>
  <si>
    <t xml:space="preserve">Some good work here, and clearly you worked hard on this. Your effort is marred by an impossible to navigate Website. A basic precept of good interactive design: navigation needs to be visible at all times and in a consistent place. Here, the only way to navigate your site is to hit the back button. Otherwise, your visual design with use of black and white photos is nice. Your diagrams tell the story well, though, as we discussed in person. they need more visual polish (look at the drawing of the people that look like kid's scrawls and some of the weird hand drawn looking lines). I love all your photos, but wish you'd  incorporated the photos directly into your website, rather than sending us away (another nav problem). Additional problems: you didn't edit which photos to show and there is no explanation of the photos--you gave a great explanation in your live presentation, I wish you'd incorporated this into your website. </t>
  </si>
  <si>
    <t xml:space="preserve">I really enjoyed your presentation. You brought Bambino Thrift Shop and its quirkiness (what's with the haggling?) to life with your photos and narrative. You made a compelling case for the issue with multiple volunteers being in charge of pricing. This was one of the more effective presentations. </t>
  </si>
  <si>
    <t>You put in some work here, but it doesn't quite come together and overall this feels too light on analysis and disjointed. Ultimately it is unclear why they have a staffing problem. In your presentation you said it had to do with lack of trust and community among the employees, but it is unclear why this should matter so much. Manager's responsibilities is missing from the picture in hiring and staffing--or if they truly don't play a role in hiring and staffing, then this is probably the leverage point that should be called out. Your Website is fine and works well, and I appreciate your use of red to echo Xtreme pizza's branding. To get that extra point it would have needed a tad more polish.</t>
  </si>
  <si>
    <t>Your presentation was a little hard to follow and not entirely convincing. Ultimately, the biggest problem with it was that we were left confused as to why you were putting so much focus on community among employees --shouldn't managers manage them?--and even if community building was the goal, would a scheduling software as you suggested help with that? In the future, please think more deeply about your point of view and how to present and defend it.</t>
  </si>
  <si>
    <t xml:space="preserve">You put in a  lot of work here and it has paid off. You researched your subject in depth and, and, your passion for it shines through. Your also really stepped up the overall visual quality from previous assignments. Your diagrams did a great job of cataloguing all the resources MASC offers-and it helped when your broke your diagram into several smaller ones. Your photo essay brought MASC to life (they sure do a lot with paper!) despite the challenge you had of not being allowed to photograph homeless people. Your website works well. The one weakness here which cost you a point is at the final step of analysis. You capture that MASC is great in that it is a hub that connects many resources, but while you hint at what some of the problems/leverage points may be, it is never clearly and succintly stated here. Your diagram from the point of view of the homeless, I believe, was beginning to explore the problem, but it is not completely clear. </t>
  </si>
  <si>
    <t>This was a solid and effective presentation.  You communicated mastery of the subject matter both in terms of the details of MASC, its purpose as well as the larger context in which it operates.  However, one of the challenges as a listener was that your presentaion began with two things that were distracting and disorienting.  The first was a view that had a title "I am doing things. Lots of things..." This could have been a fine wasy to start a narrative, but you never directly addressed it.  The second was that you first introduced BOSS before describing MASC which was disorienting.  It might have been easier to understand if you had introduced BOSS later in the context of explaining why MASC has such a tightly constrained mandate.  The progressive nature of your diagrams communicated well and did a good job of breaking down the details into understandable pieces. Another improvement would have been to provide a bit less detail and more summary so that you could have ended with more time for audience feedback.</t>
  </si>
  <si>
    <t xml:space="preserve">Really nice work! This was actually a tricky subject to explore as it is so much about abstract channels of communication, but you pulled it off. This felt complete, clear and convincing. Visually well done too, a really nice website. The only area where you lost a point is in your photo essay. There's no caption for the photos nor story that binds them together, though they do give a feel for actors and the institution. Yes, I'm familiar with who the actors are and what CCA is, but you always have to present (at least in this class) as if your audience had no initial knowledge of the subject you are presenting. One thing to think about (which has no impact on your grade here): I agree that bulk emails and current communication practices are not doing the trick (I feel free to ignore Kristian's communications often, I admit!) and I'm sure that more personalized communication would get adjunct professors to respond more, but is this the only possible solution? I know Kristian suggested this, but you may be able to come up with something better--don't be afraid to come up with your own ideas. In the next half, see if you can imagine some other ways to motivate adjunct professors to be get more deeply involved in the program (for this, you'll need to think about various ways people get motivated). </t>
  </si>
  <si>
    <t>Yours was an excellent presentation.  Your narrative was clear and your pacing was good.  You communicated mastery of the overall system, and its details. Your materials supported the points you were making verbally.  You did a very nice job of taking us through your research and helping us understand how you synthesized what you had learned into a simple set of needs.  You did not overwhelm the audience with details and provided plenty of time for feedback.</t>
  </si>
  <si>
    <t>extension</t>
  </si>
  <si>
    <t>No presentation was given</t>
  </si>
  <si>
    <t xml:space="preserve">The leverage point you found is very good and you are well set up for your project in the second half.  Good solid work on this project. Here's where you lost of few points: Your website was good, but you turned it in quite late. Your diagrams are hard to interpret. You need labels on the arrows at the very least and probably more explanatory text to go along with them. You chose a good photo and quotes for your photo essay, but a photo essay is made up of more than one photo. I would have liked to see photos of projects that donor supported, or employees or anything that would have given this more life overall. You didn't lose points for the following, but something to think about: you said your system boundary was the website (in your summary), but really you looked at donors and employees--the website is the area where these actors communicate that also happens to be the leverage point. </t>
  </si>
  <si>
    <t xml:space="preserve">You gave a solid and effective presentation.  Your use of the user story as the primary structure for your narrative worked quite well and helped us understand a fascinating leverage point in the system to do with donor's confusion between loans and gifts.  Your documentation of the weaknesses of the current website were compelling and contributed to our belief that Kiva is failing to address significant communication leverage points.  Your delivery could be improved by working on using your body language to demonstrate more confidence and conviction with respect to your points.  </t>
  </si>
  <si>
    <t xml:space="preserve">Great work: Clear story, clear visuals, clear leverage point and very nice design everywhere. My only nit is that your use of punctuation and some of your grammar can be a little confusing. I know English is your second language and recommend that you work with writing tutors at CCA on assignments to hone your English writing. </t>
  </si>
  <si>
    <t>You gave a very effective presentation and held the interest of your audience nicely. Well done!</t>
  </si>
  <si>
    <t>System Analysis
(0-4)</t>
  </si>
  <si>
    <t>Solution Design(0-4)</t>
  </si>
  <si>
    <t>Notes</t>
  </si>
  <si>
    <t xml:space="preserve">Nice storytelling in the presentation, great photos, great details, very clear. Good job in your analysis too, except for one major omission: an explanation of what is wrong with the current cash register--and this was also what all our guests in the final presentation thought. Your solution was a believable and you made some substantial improvements on the visuals from when I initially looked at it, and I do believe it's an improvement on the existing cash register, but you would have made your case stronger if you'd been able to say exactly HOW it is an improvement on the existing register. </t>
  </si>
  <si>
    <t xml:space="preserve">Maha, this is fairly solid all around and I particularly appreciate that you worked to improve your visual design and did all of this in a fairly sophisticated HTML prototype. This felt very polished and you gave a good presentation. My only disappointment is that your thinking on what the solution should be did not evolve much in the second half of the semester. I particularly still feel a little skeptical about the solution for verifying people's identities to insure only one membership per person--this is also what our guests picked up on when you made the final presentation. </t>
  </si>
  <si>
    <t xml:space="preserve">Really clear and compelling presentation, our guests all remarked on how yours stood out. Your analysis is good too and I appreciated that your prototype was done in HTML. An area where you could have done even better is in your solution. As we discussed in the presentation, it would have made sense for you to build out the organizer with more information and have it take up more of the real estate on the homepage. Also, your visual design, though it's much improved, could have been more refined here by (a) making sure everything that should be aligned is aligned (note how your green "done" circles are misaligned and several of your fields are misaligned -- you should use autoalign features in your software) and (b) your palette (pure black and green on white) could have been toned down a little as well as the typography which is a bit too bold. Still, a decent first pass at this solution and I hope you can keep working with RTO to deliver this to them. </t>
  </si>
  <si>
    <t>A solid and credible effort that demonstrated good thought within the context of an existing paradigm.  Your opportunity for improvement lay largely in looking beyond the assumptions of the existing email-dependent system.  A more successful research process might have given you more material upon which to base a broader analysis.  Your presentation was well prepared and well delivered--the video was well integrated into your flow and created a way for your audience to connect with the manufacturing process that you explored.  The connection between your research and your solution proposal was a bit weak, and the use of 'low morale' as a pain point, though quite possibly real, came across as vague.  The prototype was conscientiously done, if questionable in terms of screen real estate.  It was successful in creating the idea that a more collaborative integration between email, calendaring and chat was possible.</t>
  </si>
  <si>
    <t xml:space="preserve">You took on a challenging project and executed it solidly.  Your presentation was clear and well delivered, but could have been more focused around your primary persona.  Kudos for identifying and sharing your pivot from what the leaders told you was the problem and what your research indicated. Your solution faced the difficulty of communicating additional and specific value on top of the existing Facebook functionality.  This was partially achieved but the primary impression was that your solution would incrementally improve social interactions for the outsider with an unclear degree of benefit to the church community overall. </t>
  </si>
  <si>
    <t>Very good work.  Your research and system analysis work is top notch.  Your presentation was well designed and very strong visually, but your delivery could have been more practiced.  Your analysis was excellent and well communicated via your system diagram.  Your solution design lines up well with your pain points but ignored a very important case to do with multiple orders associated with one individual. In terms of visual design the look was engaging and fresh but the relative emphasis of elements was questionable.  For example, in the screen that captures the order, the numbers that define the elements draw the eye more than the choices.  Similarly, the view that 'passes' between servers emphasizes the name of the order over the items to be added, which is the primary thing to be specified at that point in the process.</t>
  </si>
  <si>
    <t xml:space="preserve">This is a good project that demonstrates a thorough and insightful research process in which you developed empathy for the individual's in your system and a great deal of understanding for the pieces and leverage points.  Your presentation itself was quite good, and in particular your speaking, pacing and visuals were strong.  The primary weakness was that the system diagrams were too complex and used too fine line weight to read well in a presentation setting.  Your solution grade suffered because your prototype did not actually contain a narrative that demonstrated and end to end workflow. </t>
  </si>
  <si>
    <t>Excellent work that reflects both a deep consideration of the implications of your research and a careful application of your conclusion to the designed experience.  The presentation grade reflects a missed opportunity in the narrative to use the image of the kiosk that greets the students as the pivot point around which you could have shown the current experience, and then your improved version.  Your presented solution was particularly strong in terms of visual design, the way you conveyed that the experience needed to match expectations created by existing consumer apps and the degree to which you focused it around the specific problem of a research paper.</t>
  </si>
  <si>
    <t>Great work demonstrating a solid research process, careful analysis of the actual problem and some very insightful ideas for developing a solution. Your presentation energy was positive and infectious but would have been improved with a more modulated pacing--when all parts are delivered full throttle it gets hard to understand the relative priority. Your approach of demonstrating your solution in context was a very effective way to communicate how all the pieces of your idea fit together.  You did an excellent job of truly re-imagining a number of the existing assumptions and you introduced new, but entirely believable technology into the system to address the pain points you identified around tedium and errors.</t>
  </si>
  <si>
    <t>Your presentation was strong and engaging and you used your physical presence effectively.  The history aspect brought charm to your presentation even where it did not speak directly to the design work you were doing.  The analysis and solution portions of your grade reflect 2 disconnects.  First, you set up 'presenting to city hall' as the design challenge but then failed to demonstrate how your solution addressed this specifically.  Second, your presentation of the wearable data collection device spoke to data collection to do with individual performance but your solution only demonstrated displaying population level usage data.</t>
  </si>
  <si>
    <t xml:space="preserve">This is solid work around a truly complicated problem.  As has been your challenge throughout the semester, the communication of your understanding and design intent is hindered by a tendency to communicate too much at the detail level at the expense of getting across the big picture. For example, your presentation was reasonably well paced until you reached the 'Nobody is Happy' slide where you spent a large amount of time enumerating details that were not required for the audience to believe that there was a problem. This in turn contributed to your running out of time. Your solution similarly has a lot of strengths but becomes overly complex by trying to do too much.  For example, the workflow for scanning tickets is very believable and strong.  The ones around statistics and checking stock are less likely to be things best done on the mobile device and their inclusion creates complexity for the app overall.  </t>
  </si>
  <si>
    <t>You took on an emotionally charged problem and found a way to think about it that was interesting to consider both in terms of the practicality of implementation and the degree to which it would support the community aspect of Lost Weekend's brand.  Sadly the planning and preparation you did to communicate your ideas didn't rise to the same level of quality.  Your presentation was hard to follow because it began without sufficient set up, leapt immediately into the system diagram which itself was difficult to parse for emphasis and then went into the video without any clear explanation of why.  Your solution suffered from relatively low production values and a rather approximate relationship to the specific details of the experience.</t>
  </si>
  <si>
    <t xml:space="preserve">Excellent work that demonstrates solid, careful research, an exceptionally deep consideration of the object relationships within the entire system, and a simple, clear reduction of the identified challenges to a believable and workable solution. Your presentation itself was great, well designed, paced and delivered. Your system map is very advanced, including several layers of information that reflect the aforementioned deep consideration of object relationships. A weakness of your solution was that while you set up well the concern that a cat owner would have for the cat's experience, the presentation of the room selection process did not communicate that you planned to convey the feel of the room.  </t>
  </si>
  <si>
    <t>A solid effort that demonstrated great empathy and passion for your subject.  Your presentation style was good, the visuals were engaging and you handled the question and answer portion extremely well.  The opportunity for improvement would have been to use a bit less Res Life jargon and also to clarify more the relatively subtle distinction you were making around the transfer student community.  Your analysis was fine and lead you to a challenging problem to solve around increasing a sense of community.  Your solution was a reasonable attempt to address this but was not entirely convincing that it would work.  Perhaps if you had thought about how to integrate with social media or included some of the social media features that we have come to expect around community (e.g.'likes')?  Another issue was your system messages which were very chatty, and not entirely believable for an automated system.</t>
  </si>
  <si>
    <t xml:space="preserve">Once again you gave a really good presentation and brought Bambino thrift shop to life. Good analysis of the problem too. As we all discussed after your presentation, the weakest part is your solution. I appreciate that you took the feedback Tim, Brooke and I gave you and moved away from some of the hand waving automagical stuff you had in your first draft for this, but you over course corrected. Your solution is so manual and requires so many steps that it seems like it would be easier for people to just look up products on their own to price them. </t>
  </si>
  <si>
    <t xml:space="preserve">Good presentation, very well delivered with the supporting graphics, Good analysis too. Overall a well told story. Your solution could have been a little stronger had you given more thought to how to organize the orders: you could have clustered them automatically by routes and possibly factored in urgency. Your design was competent but not as refined as it possibly could be, in particular the use of black text on yellow for the orders was far too loud.  </t>
  </si>
  <si>
    <t xml:space="preserve">Really well delivered presentation and well told story. You made the problem and the solution come to life. Your solution looked nice and generally feels appropriate. There was room to dig digger and think more carefully about the people this is meant to serve.  For example, what if I'm a mother AND have kids, where do I click? And does the 0-18 category make sense? A baby has some very different needs from a pregnant teen. You used a lot of icons effectively because this makes it easier for people with low literacy levels to use this website... But why then not also customize the photos from the CSS template to help people distinguish between options on the screen that lets you choose between Everyday, Weekday and Weekend? Finally, anytime you design this sort of wizard, make sure you build in navigation for people to go back a step (in case they change their mind or chose the wrong thing) and another button to cancel/start over. Having said all this, this was a strong effort and I hope you keep working with MASC. This is a good start on something that could make a big difference for them. </t>
  </si>
  <si>
    <t xml:space="preserve">A well delivered presentation and a solid analysis.Your solution was not as clear nor as on target as it could have been. The boxes in your share center look like they were quickly assembled without much thought given to details --for example no dates in the news box, no link, no clear visual way to see where one headline ends and the other begins and the choice of white text on grey is not great. You did try to cover a lot of things--more than many in this class--and I give you credit for that, but I would have preferred you do less and go more in depth with more polish. Your idea of making student projects draggable had good potential, but to drag them repeatedly into multiple mail messages is clunky. Better to drag once into one mail message and make that message easy to duplicate and customize... Though I'm not convinced even that solution would be that useful to iXD leadership at CCA, based on the feedback we heard from Kristian at your presentation. You missed an opportunity to get this feedback earlier by not showing a rough version of your solution to Kristian--he mentioned that he'd hoped you'd swing by and show him what you were cooking. Having said all this, as a whole, this was  a decent effort that gets you a more than decent grade on this assignment. </t>
  </si>
  <si>
    <t>A really well delivered presentation and a thoughtful analysis. I'm glad you chose to focus on the students need for individual help (and their fear of asking dumb questions in front of others) while recognizing that teachers don't have time to meet face to face with each student individually. Quite a challenge to meet, but your solution did just that. It makes sense to me that a teacher could handle several students at once remotely and that the students don't need to see each other or interact with each other. Your visual design was outstanding and you clearly spent a lot of time thinking through and building lots of details into your prototype. There were a few details that were a little off, as we discussed after your presentation, like the teacher seeing a large video image of herself while interacting with the students, but given the amount of time you were given to do this assignment, you far exceeded expectations.</t>
  </si>
  <si>
    <t>A good presentation, solid analysis and a solution that made a lot of sense and is quite ambitious.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</si>
</sst>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
  </numFmts>
  <fonts count="14">
    <font>
      <sz val="10.0"/>
      <color rgb="FF000000"/>
      <name val="Arial"/>
    </font>
    <font>
      <b/>
      <sz val="11.0"/>
      <name val="Verdana"/>
    </font>
    <font>
      <b/>
      <sz val="11.0"/>
    </font>
    <font>
      <sz val="10.0"/>
      <name val="Verdana"/>
    </font>
    <font/>
    <font>
      <i/>
      <sz val="10.0"/>
      <name val="Verdana"/>
    </font>
    <font>
      <i/>
      <sz val="10.0"/>
    </font>
    <font>
      <b/>
      <sz val="10.0"/>
    </font>
    <font>
      <b/>
      <sz val="14.0"/>
    </font>
    <font>
      <b/>
      <sz val="10.0"/>
      <color rgb="FF000000"/>
    </font>
    <font>
      <sz val="10.0"/>
      <color rgb="FF000000"/>
    </font>
    <font>
      <sz val="8.0"/>
    </font>
    <font>
      <b/>
      <sz val="8.0"/>
    </font>
    <font>
      <b/>
      <i/>
      <sz val="10.0"/>
    </font>
  </fonts>
  <fills count="9">
    <fill>
      <patternFill patternType="none"/>
    </fill>
    <fill>
      <patternFill patternType="lightGray"/>
    </fill>
    <fill>
      <patternFill patternType="solid">
        <fgColor rgb="FFEFEFEF"/>
        <bgColor rgb="FFEFEFEF"/>
      </patternFill>
    </fill>
    <fill>
      <patternFill patternType="solid">
        <fgColor rgb="FFD9D2E9"/>
        <bgColor rgb="FFD9D2E9"/>
      </patternFill>
    </fill>
    <fill>
      <patternFill patternType="solid">
        <fgColor rgb="FFD9EAD3"/>
        <bgColor rgb="FFD9EAD3"/>
      </patternFill>
    </fill>
    <fill>
      <patternFill patternType="solid">
        <fgColor rgb="FF9FC5E8"/>
        <bgColor rgb="FF9FC5E8"/>
      </patternFill>
    </fill>
    <fill>
      <patternFill patternType="solid">
        <fgColor rgb="FFFFFFFF"/>
        <bgColor rgb="FFFFFFFF"/>
      </patternFill>
    </fill>
    <fill>
      <patternFill patternType="solid">
        <fgColor rgb="FFB6D7A8"/>
        <bgColor rgb="FFB6D7A8"/>
      </patternFill>
    </fill>
    <fill>
      <patternFill patternType="solid">
        <fgColor rgb="FF93C47D"/>
        <bgColor rgb="FF93C47D"/>
      </patternFill>
    </fill>
  </fills>
  <borders count="12">
    <border/>
    <border>
      <bottom style="thin">
        <color rgb="FF000000"/>
      </bottom>
    </border>
    <border>
      <top style="thin">
        <color rgb="FF000000"/>
      </top>
    </border>
    <border>
      <left style="thin">
        <color rgb="FF000000"/>
      </lef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38761D"/>
      </bottom>
    </border>
    <border>
      <left style="thin">
        <color rgb="FF000000"/>
      </left>
      <right style="thin">
        <color rgb="FF000000"/>
      </right>
      <top style="thin">
        <color rgb="FF38761D"/>
      </top>
      <bottom style="thin">
        <color rgb="FF000000"/>
      </bottom>
    </border>
    <border>
      <left style="thin">
        <color rgb="FF000000"/>
      </left>
    </border>
  </borders>
  <cellStyleXfs count="1">
    <xf borderId="0" fillId="0" fontId="0" numFmtId="0" applyAlignment="1" applyFont="1"/>
  </cellStyleXfs>
  <cellXfs count="83">
    <xf borderId="0" fillId="0" fontId="0" numFmtId="0" xfId="0" applyAlignment="1" applyFont="1">
      <alignment readingOrder="0" shrinkToFit="0" vertical="bottom" wrapText="1"/>
    </xf>
    <xf borderId="1" fillId="2" fontId="1" numFmtId="0" xfId="0" applyAlignment="1" applyBorder="1" applyFill="1" applyFont="1">
      <alignment horizontal="center" readingOrder="0" shrinkToFit="0" vertical="bottom" wrapText="1"/>
    </xf>
    <xf borderId="0" fillId="0" fontId="2" numFmtId="0" xfId="0" applyAlignment="1" applyFont="1">
      <alignment readingOrder="0" shrinkToFit="0" vertical="top" wrapText="1"/>
    </xf>
    <xf borderId="2" fillId="2" fontId="3" numFmtId="0" xfId="0" applyAlignment="1" applyBorder="1" applyFont="1">
      <alignment readingOrder="0" shrinkToFit="0" vertical="top" wrapText="1"/>
    </xf>
    <xf borderId="0" fillId="0" fontId="4" numFmtId="0" xfId="0" applyAlignment="1" applyFont="1">
      <alignment shrinkToFit="0" vertical="top" wrapText="1"/>
    </xf>
    <xf borderId="1" fillId="2" fontId="3" numFmtId="0" xfId="0" applyAlignment="1" applyBorder="1" applyFont="1">
      <alignment readingOrder="0" shrinkToFit="0" vertical="top" wrapText="1"/>
    </xf>
    <xf borderId="0" fillId="0" fontId="4" numFmtId="0" xfId="0" applyAlignment="1" applyFont="1">
      <alignment readingOrder="0" shrinkToFit="0" vertical="top" wrapText="1"/>
    </xf>
    <xf borderId="2" fillId="2" fontId="5" numFmtId="0" xfId="0" applyAlignment="1" applyBorder="1" applyFont="1">
      <alignment readingOrder="0" shrinkToFit="0" vertical="top" wrapText="1"/>
    </xf>
    <xf borderId="1" fillId="2" fontId="5" numFmtId="0" xfId="0" applyAlignment="1" applyBorder="1" applyFont="1">
      <alignment readingOrder="0" shrinkToFit="0" vertical="top" wrapText="1"/>
    </xf>
    <xf borderId="0" fillId="2" fontId="5" numFmtId="0" xfId="0" applyAlignment="1" applyFont="1">
      <alignment readingOrder="0" shrinkToFit="0" vertical="top" wrapText="1"/>
    </xf>
    <xf borderId="0" fillId="2" fontId="5" numFmtId="0" xfId="0" applyAlignment="1" applyFont="1">
      <alignment shrinkToFit="0" vertical="top" wrapText="1"/>
    </xf>
    <xf borderId="0" fillId="0" fontId="4" numFmtId="0" xfId="0" applyAlignment="1" applyFont="1">
      <alignment horizontal="right" readingOrder="0" shrinkToFit="0" vertical="bottom" wrapText="1"/>
    </xf>
    <xf borderId="0" fillId="0" fontId="4"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164" xfId="0" applyAlignment="1" applyFont="1" applyNumberFormat="1">
      <alignment horizontal="right" shrinkToFit="0" vertical="bottom" wrapText="1"/>
    </xf>
    <xf borderId="0" fillId="0" fontId="6" numFmtId="165" xfId="0" applyAlignment="1" applyFont="1" applyNumberFormat="1">
      <alignment horizontal="right" shrinkToFit="0" vertical="bottom" wrapText="1"/>
    </xf>
    <xf borderId="0" fillId="0" fontId="7"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165" xfId="0" applyAlignment="1" applyFont="1" applyNumberFormat="1">
      <alignment horizontal="right" readingOrder="0" shrinkToFit="0" vertical="bottom" wrapText="1"/>
    </xf>
    <xf borderId="0" fillId="0" fontId="7" numFmtId="0" xfId="0" applyAlignment="1" applyFont="1">
      <alignment horizontal="right" readingOrder="0" shrinkToFit="0" vertical="bottom" wrapText="1"/>
    </xf>
    <xf borderId="0" fillId="0" fontId="6" numFmtId="46" xfId="0" applyAlignment="1" applyFont="1" applyNumberFormat="1">
      <alignment horizontal="right" readingOrder="0" shrinkToFit="0" vertical="bottom" wrapText="1"/>
    </xf>
    <xf borderId="0" fillId="0" fontId="4" numFmtId="0" xfId="0" applyAlignment="1" applyFont="1">
      <alignment readingOrder="0" shrinkToFit="0" wrapText="1"/>
    </xf>
    <xf borderId="3" fillId="3" fontId="4" numFmtId="0" xfId="0" applyAlignment="1" applyBorder="1" applyFill="1" applyFont="1">
      <alignment shrinkToFit="0" wrapText="1"/>
    </xf>
    <xf borderId="4" fillId="0" fontId="4" numFmtId="0" xfId="0" applyAlignment="1" applyBorder="1" applyFont="1">
      <alignment shrinkToFit="0" wrapText="1"/>
    </xf>
    <xf borderId="5" fillId="0" fontId="4" numFmtId="0" xfId="0" applyAlignment="1" applyBorder="1" applyFont="1">
      <alignment shrinkToFit="0" wrapText="1"/>
    </xf>
    <xf borderId="6" fillId="0" fontId="8" numFmtId="0" xfId="0" applyAlignment="1" applyBorder="1" applyFont="1">
      <alignment horizontal="left" shrinkToFit="0" vertical="bottom" wrapText="1"/>
    </xf>
    <xf borderId="4" fillId="0" fontId="4" numFmtId="0" xfId="0" applyAlignment="1" applyBorder="1" applyFont="1">
      <alignment horizontal="left" shrinkToFit="0" vertical="bottom" wrapText="1"/>
    </xf>
    <xf borderId="7" fillId="0" fontId="4" numFmtId="14" xfId="0" applyAlignment="1" applyBorder="1" applyFont="1" applyNumberFormat="1">
      <alignment readingOrder="0" shrinkToFit="0" wrapText="1"/>
    </xf>
    <xf borderId="7" fillId="0" fontId="4" numFmtId="0" xfId="0" applyAlignment="1" applyBorder="1" applyFont="1">
      <alignment shrinkToFit="0" wrapText="1"/>
    </xf>
    <xf borderId="6" fillId="0" fontId="4" numFmtId="14" xfId="0" applyAlignment="1" applyBorder="1" applyFont="1" applyNumberFormat="1">
      <alignment readingOrder="0" shrinkToFit="0" wrapText="1"/>
    </xf>
    <xf borderId="4" fillId="0" fontId="4" numFmtId="14" xfId="0" applyAlignment="1" applyBorder="1" applyFont="1" applyNumberFormat="1">
      <alignment readingOrder="0" shrinkToFit="0" wrapText="1"/>
    </xf>
    <xf borderId="5" fillId="0" fontId="4" numFmtId="14" xfId="0" applyAlignment="1" applyBorder="1" applyFont="1" applyNumberFormat="1">
      <alignment readingOrder="0" shrinkToFit="0" wrapText="1"/>
    </xf>
    <xf borderId="8" fillId="4" fontId="4" numFmtId="0" xfId="0" applyAlignment="1" applyBorder="1" applyFill="1" applyFont="1">
      <alignment shrinkToFit="0" wrapText="1"/>
    </xf>
    <xf borderId="7" fillId="0" fontId="7" numFmtId="0" xfId="0" applyAlignment="1" applyBorder="1" applyFont="1">
      <alignment readingOrder="0" shrinkToFit="0" wrapText="1"/>
    </xf>
    <xf borderId="7" fillId="0" fontId="7" numFmtId="4" xfId="0" applyAlignment="1" applyBorder="1" applyFont="1" applyNumberFormat="1">
      <alignment horizontal="left" readingOrder="0" shrinkToFit="0" vertical="bottom" wrapText="1"/>
    </xf>
    <xf borderId="7" fillId="0" fontId="7" numFmtId="0" xfId="0" applyAlignment="1" applyBorder="1" applyFont="1">
      <alignment horizontal="left" readingOrder="0" shrinkToFit="0" vertical="bottom" wrapText="1"/>
    </xf>
    <xf borderId="7" fillId="0" fontId="4" numFmtId="0" xfId="0" applyAlignment="1" applyBorder="1" applyFont="1">
      <alignment readingOrder="0" shrinkToFit="0" wrapText="1"/>
    </xf>
    <xf borderId="7" fillId="5" fontId="9" numFmtId="0" xfId="0" applyAlignment="1" applyBorder="1" applyFill="1" applyFont="1">
      <alignment horizontal="right" shrinkToFit="0" vertical="bottom" wrapText="1"/>
    </xf>
    <xf borderId="7" fillId="5" fontId="9" numFmtId="0" xfId="0" applyAlignment="1" applyBorder="1" applyFont="1">
      <alignment shrinkToFit="0" wrapText="1"/>
    </xf>
    <xf borderId="7" fillId="5" fontId="9" numFmtId="4" xfId="0" applyAlignment="1" applyBorder="1" applyFont="1" applyNumberFormat="1">
      <alignment horizontal="left" shrinkToFit="0" vertical="bottom" wrapText="1"/>
    </xf>
    <xf borderId="7" fillId="5" fontId="9" numFmtId="0" xfId="0" applyAlignment="1" applyBorder="1" applyFont="1">
      <alignment horizontal="left" shrinkToFit="0" vertical="bottom" wrapText="1"/>
    </xf>
    <xf borderId="7" fillId="5" fontId="9" numFmtId="165" xfId="0" applyAlignment="1" applyBorder="1" applyFont="1" applyNumberFormat="1">
      <alignment shrinkToFit="0" wrapText="1"/>
    </xf>
    <xf borderId="7" fillId="5" fontId="9" numFmtId="4" xfId="0" applyAlignment="1" applyBorder="1" applyFont="1" applyNumberFormat="1">
      <alignment shrinkToFit="0" wrapText="1"/>
    </xf>
    <xf borderId="7" fillId="5" fontId="9" numFmtId="0" xfId="0" applyAlignment="1" applyBorder="1" applyFont="1">
      <alignment readingOrder="0" shrinkToFit="0" wrapText="1"/>
    </xf>
    <xf borderId="7" fillId="0" fontId="10" numFmtId="0" xfId="0" applyAlignment="1" applyBorder="1" applyFont="1">
      <alignment shrinkToFit="0" wrapText="1"/>
    </xf>
    <xf borderId="7" fillId="0" fontId="4" numFmtId="4" xfId="0" applyAlignment="1" applyBorder="1" applyFont="1" applyNumberFormat="1">
      <alignment horizontal="left" shrinkToFit="0" vertical="bottom" wrapText="1"/>
    </xf>
    <xf borderId="7" fillId="0" fontId="4" numFmtId="3" xfId="0" applyAlignment="1" applyBorder="1" applyFont="1" applyNumberFormat="1">
      <alignment shrinkToFit="0" wrapText="1"/>
    </xf>
    <xf borderId="9" fillId="0" fontId="4" numFmtId="0" xfId="0" applyAlignment="1" applyBorder="1" applyFont="1">
      <alignment readingOrder="0" shrinkToFit="0" wrapText="1"/>
    </xf>
    <xf borderId="9" fillId="0" fontId="4" numFmtId="4" xfId="0" applyAlignment="1" applyBorder="1" applyFont="1" applyNumberFormat="1">
      <alignment horizontal="left" shrinkToFit="0" vertical="bottom" wrapText="1"/>
    </xf>
    <xf borderId="9" fillId="0" fontId="4" numFmtId="0" xfId="0" applyAlignment="1" applyBorder="1" applyFont="1">
      <alignment shrinkToFit="0" wrapText="1"/>
    </xf>
    <xf borderId="10" fillId="0" fontId="4" numFmtId="0" xfId="0" applyAlignment="1" applyBorder="1" applyFont="1">
      <alignment readingOrder="0" shrinkToFit="0" wrapText="1"/>
    </xf>
    <xf borderId="10" fillId="0" fontId="4" numFmtId="4" xfId="0" applyAlignment="1" applyBorder="1" applyFont="1" applyNumberFormat="1">
      <alignment horizontal="left" shrinkToFit="0" vertical="bottom" wrapText="1"/>
    </xf>
    <xf borderId="10" fillId="0" fontId="4" numFmtId="0" xfId="0" applyAlignment="1" applyBorder="1" applyFont="1">
      <alignment shrinkToFit="0" wrapText="1"/>
    </xf>
    <xf borderId="7" fillId="6" fontId="4" numFmtId="4" xfId="0" applyAlignment="1" applyBorder="1" applyFill="1" applyFont="1" applyNumberFormat="1">
      <alignment horizontal="left" shrinkToFit="0" vertical="bottom" wrapText="1"/>
    </xf>
    <xf borderId="7" fillId="0" fontId="4" numFmtId="0" xfId="0" applyAlignment="1" applyBorder="1" applyFont="1">
      <alignment horizontal="left" shrinkToFit="0" vertical="bottom" wrapText="1"/>
    </xf>
    <xf borderId="7" fillId="7" fontId="7" numFmtId="4" xfId="0" applyAlignment="1" applyBorder="1" applyFill="1" applyFont="1" applyNumberFormat="1">
      <alignment readingOrder="0" shrinkToFit="0" wrapText="1"/>
    </xf>
    <xf borderId="7" fillId="7" fontId="7" numFmtId="4" xfId="0" applyAlignment="1" applyBorder="1" applyFont="1" applyNumberFormat="1">
      <alignment shrinkToFit="0" wrapText="1"/>
    </xf>
    <xf borderId="7" fillId="8" fontId="4" numFmtId="4" xfId="0" applyAlignment="1" applyBorder="1" applyFill="1" applyFont="1" applyNumberFormat="1">
      <alignment horizontal="left" shrinkToFit="0" vertical="bottom" wrapText="1"/>
    </xf>
    <xf borderId="7" fillId="8" fontId="4" numFmtId="0" xfId="0" applyAlignment="1" applyBorder="1" applyFont="1">
      <alignment shrinkToFit="0" wrapText="1"/>
    </xf>
    <xf borderId="7" fillId="7" fontId="7" numFmtId="3" xfId="0" applyAlignment="1" applyBorder="1" applyFont="1" applyNumberFormat="1">
      <alignment shrinkToFit="0" wrapText="1"/>
    </xf>
    <xf borderId="6" fillId="0" fontId="4" numFmtId="0" xfId="0" applyAlignment="1" applyBorder="1" applyFont="1">
      <alignment shrinkToFit="0" wrapText="1"/>
    </xf>
    <xf borderId="0" fillId="0" fontId="11" numFmtId="0" xfId="0" applyAlignment="1" applyFont="1">
      <alignment shrinkToFit="0" vertical="top" wrapText="1"/>
    </xf>
    <xf borderId="0" fillId="2" fontId="12" numFmtId="0" xfId="0" applyAlignment="1" applyFont="1">
      <alignment horizontal="center" readingOrder="0" shrinkToFit="0" vertical="top" wrapText="1"/>
    </xf>
    <xf borderId="0" fillId="0" fontId="11" numFmtId="0" xfId="0" applyAlignment="1" applyFont="1">
      <alignment horizontal="left" shrinkToFit="0" vertical="top" wrapText="1"/>
    </xf>
    <xf borderId="11" fillId="0" fontId="11" numFmtId="0" xfId="0" applyAlignment="1" applyBorder="1" applyFont="1">
      <alignment horizontal="right" readingOrder="0" shrinkToFit="0" vertical="top" wrapText="1"/>
    </xf>
    <xf borderId="0" fillId="0" fontId="11" numFmtId="0" xfId="0" applyAlignment="1" applyFont="1">
      <alignment readingOrder="0" shrinkToFit="0" vertical="top" wrapText="1"/>
    </xf>
    <xf borderId="0" fillId="0" fontId="4" numFmtId="0" xfId="0" applyAlignment="1" applyFont="1">
      <alignment horizontal="left" shrinkToFit="0" vertical="top" wrapText="1"/>
    </xf>
    <xf borderId="0" fillId="0" fontId="11" numFmtId="0" xfId="0" applyAlignment="1" applyFont="1">
      <alignment readingOrder="0" shrinkToFit="0" wrapText="1"/>
    </xf>
    <xf borderId="11" fillId="2" fontId="12" numFmtId="0" xfId="0" applyAlignment="1" applyBorder="1" applyFont="1">
      <alignment horizontal="right" shrinkToFit="0" vertical="top" wrapText="1"/>
    </xf>
    <xf borderId="0" fillId="2" fontId="12" numFmtId="0" xfId="0" applyAlignment="1" applyFont="1">
      <alignment horizontal="right" readingOrder="0" shrinkToFit="0" vertical="top" wrapText="1"/>
    </xf>
    <xf borderId="0" fillId="2" fontId="12" numFmtId="0" xfId="0" applyAlignment="1" applyFont="1">
      <alignment horizontal="left" readingOrder="0" shrinkToFit="0" vertical="top" wrapText="1"/>
    </xf>
    <xf borderId="0" fillId="0" fontId="12" numFmtId="0" xfId="0" applyAlignment="1" applyFont="1">
      <alignment horizontal="right" shrinkToFit="0" vertical="top" wrapText="1"/>
    </xf>
    <xf borderId="11" fillId="0" fontId="4" numFmtId="0" xfId="0" applyAlignment="1" applyBorder="1" applyFont="1">
      <alignment readingOrder="0" shrinkToFit="0" vertical="top" wrapText="1"/>
    </xf>
    <xf borderId="0" fillId="0" fontId="4" numFmtId="3" xfId="0" applyAlignment="1" applyFont="1" applyNumberFormat="1">
      <alignment readingOrder="0" shrinkToFit="0" vertical="top" wrapText="1"/>
    </xf>
    <xf borderId="0" fillId="0" fontId="7" numFmtId="3" xfId="0" applyAlignment="1" applyFont="1" applyNumberFormat="1">
      <alignment shrinkToFit="0" vertical="top" wrapText="1"/>
    </xf>
    <xf borderId="0" fillId="0" fontId="4" numFmtId="0" xfId="0" applyAlignment="1" applyFont="1">
      <alignment horizontal="left" readingOrder="0" shrinkToFit="0" vertical="top" wrapText="1"/>
    </xf>
    <xf borderId="0" fillId="0" fontId="13" numFmtId="3" xfId="0" applyAlignment="1" applyFont="1" applyNumberFormat="1">
      <alignment shrinkToFit="0" vertical="top" wrapText="1"/>
    </xf>
    <xf borderId="11" fillId="2" fontId="12" numFmtId="0" xfId="0" applyAlignment="1" applyBorder="1" applyFont="1">
      <alignment horizontal="right" readingOrder="0" shrinkToFit="0" vertical="top" wrapText="1"/>
    </xf>
    <xf borderId="0" fillId="0" fontId="6" numFmtId="0" xfId="0" applyAlignment="1" applyFont="1">
      <alignment shrinkToFit="0" wrapText="1"/>
    </xf>
    <xf borderId="0" fillId="0" fontId="7" numFmtId="0" xfId="0" applyAlignment="1" applyFont="1">
      <alignment shrinkToFit="0" wrapText="1"/>
    </xf>
    <xf borderId="0" fillId="0" fontId="7" numFmtId="0" xfId="0" applyAlignment="1" applyFont="1">
      <alignment readingOrder="0" shrinkToFit="0" wrapText="1"/>
    </xf>
    <xf borderId="11" fillId="0" fontId="4" numFmtId="0" xfId="0" applyAlignment="1" applyBorder="1" applyFont="1">
      <alignment shrinkToFit="0" wrapText="1"/>
    </xf>
  </cellXfs>
  <cellStyles count="1">
    <cellStyle xfId="0" name="Normal" builtinId="0"/>
  </cellStyles>
  <dxfs count="3">
    <dxf>
      <font/>
      <fill>
        <patternFill patternType="solid">
          <fgColor rgb="FFFFD966"/>
          <bgColor rgb="FFFFD966"/>
        </patternFill>
      </fill>
      <border/>
    </dxf>
    <dxf>
      <font>
        <color rgb="FFFFFFFF"/>
      </font>
      <fill>
        <patternFill patternType="solid">
          <fgColor rgb="FF5B0F00"/>
          <bgColor rgb="FF5B0F00"/>
        </patternFill>
      </fill>
      <border/>
    </dxf>
    <dxf>
      <font/>
      <fill>
        <patternFill patternType="solid">
          <fgColor rgb="FFCC4125"/>
          <bgColor rgb="FFCC4125"/>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3" max="3" width="32.38"/>
    <col customWidth="1" min="4" max="4" width="43.0"/>
  </cols>
  <sheetData>
    <row r="1">
      <c r="A1" s="1" t="s">
        <v>0</v>
      </c>
      <c r="B1" s="2" t="s">
        <v>1</v>
      </c>
      <c r="C1" s="2" t="s">
        <v>2</v>
      </c>
      <c r="D1" s="2" t="s">
        <v>3</v>
      </c>
    </row>
    <row r="2">
      <c r="A2" s="3">
        <v>1.0</v>
      </c>
      <c r="B2" s="4"/>
      <c r="C2" s="4"/>
      <c r="D2" s="4"/>
    </row>
    <row r="3">
      <c r="A3" s="5">
        <v>1.0</v>
      </c>
      <c r="B3" s="6" t="s">
        <v>4</v>
      </c>
      <c r="C3" s="4"/>
      <c r="D3" s="6" t="s">
        <v>5</v>
      </c>
    </row>
    <row r="4">
      <c r="A4" s="3">
        <v>2.0</v>
      </c>
      <c r="B4" s="6" t="s">
        <v>6</v>
      </c>
      <c r="C4" s="6" t="s">
        <v>7</v>
      </c>
      <c r="D4" s="6" t="s">
        <v>8</v>
      </c>
    </row>
    <row r="5">
      <c r="A5" s="5">
        <v>2.0</v>
      </c>
      <c r="B5" s="6" t="s">
        <v>9</v>
      </c>
      <c r="C5" s="6" t="s">
        <v>10</v>
      </c>
      <c r="D5" s="4"/>
    </row>
    <row r="6">
      <c r="A6" s="3">
        <v>3.0</v>
      </c>
      <c r="B6" s="6" t="s">
        <v>11</v>
      </c>
      <c r="C6" s="4"/>
      <c r="D6" s="6" t="s">
        <v>12</v>
      </c>
    </row>
    <row r="7">
      <c r="A7" s="5">
        <v>3.0</v>
      </c>
      <c r="B7" s="6" t="s">
        <v>13</v>
      </c>
      <c r="C7" s="6" t="s">
        <v>14</v>
      </c>
      <c r="D7" s="4"/>
    </row>
    <row r="8">
      <c r="A8" s="3">
        <v>4.0</v>
      </c>
      <c r="B8" s="6" t="s">
        <v>15</v>
      </c>
      <c r="C8" s="4"/>
      <c r="D8" s="6" t="s">
        <v>16</v>
      </c>
    </row>
    <row r="9">
      <c r="A9" s="5">
        <v>4.0</v>
      </c>
      <c r="B9" s="6" t="s">
        <v>17</v>
      </c>
      <c r="C9" s="6" t="s">
        <v>18</v>
      </c>
      <c r="D9" s="4"/>
    </row>
    <row r="10">
      <c r="A10" s="3">
        <v>5.0</v>
      </c>
      <c r="B10" s="6" t="s">
        <v>19</v>
      </c>
      <c r="C10" s="4"/>
      <c r="D10" s="6" t="s">
        <v>20</v>
      </c>
    </row>
    <row r="11">
      <c r="A11" s="5">
        <v>5.0</v>
      </c>
      <c r="B11" s="6" t="s">
        <v>21</v>
      </c>
      <c r="C11" s="6" t="s">
        <v>22</v>
      </c>
      <c r="D11" s="4"/>
    </row>
    <row r="12">
      <c r="A12" s="3">
        <v>6.0</v>
      </c>
      <c r="B12" s="6" t="s">
        <v>23</v>
      </c>
      <c r="C12" s="4"/>
      <c r="D12" s="6" t="s">
        <v>24</v>
      </c>
    </row>
    <row r="13">
      <c r="A13" s="5">
        <v>6.0</v>
      </c>
      <c r="B13" s="6" t="s">
        <v>25</v>
      </c>
      <c r="C13" s="6" t="s">
        <v>26</v>
      </c>
      <c r="D13" s="6" t="s">
        <v>27</v>
      </c>
    </row>
    <row r="14">
      <c r="A14" s="3">
        <v>7.0</v>
      </c>
      <c r="B14" s="6" t="s">
        <v>28</v>
      </c>
      <c r="C14" s="6" t="s">
        <v>29</v>
      </c>
      <c r="D14" s="6" t="s">
        <v>30</v>
      </c>
    </row>
    <row r="15">
      <c r="A15" s="5">
        <v>7.0</v>
      </c>
      <c r="B15" s="6" t="s">
        <v>31</v>
      </c>
      <c r="C15" s="6" t="s">
        <v>32</v>
      </c>
      <c r="D15" s="6" t="s">
        <v>33</v>
      </c>
    </row>
    <row r="16">
      <c r="A16" s="3">
        <v>8.0</v>
      </c>
      <c r="B16" s="6" t="s">
        <v>34</v>
      </c>
      <c r="C16" s="4"/>
      <c r="D16" s="4"/>
    </row>
    <row r="17">
      <c r="A17" s="5">
        <v>8.0</v>
      </c>
      <c r="B17" s="6" t="s">
        <v>35</v>
      </c>
      <c r="C17" s="4"/>
      <c r="D17" s="4"/>
    </row>
    <row r="18">
      <c r="A18" s="3">
        <v>9.0</v>
      </c>
      <c r="B18" s="6" t="s">
        <v>36</v>
      </c>
      <c r="C18" s="4"/>
      <c r="D18" s="4"/>
    </row>
    <row r="19">
      <c r="A19" s="5">
        <v>9.0</v>
      </c>
      <c r="B19" s="6" t="s">
        <v>37</v>
      </c>
      <c r="C19" s="4"/>
      <c r="D19" s="4"/>
    </row>
    <row r="20">
      <c r="A20" s="7" t="s">
        <v>38</v>
      </c>
      <c r="B20" s="4"/>
      <c r="C20" s="4"/>
      <c r="D20" s="4"/>
    </row>
    <row r="21">
      <c r="A21" s="8" t="s">
        <v>38</v>
      </c>
      <c r="B21" s="4"/>
      <c r="C21" s="4"/>
      <c r="D21" s="4"/>
    </row>
    <row r="22">
      <c r="A22" s="3">
        <v>10.0</v>
      </c>
      <c r="B22" s="6" t="s">
        <v>39</v>
      </c>
      <c r="C22" s="4"/>
      <c r="D22" s="6" t="s">
        <v>40</v>
      </c>
    </row>
    <row r="23">
      <c r="A23" s="5">
        <v>10.0</v>
      </c>
      <c r="B23" s="6" t="s">
        <v>41</v>
      </c>
      <c r="C23" s="4"/>
      <c r="D23" s="6" t="s">
        <v>42</v>
      </c>
    </row>
    <row r="24">
      <c r="A24" s="3">
        <v>11.0</v>
      </c>
      <c r="B24" s="6" t="s">
        <v>43</v>
      </c>
      <c r="C24" s="4"/>
      <c r="D24" s="6" t="s">
        <v>44</v>
      </c>
    </row>
    <row r="25">
      <c r="A25" s="5">
        <v>11.0</v>
      </c>
      <c r="B25" s="6" t="s">
        <v>45</v>
      </c>
      <c r="C25" s="4"/>
      <c r="D25" s="6" t="s">
        <v>46</v>
      </c>
    </row>
    <row r="26">
      <c r="A26" s="3">
        <v>12.0</v>
      </c>
      <c r="B26" s="6" t="s">
        <v>47</v>
      </c>
      <c r="C26" s="4"/>
      <c r="D26" s="6" t="s">
        <v>48</v>
      </c>
    </row>
    <row r="27">
      <c r="A27" s="5">
        <v>12.0</v>
      </c>
      <c r="B27" s="6" t="s">
        <v>49</v>
      </c>
      <c r="C27" s="4"/>
      <c r="D27" s="4"/>
    </row>
    <row r="28">
      <c r="A28" s="3">
        <v>13.0</v>
      </c>
      <c r="B28" s="6" t="s">
        <v>50</v>
      </c>
      <c r="C28" s="4"/>
      <c r="D28" s="4"/>
    </row>
    <row r="29">
      <c r="A29" s="5">
        <v>13.0</v>
      </c>
      <c r="B29" s="6" t="s">
        <v>51</v>
      </c>
      <c r="C29" s="4"/>
      <c r="D29" s="4"/>
    </row>
    <row r="30">
      <c r="A30" s="3">
        <v>14.0</v>
      </c>
      <c r="B30" s="6" t="s">
        <v>52</v>
      </c>
      <c r="C30" s="4"/>
      <c r="D30" s="4"/>
    </row>
    <row r="31">
      <c r="A31" s="5">
        <v>14.0</v>
      </c>
      <c r="B31" s="6" t="s">
        <v>53</v>
      </c>
      <c r="C31" s="4"/>
      <c r="D31" s="4"/>
    </row>
    <row r="32">
      <c r="A32" s="3">
        <v>15.0</v>
      </c>
      <c r="B32" s="6" t="s">
        <v>54</v>
      </c>
      <c r="C32" s="6" t="s">
        <v>55</v>
      </c>
      <c r="D32" s="4"/>
    </row>
    <row r="33">
      <c r="A33" s="9">
        <v>15.0</v>
      </c>
      <c r="B33" s="6" t="s">
        <v>56</v>
      </c>
      <c r="C33" s="6" t="s">
        <v>57</v>
      </c>
      <c r="D33" s="6" t="s">
        <v>58</v>
      </c>
    </row>
    <row r="34">
      <c r="A34" s="10"/>
      <c r="B34" s="4"/>
      <c r="C34" s="4"/>
      <c r="D34" s="4"/>
    </row>
    <row r="35">
      <c r="A35" s="10"/>
      <c r="B35" s="4"/>
      <c r="C35" s="4"/>
    </row>
    <row r="36">
      <c r="A36" s="10"/>
      <c r="B36" s="4"/>
      <c r="C36" s="4"/>
    </row>
    <row r="37">
      <c r="A37" s="10"/>
      <c r="B37" s="4"/>
      <c r="C37" s="4"/>
    </row>
    <row r="38">
      <c r="A38" s="10"/>
      <c r="B38" s="4"/>
      <c r="C38" s="4"/>
    </row>
    <row r="39">
      <c r="A39" s="10"/>
      <c r="B39" s="4"/>
      <c r="C39" s="4"/>
    </row>
    <row r="40">
      <c r="A40" s="10"/>
      <c r="B40" s="4"/>
      <c r="C40" s="4"/>
    </row>
    <row r="41">
      <c r="A41" s="10"/>
      <c r="B41" s="4"/>
      <c r="C41" s="4"/>
    </row>
    <row r="42">
      <c r="A42" s="10"/>
      <c r="B42" s="4"/>
      <c r="C42" s="4"/>
    </row>
    <row r="43">
      <c r="A43" s="10"/>
      <c r="B43" s="4"/>
      <c r="C43" s="4"/>
    </row>
    <row r="44">
      <c r="A44" s="10"/>
      <c r="B44" s="4"/>
      <c r="C44" s="4"/>
    </row>
    <row r="45">
      <c r="A45" s="10"/>
      <c r="B45" s="4"/>
      <c r="C45" s="4"/>
    </row>
    <row r="46">
      <c r="A46" s="10"/>
      <c r="B46" s="4"/>
      <c r="C46" s="4"/>
    </row>
    <row r="47">
      <c r="A47" s="10"/>
      <c r="B47" s="4"/>
      <c r="C47" s="4"/>
    </row>
    <row r="48">
      <c r="A48" s="10"/>
      <c r="B48" s="4"/>
      <c r="C48" s="4"/>
    </row>
    <row r="49">
      <c r="A49" s="10"/>
      <c r="B49" s="4"/>
      <c r="C49" s="4"/>
    </row>
    <row r="50">
      <c r="A50" s="10"/>
      <c r="B50" s="4"/>
      <c r="C50" s="4"/>
    </row>
    <row r="51">
      <c r="A51" s="10"/>
      <c r="B51" s="4"/>
      <c r="C51" s="4"/>
    </row>
    <row r="52">
      <c r="A52" s="10"/>
      <c r="B52" s="4"/>
      <c r="C52" s="4"/>
    </row>
    <row r="53">
      <c r="A53" s="10"/>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2" max="2" width="32.38"/>
  </cols>
  <sheetData>
    <row r="1">
      <c r="A1" s="2" t="s">
        <v>59</v>
      </c>
      <c r="B1" s="2" t="s">
        <v>60</v>
      </c>
    </row>
    <row r="2">
      <c r="A2" s="4"/>
      <c r="B2" s="4"/>
    </row>
    <row r="3">
      <c r="A3" s="6" t="s">
        <v>4</v>
      </c>
      <c r="B3" s="6" t="s">
        <v>61</v>
      </c>
    </row>
    <row r="4">
      <c r="A4" s="6" t="s">
        <v>6</v>
      </c>
      <c r="B4" s="6" t="s">
        <v>8</v>
      </c>
    </row>
    <row r="5">
      <c r="A5" s="6" t="s">
        <v>9</v>
      </c>
      <c r="B5" s="4"/>
    </row>
    <row r="6">
      <c r="A6" s="6" t="s">
        <v>11</v>
      </c>
      <c r="B6" s="6" t="s">
        <v>12</v>
      </c>
    </row>
    <row r="7">
      <c r="A7" s="6" t="s">
        <v>13</v>
      </c>
      <c r="B7" s="4"/>
    </row>
    <row r="8">
      <c r="A8" s="6" t="s">
        <v>15</v>
      </c>
      <c r="B8" s="6" t="s">
        <v>16</v>
      </c>
    </row>
    <row r="9">
      <c r="A9" s="6" t="s">
        <v>17</v>
      </c>
      <c r="B9" s="4"/>
    </row>
    <row r="10">
      <c r="A10" s="6" t="s">
        <v>19</v>
      </c>
      <c r="B10" s="6" t="s">
        <v>20</v>
      </c>
    </row>
    <row r="11">
      <c r="A11" s="6" t="s">
        <v>21</v>
      </c>
      <c r="B11" s="4"/>
    </row>
    <row r="12">
      <c r="A12" s="6" t="s">
        <v>23</v>
      </c>
      <c r="B12" s="6" t="s">
        <v>62</v>
      </c>
    </row>
    <row r="13">
      <c r="A13" s="6" t="s">
        <v>25</v>
      </c>
      <c r="B13" s="6" t="s">
        <v>27</v>
      </c>
    </row>
    <row r="14">
      <c r="A14" s="6" t="s">
        <v>28</v>
      </c>
      <c r="B14" s="6" t="s">
        <v>30</v>
      </c>
    </row>
    <row r="15">
      <c r="A15" s="6" t="s">
        <v>31</v>
      </c>
      <c r="B15" s="6" t="s">
        <v>33</v>
      </c>
    </row>
    <row r="16">
      <c r="A16" s="6" t="s">
        <v>34</v>
      </c>
      <c r="B16" s="4"/>
    </row>
    <row r="17">
      <c r="A17" s="6" t="s">
        <v>35</v>
      </c>
      <c r="B17" s="4"/>
    </row>
    <row r="18">
      <c r="A18" s="6" t="s">
        <v>36</v>
      </c>
      <c r="B18" s="4"/>
    </row>
    <row r="19">
      <c r="A19" s="6" t="s">
        <v>37</v>
      </c>
      <c r="B19" s="4"/>
    </row>
    <row r="20">
      <c r="A20" s="4"/>
      <c r="B20" s="4"/>
    </row>
    <row r="21">
      <c r="A21" s="4"/>
      <c r="B21" s="4"/>
    </row>
    <row r="22">
      <c r="A22" s="6" t="s">
        <v>39</v>
      </c>
      <c r="B22" s="6" t="s">
        <v>63</v>
      </c>
    </row>
    <row r="23">
      <c r="A23" s="6" t="s">
        <v>41</v>
      </c>
      <c r="B23" s="6" t="s">
        <v>42</v>
      </c>
    </row>
    <row r="24">
      <c r="A24" s="6" t="s">
        <v>43</v>
      </c>
      <c r="B24" s="6" t="s">
        <v>44</v>
      </c>
    </row>
    <row r="25">
      <c r="A25" s="6" t="s">
        <v>45</v>
      </c>
      <c r="B25" s="6" t="s">
        <v>46</v>
      </c>
    </row>
    <row r="26">
      <c r="A26" s="6" t="s">
        <v>47</v>
      </c>
      <c r="B26" s="6" t="s">
        <v>48</v>
      </c>
    </row>
    <row r="27">
      <c r="A27" s="6" t="s">
        <v>49</v>
      </c>
      <c r="B27" s="4"/>
    </row>
    <row r="28">
      <c r="A28" s="6" t="s">
        <v>50</v>
      </c>
      <c r="B28" s="4"/>
    </row>
    <row r="29">
      <c r="A29" s="6" t="s">
        <v>51</v>
      </c>
      <c r="B29" s="4"/>
    </row>
    <row r="30">
      <c r="A30" s="6" t="s">
        <v>52</v>
      </c>
      <c r="B30" s="4"/>
    </row>
    <row r="31">
      <c r="A31" s="6" t="s">
        <v>53</v>
      </c>
      <c r="B31" s="4"/>
    </row>
    <row r="32">
      <c r="A32" s="6" t="s">
        <v>54</v>
      </c>
      <c r="B32" s="4"/>
    </row>
    <row r="33">
      <c r="A33" s="6" t="s">
        <v>56</v>
      </c>
      <c r="B33" s="6" t="s">
        <v>58</v>
      </c>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9.13"/>
    <col customWidth="1" min="3" max="4" width="8.5"/>
    <col customWidth="1" min="5" max="5" width="7.0"/>
    <col customWidth="1" min="6" max="6" width="7.13"/>
    <col customWidth="1" min="7" max="7" width="9.38"/>
    <col customWidth="1" min="8" max="8" width="8.88"/>
    <col customWidth="1" min="9" max="9" width="7.25"/>
    <col customWidth="1" min="10" max="10" width="7.0"/>
  </cols>
  <sheetData>
    <row r="1">
      <c r="A1" s="11" t="s">
        <v>64</v>
      </c>
      <c r="B1" s="12"/>
      <c r="C1" s="12"/>
      <c r="D1" s="12"/>
      <c r="E1" s="12"/>
      <c r="F1" s="13"/>
      <c r="G1" s="14"/>
      <c r="H1" s="15"/>
      <c r="I1" s="13"/>
      <c r="J1" s="13"/>
      <c r="K1" s="16"/>
    </row>
    <row r="2">
      <c r="A2" s="12"/>
      <c r="B2" s="11" t="s">
        <v>65</v>
      </c>
      <c r="C2" s="12"/>
      <c r="D2" s="12"/>
      <c r="E2" s="12"/>
      <c r="F2" s="13"/>
      <c r="G2" s="14"/>
      <c r="H2" s="15"/>
      <c r="I2" s="13"/>
      <c r="J2" s="13"/>
      <c r="K2" s="16"/>
    </row>
    <row r="3">
      <c r="A3" s="12"/>
      <c r="B3" s="11" t="s">
        <v>66</v>
      </c>
      <c r="C3" s="11">
        <v>50.0</v>
      </c>
      <c r="D3" s="11" t="s">
        <v>67</v>
      </c>
      <c r="E3" s="12"/>
      <c r="F3" s="13"/>
      <c r="G3" s="14"/>
      <c r="H3" s="15"/>
      <c r="I3" s="13"/>
      <c r="J3" s="13"/>
      <c r="K3" s="16"/>
    </row>
    <row r="4">
      <c r="A4" s="12"/>
      <c r="B4" s="11" t="s">
        <v>68</v>
      </c>
      <c r="C4" s="11">
        <v>7.0</v>
      </c>
      <c r="D4" s="11" t="s">
        <v>67</v>
      </c>
      <c r="E4" s="12"/>
      <c r="F4" s="13"/>
      <c r="G4" s="14"/>
      <c r="H4" s="15"/>
      <c r="I4" s="13"/>
      <c r="J4" s="13"/>
      <c r="K4" s="16"/>
    </row>
    <row r="5">
      <c r="A5" s="12"/>
      <c r="B5" s="11" t="s">
        <v>69</v>
      </c>
      <c r="C5" s="11">
        <v>4.0</v>
      </c>
      <c r="D5" s="11" t="s">
        <v>70</v>
      </c>
      <c r="E5" s="12"/>
      <c r="F5" s="13"/>
      <c r="G5" s="14"/>
      <c r="H5" s="15"/>
      <c r="I5" s="13"/>
      <c r="J5" s="13"/>
      <c r="K5" s="16"/>
    </row>
    <row r="6">
      <c r="A6" s="12"/>
      <c r="B6" s="11" t="s">
        <v>71</v>
      </c>
      <c r="C6" s="11">
        <v>10.0</v>
      </c>
      <c r="D6" s="11" t="s">
        <v>67</v>
      </c>
      <c r="E6" s="12"/>
      <c r="F6" s="13"/>
      <c r="G6" s="14"/>
      <c r="H6" s="15"/>
      <c r="I6" s="13"/>
      <c r="J6" s="13"/>
      <c r="K6" s="16"/>
    </row>
    <row r="7">
      <c r="A7" s="12"/>
      <c r="B7" s="12"/>
      <c r="C7" s="12"/>
      <c r="D7" s="12"/>
      <c r="E7" s="12"/>
      <c r="F7" s="13"/>
      <c r="G7" s="14"/>
      <c r="H7" s="15"/>
      <c r="I7" s="13"/>
      <c r="J7" s="13"/>
      <c r="K7" s="16"/>
    </row>
    <row r="8">
      <c r="A8" s="12"/>
      <c r="B8" s="11" t="s">
        <v>72</v>
      </c>
      <c r="C8" s="12"/>
      <c r="D8" s="12"/>
      <c r="E8" s="12"/>
      <c r="F8" s="13"/>
      <c r="G8" s="14"/>
      <c r="H8" s="15"/>
      <c r="I8" s="13"/>
      <c r="J8" s="13"/>
      <c r="K8" s="16"/>
    </row>
    <row r="9">
      <c r="A9" s="11" t="s">
        <v>73</v>
      </c>
      <c r="B9" s="11" t="s">
        <v>66</v>
      </c>
      <c r="C9" s="11" t="s">
        <v>68</v>
      </c>
      <c r="D9" s="11" t="s">
        <v>69</v>
      </c>
      <c r="E9" s="11" t="s">
        <v>71</v>
      </c>
      <c r="F9" s="17" t="s">
        <v>74</v>
      </c>
      <c r="G9" s="18" t="s">
        <v>75</v>
      </c>
      <c r="H9" s="19" t="s">
        <v>76</v>
      </c>
      <c r="I9" s="17" t="s">
        <v>77</v>
      </c>
      <c r="J9" s="17" t="s">
        <v>78</v>
      </c>
      <c r="K9" s="20" t="s">
        <v>79</v>
      </c>
    </row>
    <row r="10">
      <c r="A10" s="11" t="s">
        <v>80</v>
      </c>
      <c r="B10" s="11">
        <v>1.0</v>
      </c>
      <c r="C10" s="11">
        <v>4.5</v>
      </c>
      <c r="D10" s="11">
        <v>0.3</v>
      </c>
      <c r="E10" s="11">
        <v>10.0</v>
      </c>
      <c r="F10" s="13">
        <f t="shared" ref="F10:F17" si="1">round((((($C$3-B10)/$C$3)+(($C$4-C10)/$C$4)+(($C$5-D10)/$C$5)+(($C$6-E10)/$C$6))/4),2)</f>
        <v>0.57</v>
      </c>
      <c r="G10" s="21">
        <v>2.4166666666666665</v>
      </c>
      <c r="H10" s="15">
        <f t="shared" ref="H10:H17" si="2">rank(G10,$G$10:$G$17,1)</f>
        <v>8</v>
      </c>
      <c r="I10" s="17">
        <v>7.0</v>
      </c>
      <c r="J10" s="13">
        <f t="shared" ref="J10:J17" si="3">rank(I10,$I$10:$I$17,0)</f>
        <v>1</v>
      </c>
      <c r="K10" s="16">
        <f t="shared" ref="K10:K17" si="4">100*round(((F10/3)+(1/H10)/3+(1/J10)/3),2)</f>
        <v>57</v>
      </c>
    </row>
    <row r="11">
      <c r="A11" s="11" t="s">
        <v>81</v>
      </c>
      <c r="B11" s="11">
        <v>0.0</v>
      </c>
      <c r="C11" s="11">
        <v>5.0</v>
      </c>
      <c r="D11" s="11">
        <v>4.0</v>
      </c>
      <c r="E11" s="11">
        <v>10.0</v>
      </c>
      <c r="F11" s="13">
        <f t="shared" si="1"/>
        <v>0.32</v>
      </c>
      <c r="G11" s="21">
        <v>1.4444444444444444</v>
      </c>
      <c r="H11" s="15">
        <f t="shared" si="2"/>
        <v>3</v>
      </c>
      <c r="I11" s="17">
        <v>0.0</v>
      </c>
      <c r="J11" s="13">
        <f t="shared" si="3"/>
        <v>5</v>
      </c>
      <c r="K11" s="16">
        <f t="shared" si="4"/>
        <v>28</v>
      </c>
    </row>
    <row r="12">
      <c r="A12" s="11" t="s">
        <v>82</v>
      </c>
      <c r="B12" s="11">
        <v>12.0</v>
      </c>
      <c r="C12" s="11">
        <v>5.0</v>
      </c>
      <c r="D12" s="11">
        <v>4.0</v>
      </c>
      <c r="E12" s="11">
        <v>10.0</v>
      </c>
      <c r="F12" s="13">
        <f t="shared" si="1"/>
        <v>0.26</v>
      </c>
      <c r="G12" s="21">
        <v>1.1729166666666666</v>
      </c>
      <c r="H12" s="15">
        <f t="shared" si="2"/>
        <v>2</v>
      </c>
      <c r="I12" s="17">
        <v>1.0</v>
      </c>
      <c r="J12" s="13">
        <f t="shared" si="3"/>
        <v>3</v>
      </c>
      <c r="K12" s="16">
        <f t="shared" si="4"/>
        <v>36</v>
      </c>
    </row>
    <row r="13">
      <c r="A13" s="11" t="s">
        <v>83</v>
      </c>
      <c r="B13" s="11">
        <v>8.0</v>
      </c>
      <c r="C13" s="11">
        <v>1.5</v>
      </c>
      <c r="D13" s="11">
        <v>4.0</v>
      </c>
      <c r="E13" s="11">
        <v>10.0</v>
      </c>
      <c r="F13" s="13">
        <f t="shared" si="1"/>
        <v>0.41</v>
      </c>
      <c r="G13" s="21">
        <v>1.0208333333333333</v>
      </c>
      <c r="H13" s="15">
        <f t="shared" si="2"/>
        <v>1</v>
      </c>
      <c r="I13" s="17">
        <v>1.0</v>
      </c>
      <c r="J13" s="13">
        <f t="shared" si="3"/>
        <v>3</v>
      </c>
      <c r="K13" s="16">
        <f t="shared" si="4"/>
        <v>58</v>
      </c>
    </row>
    <row r="14">
      <c r="A14" s="11" t="s">
        <v>84</v>
      </c>
      <c r="B14" s="11">
        <v>0.0</v>
      </c>
      <c r="C14" s="11">
        <v>6.0</v>
      </c>
      <c r="D14" s="11">
        <v>1.0</v>
      </c>
      <c r="E14" s="11">
        <v>10.0</v>
      </c>
      <c r="F14" s="13">
        <f t="shared" si="1"/>
        <v>0.47</v>
      </c>
      <c r="G14" s="21">
        <v>1.4965277777777777</v>
      </c>
      <c r="H14" s="15">
        <f t="shared" si="2"/>
        <v>4</v>
      </c>
      <c r="I14" s="17">
        <v>0.0</v>
      </c>
      <c r="J14" s="13">
        <f t="shared" si="3"/>
        <v>5</v>
      </c>
      <c r="K14" s="16">
        <f t="shared" si="4"/>
        <v>31</v>
      </c>
    </row>
    <row r="15">
      <c r="A15" s="11" t="s">
        <v>85</v>
      </c>
      <c r="B15" s="11">
        <v>0.0</v>
      </c>
      <c r="C15" s="11">
        <v>0.0</v>
      </c>
      <c r="D15" s="11">
        <v>0.5</v>
      </c>
      <c r="E15" s="11">
        <v>2.0</v>
      </c>
      <c r="F15" s="13">
        <f t="shared" si="1"/>
        <v>0.92</v>
      </c>
      <c r="G15" s="21">
        <v>2.341666666666667</v>
      </c>
      <c r="H15" s="15">
        <f t="shared" si="2"/>
        <v>7</v>
      </c>
      <c r="I15" s="17">
        <v>0.0</v>
      </c>
      <c r="J15" s="13">
        <f t="shared" si="3"/>
        <v>5</v>
      </c>
      <c r="K15" s="16">
        <f t="shared" si="4"/>
        <v>42</v>
      </c>
    </row>
    <row r="16">
      <c r="A16" s="11" t="s">
        <v>86</v>
      </c>
      <c r="B16" s="11">
        <v>1.0</v>
      </c>
      <c r="C16" s="11">
        <v>6.0</v>
      </c>
      <c r="D16" s="11">
        <v>0.0</v>
      </c>
      <c r="E16" s="11">
        <v>10.0</v>
      </c>
      <c r="F16" s="13">
        <f t="shared" si="1"/>
        <v>0.53</v>
      </c>
      <c r="G16" s="21">
        <v>2.067361111111111</v>
      </c>
      <c r="H16" s="15">
        <f t="shared" si="2"/>
        <v>5</v>
      </c>
      <c r="I16" s="17">
        <v>0.0</v>
      </c>
      <c r="J16" s="13">
        <f t="shared" si="3"/>
        <v>5</v>
      </c>
      <c r="K16" s="16">
        <f t="shared" si="4"/>
        <v>31</v>
      </c>
    </row>
    <row r="17">
      <c r="A17" s="11" t="s">
        <v>87</v>
      </c>
      <c r="B17" s="11">
        <v>1.0</v>
      </c>
      <c r="C17" s="11">
        <v>5.0</v>
      </c>
      <c r="D17" s="11">
        <v>1.0</v>
      </c>
      <c r="E17" s="11">
        <v>3.0</v>
      </c>
      <c r="F17" s="13">
        <f t="shared" si="1"/>
        <v>0.68</v>
      </c>
      <c r="G17" s="21">
        <v>2.2118055555555554</v>
      </c>
      <c r="H17" s="15">
        <f t="shared" si="2"/>
        <v>6</v>
      </c>
      <c r="I17" s="17">
        <v>7.0</v>
      </c>
      <c r="J17" s="13">
        <f t="shared" si="3"/>
        <v>1</v>
      </c>
      <c r="K17" s="16">
        <f t="shared" si="4"/>
        <v>62</v>
      </c>
    </row>
    <row r="18">
      <c r="A18" s="11" t="s">
        <v>88</v>
      </c>
      <c r="B18" s="12"/>
      <c r="C18" s="12"/>
      <c r="D18" s="12"/>
      <c r="E18" s="12"/>
      <c r="F18" s="13"/>
      <c r="G18" s="21">
        <v>2.4895833333333335</v>
      </c>
      <c r="H18" s="19">
        <v>9.0</v>
      </c>
      <c r="I18" s="17">
        <v>0.0</v>
      </c>
      <c r="J18" s="13"/>
      <c r="K18" s="16"/>
    </row>
    <row r="19">
      <c r="A19" s="12"/>
      <c r="B19" s="12"/>
      <c r="C19" s="12"/>
      <c r="D19" s="12"/>
      <c r="E19" s="12"/>
      <c r="F19" s="13"/>
      <c r="G19" s="14"/>
      <c r="H19" s="15"/>
      <c r="I19" s="13"/>
      <c r="J19" s="13"/>
      <c r="K19" s="16"/>
    </row>
    <row r="20">
      <c r="A20" s="12"/>
      <c r="B20" s="12"/>
      <c r="C20" s="12"/>
      <c r="D20" s="12"/>
      <c r="E20" s="12"/>
      <c r="F20" s="13"/>
      <c r="G20" s="14"/>
      <c r="H20" s="15"/>
      <c r="I20" s="13"/>
      <c r="J20" s="13"/>
      <c r="K20" s="16"/>
    </row>
    <row r="21">
      <c r="A21" s="12"/>
      <c r="B21" s="12"/>
      <c r="C21" s="12"/>
      <c r="D21" s="12"/>
      <c r="E21" s="12"/>
      <c r="F21" s="13"/>
      <c r="G21" s="14"/>
      <c r="H21" s="15"/>
      <c r="I21" s="13"/>
      <c r="J21" s="13"/>
      <c r="K21" s="16"/>
    </row>
    <row r="22">
      <c r="A22" s="12"/>
      <c r="B22" s="12"/>
      <c r="C22" s="12"/>
      <c r="D22" s="12"/>
      <c r="E22" s="12"/>
      <c r="F22" s="13"/>
      <c r="G22" s="14"/>
      <c r="H22" s="15"/>
      <c r="I22" s="13"/>
      <c r="J22" s="13"/>
      <c r="K22" s="16"/>
    </row>
    <row r="23">
      <c r="A23" s="12"/>
      <c r="B23" s="12"/>
      <c r="C23" s="12"/>
      <c r="D23" s="12"/>
      <c r="E23" s="12"/>
      <c r="F23" s="13"/>
      <c r="G23" s="14"/>
      <c r="H23" s="15"/>
      <c r="I23" s="13"/>
      <c r="J23" s="13"/>
      <c r="K23" s="16"/>
    </row>
    <row r="24">
      <c r="A24" s="12"/>
      <c r="B24" s="12"/>
      <c r="C24" s="12"/>
      <c r="D24" s="12"/>
      <c r="E24" s="12"/>
      <c r="F24" s="13"/>
      <c r="G24" s="14"/>
      <c r="H24" s="15"/>
      <c r="I24" s="13"/>
      <c r="J24" s="13"/>
      <c r="K24" s="16"/>
    </row>
    <row r="25">
      <c r="A25" s="12"/>
      <c r="B25" s="12"/>
      <c r="C25" s="12"/>
      <c r="D25" s="12"/>
      <c r="E25" s="12"/>
      <c r="F25" s="13"/>
      <c r="G25" s="14"/>
      <c r="H25" s="15"/>
      <c r="I25" s="13"/>
      <c r="J25" s="13"/>
      <c r="K25" s="16"/>
    </row>
    <row r="26">
      <c r="A26" s="12"/>
      <c r="B26" s="12"/>
      <c r="C26" s="12"/>
      <c r="D26" s="12"/>
      <c r="E26" s="12"/>
      <c r="F26" s="13"/>
      <c r="G26" s="14"/>
      <c r="H26" s="15"/>
      <c r="I26" s="13"/>
      <c r="J26" s="13"/>
      <c r="K26" s="16"/>
    </row>
    <row r="27">
      <c r="A27" s="12"/>
      <c r="B27" s="12"/>
      <c r="C27" s="12"/>
      <c r="D27" s="12"/>
      <c r="E27" s="12"/>
      <c r="F27" s="13"/>
      <c r="G27" s="14"/>
      <c r="H27" s="15"/>
      <c r="I27" s="13"/>
      <c r="J27" s="13"/>
      <c r="K27" s="16"/>
    </row>
    <row r="28">
      <c r="A28" s="12"/>
      <c r="B28" s="12"/>
      <c r="C28" s="12"/>
      <c r="D28" s="12"/>
      <c r="E28" s="12"/>
      <c r="F28" s="13"/>
      <c r="G28" s="14"/>
      <c r="H28" s="15"/>
      <c r="I28" s="13"/>
      <c r="J28" s="13"/>
      <c r="K28" s="16"/>
    </row>
    <row r="29">
      <c r="A29" s="12"/>
      <c r="B29" s="12"/>
      <c r="C29" s="12"/>
      <c r="D29" s="12"/>
      <c r="E29" s="12"/>
      <c r="F29" s="13"/>
      <c r="G29" s="14"/>
      <c r="H29" s="15"/>
      <c r="I29" s="13"/>
      <c r="J29" s="13"/>
      <c r="K29" s="16"/>
    </row>
    <row r="30">
      <c r="A30" s="12"/>
      <c r="B30" s="12"/>
      <c r="C30" s="12"/>
      <c r="D30" s="12"/>
      <c r="E30" s="12"/>
      <c r="F30" s="13"/>
      <c r="G30" s="14"/>
      <c r="H30" s="15"/>
      <c r="I30" s="13"/>
      <c r="J30" s="13"/>
      <c r="K30" s="16"/>
    </row>
    <row r="31">
      <c r="A31" s="12"/>
      <c r="B31" s="12"/>
      <c r="C31" s="12"/>
      <c r="D31" s="12"/>
      <c r="E31" s="12"/>
      <c r="F31" s="13"/>
      <c r="G31" s="14"/>
      <c r="H31" s="15"/>
      <c r="I31" s="13"/>
      <c r="J31" s="13"/>
      <c r="K31" s="16"/>
    </row>
    <row r="32">
      <c r="A32" s="12"/>
      <c r="B32" s="12"/>
      <c r="C32" s="12"/>
      <c r="D32" s="12"/>
      <c r="E32" s="12"/>
      <c r="F32" s="13"/>
      <c r="G32" s="14"/>
      <c r="H32" s="15"/>
      <c r="I32" s="13"/>
      <c r="J32" s="13"/>
      <c r="K32" s="16"/>
    </row>
    <row r="33">
      <c r="A33" s="12"/>
      <c r="B33" s="12"/>
      <c r="C33" s="12"/>
      <c r="D33" s="12"/>
      <c r="E33" s="12"/>
      <c r="F33" s="13"/>
      <c r="G33" s="14"/>
      <c r="H33" s="15"/>
      <c r="I33" s="13"/>
      <c r="J33" s="13"/>
      <c r="K33" s="16"/>
    </row>
    <row r="34">
      <c r="A34" s="12"/>
      <c r="B34" s="12"/>
      <c r="C34" s="12"/>
      <c r="D34" s="12"/>
      <c r="E34" s="12"/>
      <c r="F34" s="13"/>
      <c r="G34" s="14"/>
      <c r="H34" s="15"/>
      <c r="I34" s="13"/>
      <c r="J34" s="13"/>
      <c r="K34" s="16"/>
    </row>
    <row r="35">
      <c r="A35" s="12"/>
      <c r="B35" s="12"/>
      <c r="C35" s="12"/>
      <c r="D35" s="12"/>
      <c r="E35" s="12"/>
      <c r="F35" s="13"/>
      <c r="G35" s="14"/>
      <c r="H35" s="15"/>
      <c r="I35" s="13"/>
      <c r="J35" s="13"/>
      <c r="K35" s="16"/>
    </row>
    <row r="36">
      <c r="A36" s="12"/>
      <c r="B36" s="12"/>
      <c r="C36" s="12"/>
      <c r="D36" s="12"/>
      <c r="E36" s="12"/>
      <c r="F36" s="13"/>
      <c r="G36" s="14"/>
      <c r="H36" s="15"/>
      <c r="I36" s="13"/>
      <c r="J36" s="13"/>
      <c r="K36" s="16"/>
    </row>
    <row r="37">
      <c r="A37" s="12"/>
      <c r="B37" s="12"/>
      <c r="C37" s="12"/>
      <c r="D37" s="12"/>
      <c r="E37" s="12"/>
      <c r="F37" s="13"/>
      <c r="G37" s="14"/>
      <c r="H37" s="15"/>
      <c r="I37" s="13"/>
      <c r="J37" s="13"/>
      <c r="K37" s="16"/>
    </row>
    <row r="38">
      <c r="A38" s="12"/>
      <c r="B38" s="12"/>
      <c r="C38" s="12"/>
      <c r="D38" s="12"/>
      <c r="E38" s="12"/>
      <c r="F38" s="13"/>
      <c r="G38" s="14"/>
      <c r="H38" s="15"/>
      <c r="I38" s="13"/>
      <c r="J38" s="13"/>
      <c r="K38" s="16"/>
    </row>
    <row r="39">
      <c r="A39" s="12"/>
      <c r="B39" s="12"/>
      <c r="C39" s="12"/>
      <c r="D39" s="12"/>
      <c r="E39" s="12"/>
      <c r="F39" s="13"/>
      <c r="G39" s="14"/>
      <c r="H39" s="15"/>
      <c r="I39" s="13"/>
      <c r="J39" s="13"/>
      <c r="K39" s="16"/>
    </row>
    <row r="40">
      <c r="A40" s="12"/>
      <c r="B40" s="12"/>
      <c r="C40" s="12"/>
      <c r="D40" s="12"/>
      <c r="E40" s="12"/>
      <c r="F40" s="13"/>
      <c r="G40" s="14"/>
      <c r="H40" s="15"/>
      <c r="I40" s="13"/>
      <c r="J40" s="13"/>
      <c r="K40" s="16"/>
    </row>
    <row r="41">
      <c r="A41" s="12"/>
      <c r="B41" s="12"/>
      <c r="C41" s="12"/>
      <c r="D41" s="12"/>
      <c r="E41" s="12"/>
      <c r="F41" s="13"/>
      <c r="G41" s="14"/>
      <c r="H41" s="15"/>
      <c r="I41" s="13"/>
      <c r="J41" s="13"/>
      <c r="K41" s="16"/>
    </row>
    <row r="42">
      <c r="A42" s="12"/>
      <c r="B42" s="12"/>
      <c r="C42" s="12"/>
      <c r="D42" s="12"/>
      <c r="E42" s="12"/>
      <c r="F42" s="13"/>
      <c r="G42" s="14"/>
      <c r="H42" s="15"/>
      <c r="I42" s="13"/>
      <c r="J42" s="13"/>
      <c r="K42" s="16"/>
    </row>
    <row r="43">
      <c r="A43" s="12"/>
      <c r="B43" s="12"/>
      <c r="C43" s="12"/>
      <c r="D43" s="12"/>
      <c r="E43" s="12"/>
      <c r="F43" s="13"/>
      <c r="G43" s="14"/>
      <c r="H43" s="15"/>
      <c r="I43" s="13"/>
      <c r="J43" s="13"/>
      <c r="K43" s="16"/>
    </row>
    <row r="44">
      <c r="A44" s="12"/>
      <c r="B44" s="12"/>
      <c r="C44" s="12"/>
      <c r="D44" s="12"/>
      <c r="E44" s="12"/>
      <c r="F44" s="13"/>
      <c r="G44" s="14"/>
      <c r="H44" s="15"/>
      <c r="I44" s="13"/>
      <c r="J44" s="13"/>
      <c r="K44" s="16"/>
    </row>
    <row r="45">
      <c r="A45" s="12"/>
      <c r="B45" s="12"/>
      <c r="C45" s="12"/>
      <c r="D45" s="12"/>
      <c r="E45" s="12"/>
      <c r="F45" s="13"/>
      <c r="G45" s="14"/>
      <c r="H45" s="15"/>
      <c r="I45" s="13"/>
      <c r="J45" s="13"/>
      <c r="K45" s="16"/>
    </row>
    <row r="46">
      <c r="A46" s="12"/>
      <c r="B46" s="12"/>
      <c r="C46" s="12"/>
      <c r="D46" s="12"/>
      <c r="E46" s="12"/>
      <c r="F46" s="13"/>
      <c r="G46" s="14"/>
      <c r="H46" s="15"/>
      <c r="I46" s="13"/>
      <c r="J46" s="13"/>
      <c r="K46" s="16"/>
    </row>
    <row r="47">
      <c r="A47" s="12"/>
      <c r="B47" s="12"/>
      <c r="C47" s="12"/>
      <c r="D47" s="12"/>
      <c r="E47" s="12"/>
      <c r="F47" s="13"/>
      <c r="G47" s="14"/>
      <c r="H47" s="15"/>
      <c r="I47" s="13"/>
      <c r="J47" s="13"/>
      <c r="K47" s="16"/>
    </row>
    <row r="48">
      <c r="A48" s="12"/>
      <c r="B48" s="12"/>
      <c r="C48" s="12"/>
      <c r="D48" s="12"/>
      <c r="E48" s="12"/>
      <c r="F48" s="13"/>
      <c r="G48" s="14"/>
      <c r="H48" s="15"/>
      <c r="I48" s="13"/>
      <c r="J48" s="13"/>
      <c r="K48" s="16"/>
    </row>
    <row r="49">
      <c r="A49" s="12"/>
      <c r="B49" s="12"/>
      <c r="C49" s="12"/>
      <c r="D49" s="12"/>
      <c r="E49" s="12"/>
      <c r="F49" s="13"/>
      <c r="G49" s="14"/>
      <c r="H49" s="15"/>
      <c r="I49" s="13"/>
      <c r="J49" s="13"/>
      <c r="K49" s="16"/>
    </row>
    <row r="50">
      <c r="A50" s="12"/>
      <c r="B50" s="12"/>
      <c r="C50" s="12"/>
      <c r="D50" s="12"/>
      <c r="E50" s="12"/>
      <c r="F50" s="13"/>
      <c r="G50" s="14"/>
      <c r="H50" s="15"/>
      <c r="I50" s="13"/>
      <c r="J50" s="13"/>
      <c r="K50" s="16"/>
    </row>
    <row r="51">
      <c r="A51" s="12"/>
      <c r="B51" s="12"/>
      <c r="C51" s="12"/>
      <c r="D51" s="12"/>
      <c r="E51" s="12"/>
      <c r="F51" s="13"/>
      <c r="G51" s="14"/>
      <c r="H51" s="15"/>
      <c r="I51" s="13"/>
      <c r="J51" s="13"/>
      <c r="K51" s="16"/>
    </row>
    <row r="52">
      <c r="A52" s="12"/>
      <c r="B52" s="12"/>
      <c r="C52" s="12"/>
      <c r="D52" s="12"/>
      <c r="E52" s="12"/>
      <c r="F52" s="13"/>
      <c r="G52" s="14"/>
      <c r="H52" s="15"/>
      <c r="I52" s="13"/>
      <c r="J52" s="13"/>
      <c r="K52" s="16"/>
    </row>
    <row r="53">
      <c r="A53" s="12"/>
      <c r="B53" s="12"/>
      <c r="C53" s="12"/>
      <c r="D53" s="12"/>
      <c r="E53" s="12"/>
      <c r="F53" s="13"/>
      <c r="G53" s="14"/>
      <c r="H53" s="15"/>
      <c r="I53" s="13"/>
      <c r="J53" s="13"/>
      <c r="K53" s="16"/>
    </row>
    <row r="54">
      <c r="A54" s="12"/>
      <c r="B54" s="12"/>
      <c r="C54" s="12"/>
      <c r="D54" s="12"/>
      <c r="E54" s="12"/>
      <c r="F54" s="13"/>
      <c r="G54" s="14"/>
      <c r="H54" s="15"/>
      <c r="I54" s="13"/>
      <c r="J54" s="13"/>
      <c r="K54" s="16"/>
    </row>
    <row r="55">
      <c r="A55" s="12"/>
      <c r="B55" s="12"/>
      <c r="C55" s="12"/>
      <c r="D55" s="12"/>
      <c r="E55" s="12"/>
      <c r="F55" s="13"/>
      <c r="G55" s="14"/>
      <c r="H55" s="15"/>
      <c r="I55" s="13"/>
      <c r="J55" s="13"/>
      <c r="K55" s="16"/>
    </row>
    <row r="56">
      <c r="A56" s="12"/>
      <c r="B56" s="12"/>
      <c r="C56" s="12"/>
      <c r="D56" s="12"/>
      <c r="E56" s="12"/>
      <c r="F56" s="13"/>
      <c r="G56" s="14"/>
      <c r="H56" s="15"/>
      <c r="I56" s="13"/>
      <c r="J56" s="13"/>
      <c r="K56" s="16"/>
    </row>
    <row r="57">
      <c r="A57" s="12"/>
      <c r="B57" s="12"/>
      <c r="C57" s="12"/>
      <c r="D57" s="12"/>
      <c r="E57" s="12"/>
      <c r="F57" s="13"/>
      <c r="G57" s="14"/>
      <c r="H57" s="15"/>
      <c r="I57" s="13"/>
      <c r="J57" s="13"/>
      <c r="K57" s="16"/>
    </row>
    <row r="58">
      <c r="A58" s="12"/>
      <c r="B58" s="12"/>
      <c r="C58" s="12"/>
      <c r="D58" s="12"/>
      <c r="E58" s="12"/>
      <c r="F58" s="13"/>
      <c r="G58" s="14"/>
      <c r="H58" s="15"/>
      <c r="I58" s="13"/>
      <c r="J58" s="13"/>
      <c r="K58" s="16"/>
    </row>
    <row r="59">
      <c r="A59" s="12"/>
      <c r="B59" s="12"/>
      <c r="C59" s="12"/>
      <c r="D59" s="12"/>
      <c r="E59" s="12"/>
      <c r="F59" s="13"/>
      <c r="G59" s="14"/>
      <c r="H59" s="15"/>
      <c r="I59" s="13"/>
      <c r="J59" s="13"/>
      <c r="K59" s="16"/>
    </row>
    <row r="60">
      <c r="A60" s="12"/>
      <c r="B60" s="12"/>
      <c r="C60" s="12"/>
      <c r="D60" s="12"/>
      <c r="E60" s="12"/>
      <c r="F60" s="13"/>
      <c r="G60" s="14"/>
      <c r="H60" s="15"/>
      <c r="I60" s="13"/>
      <c r="J60" s="13"/>
      <c r="K60" s="16"/>
    </row>
    <row r="61">
      <c r="A61" s="12"/>
      <c r="B61" s="12"/>
      <c r="C61" s="12"/>
      <c r="D61" s="12"/>
      <c r="E61" s="12"/>
      <c r="F61" s="13"/>
      <c r="G61" s="14"/>
      <c r="H61" s="15"/>
      <c r="I61" s="13"/>
      <c r="J61" s="13"/>
      <c r="K61" s="16"/>
    </row>
    <row r="62">
      <c r="A62" s="12"/>
      <c r="B62" s="12"/>
      <c r="C62" s="12"/>
      <c r="D62" s="12"/>
      <c r="E62" s="12"/>
      <c r="F62" s="13"/>
      <c r="G62" s="14"/>
      <c r="H62" s="15"/>
      <c r="I62" s="13"/>
      <c r="J62" s="13"/>
      <c r="K62" s="16"/>
    </row>
    <row r="63">
      <c r="A63" s="12"/>
      <c r="B63" s="12"/>
      <c r="C63" s="12"/>
      <c r="D63" s="12"/>
      <c r="E63" s="12"/>
      <c r="F63" s="13"/>
      <c r="G63" s="14"/>
      <c r="H63" s="15"/>
      <c r="I63" s="13"/>
      <c r="J63" s="13"/>
      <c r="K63" s="16"/>
    </row>
    <row r="64">
      <c r="A64" s="12"/>
      <c r="B64" s="12"/>
      <c r="C64" s="12"/>
      <c r="D64" s="12"/>
      <c r="E64" s="12"/>
      <c r="F64" s="13"/>
      <c r="G64" s="14"/>
      <c r="H64" s="15"/>
      <c r="I64" s="13"/>
      <c r="J64" s="13"/>
      <c r="K64" s="16"/>
    </row>
    <row r="65">
      <c r="A65" s="12"/>
      <c r="B65" s="12"/>
      <c r="C65" s="12"/>
      <c r="D65" s="12"/>
      <c r="E65" s="12"/>
      <c r="F65" s="13"/>
      <c r="G65" s="14"/>
      <c r="H65" s="15"/>
      <c r="I65" s="13"/>
      <c r="J65" s="13"/>
      <c r="K65" s="16"/>
    </row>
    <row r="66">
      <c r="A66" s="12"/>
      <c r="B66" s="12"/>
      <c r="C66" s="12"/>
      <c r="D66" s="12"/>
      <c r="E66" s="12"/>
      <c r="F66" s="13"/>
      <c r="G66" s="14"/>
      <c r="H66" s="15"/>
      <c r="I66" s="13"/>
      <c r="J66" s="13"/>
      <c r="K66" s="16"/>
    </row>
    <row r="67">
      <c r="A67" s="12"/>
      <c r="B67" s="12"/>
      <c r="C67" s="12"/>
      <c r="D67" s="12"/>
      <c r="E67" s="12"/>
      <c r="F67" s="13"/>
      <c r="G67" s="14"/>
      <c r="H67" s="15"/>
      <c r="I67" s="13"/>
      <c r="J67" s="13"/>
      <c r="K67" s="16"/>
    </row>
    <row r="68">
      <c r="A68" s="12"/>
      <c r="B68" s="12"/>
      <c r="C68" s="12"/>
      <c r="D68" s="12"/>
      <c r="E68" s="12"/>
      <c r="F68" s="13"/>
      <c r="G68" s="14"/>
      <c r="H68" s="15"/>
      <c r="I68" s="13"/>
      <c r="J68" s="13"/>
      <c r="K68" s="16"/>
    </row>
    <row r="69">
      <c r="A69" s="12"/>
      <c r="B69" s="12"/>
      <c r="C69" s="12"/>
      <c r="D69" s="12"/>
      <c r="E69" s="12"/>
      <c r="F69" s="13"/>
      <c r="G69" s="14"/>
      <c r="H69" s="15"/>
      <c r="I69" s="13"/>
      <c r="J69" s="13"/>
      <c r="K69" s="16"/>
    </row>
    <row r="70">
      <c r="A70" s="12"/>
      <c r="B70" s="12"/>
      <c r="C70" s="12"/>
      <c r="D70" s="12"/>
      <c r="E70" s="12"/>
      <c r="F70" s="13"/>
      <c r="G70" s="14"/>
      <c r="H70" s="15"/>
      <c r="I70" s="13"/>
      <c r="J70" s="13"/>
      <c r="K70" s="16"/>
    </row>
    <row r="71">
      <c r="A71" s="12"/>
      <c r="B71" s="12"/>
      <c r="C71" s="12"/>
      <c r="D71" s="12"/>
      <c r="E71" s="12"/>
      <c r="F71" s="13"/>
      <c r="G71" s="14"/>
      <c r="H71" s="15"/>
      <c r="I71" s="13"/>
      <c r="J71" s="13"/>
      <c r="K71" s="16"/>
    </row>
    <row r="72">
      <c r="A72" s="12"/>
      <c r="B72" s="12"/>
      <c r="C72" s="12"/>
      <c r="D72" s="12"/>
      <c r="E72" s="12"/>
      <c r="F72" s="13"/>
      <c r="G72" s="14"/>
      <c r="H72" s="15"/>
      <c r="I72" s="13"/>
      <c r="J72" s="13"/>
      <c r="K72" s="16"/>
    </row>
    <row r="73">
      <c r="A73" s="12"/>
      <c r="B73" s="12"/>
      <c r="C73" s="12"/>
      <c r="D73" s="12"/>
      <c r="E73" s="12"/>
      <c r="F73" s="13"/>
      <c r="G73" s="14"/>
      <c r="H73" s="15"/>
      <c r="I73" s="13"/>
      <c r="J73" s="13"/>
      <c r="K73" s="16"/>
    </row>
    <row r="74">
      <c r="A74" s="12"/>
      <c r="B74" s="12"/>
      <c r="C74" s="12"/>
      <c r="D74" s="12"/>
      <c r="E74" s="12"/>
      <c r="F74" s="13"/>
      <c r="G74" s="14"/>
      <c r="H74" s="15"/>
      <c r="I74" s="13"/>
      <c r="J74" s="13"/>
      <c r="K74" s="16"/>
    </row>
    <row r="75">
      <c r="A75" s="12"/>
      <c r="B75" s="12"/>
      <c r="C75" s="12"/>
      <c r="D75" s="12"/>
      <c r="E75" s="12"/>
      <c r="F75" s="13"/>
      <c r="G75" s="14"/>
      <c r="H75" s="15"/>
      <c r="I75" s="13"/>
      <c r="J75" s="13"/>
      <c r="K75" s="16"/>
    </row>
    <row r="76">
      <c r="A76" s="12"/>
      <c r="B76" s="12"/>
      <c r="C76" s="12"/>
      <c r="D76" s="12"/>
      <c r="E76" s="12"/>
      <c r="F76" s="13"/>
      <c r="G76" s="14"/>
      <c r="H76" s="15"/>
      <c r="I76" s="13"/>
      <c r="J76" s="13"/>
      <c r="K76" s="16"/>
    </row>
    <row r="77">
      <c r="A77" s="12"/>
      <c r="B77" s="12"/>
      <c r="C77" s="12"/>
      <c r="D77" s="12"/>
      <c r="E77" s="12"/>
      <c r="F77" s="13"/>
      <c r="G77" s="14"/>
      <c r="H77" s="15"/>
      <c r="I77" s="13"/>
      <c r="J77" s="13"/>
      <c r="K77" s="16"/>
    </row>
    <row r="78">
      <c r="A78" s="12"/>
      <c r="B78" s="12"/>
      <c r="C78" s="12"/>
      <c r="D78" s="12"/>
      <c r="E78" s="12"/>
      <c r="F78" s="13"/>
      <c r="G78" s="14"/>
      <c r="H78" s="15"/>
      <c r="I78" s="13"/>
      <c r="J78" s="13"/>
      <c r="K78" s="16"/>
    </row>
    <row r="79">
      <c r="A79" s="12"/>
      <c r="B79" s="12"/>
      <c r="C79" s="12"/>
      <c r="D79" s="12"/>
      <c r="E79" s="12"/>
      <c r="F79" s="13"/>
      <c r="G79" s="14"/>
      <c r="H79" s="15"/>
      <c r="I79" s="13"/>
      <c r="J79" s="13"/>
      <c r="K79" s="16"/>
    </row>
    <row r="80">
      <c r="A80" s="12"/>
      <c r="B80" s="12"/>
      <c r="C80" s="12"/>
      <c r="D80" s="12"/>
      <c r="E80" s="12"/>
      <c r="F80" s="13"/>
      <c r="G80" s="14"/>
      <c r="H80" s="15"/>
      <c r="I80" s="13"/>
      <c r="J80" s="13"/>
      <c r="K80" s="16"/>
    </row>
    <row r="81">
      <c r="A81" s="12"/>
      <c r="B81" s="12"/>
      <c r="C81" s="12"/>
      <c r="D81" s="12"/>
      <c r="E81" s="12"/>
      <c r="F81" s="13"/>
      <c r="G81" s="14"/>
      <c r="H81" s="15"/>
      <c r="I81" s="13"/>
      <c r="J81" s="13"/>
      <c r="K81" s="16"/>
    </row>
    <row r="82">
      <c r="A82" s="12"/>
      <c r="B82" s="12"/>
      <c r="C82" s="12"/>
      <c r="D82" s="12"/>
      <c r="E82" s="12"/>
      <c r="F82" s="13"/>
      <c r="G82" s="14"/>
      <c r="H82" s="15"/>
      <c r="I82" s="13"/>
      <c r="J82" s="13"/>
      <c r="K82" s="16"/>
    </row>
    <row r="83">
      <c r="A83" s="12"/>
      <c r="B83" s="12"/>
      <c r="C83" s="12"/>
      <c r="D83" s="12"/>
      <c r="E83" s="12"/>
      <c r="F83" s="13"/>
      <c r="G83" s="14"/>
      <c r="H83" s="15"/>
      <c r="I83" s="13"/>
      <c r="J83" s="13"/>
      <c r="K83" s="16"/>
    </row>
    <row r="84">
      <c r="A84" s="12"/>
      <c r="B84" s="12"/>
      <c r="C84" s="12"/>
      <c r="D84" s="12"/>
      <c r="E84" s="12"/>
      <c r="F84" s="13"/>
      <c r="G84" s="14"/>
      <c r="H84" s="15"/>
      <c r="I84" s="13"/>
      <c r="J84" s="13"/>
      <c r="K84" s="16"/>
    </row>
    <row r="85">
      <c r="A85" s="12"/>
      <c r="B85" s="12"/>
      <c r="C85" s="12"/>
      <c r="D85" s="12"/>
      <c r="E85" s="12"/>
      <c r="F85" s="13"/>
      <c r="G85" s="14"/>
      <c r="H85" s="15"/>
      <c r="I85" s="13"/>
      <c r="J85" s="13"/>
      <c r="K85" s="16"/>
    </row>
    <row r="86">
      <c r="A86" s="12"/>
      <c r="B86" s="12"/>
      <c r="C86" s="12"/>
      <c r="D86" s="12"/>
      <c r="E86" s="12"/>
      <c r="F86" s="13"/>
      <c r="G86" s="14"/>
      <c r="H86" s="15"/>
      <c r="I86" s="13"/>
      <c r="J86" s="13"/>
      <c r="K86" s="16"/>
    </row>
    <row r="87">
      <c r="A87" s="12"/>
      <c r="B87" s="12"/>
      <c r="C87" s="12"/>
      <c r="D87" s="12"/>
      <c r="E87" s="12"/>
      <c r="F87" s="13"/>
      <c r="G87" s="14"/>
      <c r="H87" s="15"/>
      <c r="I87" s="13"/>
      <c r="J87" s="13"/>
      <c r="K87" s="16"/>
    </row>
    <row r="88">
      <c r="A88" s="12"/>
      <c r="B88" s="12"/>
      <c r="C88" s="12"/>
      <c r="D88" s="12"/>
      <c r="E88" s="12"/>
      <c r="F88" s="13"/>
      <c r="G88" s="14"/>
      <c r="H88" s="15"/>
      <c r="I88" s="13"/>
      <c r="J88" s="13"/>
      <c r="K88" s="16"/>
    </row>
    <row r="89">
      <c r="A89" s="12"/>
      <c r="B89" s="12"/>
      <c r="C89" s="12"/>
      <c r="D89" s="12"/>
      <c r="E89" s="12"/>
      <c r="F89" s="13"/>
      <c r="G89" s="14"/>
      <c r="H89" s="15"/>
      <c r="I89" s="13"/>
      <c r="J89" s="13"/>
      <c r="K89" s="16"/>
    </row>
    <row r="90">
      <c r="A90" s="12"/>
      <c r="B90" s="12"/>
      <c r="C90" s="12"/>
      <c r="D90" s="12"/>
      <c r="E90" s="12"/>
      <c r="F90" s="13"/>
      <c r="G90" s="14"/>
      <c r="H90" s="15"/>
      <c r="I90" s="13"/>
      <c r="J90" s="13"/>
      <c r="K90" s="16"/>
    </row>
    <row r="91">
      <c r="A91" s="12"/>
      <c r="B91" s="12"/>
      <c r="C91" s="12"/>
      <c r="D91" s="12"/>
      <c r="E91" s="12"/>
      <c r="F91" s="13"/>
      <c r="G91" s="14"/>
      <c r="H91" s="15"/>
      <c r="I91" s="13"/>
      <c r="J91" s="13"/>
      <c r="K91" s="16"/>
    </row>
    <row r="92">
      <c r="A92" s="12"/>
      <c r="B92" s="12"/>
      <c r="C92" s="12"/>
      <c r="D92" s="12"/>
      <c r="E92" s="12"/>
      <c r="F92" s="13"/>
      <c r="G92" s="14"/>
      <c r="H92" s="15"/>
      <c r="I92" s="13"/>
      <c r="J92" s="13"/>
      <c r="K92" s="16"/>
    </row>
    <row r="93">
      <c r="A93" s="12"/>
      <c r="B93" s="12"/>
      <c r="C93" s="12"/>
      <c r="D93" s="12"/>
      <c r="E93" s="12"/>
      <c r="F93" s="13"/>
      <c r="G93" s="14"/>
      <c r="H93" s="15"/>
      <c r="I93" s="13"/>
      <c r="J93" s="13"/>
      <c r="K93" s="16"/>
    </row>
    <row r="94">
      <c r="A94" s="12"/>
      <c r="B94" s="12"/>
      <c r="C94" s="12"/>
      <c r="D94" s="12"/>
      <c r="E94" s="12"/>
      <c r="F94" s="13"/>
      <c r="G94" s="14"/>
      <c r="H94" s="15"/>
      <c r="I94" s="13"/>
      <c r="J94" s="13"/>
      <c r="K94" s="16"/>
    </row>
    <row r="95">
      <c r="A95" s="12"/>
      <c r="B95" s="12"/>
      <c r="C95" s="12"/>
      <c r="D95" s="12"/>
      <c r="E95" s="12"/>
      <c r="F95" s="13"/>
      <c r="G95" s="14"/>
      <c r="H95" s="15"/>
      <c r="I95" s="13"/>
      <c r="J95" s="13"/>
      <c r="K95" s="16"/>
    </row>
    <row r="96">
      <c r="A96" s="12"/>
      <c r="B96" s="12"/>
      <c r="C96" s="12"/>
      <c r="D96" s="12"/>
      <c r="E96" s="12"/>
      <c r="F96" s="13"/>
      <c r="G96" s="14"/>
      <c r="H96" s="15"/>
      <c r="I96" s="13"/>
      <c r="J96" s="13"/>
      <c r="K96" s="16"/>
    </row>
    <row r="97">
      <c r="A97" s="12"/>
      <c r="B97" s="12"/>
      <c r="C97" s="12"/>
      <c r="D97" s="12"/>
      <c r="E97" s="12"/>
      <c r="F97" s="13"/>
      <c r="G97" s="14"/>
      <c r="H97" s="15"/>
      <c r="I97" s="13"/>
      <c r="J97" s="13"/>
      <c r="K97" s="16"/>
    </row>
    <row r="98">
      <c r="A98" s="12"/>
      <c r="B98" s="12"/>
      <c r="C98" s="12"/>
      <c r="D98" s="12"/>
      <c r="E98" s="12"/>
      <c r="F98" s="13"/>
      <c r="G98" s="14"/>
      <c r="H98" s="15"/>
      <c r="I98" s="13"/>
      <c r="J98" s="13"/>
      <c r="K98" s="16"/>
    </row>
    <row r="99">
      <c r="A99" s="12"/>
      <c r="B99" s="12"/>
      <c r="C99" s="12"/>
      <c r="D99" s="12"/>
      <c r="E99" s="12"/>
      <c r="F99" s="13"/>
      <c r="G99" s="14"/>
      <c r="H99" s="15"/>
      <c r="I99" s="13"/>
      <c r="J99" s="13"/>
      <c r="K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2" max="2" width="25.88"/>
  </cols>
  <sheetData>
    <row r="1">
      <c r="A1" s="22" t="s">
        <v>89</v>
      </c>
      <c r="B1" s="22" t="s">
        <v>90</v>
      </c>
      <c r="C1" s="22" t="s">
        <v>91</v>
      </c>
    </row>
    <row r="2">
      <c r="A2" s="22" t="s">
        <v>92</v>
      </c>
      <c r="B2" s="6" t="s">
        <v>93</v>
      </c>
      <c r="C2" s="22">
        <v>3.0</v>
      </c>
    </row>
    <row r="3">
      <c r="B3" s="6" t="s">
        <v>94</v>
      </c>
      <c r="C3" s="22">
        <v>3.0</v>
      </c>
    </row>
    <row r="4">
      <c r="B4" s="6" t="s">
        <v>95</v>
      </c>
      <c r="C4" s="22">
        <v>3.0</v>
      </c>
    </row>
    <row r="5">
      <c r="B5" s="6" t="s">
        <v>96</v>
      </c>
      <c r="C5" s="22">
        <v>3.0</v>
      </c>
    </row>
    <row r="6">
      <c r="B6" s="6" t="s">
        <v>97</v>
      </c>
      <c r="C6" s="22">
        <v>3.0</v>
      </c>
    </row>
    <row r="7">
      <c r="B7" s="6" t="s">
        <v>98</v>
      </c>
      <c r="C7" s="22">
        <v>3.0</v>
      </c>
    </row>
    <row r="8">
      <c r="B8" s="6" t="s">
        <v>99</v>
      </c>
      <c r="C8" s="22">
        <v>3.0</v>
      </c>
    </row>
    <row r="9">
      <c r="B9" s="6" t="s">
        <v>100</v>
      </c>
      <c r="C9" s="22">
        <v>3.0</v>
      </c>
    </row>
    <row r="10">
      <c r="B10" s="22" t="s">
        <v>101</v>
      </c>
      <c r="C10" s="22">
        <v>3.0</v>
      </c>
    </row>
    <row r="11">
      <c r="B11" s="6" t="s">
        <v>102</v>
      </c>
      <c r="C11" s="22">
        <v>3.0</v>
      </c>
    </row>
    <row r="12">
      <c r="D12">
        <f>SUM(C2:C11)</f>
        <v>30</v>
      </c>
      <c r="E12" s="22" t="s">
        <v>2</v>
      </c>
    </row>
    <row r="13">
      <c r="A13" s="22" t="s">
        <v>103</v>
      </c>
      <c r="B13" s="22" t="s">
        <v>104</v>
      </c>
      <c r="C13" s="22">
        <v>25.0</v>
      </c>
    </row>
    <row r="14">
      <c r="B14" s="22" t="s">
        <v>105</v>
      </c>
      <c r="C14" s="22">
        <v>25.0</v>
      </c>
    </row>
    <row r="15">
      <c r="D15">
        <f>SUM(C13:C14)</f>
        <v>50</v>
      </c>
      <c r="E15" s="22" t="s">
        <v>103</v>
      </c>
    </row>
    <row r="16">
      <c r="A16" s="22" t="s">
        <v>106</v>
      </c>
      <c r="B16" s="6" t="s">
        <v>107</v>
      </c>
      <c r="C16" s="22">
        <v>5.0</v>
      </c>
    </row>
    <row r="17">
      <c r="B17" s="6" t="s">
        <v>108</v>
      </c>
      <c r="C17" s="22">
        <v>5.0</v>
      </c>
    </row>
    <row r="18">
      <c r="B18" s="6" t="s">
        <v>109</v>
      </c>
      <c r="C18" s="22">
        <v>5.0</v>
      </c>
    </row>
    <row r="19">
      <c r="B19" s="6" t="s">
        <v>110</v>
      </c>
      <c r="C19" s="22">
        <v>5.0</v>
      </c>
    </row>
    <row r="20">
      <c r="B20" s="4"/>
      <c r="D20">
        <f>SUM(C16:C19)</f>
        <v>20</v>
      </c>
      <c r="E20" s="22" t="s">
        <v>106</v>
      </c>
    </row>
    <row r="21">
      <c r="B21" s="4"/>
      <c r="C21">
        <f>SUM(C2:C19)</f>
        <v>100</v>
      </c>
      <c r="D21">
        <f>sum(D2:D20)</f>
        <v>100</v>
      </c>
    </row>
    <row r="22">
      <c r="B22" s="4"/>
    </row>
    <row r="23">
      <c r="B23" s="4"/>
    </row>
    <row r="24">
      <c r="B24" s="4"/>
    </row>
    <row r="25">
      <c r="B25" s="4"/>
    </row>
    <row r="26">
      <c r="B26" s="4"/>
    </row>
    <row r="27">
      <c r="B27" s="4"/>
    </row>
    <row r="28">
      <c r="B28" s="4"/>
    </row>
    <row r="29">
      <c r="B29" s="4"/>
    </row>
    <row r="30">
      <c r="B30" s="4"/>
    </row>
    <row r="31">
      <c r="B31" s="4"/>
    </row>
    <row r="32">
      <c r="B32" s="4"/>
    </row>
    <row r="33">
      <c r="B33"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5.13" defaultRowHeight="15.75"/>
  <cols>
    <col customWidth="1" min="1" max="1" width="19.13"/>
    <col customWidth="1" hidden="1" min="2" max="2" width="20.38"/>
    <col customWidth="1" min="3" max="4" width="9.13"/>
    <col customWidth="1" min="5" max="5" width="9.88"/>
    <col customWidth="1" min="6" max="6" width="6.13"/>
    <col customWidth="1" min="7" max="31" width="9.13"/>
  </cols>
  <sheetData>
    <row r="1">
      <c r="A1" s="23"/>
      <c r="B1" s="24"/>
      <c r="C1" s="25"/>
      <c r="D1" s="26"/>
      <c r="E1" s="27"/>
      <c r="F1" s="24"/>
      <c r="G1" s="24"/>
      <c r="H1" s="25"/>
      <c r="I1" s="28">
        <v>41666.0</v>
      </c>
      <c r="J1" s="28">
        <v>41668.0</v>
      </c>
      <c r="K1" s="28">
        <v>41673.0</v>
      </c>
      <c r="L1" s="28">
        <v>41682.0</v>
      </c>
      <c r="M1" s="28">
        <v>41689.0</v>
      </c>
      <c r="N1" s="29"/>
      <c r="O1" s="29"/>
      <c r="P1" s="28">
        <v>41696.0</v>
      </c>
      <c r="Q1" s="28">
        <v>41701.0</v>
      </c>
      <c r="R1" s="30">
        <v>41703.0</v>
      </c>
      <c r="S1" s="31">
        <v>41682.0</v>
      </c>
      <c r="T1" s="31">
        <v>41689.0</v>
      </c>
      <c r="U1" s="31">
        <v>41710.0</v>
      </c>
      <c r="V1" s="31">
        <v>41717.0</v>
      </c>
      <c r="W1" s="31">
        <v>41736.0</v>
      </c>
      <c r="X1" s="31">
        <v>41738.0</v>
      </c>
      <c r="Y1" s="31">
        <v>41743.0</v>
      </c>
      <c r="Z1" s="31">
        <v>41745.0</v>
      </c>
      <c r="AA1" s="31">
        <v>41752.0</v>
      </c>
      <c r="AB1" s="31">
        <v>41766.0</v>
      </c>
      <c r="AC1" s="31">
        <v>41759.0</v>
      </c>
      <c r="AD1" s="31">
        <v>41766.0</v>
      </c>
      <c r="AE1" s="32">
        <v>41766.0</v>
      </c>
    </row>
    <row r="2" ht="1.5" customHeight="1">
      <c r="A2" s="33"/>
      <c r="B2" s="25"/>
      <c r="C2" s="34" t="s">
        <v>111</v>
      </c>
      <c r="D2" s="35" t="s">
        <v>112</v>
      </c>
      <c r="E2" s="36" t="s">
        <v>113</v>
      </c>
      <c r="F2" s="34" t="s">
        <v>114</v>
      </c>
      <c r="G2" s="34" t="s">
        <v>115</v>
      </c>
      <c r="H2" s="34" t="s">
        <v>116</v>
      </c>
      <c r="I2" s="37" t="s">
        <v>117</v>
      </c>
      <c r="J2" s="37" t="s">
        <v>118</v>
      </c>
      <c r="K2" s="37" t="s">
        <v>119</v>
      </c>
      <c r="L2" s="37" t="s">
        <v>120</v>
      </c>
      <c r="M2" s="37" t="s">
        <v>121</v>
      </c>
      <c r="N2" s="37" t="s">
        <v>122</v>
      </c>
      <c r="O2" s="37" t="s">
        <v>123</v>
      </c>
      <c r="P2" s="37" t="s">
        <v>124</v>
      </c>
      <c r="Q2" s="37" t="s">
        <v>125</v>
      </c>
      <c r="R2" s="37" t="s">
        <v>126</v>
      </c>
      <c r="S2" s="37" t="s">
        <v>127</v>
      </c>
      <c r="T2" s="37" t="s">
        <v>128</v>
      </c>
      <c r="U2" s="37" t="s">
        <v>129</v>
      </c>
      <c r="V2" s="37" t="s">
        <v>130</v>
      </c>
      <c r="W2" s="37" t="s">
        <v>131</v>
      </c>
      <c r="X2" s="37" t="s">
        <v>132</v>
      </c>
      <c r="Y2" s="37" t="s">
        <v>133</v>
      </c>
      <c r="Z2" s="37" t="s">
        <v>134</v>
      </c>
      <c r="AA2" s="37" t="s">
        <v>135</v>
      </c>
      <c r="AB2" s="37" t="s">
        <v>136</v>
      </c>
      <c r="AC2" s="37" t="s">
        <v>137</v>
      </c>
      <c r="AD2" s="37" t="s">
        <v>138</v>
      </c>
      <c r="AE2" s="37" t="s">
        <v>139</v>
      </c>
    </row>
    <row r="3">
      <c r="A3" s="38"/>
      <c r="B3" s="39"/>
      <c r="C3" s="39">
        <f t="shared" ref="C3:C24" si="1">sum(I3:V3)</f>
        <v>59</v>
      </c>
      <c r="D3" s="40"/>
      <c r="E3" s="41"/>
      <c r="F3" s="42">
        <f t="shared" ref="F3:F24" si="2">sum(I3:AE3)</f>
        <v>95</v>
      </c>
      <c r="G3" s="43"/>
      <c r="H3" s="39"/>
      <c r="I3" s="44">
        <v>3.0</v>
      </c>
      <c r="J3" s="44">
        <v>3.0</v>
      </c>
      <c r="K3" s="44">
        <v>3.0</v>
      </c>
      <c r="L3" s="44">
        <v>3.0</v>
      </c>
      <c r="M3" s="44">
        <v>3.0</v>
      </c>
      <c r="N3" s="44">
        <v>5.0</v>
      </c>
      <c r="O3" s="44">
        <v>5.0</v>
      </c>
      <c r="P3" s="44">
        <v>3.0</v>
      </c>
      <c r="Q3" s="44">
        <v>3.0</v>
      </c>
      <c r="R3" s="44">
        <v>3.0</v>
      </c>
      <c r="S3" s="44">
        <v>2.0</v>
      </c>
      <c r="T3" s="44">
        <v>3.0</v>
      </c>
      <c r="U3" s="44">
        <v>5.0</v>
      </c>
      <c r="V3" s="44">
        <v>15.0</v>
      </c>
      <c r="W3" s="44">
        <v>2.0</v>
      </c>
      <c r="X3" s="44">
        <v>2.0</v>
      </c>
      <c r="Y3" s="44">
        <v>2.0</v>
      </c>
      <c r="Z3" s="44">
        <v>2.0</v>
      </c>
      <c r="AA3" s="44">
        <v>3.0</v>
      </c>
      <c r="AB3" s="44">
        <v>12.0</v>
      </c>
      <c r="AC3" s="44">
        <v>3.0</v>
      </c>
      <c r="AD3" s="44">
        <v>5.0</v>
      </c>
      <c r="AE3" s="44">
        <v>5.0</v>
      </c>
    </row>
    <row r="4">
      <c r="A4" s="37" t="s">
        <v>140</v>
      </c>
      <c r="B4" s="37" t="s">
        <v>141</v>
      </c>
      <c r="C4" s="45">
        <f t="shared" si="1"/>
        <v>50</v>
      </c>
      <c r="D4" s="46" t="str">
        <f t="shared" ref="D4:D24" si="3">if((100*(C4/$C$3))&gt;95, " A",if((100*(C4/$C$3))&gt;91, " A-",if((100*(C4/$C$3))&gt;87, " B+",if((100*(C4/$C$3))&gt;83," B",if((100*(C4/$C$3))&gt;79, " B-",if((100*(C4/$C$3))&gt;75," C+",if((100*(C4/$C$3))&gt;71, " C",if((100*(C4/$C$3))&gt;67, " C-",if((100*(C4/$C$3))&gt;63, " D+"," F")))))))))</f>
        <v> B</v>
      </c>
      <c r="E4" s="46" t="str">
        <f t="shared" ref="E4:E24" si="4">if((100*($C4/(max($C$4:$C$24))))&gt;95, " A",if((100*($C4/(max($C$4:$C$24))))&gt;91, " A-",if((100*($C4/(max($C$4:$C$24))))&gt;87, " B+",if((100*($C4/(max($C$4:$C$24))))&gt;83," B",if((100*($C4/(max($C$4:$C$24))))&gt;79, " B-",if((100*($C4/(max($C$4:$C$24))))&gt;75," C+",if((100*($C4/(max($C$4:$C$24))))&gt;71, " C",if((100*($C4/(max($C$4:$C$24))))&gt;67, " C-",if((100*($C4/(max($C$4:$C$24))))&gt;63, " D+"," F")))))))))</f>
        <v> A-</v>
      </c>
      <c r="F4" s="29">
        <f t="shared" si="2"/>
        <v>79</v>
      </c>
      <c r="G4" s="29" t="str">
        <f t="shared" ref="G4:G24" si="5">if(F4&gt;95, " A",if(F4&gt;91, " A-",if(F4&gt;87, " B+",if(F4&gt;83," B",if(F4&gt;79, " B-",if(F4&gt;75," C+",if(F4&gt;71, " C",if(F4&gt;67, " C-",if(F4&gt;63, " D+"," F")))))))))</f>
        <v> C+</v>
      </c>
      <c r="H4" s="29" t="str">
        <f t="shared" ref="H4:H24" si="6">if((100*($F4/(max($F$4:$F$24))))&gt;95, " A",if((100*($F4/(max($F$4:$F$24))))&gt;91, " A-",if((100*($F4/(max($F$4:$F$24))))&gt;87, " B+",if((100*($F4/(max($F$4:$F$24))))&gt;83," B",if((100*($F4/(max($F$4:$F$24))))&gt;79, " B-",if((100*($F4/(max($F$4:$F$24))))&gt;75," C+",if((100*($F4/(max($F$4:$F$24))))&gt;71, " C",if((100*($F4/(max($F$4:$F$24))))&gt;67, " C-",if((100*($F4/(max($F$4:$F$24))))&gt;63, " D+"," F")))))))))</f>
        <v> B+</v>
      </c>
      <c r="I4" s="37">
        <v>2.0</v>
      </c>
      <c r="J4" s="37">
        <v>2.0</v>
      </c>
      <c r="K4" s="37">
        <v>2.0</v>
      </c>
      <c r="L4" s="37">
        <v>2.0</v>
      </c>
      <c r="M4" s="37">
        <v>3.0</v>
      </c>
      <c r="N4" s="37">
        <v>5.0</v>
      </c>
      <c r="O4" s="37">
        <v>5.0</v>
      </c>
      <c r="P4" s="37">
        <v>3.0</v>
      </c>
      <c r="Q4" s="37">
        <v>3.0</v>
      </c>
      <c r="R4" s="37">
        <v>1.0</v>
      </c>
      <c r="S4" s="37">
        <v>2.0</v>
      </c>
      <c r="T4" s="37">
        <v>3.0</v>
      </c>
      <c r="U4" s="37">
        <v>5.0</v>
      </c>
      <c r="V4" s="47">
        <f>'MidTerm Phase I Grading'!F6</f>
        <v>12</v>
      </c>
      <c r="W4" s="37">
        <v>2.0</v>
      </c>
      <c r="X4" s="37">
        <v>2.0</v>
      </c>
      <c r="Y4" s="37">
        <v>2.0</v>
      </c>
      <c r="Z4" s="37">
        <v>0.0</v>
      </c>
      <c r="AA4" s="37">
        <v>2.0</v>
      </c>
      <c r="AB4" s="37">
        <v>9.0</v>
      </c>
      <c r="AC4" s="37">
        <v>3.0</v>
      </c>
      <c r="AD4" s="37">
        <v>4.0</v>
      </c>
      <c r="AE4" s="37">
        <v>5.0</v>
      </c>
    </row>
    <row r="5">
      <c r="A5" s="37" t="s">
        <v>142</v>
      </c>
      <c r="B5" s="37" t="s">
        <v>143</v>
      </c>
      <c r="C5" s="45">
        <f t="shared" si="1"/>
        <v>49</v>
      </c>
      <c r="D5" s="46" t="str">
        <f t="shared" si="3"/>
        <v> B</v>
      </c>
      <c r="E5" s="46" t="str">
        <f t="shared" si="4"/>
        <v> B+</v>
      </c>
      <c r="F5" s="29">
        <f t="shared" si="2"/>
        <v>79</v>
      </c>
      <c r="G5" s="29" t="str">
        <f t="shared" si="5"/>
        <v> C+</v>
      </c>
      <c r="H5" s="29" t="str">
        <f t="shared" si="6"/>
        <v> B+</v>
      </c>
      <c r="I5" s="37">
        <v>1.0</v>
      </c>
      <c r="J5" s="37">
        <v>2.0</v>
      </c>
      <c r="K5" s="37">
        <v>3.0</v>
      </c>
      <c r="L5" s="37">
        <v>2.0</v>
      </c>
      <c r="M5" s="37">
        <v>3.0</v>
      </c>
      <c r="N5" s="37">
        <v>5.0</v>
      </c>
      <c r="O5" s="37">
        <v>4.0</v>
      </c>
      <c r="P5" s="37">
        <v>3.0</v>
      </c>
      <c r="Q5" s="37">
        <v>3.0</v>
      </c>
      <c r="R5" s="37">
        <v>3.0</v>
      </c>
      <c r="S5" s="37">
        <v>2.0</v>
      </c>
      <c r="T5" s="37">
        <v>3.0</v>
      </c>
      <c r="U5" s="37">
        <v>4.0</v>
      </c>
      <c r="V5" s="47">
        <f>'MidTerm Phase I Grading'!F7</f>
        <v>11</v>
      </c>
      <c r="W5" s="37">
        <v>2.0</v>
      </c>
      <c r="X5" s="37">
        <v>2.0</v>
      </c>
      <c r="Y5" s="37">
        <v>2.0</v>
      </c>
      <c r="Z5" s="37">
        <v>2.0</v>
      </c>
      <c r="AA5" s="37">
        <v>2.0</v>
      </c>
      <c r="AB5" s="37">
        <v>9.0</v>
      </c>
      <c r="AC5" s="37">
        <v>3.0</v>
      </c>
      <c r="AD5" s="37">
        <v>3.0</v>
      </c>
      <c r="AE5" s="37">
        <v>5.0</v>
      </c>
    </row>
    <row r="6">
      <c r="A6" s="37" t="s">
        <v>144</v>
      </c>
      <c r="B6" s="37" t="s">
        <v>145</v>
      </c>
      <c r="C6" s="45">
        <f t="shared" si="1"/>
        <v>47</v>
      </c>
      <c r="D6" s="46" t="str">
        <f t="shared" si="3"/>
        <v> B-</v>
      </c>
      <c r="E6" s="46" t="str">
        <f t="shared" si="4"/>
        <v> B+</v>
      </c>
      <c r="F6" s="29">
        <f t="shared" si="2"/>
        <v>77</v>
      </c>
      <c r="G6" s="29" t="str">
        <f t="shared" si="5"/>
        <v> C+</v>
      </c>
      <c r="H6" s="29" t="str">
        <f t="shared" si="6"/>
        <v> B+</v>
      </c>
      <c r="I6" s="37">
        <v>1.0</v>
      </c>
      <c r="J6" s="37">
        <v>3.0</v>
      </c>
      <c r="K6" s="37">
        <v>2.0</v>
      </c>
      <c r="L6" s="37">
        <v>3.0</v>
      </c>
      <c r="M6" s="37">
        <v>2.0</v>
      </c>
      <c r="N6" s="37">
        <v>5.0</v>
      </c>
      <c r="O6" s="37">
        <v>3.0</v>
      </c>
      <c r="P6" s="37">
        <v>3.0</v>
      </c>
      <c r="Q6" s="37">
        <v>1.0</v>
      </c>
      <c r="R6" s="37">
        <v>2.0</v>
      </c>
      <c r="S6" s="37">
        <v>2.0</v>
      </c>
      <c r="T6" s="37">
        <v>3.0</v>
      </c>
      <c r="U6" s="37">
        <v>4.0</v>
      </c>
      <c r="V6" s="47">
        <f>'MidTerm Phase I Grading'!F8</f>
        <v>13</v>
      </c>
      <c r="W6" s="37">
        <v>2.0</v>
      </c>
      <c r="X6" s="37">
        <v>2.0</v>
      </c>
      <c r="Y6" s="37">
        <v>2.0</v>
      </c>
      <c r="Z6" s="37">
        <v>1.0</v>
      </c>
      <c r="AA6" s="37">
        <v>2.0</v>
      </c>
      <c r="AB6" s="37">
        <v>10.0</v>
      </c>
      <c r="AC6" s="37">
        <v>3.0</v>
      </c>
      <c r="AD6" s="37">
        <v>3.0</v>
      </c>
      <c r="AE6" s="37">
        <v>5.0</v>
      </c>
    </row>
    <row r="7">
      <c r="A7" s="37" t="s">
        <v>146</v>
      </c>
      <c r="B7" s="37" t="s">
        <v>147</v>
      </c>
      <c r="C7" s="45">
        <f t="shared" si="1"/>
        <v>43</v>
      </c>
      <c r="D7" s="46" t="str">
        <f t="shared" si="3"/>
        <v> C</v>
      </c>
      <c r="E7" s="46" t="str">
        <f t="shared" si="4"/>
        <v> B-</v>
      </c>
      <c r="F7" s="29">
        <f t="shared" si="2"/>
        <v>68</v>
      </c>
      <c r="G7" s="29" t="str">
        <f t="shared" si="5"/>
        <v> C-</v>
      </c>
      <c r="H7" s="29" t="str">
        <f t="shared" si="6"/>
        <v> C+</v>
      </c>
      <c r="I7" s="37">
        <v>2.0</v>
      </c>
      <c r="J7" s="37">
        <v>3.0</v>
      </c>
      <c r="K7" s="37">
        <v>3.0</v>
      </c>
      <c r="L7" s="37">
        <v>3.0</v>
      </c>
      <c r="M7" s="37">
        <v>0.0</v>
      </c>
      <c r="N7" s="37">
        <v>5.0</v>
      </c>
      <c r="O7" s="37">
        <v>5.0</v>
      </c>
      <c r="P7" s="37">
        <v>3.0</v>
      </c>
      <c r="Q7" s="37">
        <v>2.0</v>
      </c>
      <c r="R7" s="37">
        <v>2.0</v>
      </c>
      <c r="S7" s="37">
        <v>2.0</v>
      </c>
      <c r="T7" s="37">
        <v>3.0</v>
      </c>
      <c r="U7" s="37">
        <v>2.0</v>
      </c>
      <c r="V7" s="47">
        <f>'MidTerm Phase I Grading'!F9</f>
        <v>8</v>
      </c>
      <c r="W7" s="37">
        <v>2.0</v>
      </c>
      <c r="X7" s="37">
        <v>2.0</v>
      </c>
      <c r="Y7" s="37">
        <v>2.0</v>
      </c>
      <c r="Z7" s="37">
        <v>1.0</v>
      </c>
      <c r="AA7" s="37">
        <v>0.0</v>
      </c>
      <c r="AB7" s="37">
        <v>7.0</v>
      </c>
      <c r="AC7" s="37">
        <v>3.0</v>
      </c>
      <c r="AD7" s="37">
        <v>3.0</v>
      </c>
      <c r="AE7" s="37">
        <v>5.0</v>
      </c>
    </row>
    <row r="8">
      <c r="A8" s="37" t="s">
        <v>148</v>
      </c>
      <c r="B8" s="37" t="s">
        <v>149</v>
      </c>
      <c r="C8" s="45">
        <f t="shared" si="1"/>
        <v>54</v>
      </c>
      <c r="D8" s="46" t="str">
        <f t="shared" si="3"/>
        <v> A-</v>
      </c>
      <c r="E8" s="46" t="str">
        <f t="shared" si="4"/>
        <v> A</v>
      </c>
      <c r="F8" s="29">
        <f t="shared" si="2"/>
        <v>84</v>
      </c>
      <c r="G8" s="29" t="str">
        <f t="shared" si="5"/>
        <v> B</v>
      </c>
      <c r="H8" s="29" t="str">
        <f t="shared" si="6"/>
        <v> A</v>
      </c>
      <c r="I8" s="37">
        <v>2.0</v>
      </c>
      <c r="J8" s="37">
        <v>2.0</v>
      </c>
      <c r="K8" s="37">
        <v>3.0</v>
      </c>
      <c r="L8" s="37">
        <v>3.0</v>
      </c>
      <c r="M8" s="37">
        <v>3.0</v>
      </c>
      <c r="N8" s="37">
        <v>5.0</v>
      </c>
      <c r="O8" s="37">
        <v>5.0</v>
      </c>
      <c r="P8" s="37">
        <v>3.0</v>
      </c>
      <c r="Q8" s="37">
        <v>3.0</v>
      </c>
      <c r="R8" s="37">
        <v>1.0</v>
      </c>
      <c r="S8" s="37">
        <v>2.0</v>
      </c>
      <c r="T8" s="37">
        <v>3.0</v>
      </c>
      <c r="U8" s="37">
        <v>5.0</v>
      </c>
      <c r="V8" s="47">
        <f>'MidTerm Phase I Grading'!F10</f>
        <v>14</v>
      </c>
      <c r="W8" s="37">
        <v>2.0</v>
      </c>
      <c r="X8" s="37">
        <v>2.0</v>
      </c>
      <c r="Y8" s="37">
        <v>2.0</v>
      </c>
      <c r="Z8" s="37">
        <v>2.0</v>
      </c>
      <c r="AA8" s="37">
        <v>1.0</v>
      </c>
      <c r="AB8" s="37">
        <v>9.0</v>
      </c>
      <c r="AC8" s="37">
        <v>2.0</v>
      </c>
      <c r="AD8" s="37">
        <v>5.0</v>
      </c>
      <c r="AE8" s="37">
        <v>5.0</v>
      </c>
    </row>
    <row r="9">
      <c r="A9" s="37" t="s">
        <v>150</v>
      </c>
      <c r="B9" s="37" t="s">
        <v>151</v>
      </c>
      <c r="C9" s="45">
        <f t="shared" si="1"/>
        <v>50</v>
      </c>
      <c r="D9" s="46" t="str">
        <f t="shared" si="3"/>
        <v> B</v>
      </c>
      <c r="E9" s="46" t="str">
        <f t="shared" si="4"/>
        <v> A-</v>
      </c>
      <c r="F9" s="29">
        <f t="shared" si="2"/>
        <v>80</v>
      </c>
      <c r="G9" s="29" t="str">
        <f t="shared" si="5"/>
        <v> B-</v>
      </c>
      <c r="H9" s="29" t="str">
        <f t="shared" si="6"/>
        <v> A-</v>
      </c>
      <c r="I9" s="37">
        <v>2.0</v>
      </c>
      <c r="J9" s="37">
        <v>3.0</v>
      </c>
      <c r="K9" s="37">
        <v>3.0</v>
      </c>
      <c r="L9" s="37">
        <v>3.0</v>
      </c>
      <c r="M9" s="37">
        <v>3.0</v>
      </c>
      <c r="N9" s="37">
        <v>5.0</v>
      </c>
      <c r="O9" s="37">
        <v>5.0</v>
      </c>
      <c r="P9" s="37">
        <v>2.0</v>
      </c>
      <c r="Q9" s="37">
        <v>1.0</v>
      </c>
      <c r="R9" s="37">
        <v>1.0</v>
      </c>
      <c r="S9" s="37">
        <v>1.0</v>
      </c>
      <c r="T9" s="37">
        <v>3.0</v>
      </c>
      <c r="U9" s="37">
        <v>4.0</v>
      </c>
      <c r="V9" s="47">
        <f>'MidTerm Phase I Grading'!F11</f>
        <v>14</v>
      </c>
      <c r="W9" s="37">
        <v>2.0</v>
      </c>
      <c r="X9" s="37">
        <v>1.0</v>
      </c>
      <c r="Y9" s="37">
        <v>2.0</v>
      </c>
      <c r="Z9" s="37">
        <v>0.0</v>
      </c>
      <c r="AA9" s="37">
        <v>2.0</v>
      </c>
      <c r="AB9" s="37">
        <v>11.0</v>
      </c>
      <c r="AC9" s="37">
        <v>3.0</v>
      </c>
      <c r="AD9" s="37">
        <v>4.0</v>
      </c>
      <c r="AE9" s="37">
        <v>5.0</v>
      </c>
    </row>
    <row r="10">
      <c r="A10" s="37" t="s">
        <v>152</v>
      </c>
      <c r="B10" s="37" t="s">
        <v>153</v>
      </c>
      <c r="C10" s="45">
        <f t="shared" si="1"/>
        <v>47</v>
      </c>
      <c r="D10" s="46" t="str">
        <f t="shared" si="3"/>
        <v> B-</v>
      </c>
      <c r="E10" s="46" t="str">
        <f t="shared" si="4"/>
        <v> B+</v>
      </c>
      <c r="F10" s="29">
        <f t="shared" si="2"/>
        <v>74</v>
      </c>
      <c r="G10" s="29" t="str">
        <f t="shared" si="5"/>
        <v> C</v>
      </c>
      <c r="H10" s="29" t="str">
        <f t="shared" si="6"/>
        <v> B</v>
      </c>
      <c r="I10" s="37">
        <v>3.0</v>
      </c>
      <c r="J10" s="37">
        <v>2.0</v>
      </c>
      <c r="K10" s="37">
        <v>3.0</v>
      </c>
      <c r="L10" s="37">
        <v>1.0</v>
      </c>
      <c r="M10" s="37">
        <v>2.0</v>
      </c>
      <c r="N10" s="37">
        <v>5.0</v>
      </c>
      <c r="O10" s="37">
        <v>5.0</v>
      </c>
      <c r="P10" s="37">
        <v>2.0</v>
      </c>
      <c r="Q10" s="37">
        <v>2.0</v>
      </c>
      <c r="R10" s="37">
        <v>1.0</v>
      </c>
      <c r="S10" s="37">
        <v>2.0</v>
      </c>
      <c r="T10" s="37">
        <v>3.0</v>
      </c>
      <c r="U10" s="37">
        <v>3.0</v>
      </c>
      <c r="V10" s="47">
        <f>'MidTerm Phase I Grading'!F12</f>
        <v>13</v>
      </c>
      <c r="W10" s="37">
        <v>2.0</v>
      </c>
      <c r="X10" s="37">
        <v>0.0</v>
      </c>
      <c r="Y10" s="37">
        <v>2.0</v>
      </c>
      <c r="Z10" s="37">
        <v>1.0</v>
      </c>
      <c r="AA10" s="37">
        <v>0.0</v>
      </c>
      <c r="AB10" s="37">
        <v>9.0</v>
      </c>
      <c r="AC10" s="37">
        <v>3.0</v>
      </c>
      <c r="AD10" s="37">
        <v>5.0</v>
      </c>
      <c r="AE10" s="37">
        <v>5.0</v>
      </c>
    </row>
    <row r="11">
      <c r="A11" s="48" t="s">
        <v>154</v>
      </c>
      <c r="B11" s="37" t="s">
        <v>155</v>
      </c>
      <c r="C11" s="45">
        <f t="shared" si="1"/>
        <v>42</v>
      </c>
      <c r="D11" s="49" t="str">
        <f t="shared" si="3"/>
        <v> C</v>
      </c>
      <c r="E11" s="46" t="str">
        <f t="shared" si="4"/>
        <v> C+</v>
      </c>
      <c r="F11" s="50">
        <f t="shared" si="2"/>
        <v>67</v>
      </c>
      <c r="G11" s="50" t="str">
        <f t="shared" si="5"/>
        <v> D+</v>
      </c>
      <c r="H11" s="29" t="str">
        <f t="shared" si="6"/>
        <v> C+</v>
      </c>
      <c r="I11" s="48">
        <v>3.0</v>
      </c>
      <c r="J11" s="48">
        <v>1.0</v>
      </c>
      <c r="K11" s="48">
        <v>2.0</v>
      </c>
      <c r="L11" s="48">
        <v>0.0</v>
      </c>
      <c r="M11" s="48">
        <v>1.0</v>
      </c>
      <c r="N11" s="48">
        <v>0.0</v>
      </c>
      <c r="O11" s="48">
        <v>5.0</v>
      </c>
      <c r="P11" s="48">
        <v>2.0</v>
      </c>
      <c r="Q11" s="48">
        <v>3.0</v>
      </c>
      <c r="R11" s="37">
        <v>1.0</v>
      </c>
      <c r="S11" s="37">
        <v>2.0</v>
      </c>
      <c r="T11" s="37">
        <v>3.0</v>
      </c>
      <c r="U11" s="37">
        <v>5.0</v>
      </c>
      <c r="V11" s="47">
        <f>'MidTerm Phase I Grading'!F13</f>
        <v>14</v>
      </c>
      <c r="W11" s="37">
        <v>2.0</v>
      </c>
      <c r="X11" s="37">
        <v>0.0</v>
      </c>
      <c r="Y11" s="37">
        <v>0.0</v>
      </c>
      <c r="Z11" s="37">
        <v>1.0</v>
      </c>
      <c r="AA11" s="37">
        <v>0.0</v>
      </c>
      <c r="AB11" s="48">
        <v>11.0</v>
      </c>
      <c r="AC11" s="37">
        <v>3.0</v>
      </c>
      <c r="AD11" s="48">
        <v>3.0</v>
      </c>
      <c r="AE11" s="48">
        <v>5.0</v>
      </c>
    </row>
    <row r="12">
      <c r="A12" s="51" t="s">
        <v>156</v>
      </c>
      <c r="B12" s="37" t="s">
        <v>157</v>
      </c>
      <c r="C12" s="45">
        <f t="shared" si="1"/>
        <v>48</v>
      </c>
      <c r="D12" s="52" t="str">
        <f t="shared" si="3"/>
        <v> B-</v>
      </c>
      <c r="E12" s="46" t="str">
        <f t="shared" si="4"/>
        <v> B+</v>
      </c>
      <c r="F12" s="53">
        <f t="shared" si="2"/>
        <v>81</v>
      </c>
      <c r="G12" s="53" t="str">
        <f t="shared" si="5"/>
        <v> B-</v>
      </c>
      <c r="H12" s="29" t="str">
        <f t="shared" si="6"/>
        <v> A-</v>
      </c>
      <c r="I12" s="51">
        <v>2.0</v>
      </c>
      <c r="J12" s="51">
        <v>2.0</v>
      </c>
      <c r="K12" s="51">
        <v>3.0</v>
      </c>
      <c r="L12" s="51">
        <v>0.0</v>
      </c>
      <c r="M12" s="51">
        <v>3.0</v>
      </c>
      <c r="N12" s="51">
        <v>5.0</v>
      </c>
      <c r="O12" s="51">
        <v>5.0</v>
      </c>
      <c r="P12" s="51">
        <v>2.0</v>
      </c>
      <c r="Q12" s="51">
        <v>3.0</v>
      </c>
      <c r="R12" s="37">
        <v>0.0</v>
      </c>
      <c r="S12" s="37">
        <v>1.0</v>
      </c>
      <c r="T12" s="37">
        <v>3.0</v>
      </c>
      <c r="U12" s="37">
        <v>5.0</v>
      </c>
      <c r="V12" s="47">
        <f>'MidTerm Phase I Grading'!F14</f>
        <v>14</v>
      </c>
      <c r="W12" s="37">
        <v>2.0</v>
      </c>
      <c r="X12" s="37">
        <v>0.0</v>
      </c>
      <c r="Y12" s="37">
        <v>2.0</v>
      </c>
      <c r="Z12" s="37">
        <v>2.0</v>
      </c>
      <c r="AA12" s="37">
        <v>3.0</v>
      </c>
      <c r="AB12" s="51">
        <v>11.0</v>
      </c>
      <c r="AC12" s="37">
        <v>3.0</v>
      </c>
      <c r="AD12" s="51">
        <v>5.0</v>
      </c>
      <c r="AE12" s="51">
        <v>5.0</v>
      </c>
    </row>
    <row r="13">
      <c r="A13" s="37" t="s">
        <v>158</v>
      </c>
      <c r="B13" s="37" t="s">
        <v>159</v>
      </c>
      <c r="C13" s="45">
        <f t="shared" si="1"/>
        <v>46</v>
      </c>
      <c r="D13" s="46" t="str">
        <f t="shared" si="3"/>
        <v> C+</v>
      </c>
      <c r="E13" s="46" t="str">
        <f t="shared" si="4"/>
        <v> B</v>
      </c>
      <c r="F13" s="29">
        <f t="shared" si="2"/>
        <v>65</v>
      </c>
      <c r="G13" s="29" t="str">
        <f t="shared" si="5"/>
        <v> D+</v>
      </c>
      <c r="H13" s="29" t="str">
        <f t="shared" si="6"/>
        <v> C</v>
      </c>
      <c r="I13" s="37">
        <v>3.0</v>
      </c>
      <c r="J13" s="37">
        <v>2.0</v>
      </c>
      <c r="K13" s="37">
        <v>3.0</v>
      </c>
      <c r="L13" s="37">
        <v>1.0</v>
      </c>
      <c r="M13" s="37">
        <v>0.0</v>
      </c>
      <c r="N13" s="37">
        <v>5.0</v>
      </c>
      <c r="O13" s="37">
        <v>5.0</v>
      </c>
      <c r="P13" s="37">
        <v>3.0</v>
      </c>
      <c r="Q13" s="37">
        <v>3.0</v>
      </c>
      <c r="R13" s="37">
        <v>1.0</v>
      </c>
      <c r="S13" s="37">
        <v>1.0</v>
      </c>
      <c r="T13" s="37">
        <v>2.0</v>
      </c>
      <c r="U13" s="37">
        <v>4.0</v>
      </c>
      <c r="V13" s="47">
        <f>'MidTerm Phase I Grading'!F15</f>
        <v>13</v>
      </c>
      <c r="W13" s="37">
        <v>2.0</v>
      </c>
      <c r="X13" s="37">
        <v>2.0</v>
      </c>
      <c r="Y13" s="37">
        <v>0.0</v>
      </c>
      <c r="Z13" s="37">
        <v>1.0</v>
      </c>
      <c r="AA13" s="37">
        <v>0.0</v>
      </c>
      <c r="AB13" s="37">
        <v>7.0</v>
      </c>
      <c r="AC13" s="37">
        <v>3.0</v>
      </c>
      <c r="AD13" s="37">
        <v>4.0</v>
      </c>
      <c r="AE13" s="37">
        <v>0.0</v>
      </c>
    </row>
    <row r="14">
      <c r="A14" s="37" t="s">
        <v>160</v>
      </c>
      <c r="B14" s="37" t="s">
        <v>161</v>
      </c>
      <c r="C14" s="45">
        <f t="shared" si="1"/>
        <v>41</v>
      </c>
      <c r="D14" s="46" t="str">
        <f t="shared" si="3"/>
        <v> C-</v>
      </c>
      <c r="E14" s="46" t="str">
        <f t="shared" si="4"/>
        <v> C+</v>
      </c>
      <c r="F14" s="29">
        <f t="shared" si="2"/>
        <v>73</v>
      </c>
      <c r="G14" s="29" t="str">
        <f t="shared" si="5"/>
        <v> C</v>
      </c>
      <c r="H14" s="29" t="str">
        <f t="shared" si="6"/>
        <v> B</v>
      </c>
      <c r="I14" s="37">
        <v>0.0</v>
      </c>
      <c r="J14" s="37">
        <v>1.0</v>
      </c>
      <c r="K14" s="37">
        <v>2.0</v>
      </c>
      <c r="L14" s="37">
        <v>1.0</v>
      </c>
      <c r="M14" s="37">
        <v>3.0</v>
      </c>
      <c r="N14" s="37">
        <v>5.0</v>
      </c>
      <c r="O14" s="37">
        <v>4.0</v>
      </c>
      <c r="P14" s="37">
        <v>2.0</v>
      </c>
      <c r="Q14" s="37">
        <v>2.0</v>
      </c>
      <c r="R14" s="37">
        <v>1.0</v>
      </c>
      <c r="S14" s="37">
        <v>0.0</v>
      </c>
      <c r="T14" s="37">
        <v>3.0</v>
      </c>
      <c r="U14" s="37">
        <v>5.0</v>
      </c>
      <c r="V14" s="47">
        <f>'MidTerm Phase I Grading'!F16</f>
        <v>12</v>
      </c>
      <c r="W14" s="37">
        <v>2.0</v>
      </c>
      <c r="X14" s="37">
        <v>2.0</v>
      </c>
      <c r="Y14" s="37">
        <v>2.0</v>
      </c>
      <c r="Z14" s="37">
        <v>2.0</v>
      </c>
      <c r="AA14" s="37">
        <v>3.0</v>
      </c>
      <c r="AB14" s="37">
        <v>8.0</v>
      </c>
      <c r="AC14" s="37">
        <v>3.0</v>
      </c>
      <c r="AD14" s="37">
        <v>5.0</v>
      </c>
      <c r="AE14" s="37">
        <v>5.0</v>
      </c>
    </row>
    <row r="15">
      <c r="A15" s="37" t="s">
        <v>162</v>
      </c>
      <c r="B15" s="37" t="s">
        <v>163</v>
      </c>
      <c r="C15" s="45">
        <f t="shared" si="1"/>
        <v>45</v>
      </c>
      <c r="D15" s="46" t="str">
        <f t="shared" si="3"/>
        <v> C+</v>
      </c>
      <c r="E15" s="46" t="str">
        <f t="shared" si="4"/>
        <v> B</v>
      </c>
      <c r="F15" s="29">
        <f t="shared" si="2"/>
        <v>65</v>
      </c>
      <c r="G15" s="29" t="str">
        <f t="shared" si="5"/>
        <v> D+</v>
      </c>
      <c r="H15" s="29" t="str">
        <f t="shared" si="6"/>
        <v> C</v>
      </c>
      <c r="I15" s="37">
        <v>3.0</v>
      </c>
      <c r="J15" s="37">
        <v>2.0</v>
      </c>
      <c r="K15" s="37">
        <v>3.0</v>
      </c>
      <c r="L15" s="37">
        <v>1.0</v>
      </c>
      <c r="M15" s="37">
        <v>0.0</v>
      </c>
      <c r="N15" s="37">
        <v>5.0</v>
      </c>
      <c r="O15" s="37">
        <v>4.0</v>
      </c>
      <c r="P15" s="37">
        <v>2.0</v>
      </c>
      <c r="Q15" s="37">
        <v>3.0</v>
      </c>
      <c r="R15" s="37">
        <v>0.0</v>
      </c>
      <c r="S15" s="37">
        <v>1.0</v>
      </c>
      <c r="T15" s="37">
        <v>3.0</v>
      </c>
      <c r="U15" s="37">
        <v>5.0</v>
      </c>
      <c r="V15" s="47">
        <f>'MidTerm Phase I Grading'!F17</f>
        <v>13</v>
      </c>
      <c r="W15" s="37">
        <v>2.0</v>
      </c>
      <c r="X15" s="37">
        <v>1.0</v>
      </c>
      <c r="Y15" s="37">
        <v>0.0</v>
      </c>
      <c r="Z15" s="37">
        <v>0.0</v>
      </c>
      <c r="AA15" s="37">
        <v>0.0</v>
      </c>
      <c r="AB15" s="37">
        <v>7.0</v>
      </c>
      <c r="AC15" s="37">
        <v>2.0</v>
      </c>
      <c r="AD15" s="37">
        <v>3.0</v>
      </c>
      <c r="AE15" s="37">
        <v>5.0</v>
      </c>
    </row>
    <row r="16">
      <c r="A16" s="37" t="s">
        <v>164</v>
      </c>
      <c r="B16" s="37" t="s">
        <v>165</v>
      </c>
      <c r="C16" s="45">
        <f t="shared" si="1"/>
        <v>53</v>
      </c>
      <c r="D16" s="46" t="str">
        <f t="shared" si="3"/>
        <v> B+</v>
      </c>
      <c r="E16" s="46" t="str">
        <f t="shared" si="4"/>
        <v> A</v>
      </c>
      <c r="F16" s="29">
        <f t="shared" si="2"/>
        <v>87</v>
      </c>
      <c r="G16" s="29" t="str">
        <f t="shared" si="5"/>
        <v> B</v>
      </c>
      <c r="H16" s="29" t="str">
        <f t="shared" si="6"/>
        <v> A</v>
      </c>
      <c r="I16" s="37">
        <v>3.0</v>
      </c>
      <c r="J16" s="37">
        <v>2.0</v>
      </c>
      <c r="K16" s="37">
        <v>3.0</v>
      </c>
      <c r="L16" s="37">
        <v>3.0</v>
      </c>
      <c r="M16" s="37">
        <v>2.0</v>
      </c>
      <c r="N16" s="37">
        <v>5.0</v>
      </c>
      <c r="O16" s="37">
        <v>5.0</v>
      </c>
      <c r="P16" s="37">
        <v>3.0</v>
      </c>
      <c r="Q16" s="37">
        <v>3.0</v>
      </c>
      <c r="R16" s="37">
        <v>1.0</v>
      </c>
      <c r="S16" s="37">
        <v>2.0</v>
      </c>
      <c r="T16" s="37">
        <v>2.0</v>
      </c>
      <c r="U16" s="37">
        <v>5.0</v>
      </c>
      <c r="V16" s="47">
        <f>'MidTerm Phase I Grading'!F18</f>
        <v>14</v>
      </c>
      <c r="W16" s="37">
        <v>2.0</v>
      </c>
      <c r="X16" s="37">
        <v>2.0</v>
      </c>
      <c r="Y16" s="37">
        <v>2.0</v>
      </c>
      <c r="Z16" s="37">
        <v>2.0</v>
      </c>
      <c r="AA16" s="37">
        <v>3.0</v>
      </c>
      <c r="AB16" s="37">
        <v>11.0</v>
      </c>
      <c r="AC16" s="37">
        <v>3.0</v>
      </c>
      <c r="AD16" s="37">
        <v>4.0</v>
      </c>
      <c r="AE16" s="37">
        <v>5.0</v>
      </c>
    </row>
    <row r="17">
      <c r="A17" s="37" t="s">
        <v>166</v>
      </c>
      <c r="B17" s="37" t="s">
        <v>167</v>
      </c>
      <c r="C17" s="45">
        <f t="shared" si="1"/>
        <v>39</v>
      </c>
      <c r="D17" s="46" t="str">
        <f t="shared" si="3"/>
        <v> D+</v>
      </c>
      <c r="E17" s="46" t="str">
        <f t="shared" si="4"/>
        <v> C</v>
      </c>
      <c r="F17" s="29">
        <f t="shared" si="2"/>
        <v>70</v>
      </c>
      <c r="G17" s="29" t="str">
        <f t="shared" si="5"/>
        <v> C-</v>
      </c>
      <c r="H17" s="29" t="str">
        <f t="shared" si="6"/>
        <v> B-</v>
      </c>
      <c r="I17" s="37">
        <v>2.0</v>
      </c>
      <c r="J17" s="37">
        <v>2.0</v>
      </c>
      <c r="K17" s="37">
        <v>3.0</v>
      </c>
      <c r="L17" s="37">
        <v>3.0</v>
      </c>
      <c r="M17" s="37">
        <v>2.0</v>
      </c>
      <c r="N17" s="37">
        <v>2.0</v>
      </c>
      <c r="O17" s="37">
        <v>5.0</v>
      </c>
      <c r="P17" s="37">
        <v>2.0</v>
      </c>
      <c r="Q17" s="37">
        <v>2.0</v>
      </c>
      <c r="R17" s="37">
        <v>1.0</v>
      </c>
      <c r="S17" s="37">
        <v>2.0</v>
      </c>
      <c r="T17" s="37">
        <v>0.0</v>
      </c>
      <c r="U17" s="37">
        <v>4.0</v>
      </c>
      <c r="V17" s="47">
        <f>'MidTerm Phase I Grading'!F19</f>
        <v>9</v>
      </c>
      <c r="W17" s="37">
        <v>2.0</v>
      </c>
      <c r="X17" s="37">
        <v>2.0</v>
      </c>
      <c r="Y17" s="37">
        <v>2.0</v>
      </c>
      <c r="Z17" s="37">
        <v>1.0</v>
      </c>
      <c r="AA17" s="37">
        <v>2.0</v>
      </c>
      <c r="AB17" s="37">
        <v>9.0</v>
      </c>
      <c r="AC17" s="37">
        <v>3.0</v>
      </c>
      <c r="AD17" s="37">
        <v>5.0</v>
      </c>
      <c r="AE17" s="37">
        <v>5.0</v>
      </c>
    </row>
    <row r="18">
      <c r="A18" s="37" t="s">
        <v>168</v>
      </c>
      <c r="B18" s="37" t="s">
        <v>169</v>
      </c>
      <c r="C18" s="45">
        <f t="shared" si="1"/>
        <v>44</v>
      </c>
      <c r="D18" s="46" t="str">
        <f t="shared" si="3"/>
        <v> C</v>
      </c>
      <c r="E18" s="46" t="str">
        <f t="shared" si="4"/>
        <v> B-</v>
      </c>
      <c r="F18" s="29">
        <f t="shared" si="2"/>
        <v>73</v>
      </c>
      <c r="G18" s="29" t="str">
        <f t="shared" si="5"/>
        <v> C</v>
      </c>
      <c r="H18" s="29" t="str">
        <f t="shared" si="6"/>
        <v> B</v>
      </c>
      <c r="I18" s="37">
        <v>1.0</v>
      </c>
      <c r="J18" s="37">
        <v>2.0</v>
      </c>
      <c r="K18" s="37">
        <v>3.0</v>
      </c>
      <c r="L18" s="37">
        <v>2.0</v>
      </c>
      <c r="M18" s="37">
        <v>1.0</v>
      </c>
      <c r="N18" s="37">
        <v>5.0</v>
      </c>
      <c r="O18" s="37">
        <v>5.0</v>
      </c>
      <c r="P18" s="37">
        <v>3.0</v>
      </c>
      <c r="Q18" s="37">
        <v>1.0</v>
      </c>
      <c r="R18" s="37">
        <v>1.0</v>
      </c>
      <c r="S18" s="37">
        <v>2.0</v>
      </c>
      <c r="T18" s="37">
        <v>3.0</v>
      </c>
      <c r="U18" s="37">
        <v>4.0</v>
      </c>
      <c r="V18" s="37">
        <v>11.0</v>
      </c>
      <c r="W18" s="37">
        <v>2.0</v>
      </c>
      <c r="X18" s="37">
        <v>2.0</v>
      </c>
      <c r="Y18" s="37">
        <v>2.0</v>
      </c>
      <c r="Z18" s="37">
        <v>1.0</v>
      </c>
      <c r="AA18" s="37">
        <v>1.0</v>
      </c>
      <c r="AB18" s="37">
        <v>9.0</v>
      </c>
      <c r="AC18" s="37">
        <v>3.0</v>
      </c>
      <c r="AD18" s="37">
        <v>4.0</v>
      </c>
      <c r="AE18" s="37">
        <v>5.0</v>
      </c>
    </row>
    <row r="19">
      <c r="A19" s="37" t="s">
        <v>170</v>
      </c>
      <c r="B19" s="37" t="s">
        <v>171</v>
      </c>
      <c r="C19" s="45">
        <f t="shared" si="1"/>
        <v>47</v>
      </c>
      <c r="D19" s="46" t="str">
        <f t="shared" si="3"/>
        <v> B-</v>
      </c>
      <c r="E19" s="46" t="str">
        <f t="shared" si="4"/>
        <v> B+</v>
      </c>
      <c r="F19" s="29">
        <f t="shared" si="2"/>
        <v>78</v>
      </c>
      <c r="G19" s="29" t="str">
        <f t="shared" si="5"/>
        <v> C+</v>
      </c>
      <c r="H19" s="29" t="str">
        <f t="shared" si="6"/>
        <v> B+</v>
      </c>
      <c r="I19" s="37">
        <v>2.0</v>
      </c>
      <c r="J19" s="37">
        <v>2.0</v>
      </c>
      <c r="K19" s="37">
        <v>3.0</v>
      </c>
      <c r="L19" s="37">
        <v>3.0</v>
      </c>
      <c r="M19" s="37">
        <v>2.0</v>
      </c>
      <c r="N19" s="37">
        <v>5.0</v>
      </c>
      <c r="O19" s="37">
        <v>3.0</v>
      </c>
      <c r="P19" s="37">
        <v>3.0</v>
      </c>
      <c r="Q19" s="37">
        <v>3.0</v>
      </c>
      <c r="R19" s="37">
        <v>2.0</v>
      </c>
      <c r="S19" s="37">
        <v>2.0</v>
      </c>
      <c r="T19" s="37">
        <v>3.0</v>
      </c>
      <c r="U19" s="37">
        <v>4.0</v>
      </c>
      <c r="V19" s="47">
        <f>'MidTerm Phase I Grading'!F21</f>
        <v>10</v>
      </c>
      <c r="W19" s="37">
        <v>2.0</v>
      </c>
      <c r="X19" s="37">
        <v>2.0</v>
      </c>
      <c r="Y19" s="37">
        <v>2.0</v>
      </c>
      <c r="Z19" s="37">
        <v>2.0</v>
      </c>
      <c r="AA19" s="37">
        <v>3.0</v>
      </c>
      <c r="AB19" s="37">
        <v>10.0</v>
      </c>
      <c r="AC19" s="37">
        <v>3.0</v>
      </c>
      <c r="AD19" s="37">
        <v>2.0</v>
      </c>
      <c r="AE19" s="37">
        <v>5.0</v>
      </c>
    </row>
    <row r="20">
      <c r="A20" s="37" t="s">
        <v>172</v>
      </c>
      <c r="B20" s="37" t="s">
        <v>173</v>
      </c>
      <c r="C20" s="45">
        <f t="shared" si="1"/>
        <v>46</v>
      </c>
      <c r="D20" s="46" t="str">
        <f t="shared" si="3"/>
        <v> C+</v>
      </c>
      <c r="E20" s="46" t="str">
        <f t="shared" si="4"/>
        <v> B</v>
      </c>
      <c r="F20" s="29">
        <f t="shared" si="2"/>
        <v>75</v>
      </c>
      <c r="G20" s="29" t="str">
        <f t="shared" si="5"/>
        <v> C</v>
      </c>
      <c r="H20" s="29" t="str">
        <f t="shared" si="6"/>
        <v> B</v>
      </c>
      <c r="I20" s="37">
        <v>2.0</v>
      </c>
      <c r="J20" s="37">
        <v>2.0</v>
      </c>
      <c r="K20" s="37">
        <v>3.0</v>
      </c>
      <c r="L20" s="37">
        <v>1.0</v>
      </c>
      <c r="M20" s="37">
        <v>1.0</v>
      </c>
      <c r="N20" s="37">
        <v>5.0</v>
      </c>
      <c r="O20" s="37">
        <v>5.0</v>
      </c>
      <c r="P20" s="37">
        <v>3.0</v>
      </c>
      <c r="Q20" s="37">
        <v>2.0</v>
      </c>
      <c r="R20" s="37">
        <v>1.0</v>
      </c>
      <c r="S20" s="37">
        <v>2.0</v>
      </c>
      <c r="T20" s="37">
        <v>3.0</v>
      </c>
      <c r="U20" s="37">
        <v>4.0</v>
      </c>
      <c r="V20" s="47">
        <f>'MidTerm Phase I Grading'!F22</f>
        <v>12</v>
      </c>
      <c r="W20" s="37">
        <v>2.0</v>
      </c>
      <c r="X20" s="37">
        <v>2.0</v>
      </c>
      <c r="Y20" s="37">
        <v>1.0</v>
      </c>
      <c r="Z20" s="37">
        <v>0.0</v>
      </c>
      <c r="AA20" s="37">
        <v>2.0</v>
      </c>
      <c r="AB20" s="37">
        <v>10.0</v>
      </c>
      <c r="AC20" s="37">
        <v>2.0</v>
      </c>
      <c r="AD20" s="37">
        <v>5.0</v>
      </c>
      <c r="AE20" s="37">
        <v>5.0</v>
      </c>
    </row>
    <row r="21">
      <c r="A21" s="37" t="s">
        <v>174</v>
      </c>
      <c r="B21" s="37" t="s">
        <v>175</v>
      </c>
      <c r="C21" s="45">
        <f t="shared" si="1"/>
        <v>50</v>
      </c>
      <c r="D21" s="46" t="str">
        <f t="shared" si="3"/>
        <v> B</v>
      </c>
      <c r="E21" s="46" t="str">
        <f t="shared" si="4"/>
        <v> A-</v>
      </c>
      <c r="F21" s="29">
        <f t="shared" si="2"/>
        <v>79</v>
      </c>
      <c r="G21" s="29" t="str">
        <f t="shared" si="5"/>
        <v> C+</v>
      </c>
      <c r="H21" s="29" t="str">
        <f t="shared" si="6"/>
        <v> B+</v>
      </c>
      <c r="I21" s="37">
        <v>1.0</v>
      </c>
      <c r="J21" s="37">
        <v>3.0</v>
      </c>
      <c r="K21" s="37">
        <v>3.0</v>
      </c>
      <c r="L21" s="37">
        <v>1.0</v>
      </c>
      <c r="M21" s="37">
        <v>2.0</v>
      </c>
      <c r="N21" s="37">
        <v>5.0</v>
      </c>
      <c r="O21" s="37">
        <v>5.0</v>
      </c>
      <c r="P21" s="37">
        <v>3.0</v>
      </c>
      <c r="Q21" s="37">
        <v>3.0</v>
      </c>
      <c r="R21" s="37">
        <v>1.0</v>
      </c>
      <c r="S21" s="37">
        <v>2.0</v>
      </c>
      <c r="T21" s="37">
        <v>3.0</v>
      </c>
      <c r="U21" s="37">
        <v>4.0</v>
      </c>
      <c r="V21" s="47">
        <f>'MidTerm Phase I Grading'!F23</f>
        <v>14</v>
      </c>
      <c r="W21" s="37">
        <v>2.0</v>
      </c>
      <c r="X21" s="37">
        <v>2.0</v>
      </c>
      <c r="Y21" s="37">
        <v>2.0</v>
      </c>
      <c r="Z21" s="37">
        <v>0.0</v>
      </c>
      <c r="AA21" s="37">
        <v>1.0</v>
      </c>
      <c r="AB21" s="37">
        <v>9.0</v>
      </c>
      <c r="AC21" s="37">
        <v>3.0</v>
      </c>
      <c r="AD21" s="37">
        <v>5.0</v>
      </c>
      <c r="AE21" s="37">
        <v>5.0</v>
      </c>
    </row>
    <row r="22">
      <c r="A22" s="37" t="s">
        <v>176</v>
      </c>
      <c r="B22" s="37" t="s">
        <v>177</v>
      </c>
      <c r="C22" s="45">
        <f t="shared" si="1"/>
        <v>37</v>
      </c>
      <c r="D22" s="46" t="str">
        <f t="shared" si="3"/>
        <v> F</v>
      </c>
      <c r="E22" s="46" t="str">
        <f t="shared" si="4"/>
        <v> C-</v>
      </c>
      <c r="F22" s="29">
        <f t="shared" si="2"/>
        <v>71</v>
      </c>
      <c r="G22" s="29" t="str">
        <f t="shared" si="5"/>
        <v> C-</v>
      </c>
      <c r="H22" s="29" t="str">
        <f t="shared" si="6"/>
        <v> B-</v>
      </c>
      <c r="I22" s="37">
        <v>1.0</v>
      </c>
      <c r="J22" s="37">
        <v>2.0</v>
      </c>
      <c r="K22" s="37">
        <v>3.0</v>
      </c>
      <c r="L22" s="37">
        <v>0.0</v>
      </c>
      <c r="M22" s="37">
        <v>1.0</v>
      </c>
      <c r="N22" s="37">
        <v>5.0</v>
      </c>
      <c r="O22" s="37">
        <v>3.0</v>
      </c>
      <c r="P22" s="37">
        <v>2.0</v>
      </c>
      <c r="Q22" s="37">
        <v>2.0</v>
      </c>
      <c r="R22" s="37">
        <v>0.0</v>
      </c>
      <c r="S22" s="37">
        <v>2.0</v>
      </c>
      <c r="T22" s="37">
        <v>0.0</v>
      </c>
      <c r="U22" s="37">
        <v>4.0</v>
      </c>
      <c r="V22" s="37">
        <v>12.0</v>
      </c>
      <c r="W22" s="37">
        <v>2.0</v>
      </c>
      <c r="X22" s="37" t="s">
        <v>178</v>
      </c>
      <c r="Y22" s="37">
        <v>2.0</v>
      </c>
      <c r="Z22" s="37">
        <v>2.0</v>
      </c>
      <c r="AA22" s="37">
        <v>3.0</v>
      </c>
      <c r="AB22" s="37">
        <v>12.0</v>
      </c>
      <c r="AC22" s="37">
        <v>3.0</v>
      </c>
      <c r="AD22" s="37">
        <v>5.0</v>
      </c>
      <c r="AE22" s="37">
        <v>5.0</v>
      </c>
    </row>
    <row r="23">
      <c r="A23" s="37" t="s">
        <v>179</v>
      </c>
      <c r="B23" s="37" t="s">
        <v>180</v>
      </c>
      <c r="C23" s="45">
        <f t="shared" si="1"/>
        <v>48</v>
      </c>
      <c r="D23" s="46" t="str">
        <f t="shared" si="3"/>
        <v> B-</v>
      </c>
      <c r="E23" s="46" t="str">
        <f t="shared" si="4"/>
        <v> B+</v>
      </c>
      <c r="F23" s="29">
        <f t="shared" si="2"/>
        <v>75</v>
      </c>
      <c r="G23" s="29" t="str">
        <f t="shared" si="5"/>
        <v> C</v>
      </c>
      <c r="H23" s="29" t="str">
        <f t="shared" si="6"/>
        <v> B</v>
      </c>
      <c r="I23" s="37">
        <v>3.0</v>
      </c>
      <c r="J23" s="37">
        <v>3.0</v>
      </c>
      <c r="K23" s="37">
        <v>3.0</v>
      </c>
      <c r="L23" s="37">
        <v>1.0</v>
      </c>
      <c r="M23" s="37">
        <v>2.0</v>
      </c>
      <c r="N23" s="37">
        <v>5.0</v>
      </c>
      <c r="O23" s="37">
        <v>4.0</v>
      </c>
      <c r="P23" s="37">
        <v>3.0</v>
      </c>
      <c r="Q23" s="37">
        <v>2.0</v>
      </c>
      <c r="R23" s="37">
        <v>2.0</v>
      </c>
      <c r="S23" s="37">
        <v>2.0</v>
      </c>
      <c r="T23" s="37">
        <v>3.0</v>
      </c>
      <c r="U23" s="37">
        <v>3.0</v>
      </c>
      <c r="V23" s="47">
        <f>'MidTerm Phase I Grading'!F25</f>
        <v>12</v>
      </c>
      <c r="W23" s="37">
        <v>2.0</v>
      </c>
      <c r="X23" s="37">
        <v>1.0</v>
      </c>
      <c r="Y23" s="37">
        <v>1.0</v>
      </c>
      <c r="Z23" s="37">
        <v>2.0</v>
      </c>
      <c r="AA23" s="37">
        <v>0.0</v>
      </c>
      <c r="AB23" s="37">
        <v>11.0</v>
      </c>
      <c r="AC23" s="37">
        <v>2.0</v>
      </c>
      <c r="AD23" s="37">
        <v>3.0</v>
      </c>
      <c r="AE23" s="37">
        <v>5.0</v>
      </c>
    </row>
    <row r="24">
      <c r="A24" s="37" t="s">
        <v>181</v>
      </c>
      <c r="B24" s="37" t="s">
        <v>182</v>
      </c>
      <c r="C24" s="45">
        <f t="shared" si="1"/>
        <v>45</v>
      </c>
      <c r="D24" s="46" t="str">
        <f t="shared" si="3"/>
        <v> C+</v>
      </c>
      <c r="E24" s="46" t="str">
        <f t="shared" si="4"/>
        <v> B</v>
      </c>
      <c r="F24" s="29">
        <f t="shared" si="2"/>
        <v>76</v>
      </c>
      <c r="G24" s="29" t="str">
        <f t="shared" si="5"/>
        <v> C+</v>
      </c>
      <c r="H24" s="29" t="str">
        <f t="shared" si="6"/>
        <v> B+</v>
      </c>
      <c r="I24" s="37">
        <v>0.0</v>
      </c>
      <c r="J24" s="37">
        <v>3.0</v>
      </c>
      <c r="K24" s="37">
        <v>3.0</v>
      </c>
      <c r="L24" s="37">
        <v>0.0</v>
      </c>
      <c r="M24" s="37">
        <v>3.0</v>
      </c>
      <c r="N24" s="37">
        <v>5.0</v>
      </c>
      <c r="O24" s="37">
        <v>3.0</v>
      </c>
      <c r="P24" s="37">
        <v>2.0</v>
      </c>
      <c r="Q24" s="37">
        <v>2.0</v>
      </c>
      <c r="R24" s="37">
        <v>1.0</v>
      </c>
      <c r="S24" s="37">
        <v>2.0</v>
      </c>
      <c r="T24" s="37">
        <v>3.0</v>
      </c>
      <c r="U24" s="37">
        <v>3.0</v>
      </c>
      <c r="V24" s="47">
        <f>'MidTerm Phase I Grading'!F26</f>
        <v>15</v>
      </c>
      <c r="W24" s="37">
        <v>2.0</v>
      </c>
      <c r="X24" s="37">
        <v>2.0</v>
      </c>
      <c r="Y24" s="37">
        <v>2.0</v>
      </c>
      <c r="Z24" s="37">
        <v>1.0</v>
      </c>
      <c r="AA24" s="37">
        <v>1.0</v>
      </c>
      <c r="AB24" s="37">
        <v>12.0</v>
      </c>
      <c r="AC24" s="37">
        <v>3.0</v>
      </c>
      <c r="AD24" s="37">
        <v>3.0</v>
      </c>
      <c r="AE24" s="37">
        <v>5.0</v>
      </c>
    </row>
    <row r="25">
      <c r="A25" s="29"/>
      <c r="B25" s="29"/>
      <c r="C25" s="45"/>
      <c r="D25" s="54"/>
      <c r="E25" s="55"/>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row>
    <row r="26">
      <c r="A26" s="29"/>
      <c r="B26" s="29"/>
      <c r="C26" s="45"/>
      <c r="D26" s="54"/>
      <c r="E26" s="55"/>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row>
    <row r="27">
      <c r="A27" s="29"/>
      <c r="B27" s="29"/>
      <c r="C27" s="45"/>
      <c r="D27" s="54"/>
      <c r="E27" s="55"/>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row>
    <row r="28">
      <c r="A28" s="56" t="s">
        <v>183</v>
      </c>
      <c r="B28" s="57"/>
      <c r="C28" s="57">
        <f>AVERAGE(C4:C27)</f>
        <v>46.23809524</v>
      </c>
      <c r="D28" s="58" t="str">
        <f>if((100*(C28/$C$3))&gt;95, " A",if((100*(C28/$C$3))&gt;91, " A-",if((100*(C28/$C$3))&gt;87, " B+",if((100*(C28/$C$3))&gt;83," B",if((100*(C28/$C$3))&gt;79, " B-",if((100*(C28/$C$3))&gt;75," C+",if((100*(C28/$C$3))&gt;71, " C",if((100*(C28/$C$3))&gt;67, " C-",if((100*(C28/$C$3))&gt;63, " D+"," F")))))))))</f>
        <v> C+</v>
      </c>
      <c r="E28" s="58" t="str">
        <f>if((100*($C28/(max($C$4:$C$24))))&gt;95, " A",if((100*($C28/(max($C$4:$C$24))))&gt;91, " A-",if((100*($C28/(max($C$4:$C$24))))&gt;87, " B+",if((100*($C28/(max($C$4:$C$24))))&gt;83," B",if((100*($C28/(max($C$4:$C$24))))&gt;79, " B-",if((100*($C28/(max($C$4:$C$24))))&gt;75," C+",if((100*($C28/(max($C$4:$C$24))))&gt;71, " C",if((100*($C28/(max($C$4:$C$24))))&gt;67, " C-",if((100*($C28/(max($C$4:$C$24))))&gt;63, " D+"," F")))))))))</f>
        <v> B</v>
      </c>
      <c r="F28" s="57">
        <f>AVERAGE(F4:F27)</f>
        <v>75.04761905</v>
      </c>
      <c r="G28" s="59" t="str">
        <f>if(F28&gt;95, " A",if(F28&gt;91, " A-",if(F28&gt;87, " B+",if(F28&gt;83," B",if(F28&gt;79, " B-",if(F28&gt;75," C+",if(F28&gt;71, " C",if(F28&gt;67, " C-",if(F28&gt;63, " D+"," F")))))))))</f>
        <v> C+</v>
      </c>
      <c r="H28" s="59" t="str">
        <f>if((100*($F28/(max($F$4:$F$24))))&gt;95, " A",if((100*($F28/(max($F$4:$F$24))))&gt;91, " A-",if((100*($F28/(max($F$4:$F$24))))&gt;87, " B+",if((100*($F28/(max($F$4:$F$24))))&gt;83," B",if((100*($F28/(max($F$4:$F$24))))&gt;79, " B-",if((100*($F28/(max($F$4:$F$24))))&gt;75," C+",if((100*($F28/(max($F$4:$F$24))))&gt;71, " C",if((100*($F28/(max($F$4:$F$24))))&gt;67, " C-",if((100*($F28/(max($F$4:$F$24))))&gt;63, " D+"," F")))))))))</f>
        <v> B</v>
      </c>
      <c r="I28" s="60">
        <f t="shared" ref="I28:AE28" si="7">round(AVERAGE(I4:I21),0)</f>
        <v>2</v>
      </c>
      <c r="J28" s="60">
        <f t="shared" si="7"/>
        <v>2</v>
      </c>
      <c r="K28" s="60">
        <f t="shared" si="7"/>
        <v>3</v>
      </c>
      <c r="L28" s="60">
        <f t="shared" si="7"/>
        <v>2</v>
      </c>
      <c r="M28" s="60">
        <f t="shared" si="7"/>
        <v>2</v>
      </c>
      <c r="N28" s="60">
        <f t="shared" si="7"/>
        <v>5</v>
      </c>
      <c r="O28" s="60">
        <f t="shared" si="7"/>
        <v>5</v>
      </c>
      <c r="P28" s="60">
        <f t="shared" si="7"/>
        <v>3</v>
      </c>
      <c r="Q28" s="60">
        <f t="shared" si="7"/>
        <v>2</v>
      </c>
      <c r="R28" s="60">
        <f t="shared" si="7"/>
        <v>1</v>
      </c>
      <c r="S28" s="60">
        <f t="shared" si="7"/>
        <v>2</v>
      </c>
      <c r="T28" s="60">
        <f t="shared" si="7"/>
        <v>3</v>
      </c>
      <c r="U28" s="60">
        <f t="shared" si="7"/>
        <v>4</v>
      </c>
      <c r="V28" s="60">
        <f t="shared" si="7"/>
        <v>12</v>
      </c>
      <c r="W28" s="60">
        <f t="shared" si="7"/>
        <v>2</v>
      </c>
      <c r="X28" s="60">
        <f t="shared" si="7"/>
        <v>2</v>
      </c>
      <c r="Y28" s="60">
        <f t="shared" si="7"/>
        <v>2</v>
      </c>
      <c r="Z28" s="60">
        <f t="shared" si="7"/>
        <v>1</v>
      </c>
      <c r="AA28" s="60">
        <f t="shared" si="7"/>
        <v>2</v>
      </c>
      <c r="AB28" s="60">
        <f t="shared" si="7"/>
        <v>9</v>
      </c>
      <c r="AC28" s="60">
        <f t="shared" si="7"/>
        <v>3</v>
      </c>
      <c r="AD28" s="60">
        <f t="shared" si="7"/>
        <v>4</v>
      </c>
      <c r="AE28" s="60">
        <f t="shared" si="7"/>
        <v>5</v>
      </c>
    </row>
    <row r="29">
      <c r="A29" s="29"/>
      <c r="B29" s="29"/>
      <c r="C29" s="29"/>
      <c r="D29" s="46"/>
      <c r="E29" s="55"/>
      <c r="F29" s="29"/>
      <c r="G29" s="29"/>
      <c r="H29" s="29"/>
      <c r="I29" s="29"/>
      <c r="J29" s="29"/>
      <c r="K29" s="29"/>
      <c r="L29" s="29"/>
      <c r="M29" s="29"/>
      <c r="N29" s="29"/>
      <c r="O29" s="29"/>
      <c r="P29" s="29"/>
      <c r="Q29" s="29"/>
      <c r="R29" s="61"/>
      <c r="S29" s="24"/>
      <c r="T29" s="24"/>
      <c r="U29" s="24"/>
      <c r="V29" s="24"/>
      <c r="W29" s="24"/>
      <c r="X29" s="24"/>
      <c r="Y29" s="24"/>
      <c r="Z29" s="24"/>
      <c r="AA29" s="24"/>
      <c r="AB29" s="24"/>
      <c r="AC29" s="24"/>
      <c r="AD29" s="24"/>
      <c r="AE29" s="25"/>
    </row>
    <row r="30">
      <c r="A30" s="29"/>
      <c r="B30" s="29"/>
      <c r="C30" s="29"/>
      <c r="D30" s="46"/>
      <c r="E30" s="55"/>
      <c r="F30" s="29"/>
      <c r="G30" s="29"/>
      <c r="H30" s="29"/>
      <c r="I30" s="29"/>
      <c r="J30" s="29"/>
      <c r="K30" s="29"/>
      <c r="L30" s="29"/>
      <c r="M30" s="29"/>
      <c r="N30" s="29"/>
      <c r="O30" s="29"/>
      <c r="P30" s="29"/>
      <c r="Q30" s="29"/>
      <c r="R30" s="61"/>
      <c r="S30" s="24"/>
      <c r="T30" s="24"/>
      <c r="U30" s="24"/>
      <c r="V30" s="24"/>
      <c r="W30" s="24"/>
      <c r="X30" s="24"/>
      <c r="Y30" s="24"/>
      <c r="Z30" s="24"/>
      <c r="AA30" s="24"/>
      <c r="AB30" s="24"/>
      <c r="AC30" s="24"/>
      <c r="AD30" s="24"/>
      <c r="AE30" s="25"/>
    </row>
    <row r="31">
      <c r="A31" s="29"/>
      <c r="B31" s="29"/>
      <c r="C31" s="29"/>
      <c r="D31" s="46"/>
      <c r="E31" s="55"/>
      <c r="F31" s="29"/>
      <c r="G31" s="29"/>
      <c r="H31" s="29"/>
      <c r="I31" s="29"/>
      <c r="J31" s="29"/>
      <c r="K31" s="29"/>
      <c r="L31" s="29"/>
      <c r="M31" s="29"/>
      <c r="N31" s="29"/>
      <c r="O31" s="29"/>
      <c r="P31" s="29"/>
      <c r="Q31" s="29"/>
      <c r="R31" s="61"/>
      <c r="S31" s="24"/>
      <c r="T31" s="24"/>
      <c r="U31" s="24"/>
      <c r="V31" s="24"/>
      <c r="W31" s="24"/>
      <c r="X31" s="24"/>
      <c r="Y31" s="24"/>
      <c r="Z31" s="24"/>
      <c r="AA31" s="24"/>
      <c r="AB31" s="24"/>
      <c r="AC31" s="24"/>
      <c r="AD31" s="24"/>
      <c r="AE31" s="25"/>
    </row>
    <row r="32">
      <c r="A32" s="29"/>
      <c r="B32" s="29"/>
      <c r="C32" s="29"/>
      <c r="D32" s="46"/>
      <c r="E32" s="55"/>
      <c r="F32" s="29"/>
      <c r="G32" s="29"/>
      <c r="H32" s="29"/>
      <c r="I32" s="29"/>
      <c r="J32" s="29"/>
      <c r="K32" s="29"/>
      <c r="L32" s="29"/>
      <c r="M32" s="29"/>
      <c r="N32" s="29"/>
      <c r="O32" s="29"/>
      <c r="P32" s="29"/>
      <c r="Q32" s="29"/>
      <c r="R32" s="61"/>
      <c r="S32" s="24"/>
      <c r="T32" s="24"/>
      <c r="U32" s="24"/>
      <c r="V32" s="24"/>
      <c r="W32" s="24"/>
      <c r="X32" s="24"/>
      <c r="Y32" s="24"/>
      <c r="Z32" s="24"/>
      <c r="AA32" s="24"/>
      <c r="AB32" s="24"/>
      <c r="AC32" s="24"/>
      <c r="AD32" s="24"/>
      <c r="AE32" s="25"/>
    </row>
    <row r="33">
      <c r="A33" s="29"/>
      <c r="B33" s="29"/>
      <c r="C33" s="29"/>
      <c r="D33" s="46"/>
      <c r="E33" s="55"/>
      <c r="F33" s="29"/>
      <c r="G33" s="29"/>
      <c r="H33" s="29"/>
      <c r="I33" s="29"/>
      <c r="J33" s="29"/>
      <c r="K33" s="29"/>
      <c r="L33" s="29"/>
      <c r="M33" s="29"/>
      <c r="N33" s="29"/>
      <c r="O33" s="29"/>
      <c r="P33" s="29"/>
      <c r="Q33" s="29"/>
      <c r="R33" s="61"/>
      <c r="S33" s="24"/>
      <c r="T33" s="24"/>
      <c r="U33" s="24"/>
      <c r="V33" s="24"/>
      <c r="W33" s="24"/>
      <c r="X33" s="24"/>
      <c r="Y33" s="24"/>
      <c r="Z33" s="24"/>
      <c r="AA33" s="24"/>
      <c r="AB33" s="24"/>
      <c r="AC33" s="24"/>
      <c r="AD33" s="24"/>
      <c r="AE33" s="25"/>
    </row>
    <row r="34">
      <c r="A34" s="29"/>
      <c r="B34" s="29"/>
      <c r="C34" s="29"/>
      <c r="D34" s="46"/>
      <c r="E34" s="55"/>
      <c r="F34" s="29"/>
      <c r="G34" s="29"/>
      <c r="H34" s="29"/>
      <c r="I34" s="29"/>
      <c r="J34" s="29"/>
      <c r="K34" s="29"/>
      <c r="L34" s="29"/>
      <c r="M34" s="29"/>
      <c r="N34" s="29"/>
      <c r="O34" s="29"/>
      <c r="P34" s="29"/>
      <c r="Q34" s="29"/>
      <c r="R34" s="61"/>
      <c r="S34" s="24"/>
      <c r="T34" s="24"/>
      <c r="U34" s="24"/>
      <c r="V34" s="24"/>
      <c r="W34" s="24"/>
      <c r="X34" s="24"/>
      <c r="Y34" s="24"/>
      <c r="Z34" s="24"/>
      <c r="AA34" s="24"/>
      <c r="AB34" s="24"/>
      <c r="AC34" s="24"/>
      <c r="AD34" s="24"/>
      <c r="AE34" s="25"/>
    </row>
    <row r="35">
      <c r="A35" s="29"/>
      <c r="B35" s="29"/>
      <c r="C35" s="29"/>
      <c r="D35" s="46"/>
      <c r="E35" s="55"/>
      <c r="F35" s="29"/>
      <c r="G35" s="29"/>
      <c r="H35" s="29"/>
      <c r="I35" s="29"/>
      <c r="J35" s="29"/>
      <c r="K35" s="29"/>
      <c r="L35" s="29"/>
      <c r="M35" s="29"/>
      <c r="N35" s="29"/>
      <c r="O35" s="29"/>
      <c r="P35" s="29"/>
      <c r="Q35" s="29"/>
      <c r="R35" s="61"/>
      <c r="S35" s="24"/>
      <c r="T35" s="24"/>
      <c r="U35" s="24"/>
      <c r="V35" s="24"/>
      <c r="W35" s="24"/>
      <c r="X35" s="24"/>
      <c r="Y35" s="24"/>
      <c r="Z35" s="24"/>
      <c r="AA35" s="24"/>
      <c r="AB35" s="24"/>
      <c r="AC35" s="24"/>
      <c r="AD35" s="24"/>
      <c r="AE35" s="25"/>
    </row>
    <row r="36">
      <c r="A36" s="29"/>
      <c r="B36" s="29"/>
      <c r="C36" s="29"/>
      <c r="D36" s="46"/>
      <c r="E36" s="55"/>
      <c r="F36" s="29"/>
      <c r="G36" s="29"/>
      <c r="H36" s="29"/>
      <c r="I36" s="29"/>
      <c r="J36" s="29"/>
      <c r="K36" s="29"/>
      <c r="L36" s="29"/>
      <c r="M36" s="29"/>
      <c r="N36" s="29"/>
      <c r="O36" s="29"/>
      <c r="P36" s="29"/>
      <c r="Q36" s="29"/>
      <c r="R36" s="61"/>
      <c r="S36" s="24"/>
      <c r="T36" s="24"/>
      <c r="U36" s="24"/>
      <c r="V36" s="24"/>
      <c r="W36" s="24"/>
      <c r="X36" s="24"/>
      <c r="Y36" s="24"/>
      <c r="Z36" s="24"/>
      <c r="AA36" s="24"/>
      <c r="AB36" s="24"/>
      <c r="AC36" s="24"/>
      <c r="AD36" s="24"/>
      <c r="AE36" s="25"/>
    </row>
    <row r="37">
      <c r="A37" s="29"/>
      <c r="B37" s="29"/>
      <c r="C37" s="29"/>
      <c r="D37" s="46"/>
      <c r="E37" s="55"/>
      <c r="F37" s="29"/>
      <c r="G37" s="29"/>
      <c r="H37" s="29"/>
      <c r="I37" s="29"/>
      <c r="J37" s="29"/>
      <c r="K37" s="29"/>
      <c r="L37" s="29"/>
      <c r="M37" s="29"/>
      <c r="N37" s="29"/>
      <c r="O37" s="29"/>
      <c r="P37" s="29"/>
      <c r="Q37" s="29"/>
      <c r="R37" s="61"/>
      <c r="S37" s="24"/>
      <c r="T37" s="24"/>
      <c r="U37" s="24"/>
      <c r="V37" s="24"/>
      <c r="W37" s="24"/>
      <c r="X37" s="24"/>
      <c r="Y37" s="24"/>
      <c r="Z37" s="24"/>
      <c r="AA37" s="24"/>
      <c r="AB37" s="24"/>
      <c r="AC37" s="24"/>
      <c r="AD37" s="24"/>
      <c r="AE37" s="25"/>
    </row>
    <row r="38">
      <c r="A38" s="29"/>
      <c r="B38" s="29"/>
      <c r="C38" s="29"/>
      <c r="D38" s="46"/>
      <c r="E38" s="55"/>
      <c r="F38" s="29"/>
      <c r="G38" s="29"/>
      <c r="H38" s="29"/>
      <c r="I38" s="29"/>
      <c r="J38" s="29"/>
      <c r="K38" s="29"/>
      <c r="L38" s="29"/>
      <c r="M38" s="29"/>
      <c r="N38" s="29"/>
      <c r="O38" s="29"/>
      <c r="P38" s="29"/>
      <c r="Q38" s="29"/>
      <c r="R38" s="61"/>
      <c r="S38" s="24"/>
      <c r="T38" s="24"/>
      <c r="U38" s="24"/>
      <c r="V38" s="24"/>
      <c r="W38" s="24"/>
      <c r="X38" s="24"/>
      <c r="Y38" s="24"/>
      <c r="Z38" s="24"/>
      <c r="AA38" s="24"/>
      <c r="AB38" s="24"/>
      <c r="AC38" s="24"/>
      <c r="AD38" s="24"/>
      <c r="AE38" s="25"/>
    </row>
    <row r="39">
      <c r="A39" s="29"/>
      <c r="B39" s="29"/>
      <c r="C39" s="29"/>
      <c r="D39" s="46"/>
      <c r="E39" s="55"/>
      <c r="F39" s="29"/>
      <c r="G39" s="29"/>
      <c r="H39" s="29"/>
      <c r="I39" s="29"/>
      <c r="J39" s="29"/>
      <c r="K39" s="29"/>
      <c r="L39" s="29"/>
      <c r="M39" s="29"/>
      <c r="N39" s="29"/>
      <c r="O39" s="29"/>
      <c r="P39" s="29"/>
      <c r="Q39" s="29"/>
      <c r="R39" s="61"/>
      <c r="S39" s="24"/>
      <c r="T39" s="24"/>
      <c r="U39" s="24"/>
      <c r="V39" s="24"/>
      <c r="W39" s="24"/>
      <c r="X39" s="24"/>
      <c r="Y39" s="24"/>
      <c r="Z39" s="24"/>
      <c r="AA39" s="24"/>
      <c r="AB39" s="24"/>
      <c r="AC39" s="24"/>
      <c r="AD39" s="24"/>
      <c r="AE39" s="25"/>
    </row>
    <row r="40">
      <c r="A40" s="29"/>
      <c r="B40" s="29"/>
      <c r="C40" s="29"/>
      <c r="D40" s="46"/>
      <c r="E40" s="55"/>
      <c r="F40" s="29"/>
      <c r="G40" s="29"/>
      <c r="H40" s="29"/>
      <c r="I40" s="29"/>
      <c r="J40" s="29"/>
      <c r="K40" s="29"/>
      <c r="L40" s="29"/>
      <c r="M40" s="29"/>
      <c r="N40" s="29"/>
      <c r="O40" s="29"/>
      <c r="P40" s="29"/>
      <c r="Q40" s="29"/>
      <c r="R40" s="61"/>
      <c r="S40" s="24"/>
      <c r="T40" s="24"/>
      <c r="U40" s="24"/>
      <c r="V40" s="24"/>
      <c r="W40" s="24"/>
      <c r="X40" s="24"/>
      <c r="Y40" s="24"/>
      <c r="Z40" s="24"/>
      <c r="AA40" s="24"/>
      <c r="AB40" s="24"/>
      <c r="AC40" s="24"/>
      <c r="AD40" s="24"/>
      <c r="AE40" s="25"/>
    </row>
    <row r="41">
      <c r="A41" s="29"/>
      <c r="B41" s="29"/>
      <c r="C41" s="29"/>
      <c r="D41" s="46"/>
      <c r="E41" s="55"/>
      <c r="F41" s="29"/>
      <c r="G41" s="29"/>
      <c r="H41" s="29"/>
      <c r="I41" s="29"/>
      <c r="J41" s="29"/>
      <c r="K41" s="29"/>
      <c r="L41" s="29"/>
      <c r="M41" s="29"/>
      <c r="N41" s="29"/>
      <c r="O41" s="29"/>
      <c r="P41" s="29"/>
      <c r="Q41" s="29"/>
      <c r="R41" s="61"/>
      <c r="S41" s="24"/>
      <c r="T41" s="24"/>
      <c r="U41" s="24"/>
      <c r="V41" s="24"/>
      <c r="W41" s="24"/>
      <c r="X41" s="24"/>
      <c r="Y41" s="24"/>
      <c r="Z41" s="24"/>
      <c r="AA41" s="24"/>
      <c r="AB41" s="24"/>
      <c r="AC41" s="24"/>
      <c r="AD41" s="24"/>
      <c r="AE41" s="25"/>
    </row>
    <row r="42">
      <c r="A42" s="29"/>
      <c r="B42" s="29"/>
      <c r="C42" s="29"/>
      <c r="D42" s="46"/>
      <c r="E42" s="55"/>
      <c r="F42" s="29"/>
      <c r="G42" s="29"/>
      <c r="H42" s="29"/>
      <c r="I42" s="29"/>
      <c r="J42" s="29"/>
      <c r="K42" s="29"/>
      <c r="L42" s="29"/>
      <c r="M42" s="29"/>
      <c r="N42" s="29"/>
      <c r="O42" s="29"/>
      <c r="P42" s="29"/>
      <c r="Q42" s="29"/>
      <c r="R42" s="61"/>
      <c r="S42" s="24"/>
      <c r="T42" s="24"/>
      <c r="U42" s="24"/>
      <c r="V42" s="24"/>
      <c r="W42" s="24"/>
      <c r="X42" s="24"/>
      <c r="Y42" s="24"/>
      <c r="Z42" s="24"/>
      <c r="AA42" s="24"/>
      <c r="AB42" s="24"/>
      <c r="AC42" s="24"/>
      <c r="AD42" s="24"/>
      <c r="AE42" s="25"/>
    </row>
    <row r="43">
      <c r="A43" s="29"/>
      <c r="B43" s="29"/>
      <c r="C43" s="29"/>
      <c r="D43" s="46"/>
      <c r="E43" s="55"/>
      <c r="F43" s="29"/>
      <c r="G43" s="29"/>
      <c r="H43" s="29"/>
      <c r="I43" s="29"/>
      <c r="J43" s="29"/>
      <c r="K43" s="29"/>
      <c r="L43" s="29"/>
      <c r="M43" s="29"/>
      <c r="N43" s="29"/>
      <c r="O43" s="29"/>
      <c r="P43" s="29"/>
      <c r="Q43" s="29"/>
      <c r="R43" s="61"/>
      <c r="S43" s="24"/>
      <c r="T43" s="24"/>
      <c r="U43" s="24"/>
      <c r="V43" s="24"/>
      <c r="W43" s="24"/>
      <c r="X43" s="24"/>
      <c r="Y43" s="24"/>
      <c r="Z43" s="24"/>
      <c r="AA43" s="24"/>
      <c r="AB43" s="24"/>
      <c r="AC43" s="24"/>
      <c r="AD43" s="24"/>
      <c r="AE43" s="25"/>
    </row>
    <row r="44">
      <c r="A44" s="29"/>
      <c r="B44" s="29"/>
      <c r="C44" s="29"/>
      <c r="D44" s="46"/>
      <c r="E44" s="55"/>
      <c r="F44" s="29"/>
      <c r="G44" s="29"/>
      <c r="H44" s="29"/>
      <c r="I44" s="29"/>
      <c r="J44" s="29"/>
      <c r="K44" s="29"/>
      <c r="L44" s="29"/>
      <c r="M44" s="29"/>
      <c r="N44" s="29"/>
      <c r="O44" s="29"/>
      <c r="P44" s="29"/>
      <c r="Q44" s="29"/>
      <c r="R44" s="61"/>
      <c r="S44" s="24"/>
      <c r="T44" s="24"/>
      <c r="U44" s="24"/>
      <c r="V44" s="24"/>
      <c r="W44" s="24"/>
      <c r="X44" s="24"/>
      <c r="Y44" s="24"/>
      <c r="Z44" s="24"/>
      <c r="AA44" s="24"/>
      <c r="AB44" s="24"/>
      <c r="AC44" s="24"/>
      <c r="AD44" s="24"/>
      <c r="AE44" s="25"/>
    </row>
    <row r="45">
      <c r="A45" s="29"/>
      <c r="B45" s="29"/>
      <c r="C45" s="29"/>
      <c r="D45" s="46"/>
      <c r="E45" s="55"/>
      <c r="F45" s="29"/>
      <c r="G45" s="29"/>
      <c r="H45" s="29"/>
      <c r="I45" s="29"/>
      <c r="J45" s="29"/>
      <c r="K45" s="29"/>
      <c r="L45" s="29"/>
      <c r="M45" s="29"/>
      <c r="N45" s="29"/>
      <c r="O45" s="29"/>
      <c r="P45" s="29"/>
      <c r="Q45" s="29"/>
      <c r="R45" s="61"/>
      <c r="S45" s="24"/>
      <c r="T45" s="24"/>
      <c r="U45" s="24"/>
      <c r="V45" s="24"/>
      <c r="W45" s="24"/>
      <c r="X45" s="24"/>
      <c r="Y45" s="24"/>
      <c r="Z45" s="24"/>
      <c r="AA45" s="24"/>
      <c r="AB45" s="24"/>
      <c r="AC45" s="24"/>
      <c r="AD45" s="24"/>
      <c r="AE45" s="25"/>
    </row>
    <row r="46">
      <c r="A46" s="29"/>
      <c r="B46" s="29"/>
      <c r="C46" s="29"/>
      <c r="D46" s="46"/>
      <c r="E46" s="55"/>
      <c r="F46" s="29"/>
      <c r="G46" s="29"/>
      <c r="H46" s="29"/>
      <c r="I46" s="29"/>
      <c r="J46" s="29"/>
      <c r="K46" s="29"/>
      <c r="L46" s="29"/>
      <c r="M46" s="29"/>
      <c r="N46" s="29"/>
      <c r="O46" s="29"/>
      <c r="P46" s="29"/>
      <c r="Q46" s="29"/>
      <c r="R46" s="61"/>
      <c r="S46" s="24"/>
      <c r="T46" s="24"/>
      <c r="U46" s="24"/>
      <c r="V46" s="24"/>
      <c r="W46" s="24"/>
      <c r="X46" s="24"/>
      <c r="Y46" s="24"/>
      <c r="Z46" s="24"/>
      <c r="AA46" s="24"/>
      <c r="AB46" s="24"/>
      <c r="AC46" s="24"/>
      <c r="AD46" s="24"/>
      <c r="AE46" s="25"/>
    </row>
    <row r="47">
      <c r="A47" s="29"/>
      <c r="B47" s="29"/>
      <c r="C47" s="29"/>
      <c r="D47" s="46"/>
      <c r="E47" s="55"/>
      <c r="F47" s="29"/>
      <c r="G47" s="29"/>
      <c r="H47" s="29"/>
      <c r="I47" s="29"/>
      <c r="J47" s="29"/>
      <c r="K47" s="29"/>
      <c r="L47" s="29"/>
      <c r="M47" s="29"/>
      <c r="N47" s="29"/>
      <c r="O47" s="29"/>
      <c r="P47" s="29"/>
      <c r="Q47" s="29"/>
      <c r="R47" s="61"/>
      <c r="S47" s="24"/>
      <c r="T47" s="24"/>
      <c r="U47" s="24"/>
      <c r="V47" s="24"/>
      <c r="W47" s="24"/>
      <c r="X47" s="24"/>
      <c r="Y47" s="24"/>
      <c r="Z47" s="24"/>
      <c r="AA47" s="24"/>
      <c r="AB47" s="24"/>
      <c r="AC47" s="24"/>
      <c r="AD47" s="24"/>
      <c r="AE47" s="25"/>
    </row>
    <row r="48">
      <c r="A48" s="29"/>
      <c r="B48" s="29"/>
      <c r="C48" s="29"/>
      <c r="D48" s="46"/>
      <c r="E48" s="55"/>
      <c r="F48" s="29"/>
      <c r="G48" s="29"/>
      <c r="H48" s="29"/>
      <c r="I48" s="29"/>
      <c r="J48" s="29"/>
      <c r="K48" s="29"/>
      <c r="L48" s="29"/>
      <c r="M48" s="29"/>
      <c r="N48" s="29"/>
      <c r="O48" s="29"/>
      <c r="P48" s="29"/>
      <c r="Q48" s="29"/>
      <c r="R48" s="61"/>
      <c r="S48" s="24"/>
      <c r="T48" s="24"/>
      <c r="U48" s="24"/>
      <c r="V48" s="24"/>
      <c r="W48" s="24"/>
      <c r="X48" s="24"/>
      <c r="Y48" s="24"/>
      <c r="Z48" s="24"/>
      <c r="AA48" s="24"/>
      <c r="AB48" s="24"/>
      <c r="AC48" s="24"/>
      <c r="AD48" s="24"/>
      <c r="AE48" s="25"/>
    </row>
    <row r="49">
      <c r="A49" s="29"/>
      <c r="B49" s="29"/>
      <c r="C49" s="29"/>
      <c r="D49" s="46"/>
      <c r="E49" s="55"/>
      <c r="F49" s="29"/>
      <c r="G49" s="29"/>
      <c r="H49" s="29"/>
      <c r="I49" s="29"/>
      <c r="J49" s="29"/>
      <c r="K49" s="29"/>
      <c r="L49" s="29"/>
      <c r="M49" s="29"/>
      <c r="N49" s="29"/>
      <c r="O49" s="29"/>
      <c r="P49" s="29"/>
      <c r="Q49" s="29"/>
      <c r="R49" s="61"/>
      <c r="S49" s="24"/>
      <c r="T49" s="24"/>
      <c r="U49" s="24"/>
      <c r="V49" s="24"/>
      <c r="W49" s="24"/>
      <c r="X49" s="24"/>
      <c r="Y49" s="24"/>
      <c r="Z49" s="24"/>
      <c r="AA49" s="24"/>
      <c r="AB49" s="24"/>
      <c r="AC49" s="24"/>
      <c r="AD49" s="24"/>
      <c r="AE49" s="25"/>
    </row>
    <row r="50">
      <c r="A50" s="29"/>
      <c r="B50" s="29"/>
      <c r="C50" s="29"/>
      <c r="D50" s="46"/>
      <c r="E50" s="55"/>
      <c r="F50" s="29"/>
      <c r="G50" s="29"/>
      <c r="H50" s="29"/>
      <c r="I50" s="29"/>
      <c r="J50" s="29"/>
      <c r="K50" s="29"/>
      <c r="L50" s="29"/>
      <c r="M50" s="29"/>
      <c r="N50" s="29"/>
      <c r="O50" s="29"/>
      <c r="P50" s="29"/>
      <c r="Q50" s="29"/>
      <c r="R50" s="61"/>
      <c r="S50" s="24"/>
      <c r="T50" s="24"/>
      <c r="U50" s="24"/>
      <c r="V50" s="24"/>
      <c r="W50" s="24"/>
      <c r="X50" s="24"/>
      <c r="Y50" s="24"/>
      <c r="Z50" s="24"/>
      <c r="AA50" s="24"/>
      <c r="AB50" s="24"/>
      <c r="AC50" s="24"/>
      <c r="AD50" s="24"/>
      <c r="AE50" s="25"/>
    </row>
    <row r="51">
      <c r="A51" s="29"/>
      <c r="B51" s="29"/>
      <c r="C51" s="29"/>
      <c r="D51" s="46"/>
      <c r="E51" s="55"/>
      <c r="F51" s="29"/>
      <c r="G51" s="29"/>
      <c r="H51" s="29"/>
      <c r="I51" s="29"/>
      <c r="J51" s="29"/>
      <c r="K51" s="29"/>
      <c r="L51" s="29"/>
      <c r="M51" s="29"/>
      <c r="N51" s="29"/>
      <c r="O51" s="29"/>
      <c r="P51" s="29"/>
      <c r="Q51" s="29"/>
      <c r="R51" s="61"/>
      <c r="S51" s="24"/>
      <c r="T51" s="24"/>
      <c r="U51" s="24"/>
      <c r="V51" s="24"/>
      <c r="W51" s="24"/>
      <c r="X51" s="24"/>
      <c r="Y51" s="24"/>
      <c r="Z51" s="24"/>
      <c r="AA51" s="24"/>
      <c r="AB51" s="24"/>
      <c r="AC51" s="24"/>
      <c r="AD51" s="24"/>
      <c r="AE51" s="25"/>
    </row>
    <row r="52">
      <c r="A52" s="29"/>
      <c r="B52" s="29"/>
      <c r="C52" s="29"/>
      <c r="D52" s="46"/>
      <c r="E52" s="55"/>
      <c r="F52" s="29"/>
      <c r="G52" s="29"/>
      <c r="H52" s="29"/>
      <c r="I52" s="29"/>
      <c r="J52" s="29"/>
      <c r="K52" s="29"/>
      <c r="L52" s="29"/>
      <c r="M52" s="29"/>
      <c r="N52" s="29"/>
      <c r="O52" s="29"/>
      <c r="P52" s="29"/>
      <c r="Q52" s="29"/>
      <c r="R52" s="61"/>
      <c r="S52" s="24"/>
      <c r="T52" s="24"/>
      <c r="U52" s="24"/>
      <c r="V52" s="24"/>
      <c r="W52" s="24"/>
      <c r="X52" s="24"/>
      <c r="Y52" s="24"/>
      <c r="Z52" s="24"/>
      <c r="AA52" s="24"/>
      <c r="AB52" s="24"/>
      <c r="AC52" s="24"/>
      <c r="AD52" s="24"/>
      <c r="AE52" s="25"/>
    </row>
    <row r="53">
      <c r="A53" s="29"/>
      <c r="B53" s="29"/>
      <c r="C53" s="29"/>
      <c r="D53" s="46"/>
      <c r="E53" s="55"/>
      <c r="F53" s="29"/>
      <c r="G53" s="29"/>
      <c r="H53" s="29"/>
      <c r="I53" s="29"/>
      <c r="J53" s="29"/>
      <c r="K53" s="29"/>
      <c r="L53" s="29"/>
      <c r="M53" s="29"/>
      <c r="N53" s="29"/>
      <c r="O53" s="29"/>
      <c r="P53" s="29"/>
      <c r="Q53" s="29"/>
      <c r="R53" s="61"/>
      <c r="S53" s="24"/>
      <c r="T53" s="24"/>
      <c r="U53" s="24"/>
      <c r="V53" s="24"/>
      <c r="W53" s="24"/>
      <c r="X53" s="24"/>
      <c r="Y53" s="24"/>
      <c r="Z53" s="24"/>
      <c r="AA53" s="24"/>
      <c r="AB53" s="24"/>
      <c r="AC53" s="24"/>
      <c r="AD53" s="24"/>
      <c r="AE53" s="25"/>
    </row>
    <row r="54">
      <c r="A54" s="29"/>
      <c r="B54" s="29"/>
      <c r="C54" s="29"/>
      <c r="D54" s="46"/>
      <c r="E54" s="55"/>
      <c r="F54" s="29"/>
      <c r="G54" s="29"/>
      <c r="H54" s="29"/>
      <c r="I54" s="29"/>
      <c r="J54" s="29"/>
      <c r="K54" s="29"/>
      <c r="L54" s="29"/>
      <c r="M54" s="29"/>
      <c r="N54" s="29"/>
      <c r="O54" s="29"/>
      <c r="P54" s="29"/>
      <c r="Q54" s="29"/>
      <c r="R54" s="61"/>
      <c r="S54" s="24"/>
      <c r="T54" s="24"/>
      <c r="U54" s="24"/>
      <c r="V54" s="24"/>
      <c r="W54" s="24"/>
      <c r="X54" s="24"/>
      <c r="Y54" s="24"/>
      <c r="Z54" s="24"/>
      <c r="AA54" s="24"/>
      <c r="AB54" s="24"/>
      <c r="AC54" s="24"/>
      <c r="AD54" s="24"/>
      <c r="AE54" s="25"/>
    </row>
    <row r="55">
      <c r="A55" s="29"/>
      <c r="B55" s="29"/>
      <c r="C55" s="29"/>
      <c r="D55" s="46"/>
      <c r="E55" s="55"/>
      <c r="F55" s="29"/>
      <c r="G55" s="29"/>
      <c r="H55" s="29"/>
      <c r="I55" s="29"/>
      <c r="J55" s="29"/>
      <c r="K55" s="29"/>
      <c r="L55" s="29"/>
      <c r="M55" s="29"/>
      <c r="N55" s="29"/>
      <c r="O55" s="29"/>
      <c r="P55" s="29"/>
      <c r="Q55" s="29"/>
      <c r="R55" s="61"/>
      <c r="S55" s="24"/>
      <c r="T55" s="24"/>
      <c r="U55" s="24"/>
      <c r="V55" s="24"/>
      <c r="W55" s="24"/>
      <c r="X55" s="24"/>
      <c r="Y55" s="24"/>
      <c r="Z55" s="24"/>
      <c r="AA55" s="24"/>
      <c r="AB55" s="24"/>
      <c r="AC55" s="24"/>
      <c r="AD55" s="24"/>
      <c r="AE55" s="25"/>
    </row>
    <row r="56">
      <c r="A56" s="29"/>
      <c r="B56" s="29"/>
      <c r="C56" s="29"/>
      <c r="D56" s="46"/>
      <c r="E56" s="55"/>
      <c r="F56" s="29"/>
      <c r="G56" s="29"/>
      <c r="H56" s="29"/>
      <c r="I56" s="29"/>
      <c r="J56" s="29"/>
      <c r="K56" s="29"/>
      <c r="L56" s="29"/>
      <c r="M56" s="29"/>
      <c r="N56" s="29"/>
      <c r="O56" s="29"/>
      <c r="P56" s="29"/>
      <c r="Q56" s="29"/>
      <c r="R56" s="61"/>
      <c r="S56" s="24"/>
      <c r="T56" s="24"/>
      <c r="U56" s="24"/>
      <c r="V56" s="24"/>
      <c r="W56" s="24"/>
      <c r="X56" s="24"/>
      <c r="Y56" s="24"/>
      <c r="Z56" s="24"/>
      <c r="AA56" s="24"/>
      <c r="AB56" s="24"/>
      <c r="AC56" s="24"/>
      <c r="AD56" s="24"/>
      <c r="AE56" s="25"/>
    </row>
    <row r="57">
      <c r="A57" s="29"/>
      <c r="B57" s="29"/>
      <c r="C57" s="29"/>
      <c r="D57" s="46"/>
      <c r="E57" s="55"/>
      <c r="F57" s="29"/>
      <c r="G57" s="29"/>
      <c r="H57" s="29"/>
      <c r="I57" s="29"/>
      <c r="J57" s="29"/>
      <c r="K57" s="29"/>
      <c r="L57" s="29"/>
      <c r="M57" s="29"/>
      <c r="N57" s="29"/>
      <c r="O57" s="29"/>
      <c r="P57" s="29"/>
      <c r="Q57" s="29"/>
      <c r="R57" s="61"/>
      <c r="S57" s="24"/>
      <c r="T57" s="24"/>
      <c r="U57" s="24"/>
      <c r="V57" s="24"/>
      <c r="W57" s="24"/>
      <c r="X57" s="24"/>
      <c r="Y57" s="24"/>
      <c r="Z57" s="24"/>
      <c r="AA57" s="24"/>
      <c r="AB57" s="24"/>
      <c r="AC57" s="24"/>
      <c r="AD57" s="24"/>
      <c r="AE57" s="25"/>
    </row>
    <row r="58">
      <c r="A58" s="29"/>
      <c r="B58" s="29"/>
      <c r="C58" s="29"/>
      <c r="D58" s="46"/>
      <c r="E58" s="55"/>
      <c r="F58" s="29"/>
      <c r="G58" s="29"/>
      <c r="H58" s="29"/>
      <c r="I58" s="29"/>
      <c r="J58" s="29"/>
      <c r="K58" s="29"/>
      <c r="L58" s="29"/>
      <c r="M58" s="29"/>
      <c r="N58" s="29"/>
      <c r="O58" s="29"/>
      <c r="P58" s="29"/>
      <c r="Q58" s="29"/>
      <c r="R58" s="61"/>
      <c r="S58" s="24"/>
      <c r="T58" s="24"/>
      <c r="U58" s="24"/>
      <c r="V58" s="24"/>
      <c r="W58" s="24"/>
      <c r="X58" s="24"/>
      <c r="Y58" s="24"/>
      <c r="Z58" s="24"/>
      <c r="AA58" s="24"/>
      <c r="AB58" s="24"/>
      <c r="AC58" s="24"/>
      <c r="AD58" s="24"/>
      <c r="AE58" s="25"/>
    </row>
    <row r="59">
      <c r="A59" s="29"/>
      <c r="B59" s="29"/>
      <c r="C59" s="29"/>
      <c r="D59" s="46"/>
      <c r="E59" s="55"/>
      <c r="F59" s="29"/>
      <c r="G59" s="29"/>
      <c r="H59" s="29"/>
      <c r="I59" s="29"/>
      <c r="J59" s="29"/>
      <c r="K59" s="29"/>
      <c r="L59" s="29"/>
      <c r="M59" s="29"/>
      <c r="N59" s="29"/>
      <c r="O59" s="29"/>
      <c r="P59" s="29"/>
      <c r="Q59" s="29"/>
      <c r="R59" s="61"/>
      <c r="S59" s="24"/>
      <c r="T59" s="24"/>
      <c r="U59" s="24"/>
      <c r="V59" s="24"/>
      <c r="W59" s="24"/>
      <c r="X59" s="24"/>
      <c r="Y59" s="24"/>
      <c r="Z59" s="24"/>
      <c r="AA59" s="24"/>
      <c r="AB59" s="24"/>
      <c r="AC59" s="24"/>
      <c r="AD59" s="24"/>
      <c r="AE59" s="25"/>
    </row>
    <row r="60">
      <c r="A60" s="29"/>
      <c r="B60" s="29"/>
      <c r="C60" s="29"/>
      <c r="D60" s="46"/>
      <c r="E60" s="55"/>
      <c r="F60" s="29"/>
      <c r="G60" s="29"/>
      <c r="H60" s="29"/>
      <c r="I60" s="29"/>
      <c r="J60" s="29"/>
      <c r="K60" s="29"/>
      <c r="L60" s="29"/>
      <c r="M60" s="29"/>
      <c r="N60" s="29"/>
      <c r="O60" s="29"/>
      <c r="P60" s="29"/>
      <c r="Q60" s="29"/>
      <c r="R60" s="61"/>
      <c r="S60" s="24"/>
      <c r="T60" s="24"/>
      <c r="U60" s="24"/>
      <c r="V60" s="24"/>
      <c r="W60" s="24"/>
      <c r="X60" s="24"/>
      <c r="Y60" s="24"/>
      <c r="Z60" s="24"/>
      <c r="AA60" s="24"/>
      <c r="AB60" s="24"/>
      <c r="AC60" s="24"/>
      <c r="AD60" s="24"/>
      <c r="AE60" s="25"/>
    </row>
    <row r="61">
      <c r="A61" s="29"/>
      <c r="B61" s="29"/>
      <c r="C61" s="29"/>
      <c r="D61" s="46"/>
      <c r="E61" s="55"/>
      <c r="F61" s="29"/>
      <c r="G61" s="29"/>
      <c r="H61" s="29"/>
      <c r="I61" s="29"/>
      <c r="J61" s="29"/>
      <c r="K61" s="29"/>
      <c r="L61" s="29"/>
      <c r="M61" s="29"/>
      <c r="N61" s="29"/>
      <c r="O61" s="29"/>
      <c r="P61" s="29"/>
      <c r="Q61" s="29"/>
      <c r="R61" s="61"/>
      <c r="S61" s="24"/>
      <c r="T61" s="24"/>
      <c r="U61" s="24"/>
      <c r="V61" s="24"/>
      <c r="W61" s="24"/>
      <c r="X61" s="24"/>
      <c r="Y61" s="24"/>
      <c r="Z61" s="24"/>
      <c r="AA61" s="24"/>
      <c r="AB61" s="24"/>
      <c r="AC61" s="24"/>
      <c r="AD61" s="24"/>
      <c r="AE61" s="25"/>
    </row>
    <row r="62">
      <c r="A62" s="29"/>
      <c r="B62" s="29"/>
      <c r="C62" s="29"/>
      <c r="D62" s="46"/>
      <c r="E62" s="55"/>
      <c r="F62" s="29"/>
      <c r="G62" s="29"/>
      <c r="H62" s="29"/>
      <c r="I62" s="29"/>
      <c r="J62" s="29"/>
      <c r="K62" s="29"/>
      <c r="L62" s="29"/>
      <c r="M62" s="29"/>
      <c r="N62" s="29"/>
      <c r="O62" s="29"/>
      <c r="P62" s="29"/>
      <c r="Q62" s="29"/>
      <c r="R62" s="61"/>
      <c r="S62" s="24"/>
      <c r="T62" s="24"/>
      <c r="U62" s="24"/>
      <c r="V62" s="24"/>
      <c r="W62" s="24"/>
      <c r="X62" s="24"/>
      <c r="Y62" s="24"/>
      <c r="Z62" s="24"/>
      <c r="AA62" s="24"/>
      <c r="AB62" s="24"/>
      <c r="AC62" s="24"/>
      <c r="AD62" s="24"/>
      <c r="AE62" s="25"/>
    </row>
    <row r="63">
      <c r="A63" s="29"/>
      <c r="B63" s="29"/>
      <c r="C63" s="29"/>
      <c r="D63" s="46"/>
      <c r="E63" s="55"/>
      <c r="F63" s="29"/>
      <c r="G63" s="29"/>
      <c r="H63" s="29"/>
      <c r="I63" s="29"/>
      <c r="J63" s="29"/>
      <c r="K63" s="29"/>
      <c r="L63" s="29"/>
      <c r="M63" s="29"/>
      <c r="N63" s="29"/>
      <c r="O63" s="29"/>
      <c r="P63" s="29"/>
      <c r="Q63" s="29"/>
      <c r="R63" s="61"/>
      <c r="S63" s="24"/>
      <c r="T63" s="24"/>
      <c r="U63" s="24"/>
      <c r="V63" s="24"/>
      <c r="W63" s="24"/>
      <c r="X63" s="24"/>
      <c r="Y63" s="24"/>
      <c r="Z63" s="24"/>
      <c r="AA63" s="24"/>
      <c r="AB63" s="24"/>
      <c r="AC63" s="24"/>
      <c r="AD63" s="24"/>
      <c r="AE63" s="25"/>
    </row>
    <row r="64">
      <c r="A64" s="29"/>
      <c r="B64" s="29"/>
      <c r="C64" s="29"/>
      <c r="D64" s="46"/>
      <c r="E64" s="55"/>
      <c r="F64" s="29"/>
      <c r="G64" s="29"/>
      <c r="H64" s="29"/>
      <c r="I64" s="29"/>
      <c r="J64" s="29"/>
      <c r="K64" s="29"/>
      <c r="L64" s="29"/>
      <c r="M64" s="29"/>
      <c r="N64" s="29"/>
      <c r="O64" s="29"/>
      <c r="P64" s="29"/>
      <c r="Q64" s="29"/>
      <c r="R64" s="61"/>
      <c r="S64" s="24"/>
      <c r="T64" s="24"/>
      <c r="U64" s="24"/>
      <c r="V64" s="24"/>
      <c r="W64" s="24"/>
      <c r="X64" s="24"/>
      <c r="Y64" s="24"/>
      <c r="Z64" s="24"/>
      <c r="AA64" s="24"/>
      <c r="AB64" s="24"/>
      <c r="AC64" s="24"/>
      <c r="AD64" s="24"/>
      <c r="AE64" s="25"/>
    </row>
    <row r="65">
      <c r="A65" s="29"/>
      <c r="B65" s="29"/>
      <c r="C65" s="29"/>
      <c r="D65" s="46"/>
      <c r="E65" s="55"/>
      <c r="F65" s="29"/>
      <c r="G65" s="29"/>
      <c r="H65" s="29"/>
      <c r="I65" s="29"/>
      <c r="J65" s="29"/>
      <c r="K65" s="29"/>
      <c r="L65" s="29"/>
      <c r="M65" s="29"/>
      <c r="N65" s="29"/>
      <c r="O65" s="29"/>
      <c r="P65" s="29"/>
      <c r="Q65" s="29"/>
      <c r="R65" s="61"/>
      <c r="S65" s="24"/>
      <c r="T65" s="24"/>
      <c r="U65" s="24"/>
      <c r="V65" s="24"/>
      <c r="W65" s="24"/>
      <c r="X65" s="24"/>
      <c r="Y65" s="24"/>
      <c r="Z65" s="24"/>
      <c r="AA65" s="24"/>
      <c r="AB65" s="24"/>
      <c r="AC65" s="24"/>
      <c r="AD65" s="24"/>
      <c r="AE65" s="25"/>
    </row>
    <row r="66">
      <c r="A66" s="29"/>
      <c r="B66" s="29"/>
      <c r="C66" s="29"/>
      <c r="D66" s="46"/>
      <c r="E66" s="55"/>
      <c r="F66" s="29"/>
      <c r="G66" s="29"/>
      <c r="H66" s="29"/>
      <c r="I66" s="29"/>
      <c r="J66" s="29"/>
      <c r="K66" s="29"/>
      <c r="L66" s="29"/>
      <c r="M66" s="29"/>
      <c r="N66" s="29"/>
      <c r="O66" s="29"/>
      <c r="P66" s="29"/>
      <c r="Q66" s="29"/>
      <c r="R66" s="61"/>
      <c r="S66" s="24"/>
      <c r="T66" s="24"/>
      <c r="U66" s="24"/>
      <c r="V66" s="24"/>
      <c r="W66" s="24"/>
      <c r="X66" s="24"/>
      <c r="Y66" s="24"/>
      <c r="Z66" s="24"/>
      <c r="AA66" s="24"/>
      <c r="AB66" s="24"/>
      <c r="AC66" s="24"/>
      <c r="AD66" s="24"/>
      <c r="AE66" s="25"/>
    </row>
    <row r="67">
      <c r="A67" s="29"/>
      <c r="B67" s="29"/>
      <c r="C67" s="29"/>
      <c r="D67" s="46"/>
      <c r="E67" s="55"/>
      <c r="F67" s="29"/>
      <c r="G67" s="29"/>
      <c r="H67" s="29"/>
      <c r="I67" s="29"/>
      <c r="J67" s="29"/>
      <c r="K67" s="29"/>
      <c r="L67" s="29"/>
      <c r="M67" s="29"/>
      <c r="N67" s="29"/>
      <c r="O67" s="29"/>
      <c r="P67" s="29"/>
      <c r="Q67" s="29"/>
      <c r="R67" s="61"/>
      <c r="S67" s="24"/>
      <c r="T67" s="24"/>
      <c r="U67" s="24"/>
      <c r="V67" s="24"/>
      <c r="W67" s="24"/>
      <c r="X67" s="24"/>
      <c r="Y67" s="24"/>
      <c r="Z67" s="24"/>
      <c r="AA67" s="24"/>
      <c r="AB67" s="24"/>
      <c r="AC67" s="24"/>
      <c r="AD67" s="24"/>
      <c r="AE67" s="25"/>
    </row>
    <row r="68">
      <c r="A68" s="29"/>
      <c r="B68" s="29"/>
      <c r="C68" s="29"/>
      <c r="D68" s="46"/>
      <c r="E68" s="55"/>
      <c r="F68" s="29"/>
      <c r="G68" s="29"/>
      <c r="H68" s="29"/>
      <c r="I68" s="29"/>
      <c r="J68" s="29"/>
      <c r="K68" s="29"/>
      <c r="L68" s="29"/>
      <c r="M68" s="29"/>
      <c r="N68" s="29"/>
      <c r="O68" s="29"/>
      <c r="P68" s="29"/>
      <c r="Q68" s="29"/>
      <c r="R68" s="61"/>
      <c r="S68" s="24"/>
      <c r="T68" s="24"/>
      <c r="U68" s="24"/>
      <c r="V68" s="24"/>
      <c r="W68" s="24"/>
      <c r="X68" s="24"/>
      <c r="Y68" s="24"/>
      <c r="Z68" s="24"/>
      <c r="AA68" s="24"/>
      <c r="AB68" s="24"/>
      <c r="AC68" s="24"/>
      <c r="AD68" s="24"/>
      <c r="AE68" s="25"/>
    </row>
    <row r="69">
      <c r="A69" s="29"/>
      <c r="B69" s="29"/>
      <c r="C69" s="29"/>
      <c r="D69" s="46"/>
      <c r="E69" s="55"/>
      <c r="F69" s="29"/>
      <c r="G69" s="29"/>
      <c r="H69" s="29"/>
      <c r="I69" s="29"/>
      <c r="J69" s="29"/>
      <c r="K69" s="29"/>
      <c r="L69" s="29"/>
      <c r="M69" s="29"/>
      <c r="N69" s="29"/>
      <c r="O69" s="29"/>
      <c r="P69" s="29"/>
      <c r="Q69" s="29"/>
      <c r="R69" s="61"/>
      <c r="S69" s="24"/>
      <c r="T69" s="24"/>
      <c r="U69" s="24"/>
      <c r="V69" s="24"/>
      <c r="W69" s="24"/>
      <c r="X69" s="24"/>
      <c r="Y69" s="24"/>
      <c r="Z69" s="24"/>
      <c r="AA69" s="24"/>
      <c r="AB69" s="24"/>
      <c r="AC69" s="24"/>
      <c r="AD69" s="24"/>
      <c r="AE69" s="25"/>
    </row>
    <row r="70">
      <c r="A70" s="29"/>
      <c r="B70" s="29"/>
      <c r="C70" s="29"/>
      <c r="D70" s="46"/>
      <c r="E70" s="55"/>
      <c r="F70" s="29"/>
      <c r="G70" s="29"/>
      <c r="H70" s="29"/>
      <c r="I70" s="29"/>
      <c r="J70" s="29"/>
      <c r="K70" s="29"/>
      <c r="L70" s="29"/>
      <c r="M70" s="29"/>
      <c r="N70" s="29"/>
      <c r="O70" s="29"/>
      <c r="P70" s="29"/>
      <c r="Q70" s="29"/>
      <c r="R70" s="61"/>
      <c r="S70" s="24"/>
      <c r="T70" s="24"/>
      <c r="U70" s="24"/>
      <c r="V70" s="24"/>
      <c r="W70" s="24"/>
      <c r="X70" s="24"/>
      <c r="Y70" s="24"/>
      <c r="Z70" s="24"/>
      <c r="AA70" s="24"/>
      <c r="AB70" s="24"/>
      <c r="AC70" s="24"/>
      <c r="AD70" s="24"/>
      <c r="AE70" s="25"/>
    </row>
    <row r="71">
      <c r="A71" s="29"/>
      <c r="B71" s="29"/>
      <c r="C71" s="29"/>
      <c r="D71" s="46"/>
      <c r="E71" s="55"/>
      <c r="F71" s="29"/>
      <c r="G71" s="29"/>
      <c r="H71" s="29"/>
      <c r="I71" s="29"/>
      <c r="J71" s="29"/>
      <c r="K71" s="29"/>
      <c r="L71" s="29"/>
      <c r="M71" s="29"/>
      <c r="N71" s="29"/>
      <c r="O71" s="29"/>
      <c r="P71" s="29"/>
      <c r="Q71" s="29"/>
      <c r="R71" s="61"/>
      <c r="S71" s="24"/>
      <c r="T71" s="24"/>
      <c r="U71" s="24"/>
      <c r="V71" s="24"/>
      <c r="W71" s="24"/>
      <c r="X71" s="24"/>
      <c r="Y71" s="24"/>
      <c r="Z71" s="24"/>
      <c r="AA71" s="24"/>
      <c r="AB71" s="24"/>
      <c r="AC71" s="24"/>
      <c r="AD71" s="24"/>
      <c r="AE71" s="25"/>
    </row>
    <row r="72">
      <c r="A72" s="29"/>
      <c r="B72" s="29"/>
      <c r="C72" s="29"/>
      <c r="D72" s="46"/>
      <c r="E72" s="55"/>
      <c r="F72" s="29"/>
      <c r="G72" s="29"/>
      <c r="H72" s="29"/>
      <c r="I72" s="29"/>
      <c r="J72" s="29"/>
      <c r="K72" s="29"/>
      <c r="L72" s="29"/>
      <c r="M72" s="29"/>
      <c r="N72" s="29"/>
      <c r="O72" s="29"/>
      <c r="P72" s="29"/>
      <c r="Q72" s="29"/>
      <c r="R72" s="61"/>
      <c r="S72" s="24"/>
      <c r="T72" s="24"/>
      <c r="U72" s="24"/>
      <c r="V72" s="24"/>
      <c r="W72" s="24"/>
      <c r="X72" s="24"/>
      <c r="Y72" s="24"/>
      <c r="Z72" s="24"/>
      <c r="AA72" s="24"/>
      <c r="AB72" s="24"/>
      <c r="AC72" s="24"/>
      <c r="AD72" s="24"/>
      <c r="AE72" s="25"/>
    </row>
    <row r="73">
      <c r="A73" s="29"/>
      <c r="B73" s="29"/>
      <c r="C73" s="29"/>
      <c r="D73" s="46"/>
      <c r="E73" s="55"/>
      <c r="F73" s="29"/>
      <c r="G73" s="29"/>
      <c r="H73" s="29"/>
      <c r="I73" s="29"/>
      <c r="J73" s="29"/>
      <c r="K73" s="29"/>
      <c r="L73" s="29"/>
      <c r="M73" s="29"/>
      <c r="N73" s="29"/>
      <c r="O73" s="29"/>
      <c r="P73" s="29"/>
      <c r="Q73" s="29"/>
      <c r="R73" s="61"/>
      <c r="S73" s="24"/>
      <c r="T73" s="24"/>
      <c r="U73" s="24"/>
      <c r="V73" s="24"/>
      <c r="W73" s="24"/>
      <c r="X73" s="24"/>
      <c r="Y73" s="24"/>
      <c r="Z73" s="24"/>
      <c r="AA73" s="24"/>
      <c r="AB73" s="24"/>
      <c r="AC73" s="24"/>
      <c r="AD73" s="24"/>
      <c r="AE73" s="25"/>
    </row>
    <row r="74">
      <c r="A74" s="29"/>
      <c r="B74" s="29"/>
      <c r="C74" s="29"/>
      <c r="D74" s="46"/>
      <c r="E74" s="55"/>
      <c r="F74" s="29"/>
      <c r="G74" s="29"/>
      <c r="H74" s="29"/>
      <c r="I74" s="29"/>
      <c r="J74" s="29"/>
      <c r="K74" s="29"/>
      <c r="L74" s="29"/>
      <c r="M74" s="29"/>
      <c r="N74" s="29"/>
      <c r="O74" s="29"/>
      <c r="P74" s="29"/>
      <c r="Q74" s="29"/>
      <c r="R74" s="61"/>
      <c r="S74" s="24"/>
      <c r="T74" s="24"/>
      <c r="U74" s="24"/>
      <c r="V74" s="24"/>
      <c r="W74" s="24"/>
      <c r="X74" s="24"/>
      <c r="Y74" s="24"/>
      <c r="Z74" s="24"/>
      <c r="AA74" s="24"/>
      <c r="AB74" s="24"/>
      <c r="AC74" s="24"/>
      <c r="AD74" s="24"/>
      <c r="AE74" s="25"/>
    </row>
    <row r="75">
      <c r="A75" s="29"/>
      <c r="B75" s="29"/>
      <c r="C75" s="29"/>
      <c r="D75" s="46"/>
      <c r="E75" s="55"/>
      <c r="F75" s="29"/>
      <c r="G75" s="29"/>
      <c r="H75" s="29"/>
      <c r="I75" s="29"/>
      <c r="J75" s="29"/>
      <c r="K75" s="29"/>
      <c r="L75" s="29"/>
      <c r="M75" s="29"/>
      <c r="N75" s="29"/>
      <c r="O75" s="29"/>
      <c r="P75" s="29"/>
      <c r="Q75" s="29"/>
      <c r="R75" s="61"/>
      <c r="S75" s="24"/>
      <c r="T75" s="24"/>
      <c r="U75" s="24"/>
      <c r="V75" s="24"/>
      <c r="W75" s="24"/>
      <c r="X75" s="24"/>
      <c r="Y75" s="24"/>
      <c r="Z75" s="24"/>
      <c r="AA75" s="24"/>
      <c r="AB75" s="24"/>
      <c r="AC75" s="24"/>
      <c r="AD75" s="24"/>
      <c r="AE75" s="25"/>
    </row>
    <row r="76">
      <c r="A76" s="29"/>
      <c r="B76" s="29"/>
      <c r="C76" s="29"/>
      <c r="D76" s="46"/>
      <c r="E76" s="55"/>
      <c r="F76" s="29"/>
      <c r="G76" s="29"/>
      <c r="H76" s="29"/>
      <c r="I76" s="29"/>
      <c r="J76" s="29"/>
      <c r="K76" s="29"/>
      <c r="L76" s="29"/>
      <c r="M76" s="29"/>
      <c r="N76" s="29"/>
      <c r="O76" s="29"/>
      <c r="P76" s="29"/>
      <c r="Q76" s="29"/>
      <c r="R76" s="61"/>
      <c r="S76" s="24"/>
      <c r="T76" s="24"/>
      <c r="U76" s="24"/>
      <c r="V76" s="24"/>
      <c r="W76" s="24"/>
      <c r="X76" s="24"/>
      <c r="Y76" s="24"/>
      <c r="Z76" s="24"/>
      <c r="AA76" s="24"/>
      <c r="AB76" s="24"/>
      <c r="AC76" s="24"/>
      <c r="AD76" s="24"/>
      <c r="AE76" s="25"/>
    </row>
    <row r="77">
      <c r="A77" s="29"/>
      <c r="B77" s="29"/>
      <c r="C77" s="29"/>
      <c r="D77" s="46"/>
      <c r="E77" s="55"/>
      <c r="F77" s="29"/>
      <c r="G77" s="29"/>
      <c r="H77" s="29"/>
      <c r="I77" s="29"/>
      <c r="J77" s="29"/>
      <c r="K77" s="29"/>
      <c r="L77" s="29"/>
      <c r="M77" s="29"/>
      <c r="N77" s="29"/>
      <c r="O77" s="29"/>
      <c r="P77" s="29"/>
      <c r="Q77" s="29"/>
      <c r="R77" s="61"/>
      <c r="S77" s="24"/>
      <c r="T77" s="24"/>
      <c r="U77" s="24"/>
      <c r="V77" s="24"/>
      <c r="W77" s="24"/>
      <c r="X77" s="24"/>
      <c r="Y77" s="24"/>
      <c r="Z77" s="24"/>
      <c r="AA77" s="24"/>
      <c r="AB77" s="24"/>
      <c r="AC77" s="24"/>
      <c r="AD77" s="24"/>
      <c r="AE77" s="25"/>
    </row>
    <row r="78">
      <c r="A78" s="29"/>
      <c r="B78" s="29"/>
      <c r="C78" s="29"/>
      <c r="D78" s="46"/>
      <c r="E78" s="55"/>
      <c r="F78" s="29"/>
      <c r="G78" s="29"/>
      <c r="H78" s="29"/>
      <c r="I78" s="29"/>
      <c r="J78" s="29"/>
      <c r="K78" s="29"/>
      <c r="L78" s="29"/>
      <c r="M78" s="29"/>
      <c r="N78" s="29"/>
      <c r="O78" s="29"/>
      <c r="P78" s="29"/>
      <c r="Q78" s="29"/>
      <c r="R78" s="61"/>
      <c r="S78" s="24"/>
      <c r="T78" s="24"/>
      <c r="U78" s="24"/>
      <c r="V78" s="24"/>
      <c r="W78" s="24"/>
      <c r="X78" s="24"/>
      <c r="Y78" s="24"/>
      <c r="Z78" s="24"/>
      <c r="AA78" s="24"/>
      <c r="AB78" s="24"/>
      <c r="AC78" s="24"/>
      <c r="AD78" s="24"/>
      <c r="AE78" s="25"/>
    </row>
    <row r="79">
      <c r="A79" s="29"/>
      <c r="B79" s="29"/>
      <c r="C79" s="29"/>
      <c r="D79" s="46"/>
      <c r="E79" s="55"/>
      <c r="F79" s="29"/>
      <c r="G79" s="29"/>
      <c r="H79" s="29"/>
      <c r="I79" s="29"/>
      <c r="J79" s="29"/>
      <c r="K79" s="29"/>
      <c r="L79" s="29"/>
      <c r="M79" s="29"/>
      <c r="N79" s="29"/>
      <c r="O79" s="29"/>
      <c r="P79" s="29"/>
      <c r="Q79" s="29"/>
      <c r="R79" s="61"/>
      <c r="S79" s="24"/>
      <c r="T79" s="24"/>
      <c r="U79" s="24"/>
      <c r="V79" s="24"/>
      <c r="W79" s="24"/>
      <c r="X79" s="24"/>
      <c r="Y79" s="24"/>
      <c r="Z79" s="24"/>
      <c r="AA79" s="24"/>
      <c r="AB79" s="24"/>
      <c r="AC79" s="24"/>
      <c r="AD79" s="24"/>
      <c r="AE79" s="25"/>
    </row>
    <row r="80">
      <c r="A80" s="29"/>
      <c r="B80" s="29"/>
      <c r="C80" s="29"/>
      <c r="D80" s="46"/>
      <c r="E80" s="55"/>
      <c r="F80" s="29"/>
      <c r="G80" s="29"/>
      <c r="H80" s="29"/>
      <c r="I80" s="29"/>
      <c r="J80" s="29"/>
      <c r="K80" s="29"/>
      <c r="L80" s="29"/>
      <c r="M80" s="29"/>
      <c r="N80" s="29"/>
      <c r="O80" s="29"/>
      <c r="P80" s="29"/>
      <c r="Q80" s="29"/>
      <c r="R80" s="61"/>
      <c r="S80" s="24"/>
      <c r="T80" s="24"/>
      <c r="U80" s="24"/>
      <c r="V80" s="24"/>
      <c r="W80" s="24"/>
      <c r="X80" s="24"/>
      <c r="Y80" s="24"/>
      <c r="Z80" s="24"/>
      <c r="AA80" s="24"/>
      <c r="AB80" s="24"/>
      <c r="AC80" s="24"/>
      <c r="AD80" s="24"/>
      <c r="AE80" s="25"/>
    </row>
    <row r="81">
      <c r="A81" s="29"/>
      <c r="B81" s="29"/>
      <c r="C81" s="29"/>
      <c r="D81" s="46"/>
      <c r="E81" s="55"/>
      <c r="F81" s="29"/>
      <c r="G81" s="29"/>
      <c r="H81" s="29"/>
      <c r="I81" s="29"/>
      <c r="J81" s="29"/>
      <c r="K81" s="29"/>
      <c r="L81" s="29"/>
      <c r="M81" s="29"/>
      <c r="N81" s="29"/>
      <c r="O81" s="29"/>
      <c r="P81" s="29"/>
      <c r="Q81" s="29"/>
      <c r="R81" s="61"/>
      <c r="S81" s="24"/>
      <c r="T81" s="24"/>
      <c r="U81" s="24"/>
      <c r="V81" s="24"/>
      <c r="W81" s="24"/>
      <c r="X81" s="24"/>
      <c r="Y81" s="24"/>
      <c r="Z81" s="24"/>
      <c r="AA81" s="24"/>
      <c r="AB81" s="24"/>
      <c r="AC81" s="24"/>
      <c r="AD81" s="24"/>
      <c r="AE81" s="25"/>
    </row>
    <row r="82">
      <c r="A82" s="29"/>
      <c r="B82" s="29"/>
      <c r="C82" s="29"/>
      <c r="D82" s="46"/>
      <c r="E82" s="55"/>
      <c r="F82" s="29"/>
      <c r="G82" s="29"/>
      <c r="H82" s="29"/>
      <c r="I82" s="29"/>
      <c r="J82" s="29"/>
      <c r="K82" s="29"/>
      <c r="L82" s="29"/>
      <c r="M82" s="29"/>
      <c r="N82" s="29"/>
      <c r="O82" s="29"/>
      <c r="P82" s="29"/>
      <c r="Q82" s="29"/>
      <c r="R82" s="61"/>
      <c r="S82" s="24"/>
      <c r="T82" s="24"/>
      <c r="U82" s="24"/>
      <c r="V82" s="24"/>
      <c r="W82" s="24"/>
      <c r="X82" s="24"/>
      <c r="Y82" s="24"/>
      <c r="Z82" s="24"/>
      <c r="AA82" s="24"/>
      <c r="AB82" s="24"/>
      <c r="AC82" s="24"/>
      <c r="AD82" s="24"/>
      <c r="AE82" s="25"/>
    </row>
    <row r="83">
      <c r="A83" s="29"/>
      <c r="B83" s="29"/>
      <c r="C83" s="29"/>
      <c r="D83" s="46"/>
      <c r="E83" s="55"/>
      <c r="F83" s="29"/>
      <c r="G83" s="29"/>
      <c r="H83" s="29"/>
      <c r="I83" s="29"/>
      <c r="J83" s="29"/>
      <c r="K83" s="29"/>
      <c r="L83" s="29"/>
      <c r="M83" s="29"/>
      <c r="N83" s="29"/>
      <c r="O83" s="29"/>
      <c r="P83" s="29"/>
      <c r="Q83" s="29"/>
      <c r="R83" s="61"/>
      <c r="S83" s="24"/>
      <c r="T83" s="24"/>
      <c r="U83" s="24"/>
      <c r="V83" s="24"/>
      <c r="W83" s="24"/>
      <c r="X83" s="24"/>
      <c r="Y83" s="24"/>
      <c r="Z83" s="24"/>
      <c r="AA83" s="24"/>
      <c r="AB83" s="24"/>
      <c r="AC83" s="24"/>
      <c r="AD83" s="24"/>
      <c r="AE83" s="25"/>
    </row>
    <row r="84">
      <c r="A84" s="29"/>
      <c r="B84" s="29"/>
      <c r="C84" s="29"/>
      <c r="D84" s="46"/>
      <c r="E84" s="55"/>
      <c r="F84" s="29"/>
      <c r="G84" s="29"/>
      <c r="H84" s="29"/>
      <c r="I84" s="29"/>
      <c r="J84" s="29"/>
      <c r="K84" s="29"/>
      <c r="L84" s="29"/>
      <c r="M84" s="29"/>
      <c r="N84" s="29"/>
      <c r="O84" s="29"/>
      <c r="P84" s="29"/>
      <c r="Q84" s="29"/>
      <c r="R84" s="61"/>
      <c r="S84" s="24"/>
      <c r="T84" s="24"/>
      <c r="U84" s="24"/>
      <c r="V84" s="24"/>
      <c r="W84" s="24"/>
      <c r="X84" s="24"/>
      <c r="Y84" s="24"/>
      <c r="Z84" s="24"/>
      <c r="AA84" s="24"/>
      <c r="AB84" s="24"/>
      <c r="AC84" s="24"/>
      <c r="AD84" s="24"/>
      <c r="AE84" s="25"/>
    </row>
    <row r="85">
      <c r="A85" s="29"/>
      <c r="B85" s="29"/>
      <c r="C85" s="29"/>
      <c r="D85" s="46"/>
      <c r="E85" s="55"/>
      <c r="F85" s="29"/>
      <c r="G85" s="29"/>
      <c r="H85" s="29"/>
      <c r="I85" s="29"/>
      <c r="J85" s="29"/>
      <c r="K85" s="29"/>
      <c r="L85" s="29"/>
      <c r="M85" s="29"/>
      <c r="N85" s="29"/>
      <c r="O85" s="29"/>
      <c r="P85" s="29"/>
      <c r="Q85" s="29"/>
      <c r="R85" s="61"/>
      <c r="S85" s="24"/>
      <c r="T85" s="24"/>
      <c r="U85" s="24"/>
      <c r="V85" s="24"/>
      <c r="W85" s="24"/>
      <c r="X85" s="24"/>
      <c r="Y85" s="24"/>
      <c r="Z85" s="24"/>
      <c r="AA85" s="24"/>
      <c r="AB85" s="24"/>
      <c r="AC85" s="24"/>
      <c r="AD85" s="24"/>
      <c r="AE85" s="25"/>
    </row>
    <row r="86">
      <c r="A86" s="29"/>
      <c r="B86" s="29"/>
      <c r="C86" s="29"/>
      <c r="D86" s="46"/>
      <c r="E86" s="55"/>
      <c r="F86" s="29"/>
      <c r="G86" s="29"/>
      <c r="H86" s="29"/>
      <c r="I86" s="29"/>
      <c r="J86" s="29"/>
      <c r="K86" s="29"/>
      <c r="L86" s="29"/>
      <c r="M86" s="29"/>
      <c r="N86" s="29"/>
      <c r="O86" s="29"/>
      <c r="P86" s="29"/>
      <c r="Q86" s="29"/>
      <c r="R86" s="61"/>
      <c r="S86" s="24"/>
      <c r="T86" s="24"/>
      <c r="U86" s="24"/>
      <c r="V86" s="24"/>
      <c r="W86" s="24"/>
      <c r="X86" s="24"/>
      <c r="Y86" s="24"/>
      <c r="Z86" s="24"/>
      <c r="AA86" s="24"/>
      <c r="AB86" s="24"/>
      <c r="AC86" s="24"/>
      <c r="AD86" s="24"/>
      <c r="AE86" s="25"/>
    </row>
    <row r="87">
      <c r="A87" s="29"/>
      <c r="B87" s="29"/>
      <c r="C87" s="29"/>
      <c r="D87" s="46"/>
      <c r="E87" s="55"/>
      <c r="F87" s="29"/>
      <c r="G87" s="29"/>
      <c r="H87" s="29"/>
      <c r="I87" s="29"/>
      <c r="J87" s="29"/>
      <c r="K87" s="29"/>
      <c r="L87" s="29"/>
      <c r="M87" s="29"/>
      <c r="N87" s="29"/>
      <c r="O87" s="29"/>
      <c r="P87" s="29"/>
      <c r="Q87" s="29"/>
      <c r="R87" s="61"/>
      <c r="S87" s="24"/>
      <c r="T87" s="24"/>
      <c r="U87" s="24"/>
      <c r="V87" s="24"/>
      <c r="W87" s="24"/>
      <c r="X87" s="24"/>
      <c r="Y87" s="24"/>
      <c r="Z87" s="24"/>
      <c r="AA87" s="24"/>
      <c r="AB87" s="24"/>
      <c r="AC87" s="24"/>
      <c r="AD87" s="24"/>
      <c r="AE87" s="25"/>
    </row>
    <row r="88">
      <c r="A88" s="29"/>
      <c r="B88" s="29"/>
      <c r="C88" s="29"/>
      <c r="D88" s="46"/>
      <c r="E88" s="55"/>
      <c r="F88" s="29"/>
      <c r="G88" s="29"/>
      <c r="H88" s="29"/>
      <c r="I88" s="29"/>
      <c r="J88" s="29"/>
      <c r="K88" s="29"/>
      <c r="L88" s="29"/>
      <c r="M88" s="29"/>
      <c r="N88" s="29"/>
      <c r="O88" s="29"/>
      <c r="P88" s="29"/>
      <c r="Q88" s="29"/>
      <c r="R88" s="61"/>
      <c r="S88" s="24"/>
      <c r="T88" s="24"/>
      <c r="U88" s="24"/>
      <c r="V88" s="24"/>
      <c r="W88" s="24"/>
      <c r="X88" s="24"/>
      <c r="Y88" s="24"/>
      <c r="Z88" s="24"/>
      <c r="AA88" s="24"/>
      <c r="AB88" s="24"/>
      <c r="AC88" s="24"/>
      <c r="AD88" s="24"/>
      <c r="AE88" s="25"/>
    </row>
  </sheetData>
  <conditionalFormatting sqref="I4:AE24">
    <cfRule type="containsText" dxfId="0" priority="1" operator="containsText" text="e">
      <formula>NOT(ISERROR(SEARCH(("e"),(I4))))</formula>
    </cfRule>
  </conditionalFormatting>
  <conditionalFormatting sqref="G4:G28">
    <cfRule type="cellIs" dxfId="1" priority="2" operator="equal">
      <formula>"F"</formula>
    </cfRule>
  </conditionalFormatting>
  <conditionalFormatting sqref="H28">
    <cfRule type="cellIs" dxfId="1" priority="3" operator="equal">
      <formula>"F"</formula>
    </cfRule>
  </conditionalFormatting>
  <conditionalFormatting sqref="I4:AE24">
    <cfRule type="cellIs" dxfId="2" priority="4" operator="equal">
      <formula>0</formula>
    </cfRule>
  </conditionalFormatting>
  <conditionalFormatting sqref="I4:AE24">
    <cfRule type="cellIs" dxfId="0" priority="5" operator="equal">
      <formula>"?"</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22" t="s">
        <v>184</v>
      </c>
    </row>
    <row r="2">
      <c r="A2" s="22" t="s">
        <v>184</v>
      </c>
    </row>
    <row r="3">
      <c r="A3" s="22" t="s">
        <v>184</v>
      </c>
    </row>
    <row r="4">
      <c r="A4" s="22" t="s">
        <v>185</v>
      </c>
    </row>
    <row r="5">
      <c r="A5" s="22" t="s">
        <v>186</v>
      </c>
    </row>
    <row r="6">
      <c r="A6" s="22" t="s">
        <v>187</v>
      </c>
    </row>
    <row r="7">
      <c r="A7" s="22" t="s">
        <v>188</v>
      </c>
    </row>
    <row r="8">
      <c r="A8" s="22" t="s">
        <v>185</v>
      </c>
    </row>
    <row r="9">
      <c r="A9" s="22" t="s">
        <v>187</v>
      </c>
    </row>
    <row r="10">
      <c r="A10" s="22" t="s">
        <v>189</v>
      </c>
    </row>
    <row r="11">
      <c r="A11" s="22" t="s">
        <v>188</v>
      </c>
    </row>
    <row r="12">
      <c r="A12" s="22" t="s">
        <v>189</v>
      </c>
    </row>
    <row r="13">
      <c r="A13" s="22" t="s">
        <v>186</v>
      </c>
    </row>
    <row r="14">
      <c r="A14" s="22" t="s">
        <v>190</v>
      </c>
    </row>
    <row r="15">
      <c r="A15" s="22" t="s">
        <v>188</v>
      </c>
    </row>
    <row r="16">
      <c r="A16" s="22" t="s">
        <v>184</v>
      </c>
    </row>
    <row r="17">
      <c r="A17" s="22" t="s">
        <v>188</v>
      </c>
    </row>
    <row r="18">
      <c r="A18" s="22" t="s">
        <v>184</v>
      </c>
    </row>
    <row r="19">
      <c r="A19" s="22" t="s">
        <v>190</v>
      </c>
    </row>
    <row r="20">
      <c r="A20" s="22" t="s">
        <v>188</v>
      </c>
    </row>
    <row r="21">
      <c r="A21" s="22" t="s">
        <v>184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5.13" defaultRowHeight="15.75"/>
  <cols>
    <col customWidth="1" min="1" max="1" width="21.63"/>
    <col customWidth="1" min="7" max="7" width="64.5"/>
    <col customWidth="1" min="8" max="8" width="60.0"/>
  </cols>
  <sheetData>
    <row r="1" hidden="1">
      <c r="A1" s="62"/>
      <c r="B1" s="63" t="s">
        <v>191</v>
      </c>
      <c r="C1" s="63" t="s">
        <v>192</v>
      </c>
      <c r="D1" s="63" t="s">
        <v>193</v>
      </c>
      <c r="E1" s="63" t="s">
        <v>194</v>
      </c>
      <c r="F1" s="62"/>
      <c r="G1" s="62"/>
      <c r="H1" s="64"/>
      <c r="I1" s="62"/>
      <c r="J1" s="62"/>
      <c r="K1" s="62"/>
      <c r="L1" s="62"/>
      <c r="M1" s="62"/>
      <c r="N1" s="62"/>
      <c r="O1" s="62"/>
      <c r="P1" s="62"/>
      <c r="Q1" s="62"/>
      <c r="R1" s="62"/>
      <c r="S1" s="62"/>
      <c r="T1" s="62"/>
    </row>
    <row r="2" hidden="1">
      <c r="A2" s="65" t="s">
        <v>195</v>
      </c>
      <c r="B2" s="66" t="s">
        <v>196</v>
      </c>
      <c r="C2" s="66" t="s">
        <v>197</v>
      </c>
      <c r="D2" s="66" t="s">
        <v>198</v>
      </c>
      <c r="E2" s="66" t="s">
        <v>199</v>
      </c>
      <c r="F2" s="4"/>
      <c r="G2" s="4"/>
      <c r="H2" s="67"/>
      <c r="I2" s="4"/>
      <c r="J2" s="4"/>
      <c r="K2" s="4"/>
      <c r="L2" s="4"/>
      <c r="M2" s="4"/>
      <c r="N2" s="4"/>
      <c r="O2" s="4"/>
      <c r="P2" s="4"/>
      <c r="Q2" s="4"/>
      <c r="R2" s="4"/>
      <c r="S2" s="4"/>
      <c r="T2" s="4"/>
    </row>
    <row r="3" hidden="1">
      <c r="A3" s="65" t="s">
        <v>200</v>
      </c>
      <c r="B3" s="66" t="s">
        <v>201</v>
      </c>
      <c r="C3" s="66" t="s">
        <v>202</v>
      </c>
      <c r="D3" s="66" t="s">
        <v>203</v>
      </c>
      <c r="E3" s="66" t="s">
        <v>204</v>
      </c>
      <c r="F3" s="4"/>
      <c r="G3" s="4"/>
      <c r="H3" s="67"/>
      <c r="I3" s="4"/>
      <c r="J3" s="4"/>
      <c r="K3" s="4"/>
      <c r="L3" s="4"/>
      <c r="M3" s="4"/>
      <c r="N3" s="4"/>
      <c r="O3" s="4"/>
      <c r="P3" s="4"/>
      <c r="Q3" s="4"/>
      <c r="R3" s="4"/>
      <c r="S3" s="4"/>
      <c r="T3" s="4"/>
    </row>
    <row r="4" hidden="1">
      <c r="A4" s="65" t="s">
        <v>205</v>
      </c>
      <c r="B4" s="68" t="s">
        <v>206</v>
      </c>
      <c r="C4" s="66" t="s">
        <v>207</v>
      </c>
      <c r="D4" s="66" t="s">
        <v>208</v>
      </c>
      <c r="E4" s="66" t="s">
        <v>209</v>
      </c>
      <c r="F4" s="4"/>
      <c r="G4" s="4"/>
      <c r="H4" s="67"/>
      <c r="I4" s="4"/>
      <c r="J4" s="4"/>
      <c r="K4" s="4"/>
      <c r="L4" s="4"/>
      <c r="M4" s="4"/>
      <c r="N4" s="4"/>
      <c r="O4" s="4"/>
      <c r="P4" s="4"/>
      <c r="Q4" s="4"/>
      <c r="R4" s="4"/>
      <c r="S4" s="4"/>
      <c r="T4" s="4"/>
    </row>
    <row r="5">
      <c r="A5" s="69"/>
      <c r="B5" s="63" t="s">
        <v>210</v>
      </c>
      <c r="C5" s="63" t="s">
        <v>211</v>
      </c>
      <c r="D5" s="63" t="s">
        <v>212</v>
      </c>
      <c r="E5" s="63" t="s">
        <v>213</v>
      </c>
      <c r="F5" s="70" t="s">
        <v>214</v>
      </c>
      <c r="G5" s="71" t="s">
        <v>215</v>
      </c>
      <c r="H5" s="71" t="s">
        <v>216</v>
      </c>
      <c r="I5" s="72"/>
      <c r="J5" s="72"/>
      <c r="K5" s="72"/>
      <c r="L5" s="72"/>
      <c r="M5" s="72"/>
      <c r="N5" s="72"/>
      <c r="O5" s="72"/>
      <c r="P5" s="72"/>
      <c r="Q5" s="72"/>
      <c r="R5" s="72"/>
      <c r="S5" s="72"/>
      <c r="T5" s="72"/>
    </row>
    <row r="6">
      <c r="A6" s="73" t="s">
        <v>140</v>
      </c>
      <c r="B6" s="74">
        <v>3.0</v>
      </c>
      <c r="C6" s="74">
        <v>2.0</v>
      </c>
      <c r="D6" s="74">
        <v>3.0</v>
      </c>
      <c r="E6" s="74">
        <v>4.0</v>
      </c>
      <c r="F6" s="75">
        <f t="shared" ref="F6:F26" si="1">sum(B6:E6)</f>
        <v>12</v>
      </c>
      <c r="G6" s="6" t="s">
        <v>217</v>
      </c>
      <c r="H6" s="76" t="s">
        <v>218</v>
      </c>
      <c r="I6" s="4"/>
      <c r="J6" s="4"/>
      <c r="K6" s="4"/>
      <c r="L6" s="4"/>
      <c r="M6" s="4"/>
      <c r="N6" s="4"/>
      <c r="O6" s="4"/>
      <c r="P6" s="4"/>
      <c r="Q6" s="4"/>
      <c r="R6" s="4"/>
      <c r="S6" s="4"/>
      <c r="T6" s="4"/>
    </row>
    <row r="7">
      <c r="A7" s="73" t="s">
        <v>142</v>
      </c>
      <c r="B7" s="74">
        <v>2.0</v>
      </c>
      <c r="C7" s="74">
        <v>2.0</v>
      </c>
      <c r="D7" s="74">
        <v>3.0</v>
      </c>
      <c r="E7" s="74">
        <v>4.0</v>
      </c>
      <c r="F7" s="75">
        <f t="shared" si="1"/>
        <v>11</v>
      </c>
      <c r="G7" s="6" t="s">
        <v>219</v>
      </c>
      <c r="H7" s="76" t="s">
        <v>220</v>
      </c>
      <c r="I7" s="4"/>
      <c r="J7" s="4"/>
      <c r="K7" s="4"/>
      <c r="L7" s="4"/>
      <c r="M7" s="4"/>
      <c r="N7" s="4"/>
      <c r="O7" s="4"/>
      <c r="P7" s="4"/>
      <c r="Q7" s="4"/>
      <c r="R7" s="4"/>
      <c r="S7" s="4"/>
      <c r="T7" s="4"/>
    </row>
    <row r="8">
      <c r="A8" s="73" t="s">
        <v>144</v>
      </c>
      <c r="B8" s="74">
        <v>2.0</v>
      </c>
      <c r="C8" s="74">
        <v>3.0</v>
      </c>
      <c r="D8" s="74">
        <v>3.0</v>
      </c>
      <c r="E8" s="74">
        <v>5.0</v>
      </c>
      <c r="F8" s="75">
        <f t="shared" si="1"/>
        <v>13</v>
      </c>
      <c r="G8" s="6" t="s">
        <v>221</v>
      </c>
      <c r="H8" s="76" t="s">
        <v>222</v>
      </c>
      <c r="I8" s="4"/>
      <c r="J8" s="4"/>
      <c r="K8" s="4"/>
      <c r="L8" s="4"/>
      <c r="M8" s="4"/>
      <c r="N8" s="4"/>
      <c r="O8" s="4"/>
      <c r="P8" s="4"/>
      <c r="Q8" s="4"/>
      <c r="R8" s="4"/>
      <c r="S8" s="4"/>
      <c r="T8" s="4"/>
    </row>
    <row r="9">
      <c r="A9" s="73" t="s">
        <v>146</v>
      </c>
      <c r="B9" s="74">
        <v>2.0</v>
      </c>
      <c r="C9" s="74">
        <v>1.0</v>
      </c>
      <c r="D9" s="74">
        <v>3.0</v>
      </c>
      <c r="E9" s="74">
        <v>2.0</v>
      </c>
      <c r="F9" s="75">
        <f t="shared" si="1"/>
        <v>8</v>
      </c>
      <c r="G9" s="6" t="s">
        <v>223</v>
      </c>
      <c r="H9" s="76" t="s">
        <v>224</v>
      </c>
      <c r="I9" s="4"/>
      <c r="J9" s="4"/>
      <c r="K9" s="4"/>
      <c r="L9" s="4"/>
      <c r="M9" s="4"/>
      <c r="N9" s="4"/>
      <c r="O9" s="4"/>
      <c r="P9" s="4"/>
      <c r="Q9" s="4"/>
      <c r="R9" s="4"/>
      <c r="S9" s="4"/>
      <c r="T9" s="4"/>
    </row>
    <row r="10">
      <c r="A10" s="73" t="s">
        <v>148</v>
      </c>
      <c r="B10" s="74">
        <v>3.0</v>
      </c>
      <c r="C10" s="74">
        <v>3.0</v>
      </c>
      <c r="D10" s="74">
        <v>4.0</v>
      </c>
      <c r="E10" s="74">
        <v>4.0</v>
      </c>
      <c r="F10" s="75">
        <f t="shared" si="1"/>
        <v>14</v>
      </c>
      <c r="G10" s="6" t="s">
        <v>225</v>
      </c>
      <c r="H10" s="76" t="s">
        <v>226</v>
      </c>
      <c r="I10" s="4"/>
      <c r="J10" s="4"/>
      <c r="K10" s="4"/>
      <c r="L10" s="4"/>
      <c r="M10" s="4"/>
      <c r="N10" s="4"/>
      <c r="O10" s="4"/>
      <c r="P10" s="4"/>
      <c r="Q10" s="4"/>
      <c r="R10" s="4"/>
      <c r="S10" s="4"/>
      <c r="T10" s="4"/>
    </row>
    <row r="11">
      <c r="A11" s="73" t="s">
        <v>150</v>
      </c>
      <c r="B11" s="74">
        <v>3.0</v>
      </c>
      <c r="C11" s="74">
        <v>2.0</v>
      </c>
      <c r="D11" s="74">
        <v>4.0</v>
      </c>
      <c r="E11" s="74">
        <v>5.0</v>
      </c>
      <c r="F11" s="75">
        <f t="shared" si="1"/>
        <v>14</v>
      </c>
      <c r="G11" s="6" t="s">
        <v>227</v>
      </c>
      <c r="H11" s="76" t="s">
        <v>228</v>
      </c>
      <c r="I11" s="4"/>
      <c r="J11" s="4"/>
      <c r="K11" s="4"/>
      <c r="L11" s="4"/>
      <c r="M11" s="4"/>
      <c r="N11" s="4"/>
      <c r="O11" s="4"/>
      <c r="P11" s="4"/>
      <c r="Q11" s="4"/>
      <c r="R11" s="4"/>
      <c r="S11" s="4"/>
      <c r="T11" s="4"/>
    </row>
    <row r="12">
      <c r="A12" s="73" t="s">
        <v>152</v>
      </c>
      <c r="B12" s="74">
        <v>3.0</v>
      </c>
      <c r="C12" s="74">
        <v>2.0</v>
      </c>
      <c r="D12" s="74">
        <v>3.0</v>
      </c>
      <c r="E12" s="74">
        <v>5.0</v>
      </c>
      <c r="F12" s="75">
        <f t="shared" si="1"/>
        <v>13</v>
      </c>
      <c r="G12" s="6" t="s">
        <v>229</v>
      </c>
      <c r="H12" s="76" t="s">
        <v>230</v>
      </c>
      <c r="I12" s="4"/>
      <c r="J12" s="4"/>
      <c r="K12" s="4"/>
      <c r="L12" s="4"/>
      <c r="M12" s="4"/>
      <c r="N12" s="4"/>
      <c r="O12" s="4"/>
      <c r="P12" s="4"/>
      <c r="Q12" s="4"/>
      <c r="R12" s="4"/>
      <c r="S12" s="4"/>
      <c r="T12" s="4"/>
    </row>
    <row r="13">
      <c r="A13" s="73" t="s">
        <v>154</v>
      </c>
      <c r="B13" s="74">
        <v>3.0</v>
      </c>
      <c r="C13" s="74">
        <v>3.0</v>
      </c>
      <c r="D13" s="74">
        <v>3.0</v>
      </c>
      <c r="E13" s="74">
        <v>5.0</v>
      </c>
      <c r="F13" s="75">
        <f t="shared" si="1"/>
        <v>14</v>
      </c>
      <c r="G13" s="6" t="s">
        <v>231</v>
      </c>
      <c r="H13" s="76" t="s">
        <v>232</v>
      </c>
      <c r="I13" s="4"/>
      <c r="J13" s="4"/>
      <c r="K13" s="4"/>
      <c r="L13" s="4"/>
      <c r="M13" s="4"/>
      <c r="N13" s="4"/>
      <c r="O13" s="4"/>
      <c r="P13" s="4"/>
      <c r="Q13" s="4"/>
      <c r="R13" s="4"/>
      <c r="S13" s="4"/>
      <c r="T13" s="4"/>
    </row>
    <row r="14">
      <c r="A14" s="73" t="s">
        <v>156</v>
      </c>
      <c r="B14" s="74">
        <v>3.0</v>
      </c>
      <c r="C14" s="74">
        <v>2.0</v>
      </c>
      <c r="D14" s="74">
        <v>4.0</v>
      </c>
      <c r="E14" s="74">
        <v>5.0</v>
      </c>
      <c r="F14" s="75">
        <f t="shared" si="1"/>
        <v>14</v>
      </c>
      <c r="G14" s="6" t="s">
        <v>233</v>
      </c>
      <c r="H14" s="76" t="s">
        <v>234</v>
      </c>
      <c r="I14" s="4"/>
      <c r="J14" s="4"/>
      <c r="K14" s="4"/>
      <c r="L14" s="4"/>
      <c r="M14" s="4"/>
      <c r="N14" s="4"/>
      <c r="O14" s="4"/>
      <c r="P14" s="4"/>
      <c r="Q14" s="4"/>
      <c r="R14" s="4"/>
      <c r="S14" s="4"/>
      <c r="T14" s="4"/>
    </row>
    <row r="15">
      <c r="A15" s="73" t="s">
        <v>158</v>
      </c>
      <c r="B15" s="74">
        <v>2.0</v>
      </c>
      <c r="C15" s="74">
        <v>2.0</v>
      </c>
      <c r="D15" s="74">
        <v>4.0</v>
      </c>
      <c r="E15" s="74">
        <v>5.0</v>
      </c>
      <c r="F15" s="75">
        <f t="shared" si="1"/>
        <v>13</v>
      </c>
      <c r="G15" s="6" t="s">
        <v>235</v>
      </c>
      <c r="H15" s="76" t="s">
        <v>236</v>
      </c>
      <c r="I15" s="4"/>
      <c r="J15" s="4"/>
      <c r="K15" s="4"/>
      <c r="L15" s="4"/>
      <c r="M15" s="4"/>
      <c r="N15" s="4"/>
      <c r="O15" s="4"/>
      <c r="P15" s="4"/>
      <c r="Q15" s="4"/>
      <c r="R15" s="4"/>
      <c r="S15" s="4"/>
      <c r="T15" s="4"/>
    </row>
    <row r="16">
      <c r="A16" s="73" t="s">
        <v>160</v>
      </c>
      <c r="B16" s="74">
        <v>2.0</v>
      </c>
      <c r="C16" s="74">
        <v>3.0</v>
      </c>
      <c r="D16" s="74">
        <v>2.0</v>
      </c>
      <c r="E16" s="74">
        <v>5.0</v>
      </c>
      <c r="F16" s="75">
        <f t="shared" si="1"/>
        <v>12</v>
      </c>
      <c r="G16" s="6" t="s">
        <v>237</v>
      </c>
      <c r="H16" s="76" t="s">
        <v>238</v>
      </c>
      <c r="I16" s="4"/>
      <c r="J16" s="4"/>
      <c r="K16" s="4"/>
      <c r="L16" s="4"/>
      <c r="M16" s="4"/>
      <c r="N16" s="4"/>
      <c r="O16" s="4"/>
      <c r="P16" s="4"/>
      <c r="Q16" s="4"/>
      <c r="R16" s="4"/>
      <c r="S16" s="4"/>
      <c r="T16" s="4"/>
    </row>
    <row r="17">
      <c r="A17" s="73" t="s">
        <v>162</v>
      </c>
      <c r="B17" s="74">
        <v>3.0</v>
      </c>
      <c r="C17" s="74">
        <v>2.0</v>
      </c>
      <c r="D17" s="74">
        <v>4.0</v>
      </c>
      <c r="E17" s="74">
        <v>4.0</v>
      </c>
      <c r="F17" s="75">
        <f t="shared" si="1"/>
        <v>13</v>
      </c>
      <c r="G17" s="6" t="s">
        <v>239</v>
      </c>
      <c r="H17" s="76" t="s">
        <v>240</v>
      </c>
      <c r="I17" s="4"/>
      <c r="J17" s="4"/>
      <c r="K17" s="4"/>
      <c r="L17" s="4"/>
      <c r="M17" s="4"/>
      <c r="N17" s="4"/>
      <c r="O17" s="4"/>
      <c r="P17" s="4"/>
      <c r="Q17" s="4"/>
      <c r="R17" s="4"/>
      <c r="S17" s="4"/>
      <c r="T17" s="4"/>
    </row>
    <row r="18">
      <c r="A18" s="73" t="s">
        <v>164</v>
      </c>
      <c r="B18" s="74">
        <v>2.0</v>
      </c>
      <c r="C18" s="74">
        <v>3.0</v>
      </c>
      <c r="D18" s="74">
        <v>4.0</v>
      </c>
      <c r="E18" s="74">
        <v>5.0</v>
      </c>
      <c r="F18" s="75">
        <f t="shared" si="1"/>
        <v>14</v>
      </c>
      <c r="G18" s="6" t="s">
        <v>241</v>
      </c>
      <c r="H18" s="76" t="s">
        <v>242</v>
      </c>
      <c r="I18" s="4"/>
      <c r="J18" s="4"/>
      <c r="K18" s="4"/>
      <c r="L18" s="4"/>
      <c r="M18" s="4"/>
      <c r="N18" s="4"/>
      <c r="O18" s="4"/>
      <c r="P18" s="4"/>
      <c r="Q18" s="4"/>
      <c r="R18" s="4"/>
      <c r="S18" s="4"/>
      <c r="T18" s="4"/>
    </row>
    <row r="19">
      <c r="A19" s="73" t="s">
        <v>166</v>
      </c>
      <c r="B19" s="74">
        <v>2.0</v>
      </c>
      <c r="C19" s="74">
        <v>3.0</v>
      </c>
      <c r="D19" s="74">
        <v>4.0</v>
      </c>
      <c r="E19" s="74">
        <v>0.0</v>
      </c>
      <c r="F19" s="75">
        <f t="shared" si="1"/>
        <v>9</v>
      </c>
      <c r="G19" s="6" t="s">
        <v>243</v>
      </c>
      <c r="H19" s="76" t="s">
        <v>244</v>
      </c>
      <c r="I19" s="4"/>
      <c r="J19" s="4"/>
      <c r="K19" s="4"/>
      <c r="L19" s="4"/>
      <c r="M19" s="4"/>
      <c r="N19" s="4"/>
      <c r="O19" s="4"/>
      <c r="P19" s="4"/>
      <c r="Q19" s="4"/>
      <c r="R19" s="4"/>
      <c r="S19" s="4"/>
      <c r="T19" s="4"/>
    </row>
    <row r="20">
      <c r="A20" s="73" t="s">
        <v>168</v>
      </c>
      <c r="B20" s="74">
        <v>3.0</v>
      </c>
      <c r="C20" s="74">
        <v>2.0</v>
      </c>
      <c r="D20" s="74">
        <v>4.0</v>
      </c>
      <c r="E20" s="74">
        <v>2.0</v>
      </c>
      <c r="F20" s="75">
        <f t="shared" si="1"/>
        <v>11</v>
      </c>
      <c r="G20" s="6" t="s">
        <v>245</v>
      </c>
      <c r="H20" s="76" t="s">
        <v>246</v>
      </c>
      <c r="I20" s="4"/>
      <c r="J20" s="4"/>
      <c r="K20" s="4"/>
      <c r="L20" s="4"/>
      <c r="M20" s="4"/>
      <c r="N20" s="4"/>
      <c r="O20" s="4"/>
      <c r="P20" s="4"/>
      <c r="Q20" s="4"/>
      <c r="R20" s="4"/>
      <c r="S20" s="4"/>
      <c r="T20" s="4"/>
    </row>
    <row r="21">
      <c r="A21" s="73" t="s">
        <v>170</v>
      </c>
      <c r="B21" s="74">
        <v>2.0</v>
      </c>
      <c r="C21" s="74">
        <v>2.0</v>
      </c>
      <c r="D21" s="74">
        <v>2.0</v>
      </c>
      <c r="E21" s="74">
        <v>4.0</v>
      </c>
      <c r="F21" s="75">
        <f t="shared" si="1"/>
        <v>10</v>
      </c>
      <c r="G21" s="6" t="s">
        <v>247</v>
      </c>
      <c r="H21" s="76" t="s">
        <v>248</v>
      </c>
      <c r="I21" s="4"/>
      <c r="J21" s="4"/>
      <c r="K21" s="4"/>
      <c r="L21" s="4"/>
      <c r="M21" s="4"/>
      <c r="N21" s="4"/>
      <c r="O21" s="4"/>
      <c r="P21" s="4"/>
      <c r="Q21" s="4"/>
      <c r="R21" s="4"/>
      <c r="S21" s="4"/>
      <c r="T21" s="4"/>
    </row>
    <row r="22">
      <c r="A22" s="73" t="s">
        <v>172</v>
      </c>
      <c r="B22" s="74">
        <v>2.0</v>
      </c>
      <c r="C22" s="74">
        <v>3.0</v>
      </c>
      <c r="D22" s="74">
        <v>3.0</v>
      </c>
      <c r="E22" s="74">
        <v>4.0</v>
      </c>
      <c r="F22" s="75">
        <f t="shared" si="1"/>
        <v>12</v>
      </c>
      <c r="G22" s="6" t="s">
        <v>249</v>
      </c>
      <c r="H22" s="76" t="s">
        <v>250</v>
      </c>
      <c r="I22" s="4"/>
      <c r="J22" s="4"/>
      <c r="K22" s="4"/>
      <c r="L22" s="4"/>
      <c r="M22" s="4"/>
      <c r="N22" s="4"/>
      <c r="O22" s="4"/>
      <c r="P22" s="4"/>
      <c r="Q22" s="4"/>
      <c r="R22" s="4"/>
      <c r="S22" s="4"/>
      <c r="T22" s="4"/>
    </row>
    <row r="23">
      <c r="A23" s="73" t="s">
        <v>174</v>
      </c>
      <c r="B23" s="74">
        <v>3.0</v>
      </c>
      <c r="C23" s="74">
        <v>2.0</v>
      </c>
      <c r="D23" s="74">
        <v>4.0</v>
      </c>
      <c r="E23" s="74">
        <v>5.0</v>
      </c>
      <c r="F23" s="75">
        <f t="shared" si="1"/>
        <v>14</v>
      </c>
      <c r="G23" s="6" t="s">
        <v>251</v>
      </c>
      <c r="H23" s="76" t="s">
        <v>252</v>
      </c>
      <c r="I23" s="4"/>
      <c r="J23" s="4"/>
      <c r="K23" s="4"/>
      <c r="L23" s="4"/>
      <c r="M23" s="4"/>
      <c r="N23" s="4"/>
      <c r="O23" s="4"/>
      <c r="P23" s="4"/>
      <c r="Q23" s="4"/>
      <c r="R23" s="4"/>
      <c r="S23" s="4"/>
      <c r="T23" s="4"/>
    </row>
    <row r="24">
      <c r="A24" s="73" t="s">
        <v>176</v>
      </c>
      <c r="B24" s="74" t="s">
        <v>253</v>
      </c>
      <c r="C24" s="74" t="s">
        <v>253</v>
      </c>
      <c r="D24" s="74">
        <v>0.0</v>
      </c>
      <c r="E24" s="74" t="s">
        <v>253</v>
      </c>
      <c r="F24" s="75">
        <f t="shared" si="1"/>
        <v>0</v>
      </c>
      <c r="G24" s="4"/>
      <c r="H24" s="76" t="s">
        <v>254</v>
      </c>
      <c r="I24" s="4"/>
      <c r="J24" s="4"/>
      <c r="K24" s="4"/>
      <c r="L24" s="4"/>
      <c r="M24" s="4"/>
      <c r="N24" s="4"/>
      <c r="O24" s="4"/>
      <c r="P24" s="4"/>
      <c r="Q24" s="4"/>
      <c r="R24" s="4"/>
      <c r="S24" s="4"/>
      <c r="T24" s="4"/>
    </row>
    <row r="25">
      <c r="A25" s="73" t="s">
        <v>179</v>
      </c>
      <c r="B25" s="74">
        <v>2.0</v>
      </c>
      <c r="C25" s="74">
        <v>2.0</v>
      </c>
      <c r="D25" s="74">
        <v>4.0</v>
      </c>
      <c r="E25" s="74">
        <v>4.0</v>
      </c>
      <c r="F25" s="75">
        <f t="shared" si="1"/>
        <v>12</v>
      </c>
      <c r="G25" s="6" t="s">
        <v>255</v>
      </c>
      <c r="H25" s="76" t="s">
        <v>256</v>
      </c>
      <c r="I25" s="4"/>
      <c r="J25" s="4"/>
      <c r="K25" s="4"/>
      <c r="L25" s="4"/>
      <c r="M25" s="4"/>
      <c r="N25" s="4"/>
      <c r="O25" s="4"/>
      <c r="P25" s="4"/>
      <c r="Q25" s="4"/>
      <c r="R25" s="4"/>
      <c r="S25" s="4"/>
      <c r="T25" s="4"/>
    </row>
    <row r="26">
      <c r="A26" s="73" t="s">
        <v>181</v>
      </c>
      <c r="B26" s="74">
        <v>3.0</v>
      </c>
      <c r="C26" s="74">
        <v>3.0</v>
      </c>
      <c r="D26" s="74">
        <v>4.0</v>
      </c>
      <c r="E26" s="74">
        <v>5.0</v>
      </c>
      <c r="F26" s="75">
        <f t="shared" si="1"/>
        <v>15</v>
      </c>
      <c r="G26" s="6" t="s">
        <v>257</v>
      </c>
      <c r="H26" s="76" t="s">
        <v>258</v>
      </c>
      <c r="I26" s="4"/>
      <c r="J26" s="4"/>
      <c r="K26" s="4"/>
      <c r="L26" s="4"/>
      <c r="M26" s="4"/>
      <c r="N26" s="4"/>
      <c r="O26" s="4"/>
      <c r="P26" s="4"/>
      <c r="Q26" s="4"/>
      <c r="R26" s="4"/>
      <c r="S26" s="4"/>
      <c r="T26" s="4"/>
    </row>
    <row r="27">
      <c r="A27" s="4"/>
      <c r="B27" s="77">
        <f t="shared" ref="B27:F27" si="2">AVERAGE(B6:B26)</f>
        <v>2.5</v>
      </c>
      <c r="C27" s="77">
        <f t="shared" si="2"/>
        <v>2.35</v>
      </c>
      <c r="D27" s="77">
        <f t="shared" si="2"/>
        <v>3.285714286</v>
      </c>
      <c r="E27" s="77">
        <f t="shared" si="2"/>
        <v>4.1</v>
      </c>
      <c r="F27" s="77">
        <f t="shared" si="2"/>
        <v>11.80952381</v>
      </c>
      <c r="G27" s="4"/>
      <c r="H27" s="67"/>
      <c r="I27" s="4"/>
      <c r="J27" s="4"/>
      <c r="K27" s="4"/>
      <c r="L27" s="4"/>
      <c r="M27" s="4"/>
      <c r="N27" s="4"/>
      <c r="O27" s="4"/>
      <c r="P27" s="4"/>
      <c r="Q27" s="4"/>
      <c r="R27" s="4"/>
      <c r="S27" s="4"/>
      <c r="T27" s="4"/>
    </row>
    <row r="28">
      <c r="A28" s="4"/>
      <c r="B28" s="4"/>
      <c r="C28" s="4"/>
      <c r="D28" s="4"/>
      <c r="E28" s="4"/>
      <c r="F28" s="4"/>
      <c r="G28" s="4"/>
      <c r="H28" s="67"/>
      <c r="I28" s="4"/>
      <c r="J28" s="4"/>
      <c r="K28" s="4"/>
      <c r="L28" s="4"/>
      <c r="M28" s="4"/>
      <c r="N28" s="4"/>
      <c r="O28" s="4"/>
      <c r="P28" s="4"/>
      <c r="Q28" s="4"/>
      <c r="R28" s="4"/>
      <c r="S28" s="4"/>
      <c r="T28" s="4"/>
    </row>
    <row r="29">
      <c r="A29" s="4"/>
      <c r="B29" s="4"/>
      <c r="C29" s="4"/>
      <c r="D29" s="4"/>
      <c r="E29" s="4"/>
      <c r="F29" s="4"/>
      <c r="G29" s="4"/>
      <c r="H29" s="67"/>
      <c r="I29" s="4"/>
      <c r="J29" s="4"/>
      <c r="K29" s="4"/>
      <c r="L29" s="4"/>
      <c r="M29" s="4"/>
      <c r="N29" s="4"/>
      <c r="O29" s="4"/>
      <c r="P29" s="4"/>
      <c r="Q29" s="4"/>
      <c r="R29" s="4"/>
      <c r="S29" s="4"/>
      <c r="T29" s="4"/>
    </row>
    <row r="30">
      <c r="A30" s="4"/>
      <c r="B30" s="4"/>
      <c r="C30" s="4"/>
      <c r="D30" s="4"/>
      <c r="E30" s="4"/>
      <c r="F30" s="4"/>
      <c r="G30" s="4"/>
      <c r="H30" s="67"/>
      <c r="I30" s="4"/>
      <c r="J30" s="4"/>
      <c r="K30" s="4"/>
      <c r="L30" s="4"/>
      <c r="M30" s="4"/>
      <c r="N30" s="4"/>
      <c r="O30" s="4"/>
      <c r="P30" s="4"/>
      <c r="Q30" s="4"/>
      <c r="R30" s="4"/>
      <c r="S30" s="4"/>
      <c r="T30" s="4"/>
    </row>
    <row r="31">
      <c r="A31" s="4"/>
      <c r="B31" s="4"/>
      <c r="C31" s="4"/>
      <c r="D31" s="4"/>
      <c r="E31" s="4"/>
      <c r="F31" s="4"/>
      <c r="G31" s="4"/>
      <c r="H31" s="67"/>
      <c r="I31" s="4"/>
      <c r="J31" s="4"/>
      <c r="K31" s="4"/>
      <c r="L31" s="4"/>
      <c r="M31" s="4"/>
      <c r="N31" s="4"/>
      <c r="O31" s="4"/>
      <c r="P31" s="4"/>
      <c r="Q31" s="4"/>
      <c r="R31" s="4"/>
      <c r="S31" s="4"/>
      <c r="T31" s="4"/>
    </row>
    <row r="32">
      <c r="A32" s="4"/>
      <c r="B32" s="4"/>
      <c r="C32" s="4"/>
      <c r="D32" s="4"/>
      <c r="E32" s="4"/>
      <c r="F32" s="4"/>
      <c r="G32" s="4"/>
      <c r="H32" s="67"/>
      <c r="I32" s="4"/>
      <c r="J32" s="4"/>
      <c r="K32" s="4"/>
      <c r="L32" s="4"/>
      <c r="M32" s="4"/>
      <c r="N32" s="4"/>
      <c r="O32" s="4"/>
      <c r="P32" s="4"/>
      <c r="Q32" s="4"/>
      <c r="R32" s="4"/>
      <c r="S32" s="4"/>
      <c r="T32" s="4"/>
    </row>
    <row r="33">
      <c r="A33" s="4"/>
      <c r="B33" s="4"/>
      <c r="C33" s="4"/>
      <c r="D33" s="4"/>
      <c r="E33" s="4"/>
      <c r="F33" s="4"/>
      <c r="G33" s="4"/>
      <c r="H33" s="67"/>
      <c r="I33" s="4"/>
      <c r="J33" s="4"/>
      <c r="K33" s="4"/>
      <c r="L33" s="4"/>
      <c r="M33" s="4"/>
      <c r="N33" s="4"/>
      <c r="O33" s="4"/>
      <c r="P33" s="4"/>
      <c r="Q33" s="4"/>
      <c r="R33" s="4"/>
      <c r="S33" s="4"/>
      <c r="T33" s="4"/>
    </row>
    <row r="34">
      <c r="A34" s="4"/>
      <c r="B34" s="4"/>
      <c r="C34" s="4"/>
      <c r="D34" s="4"/>
      <c r="E34" s="4"/>
      <c r="F34" s="4"/>
      <c r="G34" s="4"/>
      <c r="H34" s="67"/>
      <c r="I34" s="4"/>
      <c r="J34" s="4"/>
      <c r="K34" s="4"/>
      <c r="L34" s="4"/>
      <c r="M34" s="4"/>
      <c r="N34" s="4"/>
      <c r="O34" s="4"/>
      <c r="P34" s="4"/>
      <c r="Q34" s="4"/>
      <c r="R34" s="4"/>
      <c r="S34" s="4"/>
      <c r="T34" s="4"/>
    </row>
    <row r="35">
      <c r="A35" s="4"/>
      <c r="B35" s="4"/>
      <c r="C35" s="4"/>
      <c r="D35" s="4"/>
      <c r="E35" s="4"/>
      <c r="F35" s="4"/>
      <c r="G35" s="4"/>
      <c r="H35" s="67"/>
      <c r="I35" s="4"/>
      <c r="J35" s="4"/>
      <c r="K35" s="4"/>
      <c r="L35" s="4"/>
      <c r="M35" s="4"/>
      <c r="N35" s="4"/>
      <c r="O35" s="4"/>
      <c r="P35" s="4"/>
      <c r="Q35" s="4"/>
      <c r="R35" s="4"/>
      <c r="S35" s="4"/>
      <c r="T35" s="4"/>
    </row>
    <row r="36">
      <c r="A36" s="4"/>
      <c r="B36" s="4"/>
      <c r="C36" s="4"/>
      <c r="D36" s="4"/>
      <c r="E36" s="4"/>
      <c r="F36" s="4"/>
      <c r="G36" s="4"/>
      <c r="H36" s="67"/>
      <c r="I36" s="4"/>
      <c r="J36" s="4"/>
      <c r="K36" s="4"/>
      <c r="L36" s="4"/>
      <c r="M36" s="4"/>
      <c r="N36" s="4"/>
      <c r="O36" s="4"/>
      <c r="P36" s="4"/>
      <c r="Q36" s="4"/>
      <c r="R36" s="4"/>
      <c r="S36" s="4"/>
      <c r="T36" s="4"/>
    </row>
    <row r="37">
      <c r="A37" s="4"/>
      <c r="B37" s="4"/>
      <c r="C37" s="4"/>
      <c r="D37" s="4"/>
      <c r="E37" s="4"/>
      <c r="F37" s="4"/>
      <c r="G37" s="4"/>
      <c r="H37" s="67"/>
      <c r="I37" s="4"/>
      <c r="J37" s="4"/>
      <c r="K37" s="4"/>
      <c r="L37" s="4"/>
      <c r="M37" s="4"/>
      <c r="N37" s="4"/>
      <c r="O37" s="4"/>
      <c r="P37" s="4"/>
      <c r="Q37" s="4"/>
      <c r="R37" s="4"/>
      <c r="S37" s="4"/>
      <c r="T37" s="4"/>
    </row>
    <row r="38">
      <c r="A38" s="4"/>
      <c r="B38" s="4"/>
      <c r="C38" s="4"/>
      <c r="D38" s="4"/>
      <c r="E38" s="4"/>
      <c r="F38" s="4"/>
      <c r="G38" s="4"/>
      <c r="H38" s="67"/>
      <c r="I38" s="4"/>
      <c r="J38" s="4"/>
      <c r="K38" s="4"/>
      <c r="L38" s="4"/>
      <c r="M38" s="4"/>
      <c r="N38" s="4"/>
      <c r="O38" s="4"/>
      <c r="P38" s="4"/>
      <c r="Q38" s="4"/>
      <c r="R38" s="4"/>
      <c r="S38" s="4"/>
      <c r="T38" s="4"/>
    </row>
    <row r="39">
      <c r="A39" s="4"/>
      <c r="B39" s="4"/>
      <c r="C39" s="4"/>
      <c r="D39" s="4"/>
      <c r="E39" s="4"/>
      <c r="F39" s="4"/>
      <c r="G39" s="4"/>
      <c r="H39" s="67"/>
      <c r="I39" s="4"/>
      <c r="J39" s="4"/>
      <c r="K39" s="4"/>
      <c r="L39" s="4"/>
      <c r="M39" s="4"/>
      <c r="N39" s="4"/>
      <c r="O39" s="4"/>
      <c r="P39" s="4"/>
      <c r="Q39" s="4"/>
      <c r="R39" s="4"/>
      <c r="S39" s="4"/>
      <c r="T39" s="4"/>
    </row>
    <row r="40">
      <c r="A40" s="4"/>
      <c r="B40" s="4"/>
      <c r="C40" s="4"/>
      <c r="D40" s="4"/>
      <c r="E40" s="4"/>
      <c r="F40" s="4"/>
      <c r="G40" s="4"/>
      <c r="H40" s="67"/>
      <c r="I40" s="4"/>
      <c r="J40" s="4"/>
      <c r="K40" s="4"/>
      <c r="L40" s="4"/>
      <c r="M40" s="4"/>
      <c r="N40" s="4"/>
      <c r="O40" s="4"/>
      <c r="P40" s="4"/>
      <c r="Q40" s="4"/>
      <c r="R40" s="4"/>
      <c r="S40" s="4"/>
      <c r="T40" s="4"/>
    </row>
    <row r="41">
      <c r="A41" s="4"/>
      <c r="B41" s="4"/>
      <c r="C41" s="4"/>
      <c r="D41" s="4"/>
      <c r="E41" s="4"/>
      <c r="F41" s="4"/>
      <c r="G41" s="4"/>
      <c r="H41" s="67"/>
      <c r="I41" s="4"/>
      <c r="J41" s="4"/>
      <c r="K41" s="4"/>
      <c r="L41" s="4"/>
      <c r="M41" s="4"/>
      <c r="N41" s="4"/>
      <c r="O41" s="4"/>
      <c r="P41" s="4"/>
      <c r="Q41" s="4"/>
      <c r="R41" s="4"/>
      <c r="S41" s="4"/>
      <c r="T41" s="4"/>
    </row>
    <row r="42">
      <c r="A42" s="4"/>
      <c r="B42" s="4"/>
      <c r="C42" s="4"/>
      <c r="D42" s="4"/>
      <c r="E42" s="4"/>
      <c r="F42" s="4"/>
      <c r="G42" s="4"/>
      <c r="H42" s="67"/>
      <c r="I42" s="4"/>
      <c r="J42" s="4"/>
      <c r="K42" s="4"/>
      <c r="L42" s="4"/>
      <c r="M42" s="4"/>
      <c r="N42" s="4"/>
      <c r="O42" s="4"/>
      <c r="P42" s="4"/>
      <c r="Q42" s="4"/>
      <c r="R42" s="4"/>
      <c r="S42" s="4"/>
      <c r="T42" s="4"/>
    </row>
    <row r="43">
      <c r="A43" s="4"/>
      <c r="B43" s="4"/>
      <c r="C43" s="4"/>
      <c r="D43" s="4"/>
      <c r="E43" s="4"/>
      <c r="F43" s="4"/>
      <c r="G43" s="4"/>
      <c r="H43" s="67"/>
      <c r="I43" s="4"/>
      <c r="J43" s="4"/>
      <c r="K43" s="4"/>
      <c r="L43" s="4"/>
      <c r="M43" s="4"/>
      <c r="N43" s="4"/>
      <c r="O43" s="4"/>
      <c r="P43" s="4"/>
      <c r="Q43" s="4"/>
      <c r="R43" s="4"/>
      <c r="S43" s="4"/>
      <c r="T43" s="4"/>
    </row>
    <row r="44">
      <c r="A44" s="4"/>
      <c r="B44" s="4"/>
      <c r="C44" s="4"/>
      <c r="D44" s="4"/>
      <c r="E44" s="4"/>
      <c r="F44" s="4"/>
      <c r="G44" s="4"/>
      <c r="H44" s="67"/>
      <c r="I44" s="4"/>
      <c r="J44" s="4"/>
      <c r="K44" s="4"/>
      <c r="L44" s="4"/>
      <c r="M44" s="4"/>
      <c r="N44" s="4"/>
      <c r="O44" s="4"/>
      <c r="P44" s="4"/>
      <c r="Q44" s="4"/>
      <c r="R44" s="4"/>
      <c r="S44" s="4"/>
      <c r="T44" s="4"/>
    </row>
    <row r="45">
      <c r="A45" s="4"/>
      <c r="B45" s="4"/>
      <c r="C45" s="4"/>
      <c r="D45" s="4"/>
      <c r="E45" s="4"/>
      <c r="F45" s="4"/>
      <c r="G45" s="4"/>
      <c r="H45" s="67"/>
      <c r="I45" s="4"/>
      <c r="J45" s="4"/>
      <c r="K45" s="4"/>
      <c r="L45" s="4"/>
      <c r="M45" s="4"/>
      <c r="N45" s="4"/>
      <c r="O45" s="4"/>
      <c r="P45" s="4"/>
      <c r="Q45" s="4"/>
      <c r="R45" s="4"/>
      <c r="S45" s="4"/>
      <c r="T45" s="4"/>
    </row>
    <row r="46">
      <c r="A46" s="4"/>
      <c r="B46" s="4"/>
      <c r="C46" s="4"/>
      <c r="D46" s="4"/>
      <c r="E46" s="4"/>
      <c r="F46" s="4"/>
      <c r="G46" s="4"/>
      <c r="H46" s="67"/>
      <c r="I46" s="4"/>
      <c r="J46" s="4"/>
      <c r="K46" s="4"/>
      <c r="L46" s="4"/>
      <c r="M46" s="4"/>
      <c r="N46" s="4"/>
      <c r="O46" s="4"/>
      <c r="P46" s="4"/>
      <c r="Q46" s="4"/>
      <c r="R46" s="4"/>
      <c r="S46" s="4"/>
      <c r="T46" s="4"/>
    </row>
    <row r="47">
      <c r="A47" s="4"/>
      <c r="B47" s="4"/>
      <c r="C47" s="4"/>
      <c r="D47" s="4"/>
      <c r="E47" s="4"/>
      <c r="F47" s="4"/>
      <c r="G47" s="4"/>
      <c r="H47" s="67"/>
      <c r="I47" s="4"/>
      <c r="J47" s="4"/>
      <c r="K47" s="4"/>
      <c r="L47" s="4"/>
      <c r="M47" s="4"/>
      <c r="N47" s="4"/>
      <c r="O47" s="4"/>
      <c r="P47" s="4"/>
      <c r="Q47" s="4"/>
      <c r="R47" s="4"/>
      <c r="S47" s="4"/>
      <c r="T47" s="4"/>
    </row>
    <row r="48">
      <c r="A48" s="4"/>
      <c r="B48" s="4"/>
      <c r="C48" s="4"/>
      <c r="D48" s="4"/>
      <c r="E48" s="4"/>
      <c r="F48" s="4"/>
      <c r="G48" s="4"/>
      <c r="H48" s="67"/>
      <c r="I48" s="4"/>
      <c r="J48" s="4"/>
      <c r="K48" s="4"/>
      <c r="L48" s="4"/>
      <c r="M48" s="4"/>
      <c r="N48" s="4"/>
      <c r="O48" s="4"/>
      <c r="P48" s="4"/>
      <c r="Q48" s="4"/>
      <c r="R48" s="4"/>
      <c r="S48" s="4"/>
      <c r="T48" s="4"/>
    </row>
    <row r="49">
      <c r="A49" s="4"/>
      <c r="B49" s="4"/>
      <c r="C49" s="4"/>
      <c r="D49" s="4"/>
      <c r="E49" s="4"/>
      <c r="F49" s="4"/>
      <c r="G49" s="4"/>
      <c r="H49" s="67"/>
      <c r="I49" s="4"/>
      <c r="J49" s="4"/>
      <c r="K49" s="4"/>
      <c r="L49" s="4"/>
      <c r="M49" s="4"/>
      <c r="N49" s="4"/>
      <c r="O49" s="4"/>
      <c r="P49" s="4"/>
      <c r="Q49" s="4"/>
      <c r="R49" s="4"/>
      <c r="S49" s="4"/>
      <c r="T49" s="4"/>
    </row>
    <row r="50">
      <c r="A50" s="4"/>
      <c r="B50" s="4"/>
      <c r="C50" s="4"/>
      <c r="D50" s="4"/>
      <c r="E50" s="4"/>
      <c r="F50" s="4"/>
      <c r="G50" s="4"/>
      <c r="H50" s="67"/>
      <c r="I50" s="4"/>
      <c r="J50" s="4"/>
      <c r="K50" s="4"/>
      <c r="L50" s="4"/>
      <c r="M50" s="4"/>
      <c r="N50" s="4"/>
      <c r="O50" s="4"/>
      <c r="P50" s="4"/>
      <c r="Q50" s="4"/>
      <c r="R50" s="4"/>
      <c r="S50" s="4"/>
      <c r="T50" s="4"/>
    </row>
    <row r="51">
      <c r="A51" s="4"/>
      <c r="B51" s="4"/>
      <c r="C51" s="4"/>
      <c r="D51" s="4"/>
      <c r="E51" s="4"/>
      <c r="F51" s="4"/>
      <c r="G51" s="4"/>
      <c r="H51" s="67"/>
      <c r="I51" s="4"/>
      <c r="J51" s="4"/>
      <c r="K51" s="4"/>
      <c r="L51" s="4"/>
      <c r="M51" s="4"/>
      <c r="N51" s="4"/>
      <c r="O51" s="4"/>
      <c r="P51" s="4"/>
      <c r="Q51" s="4"/>
      <c r="R51" s="4"/>
      <c r="S51" s="4"/>
      <c r="T51" s="4"/>
    </row>
    <row r="52">
      <c r="A52" s="4"/>
      <c r="B52" s="4"/>
      <c r="C52" s="4"/>
      <c r="D52" s="4"/>
      <c r="E52" s="4"/>
      <c r="F52" s="4"/>
      <c r="G52" s="4"/>
      <c r="H52" s="67"/>
      <c r="I52" s="4"/>
      <c r="J52" s="4"/>
      <c r="K52" s="4"/>
      <c r="L52" s="4"/>
      <c r="M52" s="4"/>
      <c r="N52" s="4"/>
      <c r="O52" s="4"/>
      <c r="P52" s="4"/>
      <c r="Q52" s="4"/>
      <c r="R52" s="4"/>
      <c r="S52" s="4"/>
      <c r="T52" s="4"/>
    </row>
    <row r="53">
      <c r="A53" s="4"/>
      <c r="B53" s="4"/>
      <c r="C53" s="4"/>
      <c r="D53" s="4"/>
      <c r="E53" s="4"/>
      <c r="F53" s="4"/>
      <c r="G53" s="4"/>
      <c r="H53" s="67"/>
      <c r="I53" s="4"/>
      <c r="J53" s="4"/>
      <c r="K53" s="4"/>
      <c r="L53" s="4"/>
      <c r="M53" s="4"/>
      <c r="N53" s="4"/>
      <c r="O53" s="4"/>
      <c r="P53" s="4"/>
      <c r="Q53" s="4"/>
      <c r="R53" s="4"/>
      <c r="S53" s="4"/>
      <c r="T53" s="4"/>
    </row>
    <row r="54">
      <c r="A54" s="4"/>
      <c r="B54" s="4"/>
      <c r="C54" s="4"/>
      <c r="D54" s="4"/>
      <c r="E54" s="4"/>
      <c r="F54" s="4"/>
      <c r="G54" s="4"/>
      <c r="H54" s="67"/>
      <c r="I54" s="4"/>
      <c r="J54" s="4"/>
      <c r="K54" s="4"/>
      <c r="L54" s="4"/>
      <c r="M54" s="4"/>
      <c r="N54" s="4"/>
      <c r="O54" s="4"/>
      <c r="P54" s="4"/>
      <c r="Q54" s="4"/>
      <c r="R54" s="4"/>
      <c r="S54" s="4"/>
      <c r="T54" s="4"/>
    </row>
    <row r="55">
      <c r="A55" s="4"/>
      <c r="B55" s="4"/>
      <c r="C55" s="4"/>
      <c r="D55" s="4"/>
      <c r="E55" s="4"/>
      <c r="F55" s="4"/>
      <c r="G55" s="4"/>
      <c r="H55" s="67"/>
      <c r="I55" s="4"/>
      <c r="J55" s="4"/>
      <c r="K55" s="4"/>
      <c r="L55" s="4"/>
      <c r="M55" s="4"/>
      <c r="N55" s="4"/>
      <c r="O55" s="4"/>
      <c r="P55" s="4"/>
      <c r="Q55" s="4"/>
      <c r="R55" s="4"/>
      <c r="S55" s="4"/>
      <c r="T55" s="4"/>
    </row>
    <row r="56">
      <c r="A56" s="4"/>
      <c r="B56" s="4"/>
      <c r="C56" s="4"/>
      <c r="D56" s="4"/>
      <c r="E56" s="4"/>
      <c r="F56" s="4"/>
      <c r="G56" s="4"/>
      <c r="H56" s="67"/>
      <c r="I56" s="4"/>
      <c r="J56" s="4"/>
      <c r="K56" s="4"/>
      <c r="L56" s="4"/>
      <c r="M56" s="4"/>
      <c r="N56" s="4"/>
      <c r="O56" s="4"/>
      <c r="P56" s="4"/>
      <c r="Q56" s="4"/>
      <c r="R56" s="4"/>
      <c r="S56" s="4"/>
      <c r="T56" s="4"/>
    </row>
    <row r="57">
      <c r="A57" s="4"/>
      <c r="B57" s="4"/>
      <c r="C57" s="4"/>
      <c r="D57" s="4"/>
      <c r="E57" s="4"/>
      <c r="F57" s="4"/>
      <c r="G57" s="4"/>
      <c r="H57" s="67"/>
      <c r="I57" s="4"/>
      <c r="J57" s="4"/>
      <c r="K57" s="4"/>
      <c r="L57" s="4"/>
      <c r="M57" s="4"/>
      <c r="N57" s="4"/>
      <c r="O57" s="4"/>
      <c r="P57" s="4"/>
      <c r="Q57" s="4"/>
      <c r="R57" s="4"/>
      <c r="S57" s="4"/>
      <c r="T57" s="4"/>
    </row>
    <row r="58">
      <c r="A58" s="4"/>
      <c r="B58" s="4"/>
      <c r="C58" s="4"/>
      <c r="D58" s="4"/>
      <c r="E58" s="4"/>
      <c r="F58" s="4"/>
      <c r="G58" s="4"/>
      <c r="H58" s="67"/>
      <c r="I58" s="4"/>
      <c r="J58" s="4"/>
      <c r="K58" s="4"/>
      <c r="L58" s="4"/>
      <c r="M58" s="4"/>
      <c r="N58" s="4"/>
      <c r="O58" s="4"/>
      <c r="P58" s="4"/>
      <c r="Q58" s="4"/>
      <c r="R58" s="4"/>
      <c r="S58" s="4"/>
      <c r="T58" s="4"/>
    </row>
    <row r="59">
      <c r="A59" s="4"/>
      <c r="B59" s="4"/>
      <c r="C59" s="4"/>
      <c r="D59" s="4"/>
      <c r="E59" s="4"/>
      <c r="F59" s="4"/>
      <c r="G59" s="4"/>
      <c r="H59" s="67"/>
      <c r="I59" s="4"/>
      <c r="J59" s="4"/>
      <c r="K59" s="4"/>
      <c r="L59" s="4"/>
      <c r="M59" s="4"/>
      <c r="N59" s="4"/>
      <c r="O59" s="4"/>
      <c r="P59" s="4"/>
      <c r="Q59" s="4"/>
      <c r="R59" s="4"/>
      <c r="S59" s="4"/>
      <c r="T59" s="4"/>
    </row>
    <row r="60">
      <c r="A60" s="4"/>
      <c r="B60" s="4"/>
      <c r="C60" s="4"/>
      <c r="D60" s="4"/>
      <c r="E60" s="4"/>
      <c r="F60" s="4"/>
      <c r="G60" s="4"/>
      <c r="H60" s="67"/>
      <c r="I60" s="4"/>
      <c r="J60" s="4"/>
      <c r="K60" s="4"/>
      <c r="L60" s="4"/>
      <c r="M60" s="4"/>
      <c r="N60" s="4"/>
      <c r="O60" s="4"/>
      <c r="P60" s="4"/>
      <c r="Q60" s="4"/>
      <c r="R60" s="4"/>
      <c r="S60" s="4"/>
      <c r="T60" s="4"/>
    </row>
    <row r="61">
      <c r="A61" s="4"/>
      <c r="B61" s="4"/>
      <c r="C61" s="4"/>
      <c r="D61" s="4"/>
      <c r="E61" s="4"/>
      <c r="F61" s="4"/>
      <c r="G61" s="4"/>
      <c r="H61" s="67"/>
      <c r="I61" s="4"/>
      <c r="J61" s="4"/>
      <c r="K61" s="4"/>
      <c r="L61" s="4"/>
      <c r="M61" s="4"/>
      <c r="N61" s="4"/>
      <c r="O61" s="4"/>
      <c r="P61" s="4"/>
      <c r="Q61" s="4"/>
      <c r="R61" s="4"/>
      <c r="S61" s="4"/>
      <c r="T61" s="4"/>
    </row>
    <row r="62">
      <c r="A62" s="4"/>
      <c r="B62" s="4"/>
      <c r="C62" s="4"/>
      <c r="D62" s="4"/>
      <c r="E62" s="4"/>
      <c r="F62" s="4"/>
      <c r="G62" s="4"/>
      <c r="H62" s="67"/>
      <c r="I62" s="4"/>
      <c r="J62" s="4"/>
      <c r="K62" s="4"/>
      <c r="L62" s="4"/>
      <c r="M62" s="4"/>
      <c r="N62" s="4"/>
      <c r="O62" s="4"/>
      <c r="P62" s="4"/>
      <c r="Q62" s="4"/>
      <c r="R62" s="4"/>
      <c r="S62" s="4"/>
      <c r="T62" s="4"/>
    </row>
    <row r="63">
      <c r="A63" s="4"/>
      <c r="B63" s="4"/>
      <c r="C63" s="4"/>
      <c r="D63" s="4"/>
      <c r="E63" s="4"/>
      <c r="F63" s="4"/>
      <c r="G63" s="4"/>
      <c r="H63" s="67"/>
      <c r="I63" s="4"/>
      <c r="J63" s="4"/>
      <c r="K63" s="4"/>
      <c r="L63" s="4"/>
      <c r="M63" s="4"/>
      <c r="N63" s="4"/>
      <c r="O63" s="4"/>
      <c r="P63" s="4"/>
      <c r="Q63" s="4"/>
      <c r="R63" s="4"/>
      <c r="S63" s="4"/>
      <c r="T63" s="4"/>
    </row>
    <row r="64">
      <c r="A64" s="4"/>
      <c r="B64" s="4"/>
      <c r="C64" s="4"/>
      <c r="D64" s="4"/>
      <c r="E64" s="4"/>
      <c r="F64" s="4"/>
      <c r="G64" s="4"/>
      <c r="H64" s="67"/>
      <c r="I64" s="4"/>
      <c r="J64" s="4"/>
      <c r="K64" s="4"/>
      <c r="L64" s="4"/>
      <c r="M64" s="4"/>
      <c r="N64" s="4"/>
      <c r="O64" s="4"/>
      <c r="P64" s="4"/>
      <c r="Q64" s="4"/>
      <c r="R64" s="4"/>
      <c r="S64" s="4"/>
      <c r="T64" s="4"/>
    </row>
    <row r="65">
      <c r="A65" s="4"/>
      <c r="B65" s="4"/>
      <c r="C65" s="4"/>
      <c r="D65" s="4"/>
      <c r="E65" s="4"/>
      <c r="F65" s="4"/>
      <c r="G65" s="4"/>
      <c r="H65" s="67"/>
      <c r="I65" s="4"/>
      <c r="J65" s="4"/>
      <c r="K65" s="4"/>
      <c r="L65" s="4"/>
      <c r="M65" s="4"/>
      <c r="N65" s="4"/>
      <c r="O65" s="4"/>
      <c r="P65" s="4"/>
      <c r="Q65" s="4"/>
      <c r="R65" s="4"/>
      <c r="S65" s="4"/>
      <c r="T65" s="4"/>
    </row>
    <row r="66">
      <c r="A66" s="4"/>
      <c r="B66" s="4"/>
      <c r="C66" s="4"/>
      <c r="D66" s="4"/>
      <c r="E66" s="4"/>
      <c r="F66" s="4"/>
      <c r="G66" s="4"/>
      <c r="H66" s="67"/>
      <c r="I66" s="4"/>
      <c r="J66" s="4"/>
      <c r="K66" s="4"/>
      <c r="L66" s="4"/>
      <c r="M66" s="4"/>
      <c r="N66" s="4"/>
      <c r="O66" s="4"/>
      <c r="P66" s="4"/>
      <c r="Q66" s="4"/>
      <c r="R66" s="4"/>
      <c r="S66" s="4"/>
      <c r="T66" s="4"/>
    </row>
    <row r="67">
      <c r="A67" s="4"/>
      <c r="B67" s="4"/>
      <c r="C67" s="4"/>
      <c r="D67" s="4"/>
      <c r="E67" s="4"/>
      <c r="F67" s="4"/>
      <c r="G67" s="4"/>
      <c r="H67" s="67"/>
      <c r="I67" s="4"/>
      <c r="J67" s="4"/>
      <c r="K67" s="4"/>
      <c r="L67" s="4"/>
      <c r="M67" s="4"/>
      <c r="N67" s="4"/>
      <c r="O67" s="4"/>
      <c r="P67" s="4"/>
      <c r="Q67" s="4"/>
      <c r="R67" s="4"/>
      <c r="S67" s="4"/>
      <c r="T67" s="4"/>
    </row>
    <row r="68">
      <c r="A68" s="4"/>
      <c r="B68" s="4"/>
      <c r="C68" s="4"/>
      <c r="D68" s="4"/>
      <c r="E68" s="4"/>
      <c r="F68" s="4"/>
      <c r="G68" s="4"/>
      <c r="H68" s="67"/>
      <c r="I68" s="4"/>
      <c r="J68" s="4"/>
      <c r="K68" s="4"/>
      <c r="L68" s="4"/>
      <c r="M68" s="4"/>
      <c r="N68" s="4"/>
      <c r="O68" s="4"/>
      <c r="P68" s="4"/>
      <c r="Q68" s="4"/>
      <c r="R68" s="4"/>
      <c r="S68" s="4"/>
      <c r="T68" s="4"/>
    </row>
    <row r="69">
      <c r="A69" s="4"/>
      <c r="B69" s="4"/>
      <c r="C69" s="4"/>
      <c r="D69" s="4"/>
      <c r="E69" s="4"/>
      <c r="F69" s="4"/>
      <c r="G69" s="4"/>
      <c r="H69" s="67"/>
      <c r="I69" s="4"/>
      <c r="J69" s="4"/>
      <c r="K69" s="4"/>
      <c r="L69" s="4"/>
      <c r="M69" s="4"/>
      <c r="N69" s="4"/>
      <c r="O69" s="4"/>
      <c r="P69" s="4"/>
      <c r="Q69" s="4"/>
      <c r="R69" s="4"/>
      <c r="S69" s="4"/>
      <c r="T69" s="4"/>
    </row>
    <row r="70">
      <c r="A70" s="4"/>
      <c r="B70" s="4"/>
      <c r="C70" s="4"/>
      <c r="D70" s="4"/>
      <c r="E70" s="4"/>
      <c r="F70" s="4"/>
      <c r="G70" s="4"/>
      <c r="H70" s="67"/>
      <c r="I70" s="4"/>
      <c r="J70" s="4"/>
      <c r="K70" s="4"/>
      <c r="L70" s="4"/>
      <c r="M70" s="4"/>
      <c r="N70" s="4"/>
      <c r="O70" s="4"/>
      <c r="P70" s="4"/>
      <c r="Q70" s="4"/>
      <c r="R70" s="4"/>
      <c r="S70" s="4"/>
      <c r="T70" s="4"/>
    </row>
    <row r="71">
      <c r="A71" s="4"/>
      <c r="B71" s="4"/>
      <c r="C71" s="4"/>
      <c r="D71" s="4"/>
      <c r="E71" s="4"/>
      <c r="F71" s="4"/>
      <c r="G71" s="4"/>
      <c r="H71" s="67"/>
      <c r="I71" s="4"/>
      <c r="J71" s="4"/>
      <c r="K71" s="4"/>
      <c r="L71" s="4"/>
      <c r="M71" s="4"/>
      <c r="N71" s="4"/>
      <c r="O71" s="4"/>
      <c r="P71" s="4"/>
      <c r="Q71" s="4"/>
      <c r="R71" s="4"/>
      <c r="S71" s="4"/>
      <c r="T71" s="4"/>
    </row>
    <row r="72">
      <c r="A72" s="4"/>
      <c r="B72" s="4"/>
      <c r="C72" s="4"/>
      <c r="D72" s="4"/>
      <c r="E72" s="4"/>
      <c r="F72" s="4"/>
      <c r="G72" s="4"/>
      <c r="H72" s="67"/>
      <c r="I72" s="4"/>
      <c r="J72" s="4"/>
      <c r="K72" s="4"/>
      <c r="L72" s="4"/>
      <c r="M72" s="4"/>
      <c r="N72" s="4"/>
      <c r="O72" s="4"/>
      <c r="P72" s="4"/>
      <c r="Q72" s="4"/>
      <c r="R72" s="4"/>
      <c r="S72" s="4"/>
      <c r="T72" s="4"/>
    </row>
    <row r="73">
      <c r="A73" s="4"/>
      <c r="B73" s="4"/>
      <c r="C73" s="4"/>
      <c r="D73" s="4"/>
      <c r="E73" s="4"/>
      <c r="F73" s="4"/>
      <c r="G73" s="4"/>
      <c r="H73" s="67"/>
      <c r="I73" s="4"/>
      <c r="J73" s="4"/>
      <c r="K73" s="4"/>
      <c r="L73" s="4"/>
      <c r="M73" s="4"/>
      <c r="N73" s="4"/>
      <c r="O73" s="4"/>
      <c r="P73" s="4"/>
      <c r="Q73" s="4"/>
      <c r="R73" s="4"/>
      <c r="S73" s="4"/>
      <c r="T73" s="4"/>
    </row>
    <row r="74">
      <c r="A74" s="4"/>
      <c r="B74" s="4"/>
      <c r="C74" s="4"/>
      <c r="D74" s="4"/>
      <c r="E74" s="4"/>
      <c r="F74" s="4"/>
      <c r="G74" s="4"/>
      <c r="H74" s="67"/>
      <c r="I74" s="4"/>
      <c r="J74" s="4"/>
      <c r="K74" s="4"/>
      <c r="L74" s="4"/>
      <c r="M74" s="4"/>
      <c r="N74" s="4"/>
      <c r="O74" s="4"/>
      <c r="P74" s="4"/>
      <c r="Q74" s="4"/>
      <c r="R74" s="4"/>
      <c r="S74" s="4"/>
      <c r="T74" s="4"/>
    </row>
    <row r="75">
      <c r="A75" s="4"/>
      <c r="B75" s="4"/>
      <c r="C75" s="4"/>
      <c r="D75" s="4"/>
      <c r="E75" s="4"/>
      <c r="F75" s="4"/>
      <c r="G75" s="4"/>
      <c r="H75" s="67"/>
      <c r="I75" s="4"/>
      <c r="J75" s="4"/>
      <c r="K75" s="4"/>
      <c r="L75" s="4"/>
      <c r="M75" s="4"/>
      <c r="N75" s="4"/>
      <c r="O75" s="4"/>
      <c r="P75" s="4"/>
      <c r="Q75" s="4"/>
      <c r="R75" s="4"/>
      <c r="S75" s="4"/>
      <c r="T75" s="4"/>
    </row>
    <row r="76">
      <c r="A76" s="4"/>
      <c r="B76" s="4"/>
      <c r="C76" s="4"/>
      <c r="D76" s="4"/>
      <c r="E76" s="4"/>
      <c r="F76" s="4"/>
      <c r="G76" s="4"/>
      <c r="H76" s="67"/>
      <c r="I76" s="4"/>
      <c r="J76" s="4"/>
      <c r="K76" s="4"/>
      <c r="L76" s="4"/>
      <c r="M76" s="4"/>
      <c r="N76" s="4"/>
      <c r="O76" s="4"/>
      <c r="P76" s="4"/>
      <c r="Q76" s="4"/>
      <c r="R76" s="4"/>
      <c r="S76" s="4"/>
      <c r="T76" s="4"/>
    </row>
    <row r="77">
      <c r="A77" s="4"/>
      <c r="B77" s="4"/>
      <c r="C77" s="4"/>
      <c r="D77" s="4"/>
      <c r="E77" s="4"/>
      <c r="F77" s="4"/>
      <c r="G77" s="4"/>
      <c r="H77" s="67"/>
      <c r="I77" s="4"/>
      <c r="J77" s="4"/>
      <c r="K77" s="4"/>
      <c r="L77" s="4"/>
      <c r="M77" s="4"/>
      <c r="N77" s="4"/>
      <c r="O77" s="4"/>
      <c r="P77" s="4"/>
      <c r="Q77" s="4"/>
      <c r="R77" s="4"/>
      <c r="S77" s="4"/>
      <c r="T77" s="4"/>
    </row>
    <row r="78">
      <c r="A78" s="4"/>
      <c r="B78" s="4"/>
      <c r="C78" s="4"/>
      <c r="D78" s="4"/>
      <c r="E78" s="4"/>
      <c r="F78" s="4"/>
      <c r="G78" s="4"/>
      <c r="H78" s="67"/>
      <c r="I78" s="4"/>
      <c r="J78" s="4"/>
      <c r="K78" s="4"/>
      <c r="L78" s="4"/>
      <c r="M78" s="4"/>
      <c r="N78" s="4"/>
      <c r="O78" s="4"/>
      <c r="P78" s="4"/>
      <c r="Q78" s="4"/>
      <c r="R78" s="4"/>
      <c r="S78" s="4"/>
      <c r="T78" s="4"/>
    </row>
    <row r="79">
      <c r="A79" s="4"/>
      <c r="B79" s="4"/>
      <c r="C79" s="4"/>
      <c r="D79" s="4"/>
      <c r="E79" s="4"/>
      <c r="F79" s="4"/>
      <c r="G79" s="4"/>
      <c r="H79" s="67"/>
      <c r="I79" s="4"/>
      <c r="J79" s="4"/>
      <c r="K79" s="4"/>
      <c r="L79" s="4"/>
      <c r="M79" s="4"/>
      <c r="N79" s="4"/>
      <c r="O79" s="4"/>
      <c r="P79" s="4"/>
      <c r="Q79" s="4"/>
      <c r="R79" s="4"/>
      <c r="S79" s="4"/>
      <c r="T79" s="4"/>
    </row>
    <row r="80">
      <c r="A80" s="4"/>
      <c r="B80" s="4"/>
      <c r="C80" s="4"/>
      <c r="D80" s="4"/>
      <c r="E80" s="4"/>
      <c r="F80" s="4"/>
      <c r="G80" s="4"/>
      <c r="H80" s="67"/>
      <c r="I80" s="4"/>
      <c r="J80" s="4"/>
      <c r="K80" s="4"/>
      <c r="L80" s="4"/>
      <c r="M80" s="4"/>
      <c r="N80" s="4"/>
      <c r="O80" s="4"/>
      <c r="P80" s="4"/>
      <c r="Q80" s="4"/>
      <c r="R80" s="4"/>
      <c r="S80" s="4"/>
      <c r="T80" s="4"/>
    </row>
    <row r="81">
      <c r="A81" s="4"/>
      <c r="B81" s="4"/>
      <c r="C81" s="4"/>
      <c r="D81" s="4"/>
      <c r="E81" s="4"/>
      <c r="F81" s="4"/>
      <c r="G81" s="4"/>
      <c r="H81" s="67"/>
      <c r="I81" s="4"/>
      <c r="J81" s="4"/>
      <c r="K81" s="4"/>
      <c r="L81" s="4"/>
      <c r="M81" s="4"/>
      <c r="N81" s="4"/>
      <c r="O81" s="4"/>
      <c r="P81" s="4"/>
      <c r="Q81" s="4"/>
      <c r="R81" s="4"/>
      <c r="S81" s="4"/>
      <c r="T81" s="4"/>
    </row>
    <row r="82">
      <c r="A82" s="4"/>
      <c r="B82" s="4"/>
      <c r="C82" s="4"/>
      <c r="D82" s="4"/>
      <c r="E82" s="4"/>
      <c r="F82" s="4"/>
      <c r="G82" s="4"/>
      <c r="H82" s="67"/>
      <c r="I82" s="4"/>
      <c r="J82" s="4"/>
      <c r="K82" s="4"/>
      <c r="L82" s="4"/>
      <c r="M82" s="4"/>
      <c r="N82" s="4"/>
      <c r="O82" s="4"/>
      <c r="P82" s="4"/>
      <c r="Q82" s="4"/>
      <c r="R82" s="4"/>
      <c r="S82" s="4"/>
      <c r="T82" s="4"/>
    </row>
    <row r="83">
      <c r="A83" s="4"/>
      <c r="B83" s="4"/>
      <c r="C83" s="4"/>
      <c r="D83" s="4"/>
      <c r="E83" s="4"/>
      <c r="F83" s="4"/>
      <c r="G83" s="4"/>
      <c r="H83" s="67"/>
      <c r="I83" s="4"/>
      <c r="J83" s="4"/>
      <c r="K83" s="4"/>
      <c r="L83" s="4"/>
      <c r="M83" s="4"/>
      <c r="N83" s="4"/>
      <c r="O83" s="4"/>
      <c r="P83" s="4"/>
      <c r="Q83" s="4"/>
      <c r="R83" s="4"/>
      <c r="S83" s="4"/>
      <c r="T83" s="4"/>
    </row>
    <row r="84">
      <c r="A84" s="4"/>
      <c r="B84" s="4"/>
      <c r="C84" s="4"/>
      <c r="D84" s="4"/>
      <c r="E84" s="4"/>
      <c r="F84" s="4"/>
      <c r="G84" s="4"/>
      <c r="H84" s="67"/>
      <c r="I84" s="4"/>
      <c r="J84" s="4"/>
      <c r="K84" s="4"/>
      <c r="L84" s="4"/>
      <c r="M84" s="4"/>
      <c r="N84" s="4"/>
      <c r="O84" s="4"/>
      <c r="P84" s="4"/>
      <c r="Q84" s="4"/>
      <c r="R84" s="4"/>
      <c r="S84" s="4"/>
      <c r="T84" s="4"/>
    </row>
    <row r="85">
      <c r="A85" s="4"/>
      <c r="B85" s="4"/>
      <c r="C85" s="4"/>
      <c r="D85" s="4"/>
      <c r="E85" s="4"/>
      <c r="F85" s="4"/>
      <c r="G85" s="4"/>
      <c r="H85" s="67"/>
      <c r="I85" s="4"/>
      <c r="J85" s="4"/>
      <c r="K85" s="4"/>
      <c r="L85" s="4"/>
      <c r="M85" s="4"/>
      <c r="N85" s="4"/>
      <c r="O85" s="4"/>
      <c r="P85" s="4"/>
      <c r="Q85" s="4"/>
      <c r="R85" s="4"/>
      <c r="S85" s="4"/>
      <c r="T85" s="4"/>
    </row>
    <row r="86">
      <c r="A86" s="4"/>
      <c r="B86" s="4"/>
      <c r="C86" s="4"/>
      <c r="D86" s="4"/>
      <c r="E86" s="4"/>
      <c r="F86" s="4"/>
      <c r="G86" s="4"/>
      <c r="H86" s="67"/>
      <c r="I86" s="4"/>
      <c r="J86" s="4"/>
      <c r="K86" s="4"/>
      <c r="L86" s="4"/>
      <c r="M86" s="4"/>
      <c r="N86" s="4"/>
      <c r="O86" s="4"/>
      <c r="P86" s="4"/>
      <c r="Q86" s="4"/>
      <c r="R86" s="4"/>
      <c r="S86" s="4"/>
      <c r="T86" s="4"/>
    </row>
    <row r="87">
      <c r="A87" s="4"/>
      <c r="B87" s="4"/>
      <c r="C87" s="4"/>
      <c r="D87" s="4"/>
      <c r="E87" s="4"/>
      <c r="F87" s="4"/>
      <c r="G87" s="4"/>
      <c r="H87" s="67"/>
      <c r="I87" s="4"/>
      <c r="J87" s="4"/>
      <c r="K87" s="4"/>
      <c r="L87" s="4"/>
      <c r="M87" s="4"/>
      <c r="N87" s="4"/>
      <c r="O87" s="4"/>
      <c r="P87" s="4"/>
      <c r="Q87" s="4"/>
      <c r="R87" s="4"/>
      <c r="S87" s="4"/>
      <c r="T87" s="4"/>
    </row>
    <row r="88">
      <c r="A88" s="4"/>
      <c r="B88" s="4"/>
      <c r="C88" s="4"/>
      <c r="D88" s="4"/>
      <c r="E88" s="4"/>
      <c r="F88" s="4"/>
      <c r="G88" s="4"/>
      <c r="H88" s="67"/>
      <c r="I88" s="4"/>
      <c r="J88" s="4"/>
      <c r="K88" s="4"/>
      <c r="L88" s="4"/>
      <c r="M88" s="4"/>
      <c r="N88" s="4"/>
      <c r="O88" s="4"/>
      <c r="P88" s="4"/>
      <c r="Q88" s="4"/>
      <c r="R88" s="4"/>
      <c r="S88" s="4"/>
      <c r="T88" s="4"/>
    </row>
    <row r="89">
      <c r="A89" s="4"/>
      <c r="B89" s="4"/>
      <c r="C89" s="4"/>
      <c r="D89" s="4"/>
      <c r="E89" s="4"/>
      <c r="F89" s="4"/>
      <c r="G89" s="4"/>
      <c r="H89" s="67"/>
      <c r="I89" s="4"/>
      <c r="J89" s="4"/>
      <c r="K89" s="4"/>
      <c r="L89" s="4"/>
      <c r="M89" s="4"/>
      <c r="N89" s="4"/>
      <c r="O89" s="4"/>
      <c r="P89" s="4"/>
      <c r="Q89" s="4"/>
      <c r="R89" s="4"/>
      <c r="S89" s="4"/>
      <c r="T89" s="4"/>
    </row>
    <row r="90">
      <c r="A90" s="4"/>
      <c r="B90" s="4"/>
      <c r="C90" s="4"/>
      <c r="D90" s="4"/>
      <c r="E90" s="4"/>
      <c r="F90" s="4"/>
      <c r="G90" s="4"/>
      <c r="H90" s="67"/>
      <c r="I90" s="4"/>
      <c r="J90" s="4"/>
      <c r="K90" s="4"/>
      <c r="L90" s="4"/>
      <c r="M90" s="4"/>
      <c r="N90" s="4"/>
      <c r="O90" s="4"/>
      <c r="P90" s="4"/>
      <c r="Q90" s="4"/>
      <c r="R90" s="4"/>
      <c r="S90" s="4"/>
      <c r="T90" s="4"/>
    </row>
    <row r="91">
      <c r="A91" s="4"/>
      <c r="B91" s="4"/>
      <c r="C91" s="4"/>
      <c r="D91" s="4"/>
      <c r="E91" s="4"/>
      <c r="F91" s="4"/>
      <c r="G91" s="4"/>
      <c r="H91" s="67"/>
      <c r="I91" s="4"/>
      <c r="J91" s="4"/>
      <c r="K91" s="4"/>
      <c r="L91" s="4"/>
      <c r="M91" s="4"/>
      <c r="N91" s="4"/>
      <c r="O91" s="4"/>
      <c r="P91" s="4"/>
      <c r="Q91" s="4"/>
      <c r="R91" s="4"/>
      <c r="S91" s="4"/>
      <c r="T91" s="4"/>
    </row>
    <row r="92">
      <c r="A92" s="4"/>
      <c r="B92" s="4"/>
      <c r="C92" s="4"/>
      <c r="D92" s="4"/>
      <c r="E92" s="4"/>
      <c r="F92" s="4"/>
      <c r="G92" s="4"/>
      <c r="H92" s="67"/>
      <c r="I92" s="4"/>
      <c r="J92" s="4"/>
      <c r="K92" s="4"/>
      <c r="L92" s="4"/>
      <c r="M92" s="4"/>
      <c r="N92" s="4"/>
      <c r="O92" s="4"/>
      <c r="P92" s="4"/>
      <c r="Q92" s="4"/>
      <c r="R92" s="4"/>
      <c r="S92" s="4"/>
      <c r="T92" s="4"/>
    </row>
    <row r="93">
      <c r="A93" s="4"/>
      <c r="B93" s="4"/>
      <c r="C93" s="4"/>
      <c r="D93" s="4"/>
      <c r="E93" s="4"/>
      <c r="F93" s="4"/>
      <c r="G93" s="4"/>
      <c r="H93" s="67"/>
      <c r="I93" s="4"/>
      <c r="J93" s="4"/>
      <c r="K93" s="4"/>
      <c r="L93" s="4"/>
      <c r="M93" s="4"/>
      <c r="N93" s="4"/>
      <c r="O93" s="4"/>
      <c r="P93" s="4"/>
      <c r="Q93" s="4"/>
      <c r="R93" s="4"/>
      <c r="S93" s="4"/>
      <c r="T93" s="4"/>
    </row>
    <row r="94">
      <c r="A94" s="4"/>
      <c r="B94" s="4"/>
      <c r="C94" s="4"/>
      <c r="D94" s="4"/>
      <c r="E94" s="4"/>
      <c r="F94" s="4"/>
      <c r="G94" s="4"/>
      <c r="H94" s="67"/>
      <c r="I94" s="4"/>
      <c r="J94" s="4"/>
      <c r="K94" s="4"/>
      <c r="L94" s="4"/>
      <c r="M94" s="4"/>
      <c r="N94" s="4"/>
      <c r="O94" s="4"/>
      <c r="P94" s="4"/>
      <c r="Q94" s="4"/>
      <c r="R94" s="4"/>
      <c r="S94" s="4"/>
      <c r="T94" s="4"/>
    </row>
    <row r="95">
      <c r="A95" s="4"/>
      <c r="B95" s="4"/>
      <c r="C95" s="4"/>
      <c r="D95" s="4"/>
      <c r="E95" s="4"/>
      <c r="F95" s="4"/>
      <c r="G95" s="4"/>
      <c r="H95" s="67"/>
      <c r="I95" s="4"/>
      <c r="J95" s="4"/>
      <c r="K95" s="4"/>
      <c r="L95" s="4"/>
      <c r="M95" s="4"/>
      <c r="N95" s="4"/>
      <c r="O95" s="4"/>
      <c r="P95" s="4"/>
      <c r="Q95" s="4"/>
      <c r="R95" s="4"/>
      <c r="S95" s="4"/>
      <c r="T95" s="4"/>
    </row>
    <row r="96">
      <c r="A96" s="4"/>
      <c r="B96" s="4"/>
      <c r="C96" s="4"/>
      <c r="D96" s="4"/>
      <c r="E96" s="4"/>
      <c r="F96" s="4"/>
      <c r="G96" s="4"/>
      <c r="H96" s="67"/>
      <c r="I96" s="4"/>
      <c r="J96" s="4"/>
      <c r="K96" s="4"/>
      <c r="L96" s="4"/>
      <c r="M96" s="4"/>
      <c r="N96" s="4"/>
      <c r="O96" s="4"/>
      <c r="P96" s="4"/>
      <c r="Q96" s="4"/>
      <c r="R96" s="4"/>
      <c r="S96" s="4"/>
      <c r="T96" s="4"/>
    </row>
    <row r="97">
      <c r="A97" s="4"/>
      <c r="B97" s="4"/>
      <c r="C97" s="4"/>
      <c r="D97" s="4"/>
      <c r="E97" s="4"/>
      <c r="F97" s="4"/>
      <c r="G97" s="4"/>
      <c r="H97" s="67"/>
      <c r="I97" s="4"/>
      <c r="J97" s="4"/>
      <c r="K97" s="4"/>
      <c r="L97" s="4"/>
      <c r="M97" s="4"/>
      <c r="N97" s="4"/>
      <c r="O97" s="4"/>
      <c r="P97" s="4"/>
      <c r="Q97" s="4"/>
      <c r="R97" s="4"/>
      <c r="S97" s="4"/>
      <c r="T9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75"/>
  <cols>
    <col customWidth="1" min="1" max="1" width="21.63"/>
    <col customWidth="1" min="6" max="6" width="64.5"/>
  </cols>
  <sheetData>
    <row r="1" hidden="1">
      <c r="A1" s="62"/>
      <c r="B1" s="63" t="s">
        <v>193</v>
      </c>
      <c r="C1" s="63" t="s">
        <v>192</v>
      </c>
      <c r="D1" s="63" t="s">
        <v>194</v>
      </c>
      <c r="E1" s="62"/>
      <c r="F1" s="62"/>
      <c r="G1" s="62"/>
      <c r="H1" s="62"/>
      <c r="I1" s="62"/>
      <c r="J1" s="62"/>
      <c r="K1" s="62"/>
      <c r="L1" s="62"/>
      <c r="M1" s="62"/>
      <c r="N1" s="62"/>
      <c r="O1" s="62"/>
      <c r="P1" s="62"/>
      <c r="Q1" s="62"/>
      <c r="R1" s="62"/>
    </row>
    <row r="2" hidden="1">
      <c r="A2" s="65" t="s">
        <v>195</v>
      </c>
      <c r="B2" s="66" t="s">
        <v>198</v>
      </c>
      <c r="C2" s="66" t="s">
        <v>197</v>
      </c>
      <c r="D2" s="66" t="s">
        <v>199</v>
      </c>
      <c r="E2" s="4"/>
      <c r="F2" s="4"/>
      <c r="G2" s="4"/>
      <c r="H2" s="4"/>
      <c r="I2" s="4"/>
      <c r="J2" s="4"/>
      <c r="K2" s="4"/>
      <c r="L2" s="4"/>
      <c r="M2" s="4"/>
      <c r="N2" s="4"/>
      <c r="O2" s="4"/>
      <c r="P2" s="4"/>
      <c r="Q2" s="4"/>
      <c r="R2" s="4"/>
    </row>
    <row r="3" hidden="1">
      <c r="A3" s="65" t="s">
        <v>200</v>
      </c>
      <c r="B3" s="66" t="s">
        <v>203</v>
      </c>
      <c r="C3" s="66" t="s">
        <v>202</v>
      </c>
      <c r="D3" s="66" t="s">
        <v>204</v>
      </c>
      <c r="E3" s="4"/>
      <c r="F3" s="4"/>
      <c r="G3" s="4"/>
      <c r="H3" s="4"/>
      <c r="I3" s="4"/>
      <c r="J3" s="4"/>
      <c r="K3" s="4"/>
      <c r="L3" s="4"/>
      <c r="M3" s="4"/>
      <c r="N3" s="4"/>
      <c r="O3" s="4"/>
      <c r="P3" s="4"/>
      <c r="Q3" s="4"/>
      <c r="R3" s="4"/>
    </row>
    <row r="4" hidden="1">
      <c r="A4" s="65" t="s">
        <v>205</v>
      </c>
      <c r="B4" s="66" t="s">
        <v>208</v>
      </c>
      <c r="C4" s="66" t="s">
        <v>207</v>
      </c>
      <c r="D4" s="66" t="s">
        <v>209</v>
      </c>
      <c r="E4" s="4"/>
      <c r="F4" s="4"/>
      <c r="G4" s="4"/>
      <c r="H4" s="4"/>
      <c r="I4" s="4"/>
      <c r="J4" s="4"/>
      <c r="K4" s="4"/>
      <c r="L4" s="4"/>
      <c r="M4" s="4"/>
      <c r="N4" s="4"/>
      <c r="O4" s="4"/>
      <c r="P4" s="4"/>
      <c r="Q4" s="4"/>
      <c r="R4" s="4"/>
    </row>
    <row r="5">
      <c r="A5" s="78">
        <v>9.0</v>
      </c>
      <c r="B5" s="63" t="s">
        <v>212</v>
      </c>
      <c r="C5" s="63" t="s">
        <v>259</v>
      </c>
      <c r="D5" s="63" t="s">
        <v>260</v>
      </c>
      <c r="E5" s="70" t="s">
        <v>214</v>
      </c>
      <c r="F5" s="71" t="s">
        <v>261</v>
      </c>
      <c r="G5" s="72"/>
      <c r="H5" s="72"/>
      <c r="I5" s="72"/>
      <c r="J5" s="72"/>
      <c r="K5" s="72"/>
      <c r="L5" s="72"/>
      <c r="M5" s="72"/>
      <c r="N5" s="72"/>
      <c r="O5" s="72"/>
      <c r="P5" s="72"/>
      <c r="Q5" s="72"/>
      <c r="R5" s="72"/>
    </row>
    <row r="6">
      <c r="A6" s="73" t="s">
        <v>140</v>
      </c>
      <c r="B6" s="74">
        <v>3.0</v>
      </c>
      <c r="C6" s="74">
        <v>3.0</v>
      </c>
      <c r="D6" s="74">
        <v>3.0</v>
      </c>
      <c r="E6" s="75">
        <f t="shared" ref="E6:E26" si="1">sum(B6:D6)</f>
        <v>9</v>
      </c>
      <c r="F6" s="6" t="s">
        <v>262</v>
      </c>
      <c r="G6" s="4"/>
      <c r="H6" s="4"/>
      <c r="I6" s="4"/>
      <c r="J6" s="4"/>
      <c r="K6" s="4"/>
      <c r="L6" s="4"/>
      <c r="M6" s="4"/>
      <c r="N6" s="4"/>
      <c r="O6" s="4"/>
      <c r="P6" s="4"/>
      <c r="Q6" s="4"/>
      <c r="R6" s="4"/>
    </row>
    <row r="7">
      <c r="A7" s="73" t="s">
        <v>142</v>
      </c>
      <c r="B7" s="74">
        <v>3.0</v>
      </c>
      <c r="C7" s="74">
        <v>3.0</v>
      </c>
      <c r="D7" s="74">
        <v>3.0</v>
      </c>
      <c r="E7" s="75">
        <f t="shared" si="1"/>
        <v>9</v>
      </c>
      <c r="F7" s="6" t="s">
        <v>263</v>
      </c>
      <c r="G7" s="4"/>
      <c r="H7" s="4"/>
      <c r="I7" s="4"/>
      <c r="J7" s="4"/>
      <c r="K7" s="4"/>
      <c r="L7" s="4"/>
      <c r="M7" s="4"/>
      <c r="N7" s="4"/>
      <c r="O7" s="4"/>
      <c r="P7" s="4"/>
      <c r="Q7" s="4"/>
      <c r="R7" s="4"/>
    </row>
    <row r="8">
      <c r="A8" s="73" t="s">
        <v>144</v>
      </c>
      <c r="B8" s="74">
        <v>4.0</v>
      </c>
      <c r="C8" s="74">
        <v>3.0</v>
      </c>
      <c r="D8" s="74">
        <v>3.0</v>
      </c>
      <c r="E8" s="75">
        <f t="shared" si="1"/>
        <v>10</v>
      </c>
      <c r="F8" s="6" t="s">
        <v>264</v>
      </c>
      <c r="G8" s="4"/>
      <c r="H8" s="4"/>
      <c r="I8" s="4"/>
      <c r="J8" s="4"/>
      <c r="K8" s="4"/>
      <c r="L8" s="4"/>
      <c r="M8" s="4"/>
      <c r="N8" s="4"/>
      <c r="O8" s="4"/>
      <c r="P8" s="4"/>
      <c r="Q8" s="4"/>
      <c r="R8" s="4"/>
    </row>
    <row r="9">
      <c r="A9" s="73" t="s">
        <v>146</v>
      </c>
      <c r="B9" s="74">
        <v>3.0</v>
      </c>
      <c r="C9" s="74">
        <v>2.0</v>
      </c>
      <c r="D9" s="74">
        <v>2.0</v>
      </c>
      <c r="E9" s="75">
        <f t="shared" si="1"/>
        <v>7</v>
      </c>
      <c r="F9" s="6" t="s">
        <v>265</v>
      </c>
      <c r="G9" s="4"/>
      <c r="H9" s="4"/>
      <c r="I9" s="4"/>
      <c r="J9" s="4"/>
      <c r="K9" s="4"/>
      <c r="L9" s="4"/>
      <c r="M9" s="4"/>
      <c r="N9" s="4"/>
      <c r="O9" s="4"/>
      <c r="P9" s="4"/>
      <c r="Q9" s="4"/>
      <c r="R9" s="4"/>
    </row>
    <row r="10">
      <c r="A10" s="73" t="s">
        <v>148</v>
      </c>
      <c r="B10" s="74">
        <v>3.0</v>
      </c>
      <c r="C10" s="74">
        <v>3.0</v>
      </c>
      <c r="D10" s="74">
        <v>3.0</v>
      </c>
      <c r="E10" s="75">
        <f t="shared" si="1"/>
        <v>9</v>
      </c>
      <c r="F10" s="6" t="s">
        <v>266</v>
      </c>
      <c r="G10" s="4"/>
      <c r="H10" s="4"/>
      <c r="I10" s="4"/>
      <c r="J10" s="4"/>
      <c r="K10" s="4"/>
      <c r="L10" s="4"/>
      <c r="M10" s="4"/>
      <c r="N10" s="4"/>
      <c r="O10" s="4"/>
      <c r="P10" s="4"/>
      <c r="Q10" s="4"/>
      <c r="R10" s="4"/>
    </row>
    <row r="11">
      <c r="A11" s="73" t="s">
        <v>150</v>
      </c>
      <c r="B11" s="74">
        <v>4.0</v>
      </c>
      <c r="C11" s="74">
        <v>4.0</v>
      </c>
      <c r="D11" s="74">
        <v>3.0</v>
      </c>
      <c r="E11" s="75">
        <f t="shared" si="1"/>
        <v>11</v>
      </c>
      <c r="F11" s="6" t="s">
        <v>267</v>
      </c>
      <c r="G11" s="4"/>
      <c r="H11" s="4"/>
      <c r="I11" s="4"/>
      <c r="J11" s="4"/>
      <c r="K11" s="4"/>
      <c r="L11" s="4"/>
      <c r="M11" s="4"/>
      <c r="N11" s="4"/>
      <c r="O11" s="4"/>
      <c r="P11" s="4"/>
      <c r="Q11" s="4"/>
      <c r="R11" s="4"/>
    </row>
    <row r="12">
      <c r="A12" s="73" t="s">
        <v>152</v>
      </c>
      <c r="B12" s="74">
        <v>3.0</v>
      </c>
      <c r="C12" s="74">
        <v>4.0</v>
      </c>
      <c r="D12" s="74">
        <v>2.0</v>
      </c>
      <c r="E12" s="75">
        <f t="shared" si="1"/>
        <v>9</v>
      </c>
      <c r="F12" s="6" t="s">
        <v>268</v>
      </c>
      <c r="G12" s="4"/>
      <c r="H12" s="4"/>
      <c r="I12" s="4"/>
      <c r="J12" s="4"/>
      <c r="K12" s="4"/>
      <c r="L12" s="4"/>
      <c r="M12" s="4"/>
      <c r="N12" s="4"/>
      <c r="O12" s="4"/>
      <c r="P12" s="4"/>
      <c r="Q12" s="4"/>
      <c r="R12" s="4"/>
    </row>
    <row r="13">
      <c r="A13" s="73" t="s">
        <v>154</v>
      </c>
      <c r="B13" s="74">
        <v>3.0</v>
      </c>
      <c r="C13" s="74">
        <v>4.0</v>
      </c>
      <c r="D13" s="74">
        <v>4.0</v>
      </c>
      <c r="E13" s="75">
        <f t="shared" si="1"/>
        <v>11</v>
      </c>
      <c r="F13" s="6" t="s">
        <v>269</v>
      </c>
      <c r="G13" s="4"/>
      <c r="H13" s="4"/>
      <c r="I13" s="4"/>
      <c r="J13" s="4"/>
      <c r="K13" s="4"/>
      <c r="L13" s="4"/>
      <c r="M13" s="4"/>
      <c r="N13" s="4"/>
      <c r="O13" s="4"/>
      <c r="P13" s="4"/>
      <c r="Q13" s="4"/>
      <c r="R13" s="4"/>
    </row>
    <row r="14">
      <c r="A14" s="73" t="s">
        <v>156</v>
      </c>
      <c r="B14" s="74">
        <v>3.0</v>
      </c>
      <c r="C14" s="74">
        <v>4.0</v>
      </c>
      <c r="D14" s="74">
        <v>4.0</v>
      </c>
      <c r="E14" s="75">
        <f t="shared" si="1"/>
        <v>11</v>
      </c>
      <c r="F14" s="6" t="s">
        <v>270</v>
      </c>
      <c r="G14" s="4"/>
      <c r="H14" s="4"/>
      <c r="I14" s="4"/>
      <c r="J14" s="4"/>
      <c r="K14" s="4"/>
      <c r="L14" s="4"/>
      <c r="M14" s="4"/>
      <c r="N14" s="4"/>
      <c r="O14" s="4"/>
      <c r="P14" s="4"/>
      <c r="Q14" s="4"/>
      <c r="R14" s="4"/>
    </row>
    <row r="15">
      <c r="A15" s="73" t="s">
        <v>158</v>
      </c>
      <c r="B15" s="74">
        <v>3.0</v>
      </c>
      <c r="C15" s="74">
        <v>2.0</v>
      </c>
      <c r="D15" s="74">
        <v>2.0</v>
      </c>
      <c r="E15" s="75">
        <f t="shared" si="1"/>
        <v>7</v>
      </c>
      <c r="F15" s="6" t="s">
        <v>271</v>
      </c>
      <c r="G15" s="4"/>
      <c r="H15" s="4"/>
      <c r="I15" s="4"/>
      <c r="J15" s="4"/>
      <c r="K15" s="4"/>
      <c r="L15" s="4"/>
      <c r="M15" s="4"/>
      <c r="N15" s="4"/>
      <c r="O15" s="4"/>
      <c r="P15" s="4"/>
      <c r="Q15" s="4"/>
      <c r="R15" s="4"/>
    </row>
    <row r="16">
      <c r="A16" s="73" t="s">
        <v>160</v>
      </c>
      <c r="B16" s="74">
        <v>1.0</v>
      </c>
      <c r="C16" s="74">
        <v>4.0</v>
      </c>
      <c r="D16" s="74">
        <v>3.0</v>
      </c>
      <c r="E16" s="75">
        <f t="shared" si="1"/>
        <v>8</v>
      </c>
      <c r="F16" s="6" t="s">
        <v>272</v>
      </c>
      <c r="G16" s="4"/>
      <c r="H16" s="4"/>
      <c r="I16" s="4"/>
      <c r="J16" s="4"/>
      <c r="K16" s="4"/>
      <c r="L16" s="4"/>
      <c r="M16" s="4"/>
      <c r="N16" s="4"/>
      <c r="O16" s="4"/>
      <c r="P16" s="4"/>
      <c r="Q16" s="4"/>
      <c r="R16" s="4"/>
    </row>
    <row r="17">
      <c r="A17" s="73" t="s">
        <v>162</v>
      </c>
      <c r="B17" s="74">
        <v>2.0</v>
      </c>
      <c r="C17" s="74">
        <v>3.0</v>
      </c>
      <c r="D17" s="74">
        <v>2.0</v>
      </c>
      <c r="E17" s="75">
        <f t="shared" si="1"/>
        <v>7</v>
      </c>
      <c r="F17" s="6" t="s">
        <v>273</v>
      </c>
      <c r="G17" s="4"/>
      <c r="H17" s="4"/>
      <c r="I17" s="4"/>
      <c r="J17" s="4"/>
      <c r="K17" s="4"/>
      <c r="L17" s="4"/>
      <c r="M17" s="4"/>
      <c r="N17" s="4"/>
      <c r="O17" s="4"/>
      <c r="P17" s="4"/>
      <c r="Q17" s="4"/>
      <c r="R17" s="4"/>
    </row>
    <row r="18">
      <c r="A18" s="73" t="s">
        <v>164</v>
      </c>
      <c r="B18" s="74">
        <v>4.0</v>
      </c>
      <c r="C18" s="74">
        <v>4.0</v>
      </c>
      <c r="D18" s="74">
        <v>3.0</v>
      </c>
      <c r="E18" s="75">
        <f t="shared" si="1"/>
        <v>11</v>
      </c>
      <c r="F18" s="6" t="s">
        <v>274</v>
      </c>
      <c r="G18" s="4"/>
      <c r="H18" s="4"/>
      <c r="I18" s="4"/>
      <c r="J18" s="4"/>
      <c r="K18" s="4"/>
      <c r="L18" s="4"/>
      <c r="M18" s="4"/>
      <c r="N18" s="4"/>
      <c r="O18" s="4"/>
      <c r="P18" s="4"/>
      <c r="Q18" s="4"/>
      <c r="R18" s="4"/>
    </row>
    <row r="19">
      <c r="A19" s="73" t="s">
        <v>166</v>
      </c>
      <c r="B19" s="74">
        <v>3.0</v>
      </c>
      <c r="C19" s="74">
        <v>3.0</v>
      </c>
      <c r="D19" s="74">
        <v>3.0</v>
      </c>
      <c r="E19" s="75">
        <f t="shared" si="1"/>
        <v>9</v>
      </c>
      <c r="F19" s="6" t="s">
        <v>275</v>
      </c>
      <c r="G19" s="4"/>
      <c r="H19" s="4"/>
      <c r="I19" s="4"/>
      <c r="J19" s="4"/>
      <c r="K19" s="4"/>
      <c r="L19" s="4"/>
      <c r="M19" s="4"/>
      <c r="N19" s="4"/>
      <c r="O19" s="4"/>
      <c r="P19" s="4"/>
      <c r="Q19" s="4"/>
      <c r="R19" s="4"/>
    </row>
    <row r="20">
      <c r="A20" s="73" t="s">
        <v>168</v>
      </c>
      <c r="B20" s="74">
        <v>4.0</v>
      </c>
      <c r="C20" s="74">
        <v>3.0</v>
      </c>
      <c r="D20" s="74">
        <v>2.0</v>
      </c>
      <c r="E20" s="75">
        <f t="shared" si="1"/>
        <v>9</v>
      </c>
      <c r="F20" s="6" t="s">
        <v>276</v>
      </c>
      <c r="G20" s="4"/>
      <c r="H20" s="4"/>
      <c r="I20" s="4"/>
      <c r="J20" s="4"/>
      <c r="K20" s="4"/>
      <c r="L20" s="4"/>
      <c r="M20" s="4"/>
      <c r="N20" s="4"/>
      <c r="O20" s="4"/>
      <c r="P20" s="4"/>
      <c r="Q20" s="4"/>
      <c r="R20" s="4"/>
    </row>
    <row r="21">
      <c r="A21" s="73" t="s">
        <v>170</v>
      </c>
      <c r="B21" s="74">
        <v>4.0</v>
      </c>
      <c r="C21" s="74">
        <v>3.0</v>
      </c>
      <c r="D21" s="74">
        <v>3.0</v>
      </c>
      <c r="E21" s="75">
        <f t="shared" si="1"/>
        <v>10</v>
      </c>
      <c r="F21" s="6" t="s">
        <v>277</v>
      </c>
      <c r="G21" s="4"/>
      <c r="H21" s="4"/>
      <c r="I21" s="4"/>
      <c r="J21" s="4"/>
      <c r="K21" s="4"/>
      <c r="L21" s="4"/>
      <c r="M21" s="4"/>
      <c r="N21" s="4"/>
      <c r="O21" s="4"/>
      <c r="P21" s="4"/>
      <c r="Q21" s="4"/>
      <c r="R21" s="4"/>
    </row>
    <row r="22">
      <c r="A22" s="73" t="s">
        <v>172</v>
      </c>
      <c r="B22" s="74">
        <v>4.0</v>
      </c>
      <c r="C22" s="74">
        <v>4.0</v>
      </c>
      <c r="D22" s="74">
        <v>2.0</v>
      </c>
      <c r="E22" s="75">
        <f t="shared" si="1"/>
        <v>10</v>
      </c>
      <c r="F22" s="6" t="s">
        <v>278</v>
      </c>
      <c r="G22" s="4"/>
      <c r="H22" s="4"/>
      <c r="I22" s="4"/>
      <c r="J22" s="4"/>
      <c r="K22" s="4"/>
      <c r="L22" s="4"/>
      <c r="M22" s="4"/>
      <c r="N22" s="4"/>
      <c r="O22" s="4"/>
      <c r="P22" s="4"/>
      <c r="Q22" s="4"/>
      <c r="R22" s="4"/>
    </row>
    <row r="23">
      <c r="A23" s="73" t="s">
        <v>174</v>
      </c>
      <c r="B23" s="74">
        <v>4.0</v>
      </c>
      <c r="C23" s="74">
        <v>3.0</v>
      </c>
      <c r="D23" s="74">
        <v>2.0</v>
      </c>
      <c r="E23" s="75">
        <f t="shared" si="1"/>
        <v>9</v>
      </c>
      <c r="F23" s="6" t="s">
        <v>279</v>
      </c>
      <c r="G23" s="4"/>
      <c r="H23" s="4"/>
      <c r="I23" s="4"/>
      <c r="J23" s="4"/>
      <c r="K23" s="4"/>
      <c r="L23" s="4"/>
      <c r="M23" s="4"/>
      <c r="N23" s="4"/>
      <c r="O23" s="4"/>
      <c r="P23" s="4"/>
      <c r="Q23" s="4"/>
      <c r="R23" s="4"/>
    </row>
    <row r="24">
      <c r="A24" s="73" t="s">
        <v>176</v>
      </c>
      <c r="B24" s="74">
        <v>4.0</v>
      </c>
      <c r="C24" s="74">
        <v>4.0</v>
      </c>
      <c r="D24" s="74">
        <v>4.0</v>
      </c>
      <c r="E24" s="75">
        <f t="shared" si="1"/>
        <v>12</v>
      </c>
      <c r="F24" s="6" t="s">
        <v>280</v>
      </c>
      <c r="G24" s="4"/>
      <c r="H24" s="4"/>
      <c r="I24" s="4"/>
      <c r="J24" s="4"/>
      <c r="K24" s="4"/>
      <c r="L24" s="4"/>
      <c r="M24" s="4"/>
      <c r="N24" s="4"/>
      <c r="O24" s="4"/>
      <c r="P24" s="4"/>
      <c r="Q24" s="4"/>
      <c r="R24" s="4"/>
    </row>
    <row r="25">
      <c r="A25" s="73" t="s">
        <v>179</v>
      </c>
      <c r="B25" s="74">
        <v>4.0</v>
      </c>
      <c r="C25" s="74">
        <v>4.0</v>
      </c>
      <c r="D25" s="74">
        <v>3.0</v>
      </c>
      <c r="E25" s="75">
        <f t="shared" si="1"/>
        <v>11</v>
      </c>
      <c r="F25" s="4"/>
      <c r="G25" s="4"/>
      <c r="H25" s="4"/>
      <c r="I25" s="4"/>
      <c r="J25" s="4"/>
      <c r="K25" s="4"/>
      <c r="L25" s="4"/>
      <c r="M25" s="4"/>
      <c r="N25" s="4"/>
      <c r="O25" s="4"/>
      <c r="P25" s="4"/>
      <c r="Q25" s="4"/>
      <c r="R25" s="4"/>
    </row>
    <row r="26">
      <c r="A26" s="73" t="s">
        <v>181</v>
      </c>
      <c r="B26" s="74">
        <v>4.0</v>
      </c>
      <c r="C26" s="74">
        <v>4.0</v>
      </c>
      <c r="D26" s="74">
        <v>4.0</v>
      </c>
      <c r="E26" s="75">
        <f t="shared" si="1"/>
        <v>12</v>
      </c>
      <c r="F26" s="6" t="s">
        <v>281</v>
      </c>
      <c r="G26" s="4"/>
      <c r="H26" s="4"/>
      <c r="I26" s="4"/>
      <c r="J26" s="4"/>
      <c r="K26" s="4"/>
      <c r="L26" s="4"/>
      <c r="M26" s="4"/>
      <c r="N26" s="4"/>
      <c r="O26" s="4"/>
      <c r="P26" s="4"/>
      <c r="Q26" s="4"/>
      <c r="R26" s="4"/>
    </row>
    <row r="27">
      <c r="A27" s="4"/>
      <c r="B27" s="77">
        <f t="shared" ref="B27:E27" si="2">AVERAGE(B6:B26)</f>
        <v>3.333333333</v>
      </c>
      <c r="C27" s="77">
        <f t="shared" si="2"/>
        <v>3.380952381</v>
      </c>
      <c r="D27" s="77">
        <f t="shared" si="2"/>
        <v>2.857142857</v>
      </c>
      <c r="E27" s="77">
        <f t="shared" si="2"/>
        <v>9.571428571</v>
      </c>
      <c r="F27" s="4"/>
      <c r="G27" s="4"/>
      <c r="H27" s="4"/>
      <c r="I27" s="4"/>
      <c r="J27" s="4"/>
      <c r="K27" s="4"/>
      <c r="L27" s="4"/>
      <c r="M27" s="4"/>
      <c r="N27" s="4"/>
      <c r="O27" s="4"/>
      <c r="P27" s="4"/>
      <c r="Q27" s="4"/>
      <c r="R27" s="4"/>
    </row>
    <row r="28">
      <c r="A28" s="4"/>
      <c r="B28" s="4"/>
      <c r="C28" s="4"/>
      <c r="D28" s="4"/>
      <c r="E28" s="4"/>
      <c r="F28" s="4"/>
      <c r="G28" s="4"/>
      <c r="H28" s="4"/>
      <c r="I28" s="4"/>
      <c r="J28" s="4"/>
      <c r="K28" s="4"/>
      <c r="L28" s="4"/>
      <c r="M28" s="4"/>
      <c r="N28" s="4"/>
      <c r="O28" s="4"/>
      <c r="P28" s="4"/>
      <c r="Q28" s="4"/>
      <c r="R28" s="4"/>
    </row>
    <row r="29">
      <c r="A29" s="4"/>
      <c r="B29" s="4"/>
      <c r="C29" s="4"/>
      <c r="D29" s="4"/>
      <c r="E29" s="4"/>
      <c r="F29" s="4"/>
      <c r="G29" s="4"/>
      <c r="H29" s="4"/>
      <c r="I29" s="4"/>
      <c r="J29" s="4"/>
      <c r="K29" s="4"/>
      <c r="L29" s="4"/>
      <c r="M29" s="4"/>
      <c r="N29" s="4"/>
      <c r="O29" s="4"/>
      <c r="P29" s="4"/>
      <c r="Q29" s="4"/>
      <c r="R29" s="4"/>
    </row>
    <row r="30">
      <c r="A30" s="4"/>
      <c r="B30" s="4"/>
      <c r="C30" s="4"/>
      <c r="D30" s="4"/>
      <c r="E30" s="4"/>
      <c r="F30" s="4"/>
      <c r="G30" s="4"/>
      <c r="H30" s="4"/>
      <c r="I30" s="4"/>
      <c r="J30" s="4"/>
      <c r="K30" s="4"/>
      <c r="L30" s="4"/>
      <c r="M30" s="4"/>
      <c r="N30" s="4"/>
      <c r="O30" s="4"/>
      <c r="P30" s="4"/>
      <c r="Q30" s="4"/>
      <c r="R30" s="4"/>
    </row>
    <row r="31">
      <c r="A31" s="4"/>
      <c r="B31" s="4"/>
      <c r="C31" s="4"/>
      <c r="D31" s="4"/>
      <c r="E31" s="4"/>
      <c r="F31" s="4"/>
      <c r="G31" s="4"/>
      <c r="H31" s="4"/>
      <c r="I31" s="4"/>
      <c r="J31" s="4"/>
      <c r="K31" s="4"/>
      <c r="L31" s="4"/>
      <c r="M31" s="4"/>
      <c r="N31" s="4"/>
      <c r="O31" s="4"/>
      <c r="P31" s="4"/>
      <c r="Q31" s="4"/>
      <c r="R31" s="4"/>
    </row>
    <row r="32">
      <c r="A32" s="4"/>
      <c r="B32" s="4"/>
      <c r="C32" s="4"/>
      <c r="D32" s="4"/>
      <c r="E32" s="4"/>
      <c r="F32" s="4"/>
      <c r="G32" s="4"/>
      <c r="H32" s="4"/>
      <c r="I32" s="4"/>
      <c r="J32" s="4"/>
      <c r="K32" s="4"/>
      <c r="L32" s="4"/>
      <c r="M32" s="4"/>
      <c r="N32" s="4"/>
      <c r="O32" s="4"/>
      <c r="P32" s="4"/>
      <c r="Q32" s="4"/>
      <c r="R32" s="4"/>
    </row>
    <row r="33">
      <c r="A33" s="4"/>
      <c r="B33" s="4"/>
      <c r="C33" s="4"/>
      <c r="D33" s="4"/>
      <c r="E33" s="4"/>
      <c r="F33" s="4"/>
      <c r="G33" s="4"/>
      <c r="H33" s="4"/>
      <c r="I33" s="4"/>
      <c r="J33" s="4"/>
      <c r="K33" s="4"/>
      <c r="L33" s="4"/>
      <c r="M33" s="4"/>
      <c r="N33" s="4"/>
      <c r="O33" s="4"/>
      <c r="P33" s="4"/>
      <c r="Q33" s="4"/>
      <c r="R33" s="4"/>
    </row>
    <row r="34">
      <c r="A34" s="4"/>
      <c r="B34" s="4"/>
      <c r="C34" s="4"/>
      <c r="D34" s="4"/>
      <c r="E34" s="4"/>
      <c r="F34" s="4"/>
      <c r="G34" s="4"/>
      <c r="H34" s="4"/>
      <c r="I34" s="4"/>
      <c r="J34" s="4"/>
      <c r="K34" s="4"/>
      <c r="L34" s="4"/>
      <c r="M34" s="4"/>
      <c r="N34" s="4"/>
      <c r="O34" s="4"/>
      <c r="P34" s="4"/>
      <c r="Q34" s="4"/>
      <c r="R34" s="4"/>
    </row>
    <row r="35">
      <c r="A35" s="4"/>
      <c r="B35" s="4"/>
      <c r="C35" s="4"/>
      <c r="D35" s="4"/>
      <c r="E35" s="4"/>
      <c r="F35" s="4"/>
      <c r="G35" s="4"/>
      <c r="H35" s="4"/>
      <c r="I35" s="4"/>
      <c r="J35" s="4"/>
      <c r="K35" s="4"/>
      <c r="L35" s="4"/>
      <c r="M35" s="4"/>
      <c r="N35" s="4"/>
      <c r="O35" s="4"/>
      <c r="P35" s="4"/>
      <c r="Q35" s="4"/>
      <c r="R35" s="4"/>
    </row>
    <row r="36">
      <c r="A36" s="4"/>
      <c r="B36" s="4"/>
      <c r="C36" s="4"/>
      <c r="D36" s="4"/>
      <c r="E36" s="4"/>
      <c r="F36" s="4"/>
      <c r="G36" s="4"/>
      <c r="H36" s="4"/>
      <c r="I36" s="4"/>
      <c r="J36" s="4"/>
      <c r="K36" s="4"/>
      <c r="L36" s="4"/>
      <c r="M36" s="4"/>
      <c r="N36" s="4"/>
      <c r="O36" s="4"/>
      <c r="P36" s="4"/>
      <c r="Q36" s="4"/>
      <c r="R36" s="4"/>
    </row>
    <row r="37">
      <c r="A37" s="4"/>
      <c r="B37" s="4"/>
      <c r="C37" s="4"/>
      <c r="D37" s="4"/>
      <c r="E37" s="4"/>
      <c r="F37" s="4"/>
      <c r="G37" s="4"/>
      <c r="H37" s="4"/>
      <c r="I37" s="4"/>
      <c r="J37" s="4"/>
      <c r="K37" s="4"/>
      <c r="L37" s="4"/>
      <c r="M37" s="4"/>
      <c r="N37" s="4"/>
      <c r="O37" s="4"/>
      <c r="P37" s="4"/>
      <c r="Q37" s="4"/>
      <c r="R37" s="4"/>
    </row>
    <row r="38">
      <c r="A38" s="4"/>
      <c r="B38" s="4"/>
      <c r="C38" s="4"/>
      <c r="D38" s="4"/>
      <c r="E38" s="4"/>
      <c r="F38" s="4"/>
      <c r="G38" s="4"/>
      <c r="H38" s="4"/>
      <c r="I38" s="4"/>
      <c r="J38" s="4"/>
      <c r="K38" s="4"/>
      <c r="L38" s="4"/>
      <c r="M38" s="4"/>
      <c r="N38" s="4"/>
      <c r="O38" s="4"/>
      <c r="P38" s="4"/>
      <c r="Q38" s="4"/>
      <c r="R38" s="4"/>
    </row>
    <row r="39">
      <c r="A39" s="4"/>
      <c r="B39" s="4"/>
      <c r="C39" s="4"/>
      <c r="D39" s="4"/>
      <c r="E39" s="4"/>
      <c r="F39" s="4"/>
      <c r="G39" s="4"/>
      <c r="H39" s="4"/>
      <c r="I39" s="4"/>
      <c r="J39" s="4"/>
      <c r="K39" s="4"/>
      <c r="L39" s="4"/>
      <c r="M39" s="4"/>
      <c r="N39" s="4"/>
      <c r="O39" s="4"/>
      <c r="P39" s="4"/>
      <c r="Q39" s="4"/>
      <c r="R39" s="4"/>
    </row>
    <row r="40">
      <c r="A40" s="4"/>
      <c r="B40" s="4"/>
      <c r="C40" s="4"/>
      <c r="D40" s="4"/>
      <c r="E40" s="4"/>
      <c r="F40" s="4"/>
      <c r="G40" s="4"/>
      <c r="H40" s="4"/>
      <c r="I40" s="4"/>
      <c r="J40" s="4"/>
      <c r="K40" s="4"/>
      <c r="L40" s="4"/>
      <c r="M40" s="4"/>
      <c r="N40" s="4"/>
      <c r="O40" s="4"/>
      <c r="P40" s="4"/>
      <c r="Q40" s="4"/>
      <c r="R40" s="4"/>
    </row>
    <row r="41">
      <c r="A41" s="4"/>
      <c r="B41" s="4"/>
      <c r="C41" s="4"/>
      <c r="D41" s="4"/>
      <c r="E41" s="4"/>
      <c r="F41" s="4"/>
      <c r="G41" s="4"/>
      <c r="H41" s="4"/>
      <c r="I41" s="4"/>
      <c r="J41" s="4"/>
      <c r="K41" s="4"/>
      <c r="L41" s="4"/>
      <c r="M41" s="4"/>
      <c r="N41" s="4"/>
      <c r="O41" s="4"/>
      <c r="P41" s="4"/>
      <c r="Q41" s="4"/>
      <c r="R41" s="4"/>
    </row>
    <row r="42">
      <c r="A42" s="4"/>
      <c r="B42" s="4"/>
      <c r="C42" s="4"/>
      <c r="D42" s="4"/>
      <c r="E42" s="4"/>
      <c r="F42" s="4"/>
      <c r="G42" s="4"/>
      <c r="H42" s="4"/>
      <c r="I42" s="4"/>
      <c r="J42" s="4"/>
      <c r="K42" s="4"/>
      <c r="L42" s="4"/>
      <c r="M42" s="4"/>
      <c r="N42" s="4"/>
      <c r="O42" s="4"/>
      <c r="P42" s="4"/>
      <c r="Q42" s="4"/>
      <c r="R42" s="4"/>
    </row>
    <row r="43">
      <c r="A43" s="4"/>
      <c r="B43" s="4"/>
      <c r="C43" s="4"/>
      <c r="D43" s="4"/>
      <c r="E43" s="4"/>
      <c r="F43" s="4"/>
      <c r="G43" s="4"/>
      <c r="H43" s="4"/>
      <c r="I43" s="4"/>
      <c r="J43" s="4"/>
      <c r="K43" s="4"/>
      <c r="L43" s="4"/>
      <c r="M43" s="4"/>
      <c r="N43" s="4"/>
      <c r="O43" s="4"/>
      <c r="P43" s="4"/>
      <c r="Q43" s="4"/>
      <c r="R43" s="4"/>
    </row>
    <row r="44">
      <c r="A44" s="4"/>
      <c r="B44" s="4"/>
      <c r="C44" s="4"/>
      <c r="D44" s="4"/>
      <c r="E44" s="4"/>
      <c r="F44" s="4"/>
      <c r="G44" s="4"/>
      <c r="H44" s="4"/>
      <c r="I44" s="4"/>
      <c r="J44" s="4"/>
      <c r="K44" s="4"/>
      <c r="L44" s="4"/>
      <c r="M44" s="4"/>
      <c r="N44" s="4"/>
      <c r="O44" s="4"/>
      <c r="P44" s="4"/>
      <c r="Q44" s="4"/>
      <c r="R44" s="4"/>
    </row>
    <row r="45">
      <c r="A45" s="4"/>
      <c r="B45" s="4"/>
      <c r="C45" s="4"/>
      <c r="D45" s="4"/>
      <c r="E45" s="4"/>
      <c r="F45" s="4"/>
      <c r="G45" s="4"/>
      <c r="H45" s="4"/>
      <c r="I45" s="4"/>
      <c r="J45" s="4"/>
      <c r="K45" s="4"/>
      <c r="L45" s="4"/>
      <c r="M45" s="4"/>
      <c r="N45" s="4"/>
      <c r="O45" s="4"/>
      <c r="P45" s="4"/>
      <c r="Q45" s="4"/>
      <c r="R45" s="4"/>
    </row>
    <row r="46">
      <c r="A46" s="4"/>
      <c r="B46" s="4"/>
      <c r="C46" s="4"/>
      <c r="D46" s="4"/>
      <c r="E46" s="4"/>
      <c r="F46" s="4"/>
      <c r="G46" s="4"/>
      <c r="H46" s="4"/>
      <c r="I46" s="4"/>
      <c r="J46" s="4"/>
      <c r="K46" s="4"/>
      <c r="L46" s="4"/>
      <c r="M46" s="4"/>
      <c r="N46" s="4"/>
      <c r="O46" s="4"/>
      <c r="P46" s="4"/>
      <c r="Q46" s="4"/>
      <c r="R46" s="4"/>
    </row>
    <row r="47">
      <c r="A47" s="4"/>
      <c r="B47" s="4"/>
      <c r="C47" s="4"/>
      <c r="D47" s="4"/>
      <c r="E47" s="4"/>
      <c r="F47" s="4"/>
      <c r="G47" s="4"/>
      <c r="H47" s="4"/>
      <c r="I47" s="4"/>
      <c r="J47" s="4"/>
      <c r="K47" s="4"/>
      <c r="L47" s="4"/>
      <c r="M47" s="4"/>
      <c r="N47" s="4"/>
      <c r="O47" s="4"/>
      <c r="P47" s="4"/>
      <c r="Q47" s="4"/>
      <c r="R47" s="4"/>
    </row>
    <row r="48">
      <c r="A48" s="4"/>
      <c r="B48" s="4"/>
      <c r="C48" s="4"/>
      <c r="D48" s="4"/>
      <c r="E48" s="4"/>
      <c r="F48" s="4"/>
      <c r="G48" s="4"/>
      <c r="H48" s="4"/>
      <c r="I48" s="4"/>
      <c r="J48" s="4"/>
      <c r="K48" s="4"/>
      <c r="L48" s="4"/>
      <c r="M48" s="4"/>
      <c r="N48" s="4"/>
      <c r="O48" s="4"/>
      <c r="P48" s="4"/>
      <c r="Q48" s="4"/>
      <c r="R48" s="4"/>
    </row>
    <row r="49">
      <c r="A49" s="4"/>
      <c r="B49" s="4"/>
      <c r="C49" s="4"/>
      <c r="D49" s="4"/>
      <c r="E49" s="4"/>
      <c r="F49" s="4"/>
      <c r="G49" s="4"/>
      <c r="H49" s="4"/>
      <c r="I49" s="4"/>
      <c r="J49" s="4"/>
      <c r="K49" s="4"/>
      <c r="L49" s="4"/>
      <c r="M49" s="4"/>
      <c r="N49" s="4"/>
      <c r="O49" s="4"/>
      <c r="P49" s="4"/>
      <c r="Q49" s="4"/>
      <c r="R49" s="4"/>
    </row>
    <row r="50">
      <c r="A50" s="4"/>
      <c r="B50" s="4"/>
      <c r="C50" s="4"/>
      <c r="D50" s="4"/>
      <c r="E50" s="4"/>
      <c r="F50" s="4"/>
      <c r="G50" s="4"/>
      <c r="H50" s="4"/>
      <c r="I50" s="4"/>
      <c r="J50" s="4"/>
      <c r="K50" s="4"/>
      <c r="L50" s="4"/>
      <c r="M50" s="4"/>
      <c r="N50" s="4"/>
      <c r="O50" s="4"/>
      <c r="P50" s="4"/>
      <c r="Q50" s="4"/>
      <c r="R50" s="4"/>
    </row>
    <row r="51">
      <c r="A51" s="4"/>
      <c r="B51" s="4"/>
      <c r="C51" s="4"/>
      <c r="D51" s="4"/>
      <c r="E51" s="4"/>
      <c r="F51" s="4"/>
      <c r="G51" s="4"/>
      <c r="H51" s="4"/>
      <c r="I51" s="4"/>
      <c r="J51" s="4"/>
      <c r="K51" s="4"/>
      <c r="L51" s="4"/>
      <c r="M51" s="4"/>
      <c r="N51" s="4"/>
      <c r="O51" s="4"/>
      <c r="P51" s="4"/>
      <c r="Q51" s="4"/>
      <c r="R51" s="4"/>
    </row>
    <row r="52">
      <c r="A52" s="4"/>
      <c r="B52" s="4"/>
      <c r="C52" s="4"/>
      <c r="D52" s="4"/>
      <c r="E52" s="4"/>
      <c r="F52" s="4"/>
      <c r="G52" s="4"/>
      <c r="H52" s="4"/>
      <c r="I52" s="4"/>
      <c r="J52" s="4"/>
      <c r="K52" s="4"/>
      <c r="L52" s="4"/>
      <c r="M52" s="4"/>
      <c r="N52" s="4"/>
      <c r="O52" s="4"/>
      <c r="P52" s="4"/>
      <c r="Q52" s="4"/>
      <c r="R52" s="4"/>
    </row>
    <row r="53">
      <c r="A53" s="4"/>
      <c r="B53" s="4"/>
      <c r="C53" s="4"/>
      <c r="D53" s="4"/>
      <c r="E53" s="4"/>
      <c r="F53" s="4"/>
      <c r="G53" s="4"/>
      <c r="H53" s="4"/>
      <c r="I53" s="4"/>
      <c r="J53" s="4"/>
      <c r="K53" s="4"/>
      <c r="L53" s="4"/>
      <c r="M53" s="4"/>
      <c r="N53" s="4"/>
      <c r="O53" s="4"/>
      <c r="P53" s="4"/>
      <c r="Q53" s="4"/>
      <c r="R53" s="4"/>
    </row>
    <row r="54">
      <c r="A54" s="4"/>
      <c r="B54" s="4"/>
      <c r="C54" s="4"/>
      <c r="D54" s="4"/>
      <c r="E54" s="4"/>
      <c r="F54" s="4"/>
      <c r="G54" s="4"/>
      <c r="H54" s="4"/>
      <c r="I54" s="4"/>
      <c r="J54" s="4"/>
      <c r="K54" s="4"/>
      <c r="L54" s="4"/>
      <c r="M54" s="4"/>
      <c r="N54" s="4"/>
      <c r="O54" s="4"/>
      <c r="P54" s="4"/>
      <c r="Q54" s="4"/>
      <c r="R54" s="4"/>
    </row>
    <row r="55">
      <c r="A55" s="4"/>
      <c r="B55" s="4"/>
      <c r="C55" s="4"/>
      <c r="D55" s="4"/>
      <c r="E55" s="4"/>
      <c r="F55" s="4"/>
      <c r="G55" s="4"/>
      <c r="H55" s="4"/>
      <c r="I55" s="4"/>
      <c r="J55" s="4"/>
      <c r="K55" s="4"/>
      <c r="L55" s="4"/>
      <c r="M55" s="4"/>
      <c r="N55" s="4"/>
      <c r="O55" s="4"/>
      <c r="P55" s="4"/>
      <c r="Q55" s="4"/>
      <c r="R55" s="4"/>
    </row>
    <row r="56">
      <c r="A56" s="4"/>
      <c r="B56" s="4"/>
      <c r="C56" s="4"/>
      <c r="D56" s="4"/>
      <c r="E56" s="4"/>
      <c r="F56" s="4"/>
      <c r="G56" s="4"/>
      <c r="H56" s="4"/>
      <c r="I56" s="4"/>
      <c r="J56" s="4"/>
      <c r="K56" s="4"/>
      <c r="L56" s="4"/>
      <c r="M56" s="4"/>
      <c r="N56" s="4"/>
      <c r="O56" s="4"/>
      <c r="P56" s="4"/>
      <c r="Q56" s="4"/>
      <c r="R56" s="4"/>
    </row>
    <row r="57">
      <c r="A57" s="4"/>
      <c r="B57" s="4"/>
      <c r="C57" s="4"/>
      <c r="D57" s="4"/>
      <c r="E57" s="4"/>
      <c r="F57" s="4"/>
      <c r="G57" s="4"/>
      <c r="H57" s="4"/>
      <c r="I57" s="4"/>
      <c r="J57" s="4"/>
      <c r="K57" s="4"/>
      <c r="L57" s="4"/>
      <c r="M57" s="4"/>
      <c r="N57" s="4"/>
      <c r="O57" s="4"/>
      <c r="P57" s="4"/>
      <c r="Q57" s="4"/>
      <c r="R57" s="4"/>
    </row>
    <row r="58">
      <c r="A58" s="4"/>
      <c r="B58" s="4"/>
      <c r="C58" s="4"/>
      <c r="D58" s="4"/>
      <c r="E58" s="4"/>
      <c r="F58" s="4"/>
      <c r="G58" s="4"/>
      <c r="H58" s="4"/>
      <c r="I58" s="4"/>
      <c r="J58" s="4"/>
      <c r="K58" s="4"/>
      <c r="L58" s="4"/>
      <c r="M58" s="4"/>
      <c r="N58" s="4"/>
      <c r="O58" s="4"/>
      <c r="P58" s="4"/>
      <c r="Q58" s="4"/>
      <c r="R58" s="4"/>
    </row>
    <row r="59">
      <c r="A59" s="4"/>
      <c r="B59" s="4"/>
      <c r="C59" s="4"/>
      <c r="D59" s="4"/>
      <c r="E59" s="4"/>
      <c r="F59" s="4"/>
      <c r="G59" s="4"/>
      <c r="H59" s="4"/>
      <c r="I59" s="4"/>
      <c r="J59" s="4"/>
      <c r="K59" s="4"/>
      <c r="L59" s="4"/>
      <c r="M59" s="4"/>
      <c r="N59" s="4"/>
      <c r="O59" s="4"/>
      <c r="P59" s="4"/>
      <c r="Q59" s="4"/>
      <c r="R59" s="4"/>
    </row>
    <row r="60">
      <c r="A60" s="4"/>
      <c r="B60" s="4"/>
      <c r="C60" s="4"/>
      <c r="D60" s="4"/>
      <c r="E60" s="4"/>
      <c r="F60" s="4"/>
      <c r="G60" s="4"/>
      <c r="H60" s="4"/>
      <c r="I60" s="4"/>
      <c r="J60" s="4"/>
      <c r="K60" s="4"/>
      <c r="L60" s="4"/>
      <c r="M60" s="4"/>
      <c r="N60" s="4"/>
      <c r="O60" s="4"/>
      <c r="P60" s="4"/>
      <c r="Q60" s="4"/>
      <c r="R60" s="4"/>
    </row>
    <row r="61">
      <c r="A61" s="4"/>
      <c r="B61" s="4"/>
      <c r="C61" s="4"/>
      <c r="D61" s="4"/>
      <c r="E61" s="4"/>
      <c r="F61" s="4"/>
      <c r="G61" s="4"/>
      <c r="H61" s="4"/>
      <c r="I61" s="4"/>
      <c r="J61" s="4"/>
      <c r="K61" s="4"/>
      <c r="L61" s="4"/>
      <c r="M61" s="4"/>
      <c r="N61" s="4"/>
      <c r="O61" s="4"/>
      <c r="P61" s="4"/>
      <c r="Q61" s="4"/>
      <c r="R61" s="4"/>
    </row>
    <row r="62">
      <c r="A62" s="4"/>
      <c r="B62" s="4"/>
      <c r="C62" s="4"/>
      <c r="D62" s="4"/>
      <c r="E62" s="4"/>
      <c r="F62" s="4"/>
      <c r="G62" s="4"/>
      <c r="H62" s="4"/>
      <c r="I62" s="4"/>
      <c r="J62" s="4"/>
      <c r="K62" s="4"/>
      <c r="L62" s="4"/>
      <c r="M62" s="4"/>
      <c r="N62" s="4"/>
      <c r="O62" s="4"/>
      <c r="P62" s="4"/>
      <c r="Q62" s="4"/>
      <c r="R62" s="4"/>
    </row>
    <row r="63">
      <c r="A63" s="4"/>
      <c r="B63" s="4"/>
      <c r="C63" s="4"/>
      <c r="D63" s="4"/>
      <c r="E63" s="4"/>
      <c r="F63" s="4"/>
      <c r="G63" s="4"/>
      <c r="H63" s="4"/>
      <c r="I63" s="4"/>
      <c r="J63" s="4"/>
      <c r="K63" s="4"/>
      <c r="L63" s="4"/>
      <c r="M63" s="4"/>
      <c r="N63" s="4"/>
      <c r="O63" s="4"/>
      <c r="P63" s="4"/>
      <c r="Q63" s="4"/>
      <c r="R63" s="4"/>
    </row>
    <row r="64">
      <c r="A64" s="4"/>
      <c r="B64" s="4"/>
      <c r="C64" s="4"/>
      <c r="D64" s="4"/>
      <c r="E64" s="4"/>
      <c r="F64" s="4"/>
      <c r="G64" s="4"/>
      <c r="H64" s="4"/>
      <c r="I64" s="4"/>
      <c r="J64" s="4"/>
      <c r="K64" s="4"/>
      <c r="L64" s="4"/>
      <c r="M64" s="4"/>
      <c r="N64" s="4"/>
      <c r="O64" s="4"/>
      <c r="P64" s="4"/>
      <c r="Q64" s="4"/>
      <c r="R64" s="4"/>
    </row>
    <row r="65">
      <c r="A65" s="4"/>
      <c r="B65" s="4"/>
      <c r="C65" s="4"/>
      <c r="D65" s="4"/>
      <c r="E65" s="4"/>
      <c r="F65" s="4"/>
      <c r="G65" s="4"/>
      <c r="H65" s="4"/>
      <c r="I65" s="4"/>
      <c r="J65" s="4"/>
      <c r="K65" s="4"/>
      <c r="L65" s="4"/>
      <c r="M65" s="4"/>
      <c r="N65" s="4"/>
      <c r="O65" s="4"/>
      <c r="P65" s="4"/>
      <c r="Q65" s="4"/>
      <c r="R65" s="4"/>
    </row>
    <row r="66">
      <c r="A66" s="4"/>
      <c r="B66" s="4"/>
      <c r="C66" s="4"/>
      <c r="D66" s="4"/>
      <c r="E66" s="4"/>
      <c r="F66" s="4"/>
      <c r="G66" s="4"/>
      <c r="H66" s="4"/>
      <c r="I66" s="4"/>
      <c r="J66" s="4"/>
      <c r="K66" s="4"/>
      <c r="L66" s="4"/>
      <c r="M66" s="4"/>
      <c r="N66" s="4"/>
      <c r="O66" s="4"/>
      <c r="P66" s="4"/>
      <c r="Q66" s="4"/>
      <c r="R66" s="4"/>
    </row>
    <row r="67">
      <c r="A67" s="4"/>
      <c r="B67" s="4"/>
      <c r="C67" s="4"/>
      <c r="D67" s="4"/>
      <c r="E67" s="4"/>
      <c r="F67" s="4"/>
      <c r="G67" s="4"/>
      <c r="H67" s="4"/>
      <c r="I67" s="4"/>
      <c r="J67" s="4"/>
      <c r="K67" s="4"/>
      <c r="L67" s="4"/>
      <c r="M67" s="4"/>
      <c r="N67" s="4"/>
      <c r="O67" s="4"/>
      <c r="P67" s="4"/>
      <c r="Q67" s="4"/>
      <c r="R67" s="4"/>
    </row>
    <row r="68">
      <c r="A68" s="4"/>
      <c r="B68" s="4"/>
      <c r="C68" s="4"/>
      <c r="D68" s="4"/>
      <c r="E68" s="4"/>
      <c r="F68" s="4"/>
      <c r="G68" s="4"/>
      <c r="H68" s="4"/>
      <c r="I68" s="4"/>
      <c r="J68" s="4"/>
      <c r="K68" s="4"/>
      <c r="L68" s="4"/>
      <c r="M68" s="4"/>
      <c r="N68" s="4"/>
      <c r="O68" s="4"/>
      <c r="P68" s="4"/>
      <c r="Q68" s="4"/>
      <c r="R68" s="4"/>
    </row>
    <row r="69">
      <c r="A69" s="4"/>
      <c r="B69" s="4"/>
      <c r="C69" s="4"/>
      <c r="D69" s="4"/>
      <c r="E69" s="4"/>
      <c r="F69" s="4"/>
      <c r="G69" s="4"/>
      <c r="H69" s="4"/>
      <c r="I69" s="4"/>
      <c r="J69" s="4"/>
      <c r="K69" s="4"/>
      <c r="L69" s="4"/>
      <c r="M69" s="4"/>
      <c r="N69" s="4"/>
      <c r="O69" s="4"/>
      <c r="P69" s="4"/>
      <c r="Q69" s="4"/>
      <c r="R69" s="4"/>
    </row>
    <row r="70">
      <c r="A70" s="4"/>
      <c r="B70" s="4"/>
      <c r="C70" s="4"/>
      <c r="D70" s="4"/>
      <c r="E70" s="4"/>
      <c r="F70" s="4"/>
      <c r="G70" s="4"/>
      <c r="H70" s="4"/>
      <c r="I70" s="4"/>
      <c r="J70" s="4"/>
      <c r="K70" s="4"/>
      <c r="L70" s="4"/>
      <c r="M70" s="4"/>
      <c r="N70" s="4"/>
      <c r="O70" s="4"/>
      <c r="P70" s="4"/>
      <c r="Q70" s="4"/>
      <c r="R70" s="4"/>
    </row>
    <row r="71">
      <c r="A71" s="4"/>
      <c r="B71" s="4"/>
      <c r="C71" s="4"/>
      <c r="D71" s="4"/>
      <c r="E71" s="4"/>
      <c r="F71" s="4"/>
      <c r="G71" s="4"/>
      <c r="H71" s="4"/>
      <c r="I71" s="4"/>
      <c r="J71" s="4"/>
      <c r="K71" s="4"/>
      <c r="L71" s="4"/>
      <c r="M71" s="4"/>
      <c r="N71" s="4"/>
      <c r="O71" s="4"/>
      <c r="P71" s="4"/>
      <c r="Q71" s="4"/>
      <c r="R71" s="4"/>
    </row>
    <row r="72">
      <c r="A72" s="4"/>
      <c r="B72" s="4"/>
      <c r="C72" s="4"/>
      <c r="D72" s="4"/>
      <c r="E72" s="4"/>
      <c r="F72" s="4"/>
      <c r="G72" s="4"/>
      <c r="H72" s="4"/>
      <c r="I72" s="4"/>
      <c r="J72" s="4"/>
      <c r="K72" s="4"/>
      <c r="L72" s="4"/>
      <c r="M72" s="4"/>
      <c r="N72" s="4"/>
      <c r="O72" s="4"/>
      <c r="P72" s="4"/>
      <c r="Q72" s="4"/>
      <c r="R72" s="4"/>
    </row>
    <row r="73">
      <c r="A73" s="4"/>
      <c r="B73" s="4"/>
      <c r="C73" s="4"/>
      <c r="D73" s="4"/>
      <c r="E73" s="4"/>
      <c r="F73" s="4"/>
      <c r="G73" s="4"/>
      <c r="H73" s="4"/>
      <c r="I73" s="4"/>
      <c r="J73" s="4"/>
      <c r="K73" s="4"/>
      <c r="L73" s="4"/>
      <c r="M73" s="4"/>
      <c r="N73" s="4"/>
      <c r="O73" s="4"/>
      <c r="P73" s="4"/>
      <c r="Q73" s="4"/>
      <c r="R73" s="4"/>
    </row>
    <row r="74">
      <c r="A74" s="4"/>
      <c r="B74" s="4"/>
      <c r="C74" s="4"/>
      <c r="D74" s="4"/>
      <c r="E74" s="4"/>
      <c r="F74" s="4"/>
      <c r="G74" s="4"/>
      <c r="H74" s="4"/>
      <c r="I74" s="4"/>
      <c r="J74" s="4"/>
      <c r="K74" s="4"/>
      <c r="L74" s="4"/>
      <c r="M74" s="4"/>
      <c r="N74" s="4"/>
      <c r="O74" s="4"/>
      <c r="P74" s="4"/>
      <c r="Q74" s="4"/>
      <c r="R74" s="4"/>
    </row>
    <row r="75">
      <c r="A75" s="4"/>
      <c r="B75" s="4"/>
      <c r="C75" s="4"/>
      <c r="D75" s="4"/>
      <c r="E75" s="4"/>
      <c r="F75" s="4"/>
      <c r="G75" s="4"/>
      <c r="H75" s="4"/>
      <c r="I75" s="4"/>
      <c r="J75" s="4"/>
      <c r="K75" s="4"/>
      <c r="L75" s="4"/>
      <c r="M75" s="4"/>
      <c r="N75" s="4"/>
      <c r="O75" s="4"/>
      <c r="P75" s="4"/>
      <c r="Q75" s="4"/>
      <c r="R75" s="4"/>
    </row>
    <row r="76">
      <c r="A76" s="4"/>
      <c r="B76" s="4"/>
      <c r="C76" s="4"/>
      <c r="D76" s="4"/>
      <c r="E76" s="4"/>
      <c r="F76" s="4"/>
      <c r="G76" s="4"/>
      <c r="H76" s="4"/>
      <c r="I76" s="4"/>
      <c r="J76" s="4"/>
      <c r="K76" s="4"/>
      <c r="L76" s="4"/>
      <c r="M76" s="4"/>
      <c r="N76" s="4"/>
      <c r="O76" s="4"/>
      <c r="P76" s="4"/>
      <c r="Q76" s="4"/>
      <c r="R76" s="4"/>
    </row>
    <row r="77">
      <c r="A77" s="4"/>
      <c r="B77" s="4"/>
      <c r="C77" s="4"/>
      <c r="D77" s="4"/>
      <c r="E77" s="4"/>
      <c r="F77" s="4"/>
      <c r="G77" s="4"/>
      <c r="H77" s="4"/>
      <c r="I77" s="4"/>
      <c r="J77" s="4"/>
      <c r="K77" s="4"/>
      <c r="L77" s="4"/>
      <c r="M77" s="4"/>
      <c r="N77" s="4"/>
      <c r="O77" s="4"/>
      <c r="P77" s="4"/>
      <c r="Q77" s="4"/>
      <c r="R77" s="4"/>
    </row>
    <row r="78">
      <c r="A78" s="4"/>
      <c r="B78" s="4"/>
      <c r="C78" s="4"/>
      <c r="D78" s="4"/>
      <c r="E78" s="4"/>
      <c r="F78" s="4"/>
      <c r="G78" s="4"/>
      <c r="H78" s="4"/>
      <c r="I78" s="4"/>
      <c r="J78" s="4"/>
      <c r="K78" s="4"/>
      <c r="L78" s="4"/>
      <c r="M78" s="4"/>
      <c r="N78" s="4"/>
      <c r="O78" s="4"/>
      <c r="P78" s="4"/>
      <c r="Q78" s="4"/>
      <c r="R78" s="4"/>
    </row>
    <row r="79">
      <c r="A79" s="4"/>
      <c r="B79" s="4"/>
      <c r="C79" s="4"/>
      <c r="D79" s="4"/>
      <c r="E79" s="4"/>
      <c r="F79" s="4"/>
      <c r="G79" s="4"/>
      <c r="H79" s="4"/>
      <c r="I79" s="4"/>
      <c r="J79" s="4"/>
      <c r="K79" s="4"/>
      <c r="L79" s="4"/>
      <c r="M79" s="4"/>
      <c r="N79" s="4"/>
      <c r="O79" s="4"/>
      <c r="P79" s="4"/>
      <c r="Q79" s="4"/>
      <c r="R79" s="4"/>
    </row>
    <row r="80">
      <c r="A80" s="4"/>
      <c r="B80" s="4"/>
      <c r="C80" s="4"/>
      <c r="D80" s="4"/>
      <c r="E80" s="4"/>
      <c r="F80" s="4"/>
      <c r="G80" s="4"/>
      <c r="H80" s="4"/>
      <c r="I80" s="4"/>
      <c r="J80" s="4"/>
      <c r="K80" s="4"/>
      <c r="L80" s="4"/>
      <c r="M80" s="4"/>
      <c r="N80" s="4"/>
      <c r="O80" s="4"/>
      <c r="P80" s="4"/>
      <c r="Q80" s="4"/>
      <c r="R80" s="4"/>
    </row>
    <row r="81">
      <c r="A81" s="4"/>
      <c r="B81" s="4"/>
      <c r="C81" s="4"/>
      <c r="D81" s="4"/>
      <c r="E81" s="4"/>
      <c r="F81" s="4"/>
      <c r="G81" s="4"/>
      <c r="H81" s="4"/>
      <c r="I81" s="4"/>
      <c r="J81" s="4"/>
      <c r="K81" s="4"/>
      <c r="L81" s="4"/>
      <c r="M81" s="4"/>
      <c r="N81" s="4"/>
      <c r="O81" s="4"/>
      <c r="P81" s="4"/>
      <c r="Q81" s="4"/>
      <c r="R81" s="4"/>
    </row>
    <row r="82">
      <c r="A82" s="4"/>
      <c r="B82" s="4"/>
      <c r="C82" s="4"/>
      <c r="D82" s="4"/>
      <c r="E82" s="4"/>
      <c r="F82" s="4"/>
      <c r="G82" s="4"/>
      <c r="H82" s="4"/>
      <c r="I82" s="4"/>
      <c r="J82" s="4"/>
      <c r="K82" s="4"/>
      <c r="L82" s="4"/>
      <c r="M82" s="4"/>
      <c r="N82" s="4"/>
      <c r="O82" s="4"/>
      <c r="P82" s="4"/>
      <c r="Q82" s="4"/>
      <c r="R82" s="4"/>
    </row>
    <row r="83">
      <c r="A83" s="4"/>
      <c r="B83" s="4"/>
      <c r="C83" s="4"/>
      <c r="D83" s="4"/>
      <c r="E83" s="4"/>
      <c r="F83" s="4"/>
      <c r="G83" s="4"/>
      <c r="H83" s="4"/>
      <c r="I83" s="4"/>
      <c r="J83" s="4"/>
      <c r="K83" s="4"/>
      <c r="L83" s="4"/>
      <c r="M83" s="4"/>
      <c r="N83" s="4"/>
      <c r="O83" s="4"/>
      <c r="P83" s="4"/>
      <c r="Q83" s="4"/>
      <c r="R83" s="4"/>
    </row>
    <row r="84">
      <c r="A84" s="4"/>
      <c r="B84" s="4"/>
      <c r="C84" s="4"/>
      <c r="D84" s="4"/>
      <c r="E84" s="4"/>
      <c r="F84" s="4"/>
      <c r="G84" s="4"/>
      <c r="H84" s="4"/>
      <c r="I84" s="4"/>
      <c r="J84" s="4"/>
      <c r="K84" s="4"/>
      <c r="L84" s="4"/>
      <c r="M84" s="4"/>
      <c r="N84" s="4"/>
      <c r="O84" s="4"/>
      <c r="P84" s="4"/>
      <c r="Q84" s="4"/>
      <c r="R84" s="4"/>
    </row>
    <row r="85">
      <c r="A85" s="4"/>
      <c r="B85" s="4"/>
      <c r="C85" s="4"/>
      <c r="D85" s="4"/>
      <c r="E85" s="4"/>
      <c r="F85" s="4"/>
      <c r="G85" s="4"/>
      <c r="H85" s="4"/>
      <c r="I85" s="4"/>
      <c r="J85" s="4"/>
      <c r="K85" s="4"/>
      <c r="L85" s="4"/>
      <c r="M85" s="4"/>
      <c r="N85" s="4"/>
      <c r="O85" s="4"/>
      <c r="P85" s="4"/>
      <c r="Q85" s="4"/>
      <c r="R85" s="4"/>
    </row>
    <row r="86">
      <c r="A86" s="4"/>
      <c r="B86" s="4"/>
      <c r="C86" s="4"/>
      <c r="D86" s="4"/>
      <c r="E86" s="4"/>
      <c r="F86" s="4"/>
      <c r="G86" s="4"/>
      <c r="H86" s="4"/>
      <c r="I86" s="4"/>
      <c r="J86" s="4"/>
      <c r="K86" s="4"/>
      <c r="L86" s="4"/>
      <c r="M86" s="4"/>
      <c r="N86" s="4"/>
      <c r="O86" s="4"/>
      <c r="P86" s="4"/>
      <c r="Q86" s="4"/>
      <c r="R86" s="4"/>
    </row>
    <row r="87">
      <c r="A87" s="4"/>
      <c r="B87" s="4"/>
      <c r="C87" s="4"/>
      <c r="D87" s="4"/>
      <c r="E87" s="4"/>
      <c r="F87" s="4"/>
      <c r="G87" s="4"/>
      <c r="H87" s="4"/>
      <c r="I87" s="4"/>
      <c r="J87" s="4"/>
      <c r="K87" s="4"/>
      <c r="L87" s="4"/>
      <c r="M87" s="4"/>
      <c r="N87" s="4"/>
      <c r="O87" s="4"/>
      <c r="P87" s="4"/>
      <c r="Q87" s="4"/>
      <c r="R87" s="4"/>
    </row>
    <row r="88">
      <c r="A88" s="4"/>
      <c r="B88" s="4"/>
      <c r="C88" s="4"/>
      <c r="D88" s="4"/>
      <c r="E88" s="4"/>
      <c r="F88" s="4"/>
      <c r="G88" s="4"/>
      <c r="H88" s="4"/>
      <c r="I88" s="4"/>
      <c r="J88" s="4"/>
      <c r="K88" s="4"/>
      <c r="L88" s="4"/>
      <c r="M88" s="4"/>
      <c r="N88" s="4"/>
      <c r="O88" s="4"/>
      <c r="P88" s="4"/>
      <c r="Q88" s="4"/>
      <c r="R88" s="4"/>
    </row>
    <row r="89">
      <c r="A89" s="4"/>
      <c r="B89" s="4"/>
      <c r="C89" s="4"/>
      <c r="D89" s="4"/>
      <c r="E89" s="4"/>
      <c r="F89" s="4"/>
      <c r="G89" s="4"/>
      <c r="H89" s="4"/>
      <c r="I89" s="4"/>
      <c r="J89" s="4"/>
      <c r="K89" s="4"/>
      <c r="L89" s="4"/>
      <c r="M89" s="4"/>
      <c r="N89" s="4"/>
      <c r="O89" s="4"/>
      <c r="P89" s="4"/>
      <c r="Q89" s="4"/>
      <c r="R89" s="4"/>
    </row>
    <row r="90">
      <c r="A90" s="4"/>
      <c r="B90" s="4"/>
      <c r="C90" s="4"/>
      <c r="D90" s="4"/>
      <c r="E90" s="4"/>
      <c r="F90" s="4"/>
      <c r="G90" s="4"/>
      <c r="H90" s="4"/>
      <c r="I90" s="4"/>
      <c r="J90" s="4"/>
      <c r="K90" s="4"/>
      <c r="L90" s="4"/>
      <c r="M90" s="4"/>
      <c r="N90" s="4"/>
      <c r="O90" s="4"/>
      <c r="P90" s="4"/>
      <c r="Q90" s="4"/>
      <c r="R90" s="4"/>
    </row>
    <row r="91">
      <c r="A91" s="4"/>
      <c r="B91" s="4"/>
      <c r="C91" s="4"/>
      <c r="D91" s="4"/>
      <c r="E91" s="4"/>
      <c r="F91" s="4"/>
      <c r="G91" s="4"/>
      <c r="H91" s="4"/>
      <c r="I91" s="4"/>
      <c r="J91" s="4"/>
      <c r="K91" s="4"/>
      <c r="L91" s="4"/>
      <c r="M91" s="4"/>
      <c r="N91" s="4"/>
      <c r="O91" s="4"/>
      <c r="P91" s="4"/>
      <c r="Q91" s="4"/>
      <c r="R91" s="4"/>
    </row>
    <row r="92">
      <c r="A92" s="4"/>
      <c r="B92" s="4"/>
      <c r="C92" s="4"/>
      <c r="D92" s="4"/>
      <c r="E92" s="4"/>
      <c r="F92" s="4"/>
      <c r="G92" s="4"/>
      <c r="H92" s="4"/>
      <c r="I92" s="4"/>
      <c r="J92" s="4"/>
      <c r="K92" s="4"/>
      <c r="L92" s="4"/>
      <c r="M92" s="4"/>
      <c r="N92" s="4"/>
      <c r="O92" s="4"/>
      <c r="P92" s="4"/>
      <c r="Q92" s="4"/>
      <c r="R92" s="4"/>
    </row>
    <row r="93">
      <c r="A93" s="4"/>
      <c r="B93" s="4"/>
      <c r="C93" s="4"/>
      <c r="D93" s="4"/>
      <c r="E93" s="4"/>
      <c r="F93" s="4"/>
      <c r="G93" s="4"/>
      <c r="H93" s="4"/>
      <c r="I93" s="4"/>
      <c r="J93" s="4"/>
      <c r="K93" s="4"/>
      <c r="L93" s="4"/>
      <c r="M93" s="4"/>
      <c r="N93" s="4"/>
      <c r="O93" s="4"/>
      <c r="P93" s="4"/>
      <c r="Q93" s="4"/>
      <c r="R93" s="4"/>
    </row>
    <row r="94">
      <c r="A94" s="4"/>
      <c r="B94" s="4"/>
      <c r="C94" s="4"/>
      <c r="D94" s="4"/>
      <c r="E94" s="4"/>
      <c r="F94" s="4"/>
      <c r="G94" s="4"/>
      <c r="H94" s="4"/>
      <c r="I94" s="4"/>
      <c r="J94" s="4"/>
      <c r="K94" s="4"/>
      <c r="L94" s="4"/>
      <c r="M94" s="4"/>
      <c r="N94" s="4"/>
      <c r="O94" s="4"/>
      <c r="P94" s="4"/>
      <c r="Q94" s="4"/>
      <c r="R94" s="4"/>
    </row>
    <row r="95">
      <c r="A95" s="4"/>
      <c r="B95" s="4"/>
      <c r="C95" s="4"/>
      <c r="D95" s="4"/>
      <c r="E95" s="4"/>
      <c r="F95" s="4"/>
      <c r="G95" s="4"/>
      <c r="H95" s="4"/>
      <c r="I95" s="4"/>
      <c r="J95" s="4"/>
      <c r="K95" s="4"/>
      <c r="L95" s="4"/>
      <c r="M95" s="4"/>
      <c r="N95" s="4"/>
      <c r="O95" s="4"/>
      <c r="P95" s="4"/>
      <c r="Q95" s="4"/>
      <c r="R95" s="4"/>
    </row>
    <row r="96">
      <c r="A96" s="4"/>
      <c r="B96" s="4"/>
      <c r="C96" s="4"/>
      <c r="D96" s="4"/>
      <c r="E96" s="4"/>
      <c r="F96" s="4"/>
      <c r="G96" s="4"/>
      <c r="H96" s="4"/>
      <c r="I96" s="4"/>
      <c r="J96" s="4"/>
      <c r="K96" s="4"/>
      <c r="L96" s="4"/>
      <c r="M96" s="4"/>
      <c r="N96" s="4"/>
      <c r="O96" s="4"/>
      <c r="P96" s="4"/>
      <c r="Q96" s="4"/>
      <c r="R96" s="4"/>
    </row>
    <row r="97">
      <c r="A97" s="4"/>
      <c r="B97" s="4"/>
      <c r="C97" s="4"/>
      <c r="D97" s="4"/>
      <c r="E97" s="4"/>
      <c r="F97" s="4"/>
      <c r="G97" s="4"/>
      <c r="H97" s="4"/>
      <c r="I97" s="4"/>
      <c r="J97" s="4"/>
      <c r="K97" s="4"/>
      <c r="L97" s="4"/>
      <c r="M97" s="4"/>
      <c r="N97" s="4"/>
      <c r="O97" s="4"/>
      <c r="P97" s="4"/>
      <c r="Q97" s="4"/>
      <c r="R97"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hidden="1" min="2" max="9" width="5.13"/>
    <col customWidth="1" min="10" max="10" width="3.88"/>
    <col customWidth="1" min="11" max="11" width="5.38"/>
    <col customWidth="1" min="12" max="12" width="6.25"/>
  </cols>
  <sheetData>
    <row r="1">
      <c r="J1" s="79"/>
      <c r="K1" s="80"/>
    </row>
    <row r="2">
      <c r="A2" s="73" t="s">
        <v>146</v>
      </c>
      <c r="B2" s="22">
        <v>2.0</v>
      </c>
      <c r="C2" s="22">
        <v>4.0</v>
      </c>
      <c r="D2" s="22">
        <v>3.0</v>
      </c>
      <c r="E2" s="22">
        <v>3.0</v>
      </c>
      <c r="F2" s="22">
        <v>3.0</v>
      </c>
      <c r="G2" s="22">
        <v>2.0</v>
      </c>
      <c r="H2" s="22">
        <v>2.0</v>
      </c>
      <c r="I2" s="22">
        <v>3.0</v>
      </c>
      <c r="J2" s="79">
        <f t="shared" ref="J2:J34" si="1">round(AVERAGE(B2:I2),0)</f>
        <v>3</v>
      </c>
      <c r="K2" s="81">
        <v>3.0</v>
      </c>
    </row>
    <row r="3">
      <c r="A3" s="82"/>
      <c r="B3" s="22">
        <v>2.0</v>
      </c>
      <c r="C3" s="22">
        <v>3.0</v>
      </c>
      <c r="D3" s="22">
        <v>1.0</v>
      </c>
      <c r="E3" s="22">
        <v>2.0</v>
      </c>
      <c r="F3" s="22">
        <v>3.0</v>
      </c>
      <c r="G3" s="22">
        <v>1.0</v>
      </c>
      <c r="H3" s="22">
        <v>2.0</v>
      </c>
      <c r="I3" s="22">
        <v>2.0</v>
      </c>
      <c r="J3" s="79">
        <f t="shared" si="1"/>
        <v>2</v>
      </c>
      <c r="K3" s="81">
        <v>3.0</v>
      </c>
    </row>
    <row r="4">
      <c r="A4" s="82"/>
      <c r="B4" s="22">
        <v>2.0</v>
      </c>
      <c r="C4" s="22">
        <v>3.0</v>
      </c>
      <c r="D4" s="22">
        <v>2.0</v>
      </c>
      <c r="E4" s="22">
        <v>2.0</v>
      </c>
      <c r="F4" s="22">
        <v>3.0</v>
      </c>
      <c r="G4" s="22">
        <v>2.0</v>
      </c>
      <c r="H4" s="22">
        <v>1.0</v>
      </c>
      <c r="I4" s="22">
        <v>2.0</v>
      </c>
      <c r="J4" s="79">
        <f t="shared" si="1"/>
        <v>2</v>
      </c>
      <c r="K4" s="81">
        <v>3.0</v>
      </c>
    </row>
    <row r="5">
      <c r="A5" s="73" t="s">
        <v>148</v>
      </c>
      <c r="B5" s="22">
        <v>4.0</v>
      </c>
      <c r="C5" s="22">
        <v>4.0</v>
      </c>
      <c r="D5" s="22">
        <v>3.0</v>
      </c>
      <c r="E5" s="22">
        <v>3.0</v>
      </c>
      <c r="F5" s="22">
        <v>3.0</v>
      </c>
      <c r="G5" s="22">
        <v>3.0</v>
      </c>
      <c r="H5" s="22">
        <v>4.0</v>
      </c>
      <c r="I5" s="22">
        <v>2.0</v>
      </c>
      <c r="J5" s="79">
        <f t="shared" si="1"/>
        <v>3</v>
      </c>
      <c r="K5" s="81">
        <v>4.0</v>
      </c>
    </row>
    <row r="6">
      <c r="A6" s="82"/>
      <c r="B6" s="22">
        <v>3.0</v>
      </c>
      <c r="C6" s="22">
        <v>4.0</v>
      </c>
      <c r="D6" s="22">
        <v>2.0</v>
      </c>
      <c r="E6" s="22">
        <v>2.0</v>
      </c>
      <c r="F6" s="22">
        <v>3.0</v>
      </c>
      <c r="G6" s="22">
        <v>3.0</v>
      </c>
      <c r="H6" s="22">
        <v>4.0</v>
      </c>
      <c r="I6" s="22">
        <v>1.0</v>
      </c>
      <c r="J6" s="79">
        <f t="shared" si="1"/>
        <v>3</v>
      </c>
      <c r="K6" s="81">
        <v>4.0</v>
      </c>
    </row>
    <row r="7">
      <c r="A7" s="82"/>
      <c r="B7" s="22">
        <v>3.0</v>
      </c>
      <c r="C7" s="22">
        <v>3.0</v>
      </c>
      <c r="D7" s="22">
        <v>1.0</v>
      </c>
      <c r="E7" s="22">
        <v>2.0</v>
      </c>
      <c r="F7" s="22">
        <v>3.0</v>
      </c>
      <c r="G7" s="22">
        <v>2.0</v>
      </c>
      <c r="H7" s="22">
        <v>3.0</v>
      </c>
      <c r="I7" s="22">
        <v>1.0</v>
      </c>
      <c r="J7" s="79">
        <f t="shared" si="1"/>
        <v>2</v>
      </c>
      <c r="K7" s="81">
        <v>3.0</v>
      </c>
    </row>
    <row r="8">
      <c r="A8" s="73" t="s">
        <v>150</v>
      </c>
      <c r="B8" s="22">
        <v>4.0</v>
      </c>
      <c r="C8" s="22">
        <v>4.0</v>
      </c>
      <c r="D8" s="22">
        <v>3.0</v>
      </c>
      <c r="E8" s="22">
        <v>4.0</v>
      </c>
      <c r="F8" s="22">
        <v>3.0</v>
      </c>
      <c r="G8" s="22">
        <v>3.0</v>
      </c>
      <c r="H8" s="22">
        <v>4.0</v>
      </c>
      <c r="I8" s="22">
        <v>2.0</v>
      </c>
      <c r="J8" s="79">
        <f t="shared" si="1"/>
        <v>3</v>
      </c>
      <c r="K8" s="81">
        <v>4.0</v>
      </c>
    </row>
    <row r="9">
      <c r="A9" s="82"/>
      <c r="B9" s="22">
        <v>4.0</v>
      </c>
      <c r="C9" s="22">
        <v>4.0</v>
      </c>
      <c r="D9" s="22">
        <v>4.0</v>
      </c>
      <c r="E9" s="22">
        <v>4.0</v>
      </c>
      <c r="F9" s="22">
        <v>3.0</v>
      </c>
      <c r="G9" s="22">
        <v>3.0</v>
      </c>
      <c r="H9" s="22">
        <v>3.0</v>
      </c>
      <c r="I9" s="22">
        <v>3.0</v>
      </c>
      <c r="J9" s="79">
        <f t="shared" si="1"/>
        <v>4</v>
      </c>
      <c r="K9" s="81">
        <v>4.0</v>
      </c>
    </row>
    <row r="10">
      <c r="A10" s="82"/>
      <c r="B10" s="22">
        <v>3.0</v>
      </c>
      <c r="C10" s="22">
        <v>3.0</v>
      </c>
      <c r="D10" s="22">
        <v>3.0</v>
      </c>
      <c r="E10" s="22">
        <v>3.0</v>
      </c>
      <c r="F10" s="22">
        <v>3.0</v>
      </c>
      <c r="G10" s="22">
        <v>3.0</v>
      </c>
      <c r="H10" s="22">
        <v>3.0</v>
      </c>
      <c r="I10" s="22">
        <v>3.0</v>
      </c>
      <c r="J10" s="79">
        <f t="shared" si="1"/>
        <v>3</v>
      </c>
      <c r="K10" s="81">
        <v>4.0</v>
      </c>
    </row>
    <row r="11">
      <c r="A11" s="73" t="s">
        <v>152</v>
      </c>
      <c r="B11" s="22">
        <v>3.0</v>
      </c>
      <c r="C11" s="22">
        <v>4.0</v>
      </c>
      <c r="D11" s="22">
        <v>4.0</v>
      </c>
      <c r="E11" s="22">
        <v>3.0</v>
      </c>
      <c r="F11" s="22">
        <v>3.0</v>
      </c>
      <c r="G11" s="22">
        <v>2.0</v>
      </c>
      <c r="H11" s="22">
        <v>3.0</v>
      </c>
      <c r="I11" s="22">
        <v>4.0</v>
      </c>
      <c r="J11" s="79">
        <f t="shared" si="1"/>
        <v>3</v>
      </c>
      <c r="K11" s="81">
        <v>2.0</v>
      </c>
    </row>
    <row r="12">
      <c r="A12" s="82"/>
      <c r="B12" s="22">
        <v>3.0</v>
      </c>
      <c r="C12" s="22">
        <v>4.0</v>
      </c>
      <c r="D12" s="22">
        <v>3.0</v>
      </c>
      <c r="E12" s="22">
        <v>3.0</v>
      </c>
      <c r="F12" s="22">
        <v>3.0</v>
      </c>
      <c r="G12" s="22">
        <v>3.0</v>
      </c>
      <c r="H12" s="22">
        <v>3.0</v>
      </c>
      <c r="I12" s="22">
        <v>3.0</v>
      </c>
      <c r="J12" s="79">
        <f t="shared" si="1"/>
        <v>3</v>
      </c>
      <c r="K12" s="81">
        <v>4.0</v>
      </c>
    </row>
    <row r="13">
      <c r="A13" s="82"/>
      <c r="B13" s="22">
        <v>3.0</v>
      </c>
      <c r="C13" s="22">
        <v>4.0</v>
      </c>
      <c r="D13" s="22">
        <v>2.0</v>
      </c>
      <c r="E13" s="22">
        <v>3.0</v>
      </c>
      <c r="F13" s="22">
        <v>3.0</v>
      </c>
      <c r="G13" s="22">
        <v>3.0</v>
      </c>
      <c r="H13" s="22">
        <v>2.0</v>
      </c>
      <c r="I13" s="22">
        <v>2.0</v>
      </c>
      <c r="J13" s="79">
        <f t="shared" si="1"/>
        <v>3</v>
      </c>
      <c r="K13" s="81">
        <v>2.0</v>
      </c>
    </row>
    <row r="14">
      <c r="A14" s="73" t="s">
        <v>154</v>
      </c>
      <c r="B14" s="22">
        <v>3.0</v>
      </c>
      <c r="C14" s="22">
        <v>4.0</v>
      </c>
      <c r="D14" s="22">
        <v>4.0</v>
      </c>
      <c r="E14" s="22">
        <v>3.0</v>
      </c>
      <c r="F14" s="22">
        <v>4.0</v>
      </c>
      <c r="G14" s="22">
        <v>4.0</v>
      </c>
      <c r="H14" s="22">
        <v>4.0</v>
      </c>
      <c r="I14" s="22">
        <v>4.0</v>
      </c>
      <c r="J14" s="79">
        <f t="shared" si="1"/>
        <v>4</v>
      </c>
      <c r="K14" s="81">
        <v>3.0</v>
      </c>
    </row>
    <row r="15">
      <c r="A15" s="82"/>
      <c r="B15" s="22">
        <v>4.0</v>
      </c>
      <c r="C15" s="22">
        <v>4.0</v>
      </c>
      <c r="D15" s="22">
        <v>4.0</v>
      </c>
      <c r="E15" s="22">
        <v>3.0</v>
      </c>
      <c r="F15" s="22">
        <v>3.0</v>
      </c>
      <c r="G15" s="22">
        <v>3.0</v>
      </c>
      <c r="H15" s="22">
        <v>4.0</v>
      </c>
      <c r="I15" s="22">
        <v>4.0</v>
      </c>
      <c r="J15" s="79">
        <f t="shared" si="1"/>
        <v>4</v>
      </c>
      <c r="K15" s="81">
        <v>4.0</v>
      </c>
    </row>
    <row r="16">
      <c r="A16" s="82"/>
      <c r="B16" s="22">
        <v>4.0</v>
      </c>
      <c r="C16" s="22">
        <v>4.0</v>
      </c>
      <c r="D16" s="22">
        <v>4.0</v>
      </c>
      <c r="E16" s="22">
        <v>4.0</v>
      </c>
      <c r="F16" s="22">
        <v>4.0</v>
      </c>
      <c r="G16" s="22">
        <v>3.0</v>
      </c>
      <c r="H16" s="22">
        <v>4.0</v>
      </c>
      <c r="I16" s="22">
        <v>4.0</v>
      </c>
      <c r="J16" s="79">
        <f t="shared" si="1"/>
        <v>4</v>
      </c>
      <c r="K16" s="81">
        <v>4.0</v>
      </c>
    </row>
    <row r="17">
      <c r="A17" s="73" t="s">
        <v>156</v>
      </c>
      <c r="B17" s="22">
        <v>4.0</v>
      </c>
      <c r="C17" s="22">
        <v>4.0</v>
      </c>
      <c r="D17" s="22">
        <v>4.0</v>
      </c>
      <c r="E17" s="22">
        <v>4.0</v>
      </c>
      <c r="G17" s="22">
        <v>3.0</v>
      </c>
      <c r="H17" s="22">
        <v>4.0</v>
      </c>
      <c r="I17" s="22">
        <v>4.0</v>
      </c>
      <c r="J17" s="79">
        <f t="shared" si="1"/>
        <v>4</v>
      </c>
      <c r="K17" s="81">
        <v>3.0</v>
      </c>
    </row>
    <row r="18">
      <c r="A18" s="82"/>
      <c r="B18" s="22">
        <v>3.0</v>
      </c>
      <c r="C18" s="22">
        <v>4.0</v>
      </c>
      <c r="D18" s="22">
        <v>3.0</v>
      </c>
      <c r="E18" s="22">
        <v>3.0</v>
      </c>
      <c r="G18" s="22">
        <v>3.0</v>
      </c>
      <c r="H18" s="22">
        <v>4.0</v>
      </c>
      <c r="I18" s="22">
        <v>4.0</v>
      </c>
      <c r="J18" s="79">
        <f t="shared" si="1"/>
        <v>3</v>
      </c>
      <c r="K18" s="81">
        <v>4.0</v>
      </c>
    </row>
    <row r="19">
      <c r="A19" s="82"/>
      <c r="B19" s="22">
        <v>4.0</v>
      </c>
      <c r="C19" s="22">
        <v>3.0</v>
      </c>
      <c r="D19" s="22">
        <v>3.0</v>
      </c>
      <c r="E19" s="22">
        <v>4.0</v>
      </c>
      <c r="G19" s="22">
        <v>3.0</v>
      </c>
      <c r="H19" s="22">
        <v>4.0</v>
      </c>
      <c r="I19" s="22">
        <v>4.0</v>
      </c>
      <c r="J19" s="79">
        <f t="shared" si="1"/>
        <v>4</v>
      </c>
      <c r="K19" s="81">
        <v>4.0</v>
      </c>
    </row>
    <row r="20">
      <c r="A20" s="73" t="s">
        <v>158</v>
      </c>
      <c r="B20" s="22">
        <v>3.0</v>
      </c>
      <c r="D20" s="22">
        <v>2.0</v>
      </c>
      <c r="E20" s="22">
        <v>3.0</v>
      </c>
      <c r="F20" s="22">
        <v>3.0</v>
      </c>
      <c r="G20" s="22">
        <v>2.0</v>
      </c>
      <c r="H20" s="22">
        <v>3.0</v>
      </c>
      <c r="I20" s="22">
        <v>2.0</v>
      </c>
      <c r="J20" s="79">
        <f t="shared" si="1"/>
        <v>3</v>
      </c>
      <c r="K20" s="81">
        <v>3.0</v>
      </c>
    </row>
    <row r="21">
      <c r="A21" s="82"/>
      <c r="B21" s="22">
        <v>2.0</v>
      </c>
      <c r="D21" s="22">
        <v>1.0</v>
      </c>
      <c r="E21" s="22">
        <v>2.0</v>
      </c>
      <c r="F21" s="22">
        <v>2.0</v>
      </c>
      <c r="G21" s="22">
        <v>3.0</v>
      </c>
      <c r="H21" s="22">
        <v>3.0</v>
      </c>
      <c r="I21" s="22">
        <v>1.0</v>
      </c>
      <c r="J21" s="79">
        <f t="shared" si="1"/>
        <v>2</v>
      </c>
      <c r="K21" s="81">
        <v>2.0</v>
      </c>
    </row>
    <row r="22">
      <c r="A22" s="82"/>
      <c r="B22" s="22">
        <v>3.0</v>
      </c>
      <c r="D22" s="22">
        <v>1.0</v>
      </c>
      <c r="E22" s="22">
        <v>2.0</v>
      </c>
      <c r="F22" s="22">
        <v>2.0</v>
      </c>
      <c r="G22" s="22">
        <v>2.0</v>
      </c>
      <c r="H22" s="22">
        <v>2.0</v>
      </c>
      <c r="I22" s="22">
        <v>1.0</v>
      </c>
      <c r="J22" s="79">
        <f t="shared" si="1"/>
        <v>2</v>
      </c>
      <c r="K22" s="81">
        <v>3.0</v>
      </c>
    </row>
    <row r="23">
      <c r="A23" s="73" t="s">
        <v>160</v>
      </c>
      <c r="B23" s="22">
        <v>1.0</v>
      </c>
      <c r="C23" s="22">
        <v>1.0</v>
      </c>
      <c r="D23" s="22">
        <v>3.0</v>
      </c>
      <c r="E23" s="22">
        <v>2.0</v>
      </c>
      <c r="F23" s="22">
        <v>2.0</v>
      </c>
      <c r="G23" s="22">
        <v>3.0</v>
      </c>
      <c r="H23" s="22">
        <v>2.0</v>
      </c>
      <c r="I23" s="22">
        <v>2.0</v>
      </c>
      <c r="J23" s="79">
        <f t="shared" si="1"/>
        <v>2</v>
      </c>
      <c r="K23" s="81">
        <v>2.0</v>
      </c>
    </row>
    <row r="24">
      <c r="A24" s="82"/>
      <c r="B24" s="22">
        <v>2.0</v>
      </c>
      <c r="C24" s="22">
        <v>1.0</v>
      </c>
      <c r="D24" s="22">
        <v>3.0</v>
      </c>
      <c r="E24" s="22">
        <v>3.0</v>
      </c>
      <c r="F24" s="22">
        <v>2.0</v>
      </c>
      <c r="G24" s="22">
        <v>2.0</v>
      </c>
      <c r="H24" s="22">
        <v>1.0</v>
      </c>
      <c r="I24" s="22">
        <v>3.0</v>
      </c>
      <c r="J24" s="79">
        <f t="shared" si="1"/>
        <v>2</v>
      </c>
      <c r="K24" s="80"/>
    </row>
    <row r="25">
      <c r="A25" s="82"/>
      <c r="B25" s="22">
        <v>1.0</v>
      </c>
      <c r="C25" s="22">
        <v>1.0</v>
      </c>
      <c r="D25" s="22">
        <v>2.0</v>
      </c>
      <c r="E25" s="22">
        <v>2.0</v>
      </c>
      <c r="F25" s="22">
        <v>2.0</v>
      </c>
      <c r="G25" s="22">
        <v>2.0</v>
      </c>
      <c r="H25" s="22">
        <v>1.0</v>
      </c>
      <c r="I25" s="22">
        <v>2.0</v>
      </c>
      <c r="J25" s="79">
        <f t="shared" si="1"/>
        <v>2</v>
      </c>
      <c r="K25" s="80"/>
    </row>
    <row r="26">
      <c r="A26" s="73" t="s">
        <v>162</v>
      </c>
      <c r="B26" s="22">
        <v>3.0</v>
      </c>
      <c r="C26" s="22">
        <v>3.0</v>
      </c>
      <c r="D26" s="22">
        <v>2.0</v>
      </c>
      <c r="E26" s="22">
        <v>2.0</v>
      </c>
      <c r="F26" s="22">
        <v>3.0</v>
      </c>
      <c r="G26" s="22">
        <v>3.0</v>
      </c>
      <c r="H26" s="22">
        <v>3.0</v>
      </c>
      <c r="I26" s="22">
        <v>2.0</v>
      </c>
      <c r="J26" s="79">
        <f t="shared" si="1"/>
        <v>3</v>
      </c>
      <c r="K26" s="81">
        <v>3.0</v>
      </c>
    </row>
    <row r="27">
      <c r="A27" s="82"/>
      <c r="B27" s="22">
        <v>3.0</v>
      </c>
      <c r="C27" s="22">
        <v>3.0</v>
      </c>
      <c r="D27" s="22">
        <v>2.0</v>
      </c>
      <c r="E27" s="22">
        <v>4.0</v>
      </c>
      <c r="F27" s="22">
        <v>2.0</v>
      </c>
      <c r="G27" s="22">
        <v>2.0</v>
      </c>
      <c r="H27" s="22">
        <v>2.0</v>
      </c>
      <c r="I27" s="22">
        <v>2.0</v>
      </c>
      <c r="J27" s="79">
        <f t="shared" si="1"/>
        <v>3</v>
      </c>
      <c r="K27" s="81">
        <v>4.0</v>
      </c>
    </row>
    <row r="28">
      <c r="A28" s="82"/>
      <c r="B28" s="22">
        <v>3.0</v>
      </c>
      <c r="C28" s="22">
        <v>3.0</v>
      </c>
      <c r="D28" s="22">
        <v>1.0</v>
      </c>
      <c r="E28" s="22">
        <v>4.0</v>
      </c>
      <c r="F28" s="22">
        <v>2.0</v>
      </c>
      <c r="G28" s="22">
        <v>2.0</v>
      </c>
      <c r="H28" s="22">
        <v>1.0</v>
      </c>
      <c r="I28" s="22">
        <v>2.0</v>
      </c>
      <c r="J28" s="79">
        <f t="shared" si="1"/>
        <v>2</v>
      </c>
      <c r="K28" s="81">
        <v>3.0</v>
      </c>
    </row>
    <row r="29">
      <c r="A29" s="73" t="s">
        <v>164</v>
      </c>
      <c r="B29" s="22">
        <v>4.0</v>
      </c>
      <c r="C29" s="22">
        <v>4.0</v>
      </c>
      <c r="D29" s="22">
        <v>4.0</v>
      </c>
      <c r="E29" s="22">
        <v>4.0</v>
      </c>
      <c r="F29" s="22">
        <v>4.0</v>
      </c>
      <c r="G29" s="22">
        <v>3.0</v>
      </c>
      <c r="H29" s="22">
        <v>3.0</v>
      </c>
      <c r="I29" s="22">
        <v>4.0</v>
      </c>
      <c r="J29" s="79">
        <f t="shared" si="1"/>
        <v>4</v>
      </c>
      <c r="K29" s="81">
        <v>4.0</v>
      </c>
    </row>
    <row r="30">
      <c r="A30" s="82"/>
      <c r="B30" s="22">
        <v>4.0</v>
      </c>
      <c r="C30" s="22">
        <v>3.0</v>
      </c>
      <c r="D30" s="22">
        <v>3.0</v>
      </c>
      <c r="E30" s="22">
        <v>3.0</v>
      </c>
      <c r="F30" s="22">
        <v>3.0</v>
      </c>
      <c r="G30" s="22">
        <v>3.0</v>
      </c>
      <c r="H30" s="22">
        <v>3.0</v>
      </c>
      <c r="I30" s="22">
        <v>3.0</v>
      </c>
      <c r="J30" s="79">
        <f t="shared" si="1"/>
        <v>3</v>
      </c>
      <c r="K30" s="81">
        <v>4.0</v>
      </c>
    </row>
    <row r="31">
      <c r="B31" s="22">
        <v>3.0</v>
      </c>
      <c r="C31" s="22">
        <v>4.0</v>
      </c>
      <c r="D31" s="22">
        <v>3.0</v>
      </c>
      <c r="E31" s="22">
        <v>3.0</v>
      </c>
      <c r="F31" s="22">
        <v>3.0</v>
      </c>
      <c r="G31" s="22">
        <v>2.0</v>
      </c>
      <c r="H31" s="22">
        <v>4.0</v>
      </c>
      <c r="I31" s="22">
        <v>2.0</v>
      </c>
      <c r="J31" s="79">
        <f t="shared" si="1"/>
        <v>3</v>
      </c>
      <c r="K31" s="81">
        <v>4.0</v>
      </c>
    </row>
    <row r="32">
      <c r="A32" s="73" t="s">
        <v>166</v>
      </c>
      <c r="B32" s="22">
        <v>3.0</v>
      </c>
      <c r="C32" s="22">
        <v>4.0</v>
      </c>
      <c r="D32" s="22">
        <v>3.0</v>
      </c>
      <c r="E32" s="22">
        <v>3.0</v>
      </c>
      <c r="F32" s="22">
        <v>3.0</v>
      </c>
      <c r="G32" s="22">
        <v>3.0</v>
      </c>
      <c r="H32" s="22">
        <v>4.0</v>
      </c>
      <c r="I32" s="22">
        <v>3.0</v>
      </c>
      <c r="J32" s="79">
        <f t="shared" si="1"/>
        <v>3</v>
      </c>
      <c r="K32" s="81">
        <v>3.0</v>
      </c>
    </row>
    <row r="33">
      <c r="B33" s="22">
        <v>3.0</v>
      </c>
      <c r="C33" s="22">
        <v>4.0</v>
      </c>
      <c r="D33" s="22">
        <v>2.0</v>
      </c>
      <c r="E33" s="22">
        <v>2.0</v>
      </c>
      <c r="F33" s="22">
        <v>3.0</v>
      </c>
      <c r="G33" s="22">
        <v>3.0</v>
      </c>
      <c r="H33" s="22">
        <v>4.0</v>
      </c>
      <c r="I33" s="22">
        <v>3.0</v>
      </c>
      <c r="J33" s="79">
        <f t="shared" si="1"/>
        <v>3</v>
      </c>
      <c r="K33" s="81">
        <v>3.0</v>
      </c>
    </row>
    <row r="34">
      <c r="B34" s="22">
        <v>3.0</v>
      </c>
      <c r="C34" s="22">
        <v>3.0</v>
      </c>
      <c r="D34" s="22">
        <v>2.0</v>
      </c>
      <c r="E34" s="22">
        <v>3.0</v>
      </c>
      <c r="F34" s="22">
        <v>3.0</v>
      </c>
      <c r="G34" s="22">
        <v>2.0</v>
      </c>
      <c r="H34" s="22">
        <v>4.0</v>
      </c>
      <c r="I34" s="22">
        <v>3.0</v>
      </c>
      <c r="J34" s="79">
        <f t="shared" si="1"/>
        <v>3</v>
      </c>
      <c r="K34" s="81">
        <v>2.0</v>
      </c>
    </row>
    <row r="35">
      <c r="J35" s="79"/>
      <c r="K35" s="80"/>
    </row>
    <row r="36">
      <c r="J36" s="79"/>
      <c r="K36" s="80"/>
    </row>
    <row r="37">
      <c r="J37" s="79"/>
      <c r="K37" s="80"/>
    </row>
    <row r="38">
      <c r="J38" s="79"/>
      <c r="K38" s="80"/>
    </row>
    <row r="39">
      <c r="J39" s="79"/>
      <c r="K39" s="80"/>
    </row>
    <row r="40">
      <c r="J40" s="79"/>
      <c r="K40" s="80"/>
    </row>
    <row r="41">
      <c r="J41" s="79"/>
      <c r="K41" s="80"/>
    </row>
    <row r="42">
      <c r="J42" s="79"/>
      <c r="K42" s="80"/>
    </row>
    <row r="43">
      <c r="J43" s="79"/>
      <c r="K43" s="80"/>
    </row>
    <row r="44">
      <c r="J44" s="79"/>
      <c r="K44" s="80"/>
    </row>
    <row r="45">
      <c r="J45" s="79"/>
      <c r="K45" s="80"/>
    </row>
    <row r="46">
      <c r="J46" s="79"/>
      <c r="K46" s="80"/>
    </row>
    <row r="47">
      <c r="J47" s="79"/>
      <c r="K47" s="80"/>
    </row>
    <row r="48">
      <c r="J48" s="79"/>
      <c r="K48" s="80"/>
    </row>
    <row r="49">
      <c r="J49" s="79"/>
      <c r="K49" s="80"/>
    </row>
    <row r="50">
      <c r="J50" s="79"/>
      <c r="K50" s="80"/>
    </row>
    <row r="51">
      <c r="J51" s="79"/>
      <c r="K51" s="80"/>
    </row>
    <row r="52">
      <c r="J52" s="79"/>
      <c r="K52" s="80"/>
    </row>
    <row r="53">
      <c r="J53" s="79"/>
      <c r="K53" s="80"/>
    </row>
    <row r="54">
      <c r="J54" s="79"/>
      <c r="K54" s="80"/>
    </row>
    <row r="55">
      <c r="J55" s="79"/>
      <c r="K55" s="80"/>
    </row>
    <row r="56">
      <c r="J56" s="79"/>
      <c r="K56" s="80"/>
    </row>
    <row r="57">
      <c r="J57" s="79"/>
      <c r="K57" s="80"/>
    </row>
    <row r="58">
      <c r="J58" s="79"/>
      <c r="K58" s="80"/>
    </row>
    <row r="59">
      <c r="J59" s="79"/>
      <c r="K59" s="80"/>
    </row>
    <row r="60">
      <c r="J60" s="79"/>
      <c r="K60" s="80"/>
    </row>
    <row r="61">
      <c r="J61" s="79"/>
      <c r="K61" s="80"/>
    </row>
    <row r="62">
      <c r="J62" s="79"/>
      <c r="K62" s="80"/>
    </row>
    <row r="63">
      <c r="J63" s="79"/>
      <c r="K63" s="80"/>
    </row>
    <row r="64">
      <c r="J64" s="79"/>
      <c r="K64" s="80"/>
    </row>
    <row r="65">
      <c r="J65" s="79"/>
      <c r="K65" s="80"/>
    </row>
    <row r="66">
      <c r="J66" s="79"/>
      <c r="K66" s="80"/>
    </row>
    <row r="67">
      <c r="J67" s="79"/>
      <c r="K67" s="80"/>
    </row>
    <row r="68">
      <c r="J68" s="79"/>
      <c r="K68" s="80"/>
    </row>
    <row r="69">
      <c r="J69" s="79"/>
      <c r="K69" s="80"/>
    </row>
    <row r="70">
      <c r="J70" s="79"/>
      <c r="K70" s="80"/>
    </row>
    <row r="71">
      <c r="J71" s="79"/>
      <c r="K71" s="80"/>
    </row>
    <row r="72">
      <c r="J72" s="79"/>
      <c r="K72" s="80"/>
    </row>
    <row r="73">
      <c r="J73" s="79"/>
      <c r="K73" s="80"/>
    </row>
    <row r="74">
      <c r="J74" s="79"/>
      <c r="K74" s="80"/>
    </row>
    <row r="75">
      <c r="J75" s="79"/>
      <c r="K75" s="80"/>
    </row>
    <row r="76">
      <c r="J76" s="79"/>
      <c r="K76" s="80"/>
    </row>
    <row r="77">
      <c r="J77" s="79"/>
      <c r="K77" s="80"/>
    </row>
    <row r="78">
      <c r="J78" s="79"/>
      <c r="K78" s="80"/>
    </row>
    <row r="79">
      <c r="J79" s="79"/>
      <c r="K79" s="80"/>
    </row>
    <row r="80">
      <c r="J80" s="79"/>
      <c r="K80" s="80"/>
    </row>
    <row r="81">
      <c r="J81" s="79"/>
      <c r="K81" s="80"/>
    </row>
    <row r="82">
      <c r="J82" s="79"/>
      <c r="K82" s="80"/>
    </row>
    <row r="83">
      <c r="J83" s="79"/>
      <c r="K83" s="80"/>
    </row>
    <row r="84">
      <c r="J84" s="79"/>
      <c r="K84" s="80"/>
    </row>
    <row r="85">
      <c r="J85" s="79"/>
      <c r="K85" s="80"/>
    </row>
    <row r="86">
      <c r="J86" s="79"/>
      <c r="K86" s="80"/>
    </row>
    <row r="87">
      <c r="J87" s="79"/>
      <c r="K87" s="80"/>
    </row>
    <row r="88">
      <c r="J88" s="79"/>
      <c r="K88" s="80"/>
    </row>
    <row r="89">
      <c r="J89" s="79"/>
      <c r="K89" s="80"/>
    </row>
    <row r="90">
      <c r="J90" s="79"/>
      <c r="K90" s="80"/>
    </row>
    <row r="91">
      <c r="J91" s="79"/>
      <c r="K91" s="80"/>
    </row>
    <row r="92">
      <c r="J92" s="79"/>
      <c r="K92" s="80"/>
    </row>
    <row r="93">
      <c r="J93" s="79"/>
      <c r="K93" s="80"/>
    </row>
    <row r="94">
      <c r="J94" s="79"/>
      <c r="K94" s="80"/>
    </row>
    <row r="95">
      <c r="J95" s="79"/>
      <c r="K95" s="80"/>
    </row>
    <row r="96">
      <c r="J96" s="79"/>
      <c r="K96" s="80"/>
    </row>
    <row r="97">
      <c r="J97" s="79"/>
      <c r="K97" s="80"/>
    </row>
    <row r="98">
      <c r="J98" s="79"/>
      <c r="K98" s="80"/>
    </row>
    <row r="99">
      <c r="J99" s="79"/>
      <c r="K99" s="80"/>
    </row>
    <row r="100">
      <c r="J100" s="79"/>
      <c r="K100" s="80"/>
    </row>
  </sheetData>
  <drawing r:id="rId1"/>
</worksheet>
</file>