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5c380c4ff0a60e/ug/wtw364/wtw364sp/"/>
    </mc:Choice>
  </mc:AlternateContent>
  <xr:revisionPtr revIDLastSave="83" documentId="8_{90D7E644-F94A-445C-A72B-32AB3CB5BA24}" xr6:coauthVersionLast="47" xr6:coauthVersionMax="47" xr10:uidLastSave="{0D677174-7A24-44AA-8157-A29880766B55}"/>
  <bookViews>
    <workbookView xWindow="-120" yWindow="-120" windowWidth="20730" windowHeight="11160" xr2:uid="{F746B652-9E3B-4324-B5B5-5E2BB5BEB3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 s="1"/>
  <c r="D4" i="1" s="1"/>
  <c r="B5" i="1"/>
  <c r="C5" i="1" s="1"/>
  <c r="D5" i="1" s="1"/>
  <c r="B6" i="1"/>
  <c r="C6" i="1" s="1"/>
  <c r="D6" i="1" s="1"/>
  <c r="B7" i="1"/>
  <c r="C7" i="1" s="1"/>
  <c r="D7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D15" i="1" s="1"/>
  <c r="B16" i="1"/>
  <c r="C16" i="1" s="1"/>
  <c r="D16" i="1" s="1"/>
  <c r="B17" i="1"/>
  <c r="C17" i="1" s="1"/>
  <c r="D17" i="1" s="1"/>
  <c r="B18" i="1"/>
  <c r="C18" i="1" s="1"/>
  <c r="D18" i="1" s="1"/>
  <c r="B19" i="1"/>
  <c r="C19" i="1" s="1"/>
  <c r="D19" i="1" s="1"/>
  <c r="B20" i="1"/>
  <c r="C20" i="1" s="1"/>
  <c r="D20" i="1" s="1"/>
  <c r="B21" i="1"/>
  <c r="C21" i="1" s="1"/>
  <c r="D21" i="1" s="1"/>
  <c r="B22" i="1"/>
  <c r="C22" i="1" s="1"/>
  <c r="D22" i="1" s="1"/>
  <c r="B23" i="1"/>
  <c r="C23" i="1" s="1"/>
  <c r="D23" i="1" s="1"/>
  <c r="B24" i="1"/>
  <c r="C24" i="1" s="1"/>
  <c r="D24" i="1" s="1"/>
  <c r="B25" i="1"/>
  <c r="C25" i="1" s="1"/>
  <c r="D25" i="1" s="1"/>
  <c r="B26" i="1"/>
  <c r="C26" i="1" s="1"/>
  <c r="D26" i="1" s="1"/>
  <c r="B27" i="1"/>
  <c r="C27" i="1" s="1"/>
  <c r="D27" i="1" s="1"/>
  <c r="B28" i="1"/>
  <c r="C28" i="1" s="1"/>
  <c r="D28" i="1" s="1"/>
  <c r="B29" i="1"/>
  <c r="C29" i="1" s="1"/>
  <c r="D29" i="1" s="1"/>
  <c r="B30" i="1"/>
  <c r="C30" i="1" s="1"/>
  <c r="D30" i="1" s="1"/>
  <c r="B31" i="1"/>
  <c r="C31" i="1" s="1"/>
  <c r="D31" i="1" s="1"/>
  <c r="B32" i="1"/>
  <c r="C32" i="1" s="1"/>
  <c r="D32" i="1" s="1"/>
  <c r="B33" i="1"/>
  <c r="C33" i="1" s="1"/>
  <c r="D33" i="1" s="1"/>
  <c r="B34" i="1"/>
  <c r="C34" i="1" s="1"/>
  <c r="D34" i="1" s="1"/>
  <c r="B35" i="1"/>
  <c r="C35" i="1" s="1"/>
  <c r="D35" i="1" s="1"/>
  <c r="B36" i="1"/>
  <c r="C36" i="1" s="1"/>
  <c r="D36" i="1" s="1"/>
  <c r="B37" i="1"/>
  <c r="C37" i="1" s="1"/>
  <c r="D37" i="1" s="1"/>
  <c r="B38" i="1"/>
  <c r="C38" i="1" s="1"/>
  <c r="D38" i="1" s="1"/>
  <c r="B39" i="1"/>
  <c r="C39" i="1" s="1"/>
  <c r="D39" i="1" s="1"/>
  <c r="B40" i="1"/>
  <c r="C40" i="1" s="1"/>
  <c r="D40" i="1" s="1"/>
  <c r="B41" i="1"/>
  <c r="C41" i="1" s="1"/>
  <c r="D41" i="1" s="1"/>
  <c r="B42" i="1"/>
  <c r="C42" i="1" s="1"/>
  <c r="D42" i="1" s="1"/>
  <c r="B43" i="1"/>
  <c r="C43" i="1" s="1"/>
  <c r="D43" i="1" s="1"/>
  <c r="B44" i="1"/>
  <c r="C44" i="1" s="1"/>
  <c r="D44" i="1" s="1"/>
  <c r="B45" i="1"/>
  <c r="C45" i="1" s="1"/>
  <c r="D45" i="1" s="1"/>
  <c r="B46" i="1"/>
  <c r="C46" i="1" s="1"/>
  <c r="D46" i="1" s="1"/>
  <c r="B47" i="1"/>
  <c r="C47" i="1" s="1"/>
  <c r="D47" i="1" s="1"/>
  <c r="B48" i="1"/>
  <c r="C48" i="1" s="1"/>
  <c r="D48" i="1" s="1"/>
  <c r="B49" i="1"/>
  <c r="C49" i="1" s="1"/>
  <c r="D49" i="1" s="1"/>
  <c r="B50" i="1"/>
  <c r="C50" i="1" s="1"/>
  <c r="D50" i="1" s="1"/>
  <c r="B51" i="1"/>
  <c r="C51" i="1" s="1"/>
  <c r="D51" i="1" s="1"/>
  <c r="B52" i="1"/>
  <c r="C52" i="1" s="1"/>
  <c r="D52" i="1" s="1"/>
  <c r="B53" i="1"/>
  <c r="C53" i="1" s="1"/>
  <c r="D53" i="1" s="1"/>
  <c r="B54" i="1"/>
  <c r="C54" i="1" s="1"/>
  <c r="D54" i="1" s="1"/>
  <c r="B55" i="1"/>
  <c r="C55" i="1" s="1"/>
  <c r="D55" i="1" s="1"/>
  <c r="B56" i="1"/>
  <c r="C56" i="1" s="1"/>
  <c r="D56" i="1" s="1"/>
  <c r="B57" i="1"/>
  <c r="C57" i="1" s="1"/>
  <c r="D57" i="1" s="1"/>
  <c r="B58" i="1"/>
  <c r="C58" i="1" s="1"/>
  <c r="D58" i="1" s="1"/>
  <c r="B59" i="1"/>
  <c r="C59" i="1" s="1"/>
  <c r="D59" i="1" s="1"/>
  <c r="B60" i="1"/>
  <c r="C60" i="1" s="1"/>
  <c r="D60" i="1" s="1"/>
  <c r="B61" i="1"/>
  <c r="C61" i="1" s="1"/>
  <c r="D61" i="1" s="1"/>
  <c r="B62" i="1"/>
  <c r="C62" i="1" s="1"/>
  <c r="D62" i="1" s="1"/>
  <c r="B63" i="1"/>
  <c r="C63" i="1" s="1"/>
  <c r="D63" i="1" s="1"/>
  <c r="B64" i="1"/>
  <c r="C64" i="1" s="1"/>
  <c r="D64" i="1" s="1"/>
  <c r="B65" i="1"/>
  <c r="C65" i="1" s="1"/>
  <c r="D65" i="1" s="1"/>
  <c r="B66" i="1"/>
  <c r="C66" i="1" s="1"/>
  <c r="D66" i="1" s="1"/>
  <c r="B67" i="1"/>
  <c r="C67" i="1" s="1"/>
  <c r="D67" i="1" s="1"/>
  <c r="B68" i="1"/>
  <c r="C68" i="1" s="1"/>
  <c r="D68" i="1" s="1"/>
  <c r="B69" i="1"/>
  <c r="C69" i="1" s="1"/>
  <c r="D69" i="1" s="1"/>
  <c r="B70" i="1"/>
  <c r="C70" i="1" s="1"/>
  <c r="D70" i="1" s="1"/>
  <c r="B71" i="1"/>
  <c r="C71" i="1" s="1"/>
  <c r="D71" i="1" s="1"/>
  <c r="B72" i="1"/>
  <c r="C72" i="1" s="1"/>
  <c r="D72" i="1" s="1"/>
  <c r="B73" i="1"/>
  <c r="C73" i="1" s="1"/>
  <c r="D73" i="1" s="1"/>
  <c r="B74" i="1"/>
  <c r="C74" i="1" s="1"/>
  <c r="D74" i="1" s="1"/>
  <c r="B75" i="1"/>
  <c r="C75" i="1" s="1"/>
  <c r="D75" i="1" s="1"/>
  <c r="B76" i="1"/>
  <c r="C76" i="1" s="1"/>
  <c r="D76" i="1" s="1"/>
  <c r="B77" i="1"/>
  <c r="C77" i="1" s="1"/>
  <c r="D77" i="1" s="1"/>
  <c r="B78" i="1"/>
  <c r="C78" i="1" s="1"/>
  <c r="D78" i="1" s="1"/>
  <c r="B79" i="1"/>
  <c r="C79" i="1" s="1"/>
  <c r="D79" i="1" s="1"/>
  <c r="B80" i="1"/>
  <c r="C80" i="1" s="1"/>
  <c r="D80" i="1" s="1"/>
  <c r="B81" i="1"/>
  <c r="C81" i="1" s="1"/>
  <c r="D81" i="1" s="1"/>
  <c r="B82" i="1"/>
  <c r="C82" i="1" s="1"/>
  <c r="D82" i="1" s="1"/>
  <c r="B83" i="1"/>
  <c r="C83" i="1" s="1"/>
  <c r="D83" i="1" s="1"/>
  <c r="B84" i="1"/>
  <c r="C84" i="1" s="1"/>
  <c r="D84" i="1" s="1"/>
  <c r="B85" i="1"/>
  <c r="C85" i="1" s="1"/>
  <c r="D85" i="1" s="1"/>
  <c r="B86" i="1"/>
  <c r="C86" i="1" s="1"/>
  <c r="D86" i="1" s="1"/>
  <c r="B87" i="1"/>
  <c r="C87" i="1" s="1"/>
  <c r="D87" i="1" s="1"/>
  <c r="B88" i="1"/>
  <c r="C88" i="1" s="1"/>
  <c r="D88" i="1" s="1"/>
  <c r="B89" i="1"/>
  <c r="C89" i="1" s="1"/>
  <c r="D89" i="1" s="1"/>
  <c r="B90" i="1"/>
  <c r="C90" i="1" s="1"/>
  <c r="D90" i="1" s="1"/>
  <c r="B91" i="1"/>
  <c r="C91" i="1" s="1"/>
  <c r="D91" i="1" s="1"/>
  <c r="B92" i="1"/>
  <c r="C92" i="1" s="1"/>
  <c r="D92" i="1" s="1"/>
  <c r="B93" i="1"/>
  <c r="C93" i="1" s="1"/>
  <c r="D93" i="1" s="1"/>
  <c r="B94" i="1"/>
  <c r="C94" i="1" s="1"/>
  <c r="D94" i="1" s="1"/>
  <c r="B95" i="1"/>
  <c r="C95" i="1" s="1"/>
  <c r="D95" i="1" s="1"/>
  <c r="B96" i="1"/>
  <c r="C96" i="1" s="1"/>
  <c r="D96" i="1" s="1"/>
  <c r="B97" i="1"/>
  <c r="C97" i="1" s="1"/>
  <c r="D97" i="1" s="1"/>
  <c r="B98" i="1"/>
  <c r="C98" i="1" s="1"/>
  <c r="D98" i="1" s="1"/>
  <c r="B99" i="1"/>
  <c r="C99" i="1" s="1"/>
  <c r="D99" i="1" s="1"/>
  <c r="B100" i="1"/>
  <c r="C100" i="1" s="1"/>
  <c r="D100" i="1" s="1"/>
  <c r="B101" i="1"/>
  <c r="C101" i="1" s="1"/>
  <c r="D101" i="1" s="1"/>
  <c r="B102" i="1"/>
  <c r="C102" i="1" s="1"/>
  <c r="D102" i="1" s="1"/>
  <c r="B103" i="1"/>
  <c r="C103" i="1" s="1"/>
  <c r="D103" i="1" s="1"/>
  <c r="B3" i="1"/>
  <c r="C3" i="1" s="1"/>
  <c r="D3" i="1" s="1"/>
  <c r="F11" i="1" s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I7" i="1"/>
  <c r="I10" i="1" s="1"/>
  <c r="F12" i="1" l="1"/>
  <c r="F9" i="1"/>
  <c r="F8" i="1"/>
  <c r="F3" i="1"/>
  <c r="F5" i="1"/>
  <c r="I9" i="1"/>
  <c r="I11" i="1" s="1"/>
  <c r="I12" i="1"/>
  <c r="I13" i="1" l="1"/>
</calcChain>
</file>

<file path=xl/sharedStrings.xml><?xml version="1.0" encoding="utf-8"?>
<sst xmlns="http://schemas.openxmlformats.org/spreadsheetml/2006/main" count="24" uniqueCount="23">
  <si>
    <t>r</t>
  </si>
  <si>
    <t>sigma</t>
  </si>
  <si>
    <t xml:space="preserve">S </t>
  </si>
  <si>
    <t>T-t</t>
  </si>
  <si>
    <t>K</t>
  </si>
  <si>
    <t>d1</t>
  </si>
  <si>
    <t>d2</t>
  </si>
  <si>
    <t>Phi(d1)</t>
  </si>
  <si>
    <t>Phi(d2)</t>
  </si>
  <si>
    <t>Call</t>
  </si>
  <si>
    <t xml:space="preserve"> </t>
  </si>
  <si>
    <t>Exact price</t>
  </si>
  <si>
    <t>Simulation</t>
  </si>
  <si>
    <t>DiscountF</t>
  </si>
  <si>
    <t>Mean</t>
  </si>
  <si>
    <t>Variance</t>
  </si>
  <si>
    <t>W_T-W_t</t>
  </si>
  <si>
    <t>X_T</t>
  </si>
  <si>
    <t>Sample mean W_T-W_t</t>
  </si>
  <si>
    <t>Sample variance</t>
  </si>
  <si>
    <t>Discounted Average</t>
  </si>
  <si>
    <t>(X_T-K)+</t>
  </si>
  <si>
    <t>Average Payoff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</si>
</sst>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1"/>
      <color rgb="FF000000"/>
      <name val="Calibri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3" fillId="2" borderId="0" xfId="0" applyFont="1" applyFill="1"/>
    <xf numFmtId="0" fontId="0" fillId="0" borderId="0" xfId="0" applyFont="1"/>
    <xf numFmtId="0" fontId="0" fillId="2" borderId="0" xfId="0" applyFill="1"/>
  </cellXfs>
  <cellStyles count="2">
    <cellStyle name="Normal" xfId="0" builtinId="0"/>
    <cellStyle name="Normal 2" xfId="1" xr:uid="{213C5218-EF7D-4F8D-A462-E71261B356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AEE57-F416-4CD1-B199-9DB653A3C5F3}">
  <dimension ref="A1:I103"/>
  <sheetViews>
    <sheetView tabSelected="1" workbookViewId="0">
      <selection activeCell="F6" sqref="F6"/>
    </sheetView>
  </sheetViews>
  <sheetFormatPr defaultRowHeight="15"/>
  <cols>
    <col min="5" max="5" width="23.140625" customWidth="1"/>
    <col min="6" max="6" width="13.85546875" customWidth="1"/>
  </cols>
  <sheetData>
    <row r="1" spans="1:9">
      <c r="A1" s="3" t="s">
        <v>12</v>
      </c>
      <c r="H1" s="2" t="s">
        <v>11</v>
      </c>
      <c r="I1" s="2"/>
    </row>
    <row r="2" spans="1:9">
      <c r="A2" s="3"/>
      <c r="B2" t="s">
        <v>16</v>
      </c>
      <c r="C2" t="s">
        <v>17</v>
      </c>
      <c r="D2" t="s">
        <v>21</v>
      </c>
      <c r="H2" s="2"/>
      <c r="I2" s="2"/>
    </row>
    <row r="3" spans="1:9">
      <c r="A3" s="6">
        <f>ROW(A3)-2</f>
        <v>1</v>
      </c>
      <c r="B3">
        <f ca="1">_xlfn.NORM.INV(RAND(),$F$4,SQRT($F$5))</f>
        <v>0.27523358938743925</v>
      </c>
      <c r="C3">
        <f ca="1">I$6*EXP((I$4-1/2*I$5^2)*I$7+I$5*B3)</f>
        <v>106.18861544538322</v>
      </c>
      <c r="D3">
        <f ca="1">MAX(C3-I$8,0)</f>
        <v>16.188615445383221</v>
      </c>
      <c r="E3" t="s">
        <v>13</v>
      </c>
      <c r="F3">
        <f>EXP(-I4*I7)</f>
        <v>0.99004983374916811</v>
      </c>
      <c r="G3" t="s">
        <v>10</v>
      </c>
      <c r="I3" s="4" t="s">
        <v>10</v>
      </c>
    </row>
    <row r="4" spans="1:9">
      <c r="A4" s="6">
        <f t="shared" ref="A4:A67" si="0">ROW(A4)-2</f>
        <v>2</v>
      </c>
      <c r="B4">
        <f t="shared" ref="B4:B67" ca="1" si="1">_xlfn.NORM.INV(RAND(),$F$4,SQRT($F$5))</f>
        <v>0.3931057034121338</v>
      </c>
      <c r="C4">
        <f t="shared" ref="C4:C67" ca="1" si="2">I$6*EXP((I$4-1/2*I$5^2)*I$7+I$5*B4)</f>
        <v>108.7216913514559</v>
      </c>
      <c r="D4">
        <f t="shared" ref="D4:D67" ca="1" si="3">MAX(C4-I$8,0)</f>
        <v>18.721691351455902</v>
      </c>
      <c r="E4" t="s">
        <v>14</v>
      </c>
      <c r="F4">
        <v>0</v>
      </c>
      <c r="H4" s="1" t="s">
        <v>0</v>
      </c>
      <c r="I4" s="1">
        <v>0.04</v>
      </c>
    </row>
    <row r="5" spans="1:9">
      <c r="A5" s="6">
        <f t="shared" si="0"/>
        <v>3</v>
      </c>
      <c r="B5">
        <f t="shared" ca="1" si="1"/>
        <v>-0.12507035100347286</v>
      </c>
      <c r="C5">
        <f t="shared" ca="1" si="2"/>
        <v>98.018488181172614</v>
      </c>
      <c r="D5">
        <f t="shared" ca="1" si="3"/>
        <v>8.0184881811726143</v>
      </c>
      <c r="E5" t="s">
        <v>15</v>
      </c>
      <c r="F5">
        <f>I7</f>
        <v>0.25</v>
      </c>
      <c r="H5" s="1" t="s">
        <v>1</v>
      </c>
      <c r="I5" s="1">
        <v>0.2</v>
      </c>
    </row>
    <row r="6" spans="1:9">
      <c r="A6" s="6">
        <f t="shared" si="0"/>
        <v>4</v>
      </c>
      <c r="B6">
        <f t="shared" ca="1" si="1"/>
        <v>-0.15010814813257367</v>
      </c>
      <c r="C6">
        <f t="shared" ca="1" si="2"/>
        <v>97.528881666734264</v>
      </c>
      <c r="D6">
        <f t="shared" ca="1" si="3"/>
        <v>7.5288816667342644</v>
      </c>
      <c r="H6" s="1" t="s">
        <v>2</v>
      </c>
      <c r="I6" s="1">
        <v>100</v>
      </c>
    </row>
    <row r="7" spans="1:9">
      <c r="A7" s="6">
        <f t="shared" si="0"/>
        <v>5</v>
      </c>
      <c r="B7">
        <f t="shared" ca="1" si="1"/>
        <v>1.2264024486116085</v>
      </c>
      <c r="C7">
        <f t="shared" ca="1" si="2"/>
        <v>128.4385623135064</v>
      </c>
      <c r="D7">
        <f t="shared" ca="1" si="3"/>
        <v>38.438562313506395</v>
      </c>
      <c r="H7" s="1" t="s">
        <v>3</v>
      </c>
      <c r="I7" s="1">
        <f>3/12</f>
        <v>0.25</v>
      </c>
    </row>
    <row r="8" spans="1:9">
      <c r="A8" s="6">
        <f t="shared" si="0"/>
        <v>6</v>
      </c>
      <c r="B8">
        <f t="shared" ca="1" si="1"/>
        <v>0.10762730364969063</v>
      </c>
      <c r="C8">
        <f t="shared" ca="1" si="2"/>
        <v>102.68803920531889</v>
      </c>
      <c r="D8">
        <f t="shared" ca="1" si="3"/>
        <v>12.688039205318887</v>
      </c>
      <c r="E8" t="s">
        <v>18</v>
      </c>
      <c r="F8">
        <f ca="1">AVERAGE(B3:B102)</f>
        <v>-1.0952524321654628E-3</v>
      </c>
      <c r="H8" s="1" t="s">
        <v>4</v>
      </c>
      <c r="I8" s="1">
        <v>90</v>
      </c>
    </row>
    <row r="9" spans="1:9" s="6" customFormat="1">
      <c r="A9" s="6">
        <f t="shared" si="0"/>
        <v>7</v>
      </c>
      <c r="B9">
        <f t="shared" ca="1" si="1"/>
        <v>0.82198222263328113</v>
      </c>
      <c r="C9">
        <f t="shared" ca="1" si="2"/>
        <v>118.45896699372997</v>
      </c>
      <c r="D9">
        <f t="shared" ca="1" si="3"/>
        <v>28.458966993729973</v>
      </c>
      <c r="E9" s="6" t="s">
        <v>19</v>
      </c>
      <c r="F9" s="6">
        <f ca="1">SUMPRODUCT(B3:B102,B3:B102)/100</f>
        <v>0.27201514967901852</v>
      </c>
      <c r="H9" s="4" t="s">
        <v>5</v>
      </c>
      <c r="I9" s="4">
        <f>((I4+I5^2/2)*I7+LN(I6/I8))/(I5*SQRT(I7))</f>
        <v>1.2036051565782635</v>
      </c>
    </row>
    <row r="10" spans="1:9">
      <c r="A10" s="6">
        <f t="shared" si="0"/>
        <v>8</v>
      </c>
      <c r="B10">
        <f t="shared" ca="1" si="1"/>
        <v>-0.61011749414279792</v>
      </c>
      <c r="C10">
        <f t="shared" ca="1" si="2"/>
        <v>88.956428919907836</v>
      </c>
      <c r="D10">
        <f t="shared" ca="1" si="3"/>
        <v>0</v>
      </c>
      <c r="H10" s="1" t="s">
        <v>6</v>
      </c>
      <c r="I10" s="1">
        <f>((I$4-I5^2/2)*I7+LN(I6/I8))/(I5*SQRT(I7))</f>
        <v>1.1036051565782634</v>
      </c>
    </row>
    <row r="11" spans="1:9">
      <c r="A11" s="6">
        <f t="shared" si="0"/>
        <v>9</v>
      </c>
      <c r="B11">
        <f t="shared" ca="1" si="1"/>
        <v>-0.65924126085879731</v>
      </c>
      <c r="C11">
        <f t="shared" ca="1" si="2"/>
        <v>88.086733216024953</v>
      </c>
      <c r="D11">
        <f t="shared" ca="1" si="3"/>
        <v>0</v>
      </c>
      <c r="E11" t="s">
        <v>22</v>
      </c>
      <c r="F11">
        <f ca="1">AVERAGE(D3:D102)</f>
        <v>11.53595336451561</v>
      </c>
      <c r="H11" s="1" t="s">
        <v>7</v>
      </c>
      <c r="I11" s="1">
        <f>NORMDIST(I9,0,1,1)</f>
        <v>0.88562888726200029</v>
      </c>
    </row>
    <row r="12" spans="1:9">
      <c r="A12" s="6">
        <f t="shared" si="0"/>
        <v>10</v>
      </c>
      <c r="B12">
        <f t="shared" ca="1" si="1"/>
        <v>-9.0384467904419813E-2</v>
      </c>
      <c r="C12">
        <f t="shared" ca="1" si="2"/>
        <v>98.70082375045655</v>
      </c>
      <c r="D12">
        <f t="shared" ca="1" si="3"/>
        <v>8.70082375045655</v>
      </c>
      <c r="E12" t="s">
        <v>20</v>
      </c>
      <c r="F12" s="7">
        <f ca="1">F3*F11</f>
        <v>11.421168710676836</v>
      </c>
      <c r="H12" s="1" t="s">
        <v>8</v>
      </c>
      <c r="I12" s="1">
        <f t="shared" ref="I12" si="4">NORMDIST(I10,0,1,1)</f>
        <v>0.86511777332096984</v>
      </c>
    </row>
    <row r="13" spans="1:9">
      <c r="A13" s="6">
        <f t="shared" si="0"/>
        <v>11</v>
      </c>
      <c r="B13">
        <f t="shared" ca="1" si="1"/>
        <v>-0.47105717256270874</v>
      </c>
      <c r="C13">
        <f t="shared" ca="1" si="2"/>
        <v>91.465216409399247</v>
      </c>
      <c r="D13">
        <f t="shared" ca="1" si="3"/>
        <v>1.4652164093992468</v>
      </c>
      <c r="H13" s="1" t="s">
        <v>9</v>
      </c>
      <c r="I13" s="5">
        <f>I6*_xlfn.NORM.DIST(I9,0,1,1)-I8*EXP(-I4*I7)*_xlfn.NORM.DIST(I10,0,1,1)</f>
        <v>11.477015037711126</v>
      </c>
    </row>
    <row r="14" spans="1:9">
      <c r="A14" s="6">
        <f t="shared" si="0"/>
        <v>12</v>
      </c>
      <c r="B14">
        <f t="shared" ca="1" si="1"/>
        <v>0.69365820238269593</v>
      </c>
      <c r="C14">
        <f t="shared" ca="1" si="2"/>
        <v>115.45742259577261</v>
      </c>
      <c r="D14">
        <f t="shared" ca="1" si="3"/>
        <v>25.457422595772613</v>
      </c>
    </row>
    <row r="15" spans="1:9">
      <c r="A15" s="6">
        <f t="shared" si="0"/>
        <v>13</v>
      </c>
      <c r="B15">
        <f t="shared" ca="1" si="1"/>
        <v>0.55842397645260067</v>
      </c>
      <c r="C15">
        <f t="shared" ca="1" si="2"/>
        <v>112.37651577892996</v>
      </c>
      <c r="D15">
        <f t="shared" ca="1" si="3"/>
        <v>22.376515778929956</v>
      </c>
    </row>
    <row r="16" spans="1:9">
      <c r="A16" s="6">
        <f t="shared" si="0"/>
        <v>14</v>
      </c>
      <c r="B16">
        <f t="shared" ca="1" si="1"/>
        <v>-0.44065781545469473</v>
      </c>
      <c r="C16">
        <f t="shared" ca="1" si="2"/>
        <v>92.023007094320647</v>
      </c>
      <c r="D16">
        <f t="shared" ca="1" si="3"/>
        <v>2.0230070943206471</v>
      </c>
    </row>
    <row r="17" spans="1:6">
      <c r="A17" s="6">
        <f t="shared" si="0"/>
        <v>15</v>
      </c>
      <c r="B17">
        <f t="shared" ca="1" si="1"/>
        <v>-0.10555648721764421</v>
      </c>
      <c r="C17">
        <f t="shared" ca="1" si="2"/>
        <v>98.401779529548207</v>
      </c>
      <c r="D17">
        <f t="shared" ca="1" si="3"/>
        <v>8.4017795295482074</v>
      </c>
    </row>
    <row r="18" spans="1:6">
      <c r="A18" s="6">
        <f t="shared" si="0"/>
        <v>16</v>
      </c>
      <c r="B18">
        <f t="shared" ca="1" si="1"/>
        <v>-0.28874614380256231</v>
      </c>
      <c r="C18">
        <f t="shared" ca="1" si="2"/>
        <v>94.861786873604075</v>
      </c>
      <c r="D18">
        <f t="shared" ca="1" si="3"/>
        <v>4.8617868736040748</v>
      </c>
    </row>
    <row r="19" spans="1:6">
      <c r="A19" s="6">
        <f t="shared" si="0"/>
        <v>17</v>
      </c>
      <c r="B19">
        <f t="shared" ca="1" si="1"/>
        <v>0.1165784996251651</v>
      </c>
      <c r="C19">
        <f t="shared" ca="1" si="2"/>
        <v>102.87204001155644</v>
      </c>
      <c r="D19">
        <f t="shared" ca="1" si="3"/>
        <v>12.872040011556436</v>
      </c>
    </row>
    <row r="20" spans="1:6">
      <c r="A20" s="6">
        <f t="shared" si="0"/>
        <v>18</v>
      </c>
      <c r="B20">
        <f t="shared" ca="1" si="1"/>
        <v>-0.69765053994912785</v>
      </c>
      <c r="C20">
        <f t="shared" ca="1" si="2"/>
        <v>87.412656028679081</v>
      </c>
      <c r="D20">
        <f t="shared" ca="1" si="3"/>
        <v>0</v>
      </c>
    </row>
    <row r="21" spans="1:6">
      <c r="A21" s="6">
        <f t="shared" si="0"/>
        <v>19</v>
      </c>
      <c r="B21">
        <f t="shared" ca="1" si="1"/>
        <v>0.51407018448224506</v>
      </c>
      <c r="C21">
        <f t="shared" ca="1" si="2"/>
        <v>111.38405928721909</v>
      </c>
      <c r="D21">
        <f t="shared" ca="1" si="3"/>
        <v>21.384059287219088</v>
      </c>
      <c r="E21" s="1"/>
      <c r="F21" s="1"/>
    </row>
    <row r="22" spans="1:6">
      <c r="A22" s="6">
        <f t="shared" si="0"/>
        <v>20</v>
      </c>
      <c r="B22">
        <f t="shared" ca="1" si="1"/>
        <v>-0.6878047023741769</v>
      </c>
      <c r="C22">
        <f t="shared" ca="1" si="2"/>
        <v>87.584955779189457</v>
      </c>
      <c r="D22">
        <f t="shared" ca="1" si="3"/>
        <v>0</v>
      </c>
    </row>
    <row r="23" spans="1:6">
      <c r="A23" s="6">
        <f t="shared" si="0"/>
        <v>21</v>
      </c>
      <c r="B23">
        <f t="shared" ca="1" si="1"/>
        <v>-0.34829023915571117</v>
      </c>
      <c r="C23">
        <f t="shared" ca="1" si="2"/>
        <v>93.738795042136829</v>
      </c>
      <c r="D23">
        <f t="shared" ca="1" si="3"/>
        <v>3.7387950421368288</v>
      </c>
    </row>
    <row r="24" spans="1:6">
      <c r="A24" s="6">
        <f t="shared" si="0"/>
        <v>22</v>
      </c>
      <c r="B24">
        <f t="shared" ca="1" si="1"/>
        <v>-0.10017710021754345</v>
      </c>
      <c r="C24">
        <f t="shared" ca="1" si="2"/>
        <v>98.507704751324425</v>
      </c>
      <c r="D24">
        <f t="shared" ca="1" si="3"/>
        <v>8.5077047513244253</v>
      </c>
    </row>
    <row r="25" spans="1:6">
      <c r="A25" s="6">
        <f t="shared" si="0"/>
        <v>23</v>
      </c>
      <c r="B25">
        <f t="shared" ca="1" si="1"/>
        <v>-0.61118113017622289</v>
      </c>
      <c r="C25">
        <f t="shared" ca="1" si="2"/>
        <v>88.937507479890925</v>
      </c>
      <c r="D25">
        <f t="shared" ca="1" si="3"/>
        <v>0</v>
      </c>
    </row>
    <row r="26" spans="1:6">
      <c r="A26" s="6">
        <f t="shared" si="0"/>
        <v>24</v>
      </c>
      <c r="B26">
        <f t="shared" ca="1" si="1"/>
        <v>-0.27971141965625745</v>
      </c>
      <c r="C26">
        <f t="shared" ca="1" si="2"/>
        <v>95.033351846429397</v>
      </c>
      <c r="D26">
        <f t="shared" ca="1" si="3"/>
        <v>5.0333518464293974</v>
      </c>
    </row>
    <row r="27" spans="1:6">
      <c r="A27" s="6">
        <f t="shared" si="0"/>
        <v>25</v>
      </c>
      <c r="B27">
        <f t="shared" ca="1" si="1"/>
        <v>1.0598060134092169</v>
      </c>
      <c r="C27">
        <f t="shared" ca="1" si="2"/>
        <v>124.22959034533693</v>
      </c>
      <c r="D27">
        <f t="shared" ca="1" si="3"/>
        <v>34.229590345336931</v>
      </c>
    </row>
    <row r="28" spans="1:6">
      <c r="A28" s="6">
        <f t="shared" si="0"/>
        <v>26</v>
      </c>
      <c r="B28">
        <f t="shared" ca="1" si="1"/>
        <v>-0.29406108205296827</v>
      </c>
      <c r="C28">
        <f t="shared" ca="1" si="2"/>
        <v>94.761003540901754</v>
      </c>
      <c r="D28">
        <f t="shared" ca="1" si="3"/>
        <v>4.7610035409017541</v>
      </c>
    </row>
    <row r="29" spans="1:6">
      <c r="A29" s="6">
        <f t="shared" si="0"/>
        <v>27</v>
      </c>
      <c r="B29">
        <f t="shared" ca="1" si="1"/>
        <v>-1.0660087009542747</v>
      </c>
      <c r="C29">
        <f t="shared" ca="1" si="2"/>
        <v>81.204319843627715</v>
      </c>
      <c r="D29">
        <f t="shared" ca="1" si="3"/>
        <v>0</v>
      </c>
    </row>
    <row r="30" spans="1:6">
      <c r="A30" s="6">
        <f t="shared" si="0"/>
        <v>28</v>
      </c>
      <c r="B30">
        <f t="shared" ca="1" si="1"/>
        <v>9.0610683363970115E-2</v>
      </c>
      <c r="C30">
        <f t="shared" ca="1" si="2"/>
        <v>102.33915255502713</v>
      </c>
      <c r="D30">
        <f t="shared" ca="1" si="3"/>
        <v>12.339152555027127</v>
      </c>
    </row>
    <row r="31" spans="1:6">
      <c r="A31" s="6">
        <f t="shared" si="0"/>
        <v>29</v>
      </c>
      <c r="B31">
        <f t="shared" ca="1" si="1"/>
        <v>-0.39632263067401868</v>
      </c>
      <c r="C31">
        <f t="shared" ca="1" si="2"/>
        <v>92.842606839622078</v>
      </c>
      <c r="D31">
        <f t="shared" ca="1" si="3"/>
        <v>2.8426068396220785</v>
      </c>
    </row>
    <row r="32" spans="1:6">
      <c r="A32" s="6">
        <f t="shared" si="0"/>
        <v>30</v>
      </c>
      <c r="B32">
        <f t="shared" ca="1" si="1"/>
        <v>-7.3307570760660454E-2</v>
      </c>
      <c r="C32">
        <f t="shared" ca="1" si="2"/>
        <v>99.038500832930197</v>
      </c>
      <c r="D32">
        <f t="shared" ca="1" si="3"/>
        <v>9.0385008329301968</v>
      </c>
    </row>
    <row r="33" spans="1:4">
      <c r="A33" s="6">
        <f t="shared" si="0"/>
        <v>31</v>
      </c>
      <c r="B33">
        <f t="shared" ca="1" si="1"/>
        <v>-0.18042408206606819</v>
      </c>
      <c r="C33">
        <f t="shared" ca="1" si="2"/>
        <v>96.939334912223913</v>
      </c>
      <c r="D33">
        <f t="shared" ca="1" si="3"/>
        <v>6.939334912223913</v>
      </c>
    </row>
    <row r="34" spans="1:4">
      <c r="A34" s="6">
        <f t="shared" si="0"/>
        <v>32</v>
      </c>
      <c r="B34">
        <f t="shared" ca="1" si="1"/>
        <v>0.67190658224430122</v>
      </c>
      <c r="C34">
        <f t="shared" ca="1" si="2"/>
        <v>114.95623634779437</v>
      </c>
      <c r="D34">
        <f t="shared" ca="1" si="3"/>
        <v>24.956236347794373</v>
      </c>
    </row>
    <row r="35" spans="1:4">
      <c r="A35" s="6">
        <f t="shared" si="0"/>
        <v>33</v>
      </c>
      <c r="B35">
        <f t="shared" ca="1" si="1"/>
        <v>-0.64160126054711519</v>
      </c>
      <c r="C35">
        <f t="shared" ca="1" si="2"/>
        <v>88.398052059842485</v>
      </c>
      <c r="D35">
        <f t="shared" ca="1" si="3"/>
        <v>0</v>
      </c>
    </row>
    <row r="36" spans="1:4">
      <c r="A36" s="6">
        <f t="shared" si="0"/>
        <v>34</v>
      </c>
      <c r="B36">
        <f t="shared" ca="1" si="1"/>
        <v>-0.95628163712474201</v>
      </c>
      <c r="C36">
        <f t="shared" ca="1" si="2"/>
        <v>83.006080036304169</v>
      </c>
      <c r="D36">
        <f t="shared" ca="1" si="3"/>
        <v>0</v>
      </c>
    </row>
    <row r="37" spans="1:4">
      <c r="A37" s="6">
        <f t="shared" si="0"/>
        <v>35</v>
      </c>
      <c r="B37">
        <f t="shared" ca="1" si="1"/>
        <v>-0.39445781172046357</v>
      </c>
      <c r="C37">
        <f t="shared" ca="1" si="2"/>
        <v>92.877240228306974</v>
      </c>
      <c r="D37">
        <f t="shared" ca="1" si="3"/>
        <v>2.8772402283069738</v>
      </c>
    </row>
    <row r="38" spans="1:4">
      <c r="A38" s="6">
        <f t="shared" si="0"/>
        <v>36</v>
      </c>
      <c r="B38">
        <f t="shared" ca="1" si="1"/>
        <v>0.17132724519108369</v>
      </c>
      <c r="C38">
        <f t="shared" ca="1" si="2"/>
        <v>104.00465263610241</v>
      </c>
      <c r="D38">
        <f t="shared" ca="1" si="3"/>
        <v>14.004652636102406</v>
      </c>
    </row>
    <row r="39" spans="1:4">
      <c r="A39" s="6">
        <f t="shared" si="0"/>
        <v>37</v>
      </c>
      <c r="B39">
        <f t="shared" ca="1" si="1"/>
        <v>0.36342830345217153</v>
      </c>
      <c r="C39">
        <f t="shared" ca="1" si="2"/>
        <v>108.07828727268382</v>
      </c>
      <c r="D39">
        <f t="shared" ca="1" si="3"/>
        <v>18.078287272683824</v>
      </c>
    </row>
    <row r="40" spans="1:4">
      <c r="A40" s="6">
        <f t="shared" si="0"/>
        <v>38</v>
      </c>
      <c r="B40">
        <f t="shared" ca="1" si="1"/>
        <v>-0.5968990909704126</v>
      </c>
      <c r="C40">
        <f t="shared" ca="1" si="2"/>
        <v>89.191912442819827</v>
      </c>
      <c r="D40">
        <f t="shared" ca="1" si="3"/>
        <v>0</v>
      </c>
    </row>
    <row r="41" spans="1:4">
      <c r="A41" s="6">
        <f t="shared" si="0"/>
        <v>39</v>
      </c>
      <c r="B41">
        <f t="shared" ca="1" si="1"/>
        <v>0.53794397165639896</v>
      </c>
      <c r="C41">
        <f t="shared" ca="1" si="2"/>
        <v>111.91716285972429</v>
      </c>
      <c r="D41">
        <f t="shared" ca="1" si="3"/>
        <v>21.917162859724286</v>
      </c>
    </row>
    <row r="42" spans="1:4">
      <c r="A42" s="6">
        <f t="shared" si="0"/>
        <v>40</v>
      </c>
      <c r="B42">
        <f t="shared" ca="1" si="1"/>
        <v>1.3030942666148742</v>
      </c>
      <c r="C42">
        <f t="shared" ca="1" si="2"/>
        <v>130.42378580141224</v>
      </c>
      <c r="D42">
        <f t="shared" ca="1" si="3"/>
        <v>40.423785801412237</v>
      </c>
    </row>
    <row r="43" spans="1:4">
      <c r="A43" s="6">
        <f t="shared" si="0"/>
        <v>41</v>
      </c>
      <c r="B43">
        <f t="shared" ca="1" si="1"/>
        <v>0.76215027318923956</v>
      </c>
      <c r="C43">
        <f t="shared" ca="1" si="2"/>
        <v>117.04988841500293</v>
      </c>
      <c r="D43">
        <f t="shared" ca="1" si="3"/>
        <v>27.049888415002926</v>
      </c>
    </row>
    <row r="44" spans="1:4">
      <c r="A44" s="6">
        <f t="shared" si="0"/>
        <v>42</v>
      </c>
      <c r="B44">
        <f t="shared" ca="1" si="1"/>
        <v>3.15097935628737E-2</v>
      </c>
      <c r="C44">
        <f t="shared" ca="1" si="2"/>
        <v>101.13660671372288</v>
      </c>
      <c r="D44">
        <f t="shared" ca="1" si="3"/>
        <v>11.136606713722884</v>
      </c>
    </row>
    <row r="45" spans="1:4">
      <c r="A45" s="6">
        <f t="shared" si="0"/>
        <v>43</v>
      </c>
      <c r="B45">
        <f t="shared" ca="1" si="1"/>
        <v>-6.3542181334348261E-2</v>
      </c>
      <c r="C45">
        <f t="shared" ca="1" si="2"/>
        <v>99.23211975356574</v>
      </c>
      <c r="D45">
        <f t="shared" ca="1" si="3"/>
        <v>9.2321197535657404</v>
      </c>
    </row>
    <row r="46" spans="1:4">
      <c r="A46" s="6">
        <f t="shared" si="0"/>
        <v>44</v>
      </c>
      <c r="B46">
        <f t="shared" ca="1" si="1"/>
        <v>-0.15390025516072614</v>
      </c>
      <c r="C46">
        <f t="shared" ca="1" si="2"/>
        <v>97.454941717575295</v>
      </c>
      <c r="D46">
        <f t="shared" ca="1" si="3"/>
        <v>7.454941717575295</v>
      </c>
    </row>
    <row r="47" spans="1:4">
      <c r="A47" s="6">
        <f t="shared" si="0"/>
        <v>45</v>
      </c>
      <c r="B47">
        <f t="shared" ca="1" si="1"/>
        <v>-0.62352573123448751</v>
      </c>
      <c r="C47">
        <f t="shared" ca="1" si="2"/>
        <v>88.718198709428705</v>
      </c>
      <c r="D47">
        <f t="shared" ca="1" si="3"/>
        <v>0</v>
      </c>
    </row>
    <row r="48" spans="1:4">
      <c r="A48" s="6">
        <f t="shared" si="0"/>
        <v>46</v>
      </c>
      <c r="B48">
        <f t="shared" ca="1" si="1"/>
        <v>-8.124781735189178E-2</v>
      </c>
      <c r="C48">
        <f t="shared" ca="1" si="2"/>
        <v>98.881347625751147</v>
      </c>
      <c r="D48">
        <f t="shared" ca="1" si="3"/>
        <v>8.8813476257511468</v>
      </c>
    </row>
    <row r="49" spans="1:4">
      <c r="A49" s="6">
        <f t="shared" si="0"/>
        <v>47</v>
      </c>
      <c r="B49">
        <f t="shared" ca="1" si="1"/>
        <v>0.44525534552894785</v>
      </c>
      <c r="C49">
        <f t="shared" ca="1" si="2"/>
        <v>109.86158498136298</v>
      </c>
      <c r="D49">
        <f t="shared" ca="1" si="3"/>
        <v>19.861584981362981</v>
      </c>
    </row>
    <row r="50" spans="1:4">
      <c r="A50" s="6">
        <f t="shared" si="0"/>
        <v>48</v>
      </c>
      <c r="B50">
        <f t="shared" ca="1" si="1"/>
        <v>0.2714652412922629</v>
      </c>
      <c r="C50">
        <f t="shared" ca="1" si="2"/>
        <v>106.10861446297643</v>
      </c>
      <c r="D50">
        <f t="shared" ca="1" si="3"/>
        <v>16.108614462976433</v>
      </c>
    </row>
    <row r="51" spans="1:4">
      <c r="A51" s="6">
        <f t="shared" si="0"/>
        <v>49</v>
      </c>
      <c r="B51">
        <f t="shared" ca="1" si="1"/>
        <v>-0.79442377310754519</v>
      </c>
      <c r="C51">
        <f t="shared" ca="1" si="2"/>
        <v>85.737082334313527</v>
      </c>
      <c r="D51">
        <f t="shared" ca="1" si="3"/>
        <v>0</v>
      </c>
    </row>
    <row r="52" spans="1:4">
      <c r="A52" s="6">
        <f t="shared" si="0"/>
        <v>50</v>
      </c>
      <c r="B52">
        <f t="shared" ca="1" si="1"/>
        <v>0.64776485914826865</v>
      </c>
      <c r="C52">
        <f t="shared" ca="1" si="2"/>
        <v>114.40252585084612</v>
      </c>
      <c r="D52">
        <f t="shared" ca="1" si="3"/>
        <v>24.402525850846118</v>
      </c>
    </row>
    <row r="53" spans="1:4">
      <c r="A53" s="6">
        <f t="shared" si="0"/>
        <v>51</v>
      </c>
      <c r="B53">
        <f t="shared" ca="1" si="1"/>
        <v>0.16290860961449319</v>
      </c>
      <c r="C53">
        <f t="shared" ca="1" si="2"/>
        <v>103.82968452295327</v>
      </c>
      <c r="D53">
        <f t="shared" ca="1" si="3"/>
        <v>13.829684522953272</v>
      </c>
    </row>
    <row r="54" spans="1:4">
      <c r="A54" s="6">
        <f t="shared" si="0"/>
        <v>52</v>
      </c>
      <c r="B54">
        <f t="shared" ca="1" si="1"/>
        <v>0.19348278731263296</v>
      </c>
      <c r="C54">
        <f t="shared" ca="1" si="2"/>
        <v>104.46653108958111</v>
      </c>
      <c r="D54">
        <f t="shared" ca="1" si="3"/>
        <v>14.46653108958111</v>
      </c>
    </row>
    <row r="55" spans="1:4">
      <c r="A55" s="6">
        <f t="shared" si="0"/>
        <v>53</v>
      </c>
      <c r="B55">
        <f t="shared" ca="1" si="1"/>
        <v>-2.5842327600252835E-2</v>
      </c>
      <c r="C55">
        <f t="shared" ca="1" si="2"/>
        <v>99.983154866946833</v>
      </c>
      <c r="D55">
        <f t="shared" ca="1" si="3"/>
        <v>9.9831548669468333</v>
      </c>
    </row>
    <row r="56" spans="1:4">
      <c r="A56" s="6">
        <f t="shared" si="0"/>
        <v>54</v>
      </c>
      <c r="B56">
        <f t="shared" ca="1" si="1"/>
        <v>-0.34434399661406262</v>
      </c>
      <c r="C56">
        <f t="shared" ca="1" si="2"/>
        <v>93.812807449545602</v>
      </c>
      <c r="D56">
        <f t="shared" ca="1" si="3"/>
        <v>3.8128074495456019</v>
      </c>
    </row>
    <row r="57" spans="1:4">
      <c r="A57" s="6">
        <f t="shared" si="0"/>
        <v>55</v>
      </c>
      <c r="B57">
        <f t="shared" ca="1" si="1"/>
        <v>0.35626471270088456</v>
      </c>
      <c r="C57">
        <f t="shared" ca="1" si="2"/>
        <v>107.92355242104317</v>
      </c>
      <c r="D57">
        <f t="shared" ca="1" si="3"/>
        <v>17.923552421043169</v>
      </c>
    </row>
    <row r="58" spans="1:4">
      <c r="A58" s="6">
        <f t="shared" si="0"/>
        <v>56</v>
      </c>
      <c r="B58">
        <f t="shared" ca="1" si="1"/>
        <v>0.70444640576212947</v>
      </c>
      <c r="C58">
        <f t="shared" ca="1" si="2"/>
        <v>115.70680717150155</v>
      </c>
      <c r="D58">
        <f t="shared" ca="1" si="3"/>
        <v>25.706807171501552</v>
      </c>
    </row>
    <row r="59" spans="1:4">
      <c r="A59" s="6">
        <f t="shared" si="0"/>
        <v>57</v>
      </c>
      <c r="B59">
        <f t="shared" ca="1" si="1"/>
        <v>9.555025832431634E-3</v>
      </c>
      <c r="C59">
        <f t="shared" ca="1" si="2"/>
        <v>100.69349412717699</v>
      </c>
      <c r="D59">
        <f t="shared" ca="1" si="3"/>
        <v>10.69349412717699</v>
      </c>
    </row>
    <row r="60" spans="1:4">
      <c r="A60" s="6">
        <f t="shared" si="0"/>
        <v>58</v>
      </c>
      <c r="B60">
        <f t="shared" ca="1" si="1"/>
        <v>-0.21307154122559208</v>
      </c>
      <c r="C60">
        <f t="shared" ca="1" si="2"/>
        <v>96.308432294971411</v>
      </c>
      <c r="D60">
        <f t="shared" ca="1" si="3"/>
        <v>6.3084322949714107</v>
      </c>
    </row>
    <row r="61" spans="1:4">
      <c r="A61" s="6">
        <f t="shared" si="0"/>
        <v>59</v>
      </c>
      <c r="B61">
        <f t="shared" ca="1" si="1"/>
        <v>-0.45404460344432218</v>
      </c>
      <c r="C61">
        <f t="shared" ca="1" si="2"/>
        <v>91.776958124610204</v>
      </c>
      <c r="D61">
        <f t="shared" ca="1" si="3"/>
        <v>1.7769581246102035</v>
      </c>
    </row>
    <row r="62" spans="1:4">
      <c r="A62" s="6">
        <f t="shared" si="0"/>
        <v>60</v>
      </c>
      <c r="B62">
        <f t="shared" ca="1" si="1"/>
        <v>-0.60824646220942979</v>
      </c>
      <c r="C62">
        <f t="shared" ca="1" si="2"/>
        <v>88.989723212825339</v>
      </c>
      <c r="D62">
        <f t="shared" ca="1" si="3"/>
        <v>0</v>
      </c>
    </row>
    <row r="63" spans="1:4">
      <c r="A63" s="6">
        <f t="shared" si="0"/>
        <v>61</v>
      </c>
      <c r="B63">
        <f t="shared" ca="1" si="1"/>
        <v>0.48130093040987199</v>
      </c>
      <c r="C63">
        <f t="shared" ca="1" si="2"/>
        <v>110.65645169973644</v>
      </c>
      <c r="D63">
        <f t="shared" ca="1" si="3"/>
        <v>20.656451699736436</v>
      </c>
    </row>
    <row r="64" spans="1:4">
      <c r="A64" s="6">
        <f t="shared" si="0"/>
        <v>62</v>
      </c>
      <c r="B64">
        <f t="shared" ca="1" si="1"/>
        <v>0.72740508442277041</v>
      </c>
      <c r="C64">
        <f t="shared" ca="1" si="2"/>
        <v>116.23932390486445</v>
      </c>
      <c r="D64">
        <f t="shared" ca="1" si="3"/>
        <v>26.239323904864449</v>
      </c>
    </row>
    <row r="65" spans="1:4">
      <c r="A65" s="6">
        <f t="shared" si="0"/>
        <v>63</v>
      </c>
      <c r="B65">
        <f t="shared" ca="1" si="1"/>
        <v>-0.3049075088504179</v>
      </c>
      <c r="C65">
        <f t="shared" ca="1" si="2"/>
        <v>94.55566268525024</v>
      </c>
      <c r="D65">
        <f t="shared" ca="1" si="3"/>
        <v>4.5556626852502404</v>
      </c>
    </row>
    <row r="66" spans="1:4">
      <c r="A66" s="6">
        <f t="shared" si="0"/>
        <v>64</v>
      </c>
      <c r="B66">
        <f t="shared" ca="1" si="1"/>
        <v>-0.612931642428033</v>
      </c>
      <c r="C66">
        <f t="shared" ca="1" si="2"/>
        <v>88.906375690568979</v>
      </c>
      <c r="D66">
        <f t="shared" ca="1" si="3"/>
        <v>0</v>
      </c>
    </row>
    <row r="67" spans="1:4">
      <c r="A67" s="6">
        <f t="shared" si="0"/>
        <v>65</v>
      </c>
      <c r="B67">
        <f t="shared" ca="1" si="1"/>
        <v>0.96419777686915886</v>
      </c>
      <c r="C67">
        <f t="shared" ca="1" si="2"/>
        <v>121.87668335447701</v>
      </c>
      <c r="D67">
        <f t="shared" ca="1" si="3"/>
        <v>31.876683354477009</v>
      </c>
    </row>
    <row r="68" spans="1:4">
      <c r="A68" s="6">
        <f t="shared" ref="A68:A103" si="5">ROW(A68)-2</f>
        <v>66</v>
      </c>
      <c r="B68">
        <f t="shared" ref="B68:B103" ca="1" si="6">_xlfn.NORM.INV(RAND(),$F$4,SQRT($F$5))</f>
        <v>0.16318280223878356</v>
      </c>
      <c r="C68">
        <f t="shared" ref="C68:C103" ca="1" si="7">I$6*EXP((I$4-1/2*I$5^2)*I$7+I$5*B68)</f>
        <v>103.83537854581346</v>
      </c>
      <c r="D68">
        <f t="shared" ref="D68:D103" ca="1" si="8">MAX(C68-I$8,0)</f>
        <v>13.835378545813455</v>
      </c>
    </row>
    <row r="69" spans="1:4">
      <c r="A69" s="6">
        <f t="shared" si="5"/>
        <v>67</v>
      </c>
      <c r="B69">
        <f t="shared" ca="1" si="6"/>
        <v>0.15194538747637812</v>
      </c>
      <c r="C69">
        <f t="shared" ca="1" si="7"/>
        <v>103.60227235188756</v>
      </c>
      <c r="D69">
        <f t="shared" ca="1" si="8"/>
        <v>13.602272351887564</v>
      </c>
    </row>
    <row r="70" spans="1:4">
      <c r="A70" s="6">
        <f t="shared" si="5"/>
        <v>68</v>
      </c>
      <c r="B70">
        <f t="shared" ca="1" si="6"/>
        <v>0.36513225574188968</v>
      </c>
      <c r="C70">
        <f t="shared" ca="1" si="7"/>
        <v>108.11512559841564</v>
      </c>
      <c r="D70">
        <f t="shared" ca="1" si="8"/>
        <v>18.115125598415645</v>
      </c>
    </row>
    <row r="71" spans="1:4">
      <c r="A71" s="6">
        <f t="shared" si="5"/>
        <v>69</v>
      </c>
      <c r="B71">
        <f t="shared" ca="1" si="6"/>
        <v>-0.70257067297176734</v>
      </c>
      <c r="C71">
        <f t="shared" ca="1" si="7"/>
        <v>87.326681956898838</v>
      </c>
      <c r="D71">
        <f t="shared" ca="1" si="8"/>
        <v>0</v>
      </c>
    </row>
    <row r="72" spans="1:4">
      <c r="A72" s="6">
        <f t="shared" si="5"/>
        <v>70</v>
      </c>
      <c r="B72">
        <f t="shared" ca="1" si="6"/>
        <v>0.15739911621304936</v>
      </c>
      <c r="C72">
        <f t="shared" ca="1" si="7"/>
        <v>103.71533774145625</v>
      </c>
      <c r="D72">
        <f t="shared" ca="1" si="8"/>
        <v>13.715337741456253</v>
      </c>
    </row>
    <row r="73" spans="1:4">
      <c r="A73" s="6">
        <f t="shared" si="5"/>
        <v>71</v>
      </c>
      <c r="B73">
        <f t="shared" ca="1" si="6"/>
        <v>1.1048681387688748</v>
      </c>
      <c r="C73">
        <f t="shared" ca="1" si="7"/>
        <v>125.35426061080048</v>
      </c>
      <c r="D73">
        <f t="shared" ca="1" si="8"/>
        <v>35.35426061080048</v>
      </c>
    </row>
    <row r="74" spans="1:4">
      <c r="A74" s="6">
        <f t="shared" si="5"/>
        <v>72</v>
      </c>
      <c r="B74">
        <f t="shared" ca="1" si="6"/>
        <v>0.46449609459260249</v>
      </c>
      <c r="C74">
        <f t="shared" ca="1" si="7"/>
        <v>110.28516329273054</v>
      </c>
      <c r="D74">
        <f t="shared" ca="1" si="8"/>
        <v>20.285163292730545</v>
      </c>
    </row>
    <row r="75" spans="1:4">
      <c r="A75" s="6">
        <f t="shared" si="5"/>
        <v>73</v>
      </c>
      <c r="B75">
        <f t="shared" ca="1" si="6"/>
        <v>-0.33468980284391414</v>
      </c>
      <c r="C75">
        <f t="shared" ca="1" si="7"/>
        <v>93.994119839958699</v>
      </c>
      <c r="D75">
        <f t="shared" ca="1" si="8"/>
        <v>3.9941198399586995</v>
      </c>
    </row>
    <row r="76" spans="1:4">
      <c r="A76" s="6">
        <f t="shared" si="5"/>
        <v>74</v>
      </c>
      <c r="B76">
        <f t="shared" ca="1" si="6"/>
        <v>-0.40875949708878956</v>
      </c>
      <c r="C76">
        <f t="shared" ca="1" si="7"/>
        <v>92.611959591668921</v>
      </c>
      <c r="D76">
        <f t="shared" ca="1" si="8"/>
        <v>2.6119595916689207</v>
      </c>
    </row>
    <row r="77" spans="1:4">
      <c r="A77" s="6">
        <f t="shared" si="5"/>
        <v>75</v>
      </c>
      <c r="B77">
        <f t="shared" ca="1" si="6"/>
        <v>-0.27267560797710194</v>
      </c>
      <c r="C77">
        <f t="shared" ca="1" si="7"/>
        <v>95.167173331990853</v>
      </c>
      <c r="D77">
        <f t="shared" ca="1" si="8"/>
        <v>5.1671733319908526</v>
      </c>
    </row>
    <row r="78" spans="1:4">
      <c r="A78" s="6">
        <f t="shared" si="5"/>
        <v>76</v>
      </c>
      <c r="B78">
        <f t="shared" ca="1" si="6"/>
        <v>-1.2420821514525373</v>
      </c>
      <c r="C78">
        <f t="shared" ca="1" si="7"/>
        <v>78.394498734970483</v>
      </c>
      <c r="D78">
        <f t="shared" ca="1" si="8"/>
        <v>0</v>
      </c>
    </row>
    <row r="79" spans="1:4">
      <c r="A79" s="6">
        <f t="shared" si="5"/>
        <v>77</v>
      </c>
      <c r="B79">
        <f t="shared" ca="1" si="6"/>
        <v>5.7917679831536895E-2</v>
      </c>
      <c r="C79">
        <f t="shared" ca="1" si="7"/>
        <v>101.67218060772174</v>
      </c>
      <c r="D79">
        <f t="shared" ca="1" si="8"/>
        <v>11.672180607721742</v>
      </c>
    </row>
    <row r="80" spans="1:4">
      <c r="A80" s="6">
        <f t="shared" si="5"/>
        <v>78</v>
      </c>
      <c r="B80">
        <f t="shared" ca="1" si="6"/>
        <v>0.11359344255714926</v>
      </c>
      <c r="C80">
        <f t="shared" ca="1" si="7"/>
        <v>102.81064255884253</v>
      </c>
      <c r="D80">
        <f t="shared" ca="1" si="8"/>
        <v>12.810642558842531</v>
      </c>
    </row>
    <row r="81" spans="1:4">
      <c r="A81" s="6">
        <f t="shared" si="5"/>
        <v>79</v>
      </c>
      <c r="B81">
        <f t="shared" ca="1" si="6"/>
        <v>-0.54048145503596201</v>
      </c>
      <c r="C81">
        <f t="shared" ca="1" si="7"/>
        <v>90.204011094873209</v>
      </c>
      <c r="D81">
        <f t="shared" ca="1" si="8"/>
        <v>0.20401109487320923</v>
      </c>
    </row>
    <row r="82" spans="1:4">
      <c r="A82" s="6">
        <f t="shared" si="5"/>
        <v>80</v>
      </c>
      <c r="B82">
        <f t="shared" ca="1" si="6"/>
        <v>-0.42224464459387873</v>
      </c>
      <c r="C82">
        <f t="shared" ca="1" si="7"/>
        <v>92.362518930116536</v>
      </c>
      <c r="D82">
        <f t="shared" ca="1" si="8"/>
        <v>2.3625189301165364</v>
      </c>
    </row>
    <row r="83" spans="1:4">
      <c r="A83" s="6">
        <f t="shared" si="5"/>
        <v>81</v>
      </c>
      <c r="B83">
        <f t="shared" ca="1" si="6"/>
        <v>-0.13756223158815137</v>
      </c>
      <c r="C83">
        <f t="shared" ca="1" si="7"/>
        <v>97.773906786660675</v>
      </c>
      <c r="D83">
        <f t="shared" ca="1" si="8"/>
        <v>7.7739067866606746</v>
      </c>
    </row>
    <row r="84" spans="1:4">
      <c r="A84" s="6">
        <f t="shared" si="5"/>
        <v>82</v>
      </c>
      <c r="B84">
        <f t="shared" ca="1" si="6"/>
        <v>-0.31095441332176027</v>
      </c>
      <c r="C84">
        <f t="shared" ca="1" si="7"/>
        <v>94.441377994144176</v>
      </c>
      <c r="D84">
        <f t="shared" ca="1" si="8"/>
        <v>4.441377994144176</v>
      </c>
    </row>
    <row r="85" spans="1:4">
      <c r="A85" s="6">
        <f t="shared" si="5"/>
        <v>83</v>
      </c>
      <c r="B85">
        <f t="shared" ca="1" si="6"/>
        <v>-0.47226801853606354</v>
      </c>
      <c r="C85">
        <f t="shared" ca="1" si="7"/>
        <v>91.443069033415313</v>
      </c>
      <c r="D85">
        <f t="shared" ca="1" si="8"/>
        <v>1.4430690334153127</v>
      </c>
    </row>
    <row r="86" spans="1:4">
      <c r="A86" s="6">
        <f t="shared" si="5"/>
        <v>84</v>
      </c>
      <c r="B86">
        <f t="shared" ca="1" si="6"/>
        <v>0.42793059731582661</v>
      </c>
      <c r="C86">
        <f t="shared" ca="1" si="7"/>
        <v>109.48157885298517</v>
      </c>
      <c r="D86">
        <f t="shared" ca="1" si="8"/>
        <v>19.481578852985166</v>
      </c>
    </row>
    <row r="87" spans="1:4">
      <c r="A87" s="6">
        <f t="shared" si="5"/>
        <v>85</v>
      </c>
      <c r="B87">
        <f t="shared" ca="1" si="6"/>
        <v>1.0524815690910216</v>
      </c>
      <c r="C87">
        <f t="shared" ca="1" si="7"/>
        <v>124.04774102894403</v>
      </c>
      <c r="D87">
        <f t="shared" ca="1" si="8"/>
        <v>34.047741028944031</v>
      </c>
    </row>
    <row r="88" spans="1:4">
      <c r="A88" s="6">
        <f t="shared" si="5"/>
        <v>86</v>
      </c>
      <c r="B88">
        <f t="shared" ca="1" si="6"/>
        <v>-4.1629363374913637E-2</v>
      </c>
      <c r="C88">
        <f t="shared" ca="1" si="7"/>
        <v>99.667965191315304</v>
      </c>
      <c r="D88">
        <f t="shared" ca="1" si="8"/>
        <v>9.6679651913153037</v>
      </c>
    </row>
    <row r="89" spans="1:4">
      <c r="A89" s="6">
        <f t="shared" si="5"/>
        <v>87</v>
      </c>
      <c r="B89">
        <f t="shared" ca="1" si="6"/>
        <v>2.7701976608933396E-2</v>
      </c>
      <c r="C89">
        <f t="shared" ca="1" si="7"/>
        <v>101.05961409768123</v>
      </c>
      <c r="D89">
        <f t="shared" ca="1" si="8"/>
        <v>11.059614097681234</v>
      </c>
    </row>
    <row r="90" spans="1:4">
      <c r="A90" s="6">
        <f t="shared" si="5"/>
        <v>88</v>
      </c>
      <c r="B90">
        <f t="shared" ca="1" si="6"/>
        <v>4.3748879480215205E-2</v>
      </c>
      <c r="C90">
        <f t="shared" ca="1" si="7"/>
        <v>101.38447388050507</v>
      </c>
      <c r="D90">
        <f t="shared" ca="1" si="8"/>
        <v>11.38447388050507</v>
      </c>
    </row>
    <row r="91" spans="1:4">
      <c r="A91" s="6">
        <f t="shared" si="5"/>
        <v>89</v>
      </c>
      <c r="B91">
        <f t="shared" ca="1" si="6"/>
        <v>0.66565404035179987</v>
      </c>
      <c r="C91">
        <f t="shared" ca="1" si="7"/>
        <v>114.81257245625207</v>
      </c>
      <c r="D91">
        <f t="shared" ca="1" si="8"/>
        <v>24.81257245625207</v>
      </c>
    </row>
    <row r="92" spans="1:4">
      <c r="A92" s="6">
        <f t="shared" si="5"/>
        <v>90</v>
      </c>
      <c r="B92">
        <f t="shared" ca="1" si="6"/>
        <v>-0.28733062888953809</v>
      </c>
      <c r="C92">
        <f t="shared" ca="1" si="7"/>
        <v>94.88864633021997</v>
      </c>
      <c r="D92">
        <f t="shared" ca="1" si="8"/>
        <v>4.8886463302199701</v>
      </c>
    </row>
    <row r="93" spans="1:4">
      <c r="A93" s="6">
        <f t="shared" si="5"/>
        <v>91</v>
      </c>
      <c r="B93">
        <f t="shared" ca="1" si="6"/>
        <v>-0.61716619979548515</v>
      </c>
      <c r="C93">
        <f t="shared" ca="1" si="7"/>
        <v>88.831111736381999</v>
      </c>
      <c r="D93">
        <f t="shared" ca="1" si="8"/>
        <v>0</v>
      </c>
    </row>
    <row r="94" spans="1:4">
      <c r="A94" s="6">
        <f t="shared" si="5"/>
        <v>92</v>
      </c>
      <c r="B94">
        <f t="shared" ca="1" si="6"/>
        <v>0.27461720752123481</v>
      </c>
      <c r="C94">
        <f t="shared" ca="1" si="7"/>
        <v>106.1755257048361</v>
      </c>
      <c r="D94">
        <f t="shared" ca="1" si="8"/>
        <v>16.175525704836105</v>
      </c>
    </row>
    <row r="95" spans="1:4">
      <c r="A95" s="6">
        <f t="shared" si="5"/>
        <v>93</v>
      </c>
      <c r="B95">
        <f t="shared" ca="1" si="6"/>
        <v>-6.1403738766721817E-2</v>
      </c>
      <c r="C95">
        <f t="shared" ca="1" si="7"/>
        <v>99.274569268294982</v>
      </c>
      <c r="D95">
        <f t="shared" ca="1" si="8"/>
        <v>9.2745692682949823</v>
      </c>
    </row>
    <row r="96" spans="1:4">
      <c r="A96" s="6">
        <f t="shared" si="5"/>
        <v>94</v>
      </c>
      <c r="B96">
        <f t="shared" ca="1" si="6"/>
        <v>-0.14500930273917864</v>
      </c>
      <c r="C96">
        <f t="shared" ca="1" si="7"/>
        <v>97.628389333333473</v>
      </c>
      <c r="D96">
        <f t="shared" ca="1" si="8"/>
        <v>7.6283893333334731</v>
      </c>
    </row>
    <row r="97" spans="1:4">
      <c r="A97" s="6">
        <f t="shared" si="5"/>
        <v>95</v>
      </c>
      <c r="B97">
        <f t="shared" ca="1" si="6"/>
        <v>0.11200936280306925</v>
      </c>
      <c r="C97">
        <f t="shared" ca="1" si="7"/>
        <v>102.77807566649413</v>
      </c>
      <c r="D97">
        <f t="shared" ca="1" si="8"/>
        <v>12.778075666494132</v>
      </c>
    </row>
    <row r="98" spans="1:4">
      <c r="A98" s="6">
        <f t="shared" si="5"/>
        <v>96</v>
      </c>
      <c r="B98">
        <f t="shared" ca="1" si="6"/>
        <v>-0.49631717400288727</v>
      </c>
      <c r="C98">
        <f t="shared" ca="1" si="7"/>
        <v>91.004299366590686</v>
      </c>
      <c r="D98">
        <f t="shared" ca="1" si="8"/>
        <v>1.0042993665906863</v>
      </c>
    </row>
    <row r="99" spans="1:4">
      <c r="A99" s="6">
        <f t="shared" si="5"/>
        <v>97</v>
      </c>
      <c r="B99">
        <f t="shared" ca="1" si="6"/>
        <v>-2.4226513858786533E-2</v>
      </c>
      <c r="C99">
        <f t="shared" ca="1" si="7"/>
        <v>100.01547091944761</v>
      </c>
      <c r="D99">
        <f t="shared" ca="1" si="8"/>
        <v>10.015470919447608</v>
      </c>
    </row>
    <row r="100" spans="1:4">
      <c r="A100" s="6">
        <f t="shared" si="5"/>
        <v>98</v>
      </c>
      <c r="B100">
        <f t="shared" ca="1" si="6"/>
        <v>0.37017209758446146</v>
      </c>
      <c r="C100">
        <f t="shared" ca="1" si="7"/>
        <v>108.22415716613119</v>
      </c>
      <c r="D100">
        <f t="shared" ca="1" si="8"/>
        <v>18.224157166131192</v>
      </c>
    </row>
    <row r="101" spans="1:4">
      <c r="A101" s="6">
        <f t="shared" si="5"/>
        <v>99</v>
      </c>
      <c r="B101">
        <f t="shared" ca="1" si="6"/>
        <v>0.5561682518241875</v>
      </c>
      <c r="C101">
        <f t="shared" ca="1" si="7"/>
        <v>112.32582911844493</v>
      </c>
      <c r="D101">
        <f t="shared" ca="1" si="8"/>
        <v>22.325829118444929</v>
      </c>
    </row>
    <row r="102" spans="1:4">
      <c r="A102" s="6">
        <f t="shared" si="5"/>
        <v>100</v>
      </c>
      <c r="B102">
        <f t="shared" ca="1" si="6"/>
        <v>0.18106741144557942</v>
      </c>
      <c r="C102">
        <f t="shared" ca="1" si="7"/>
        <v>104.20745462606233</v>
      </c>
      <c r="D102">
        <f t="shared" ca="1" si="8"/>
        <v>14.207454626062329</v>
      </c>
    </row>
    <row r="103" spans="1:4">
      <c r="A103" s="6">
        <f t="shared" si="5"/>
        <v>101</v>
      </c>
      <c r="B103">
        <f t="shared" ca="1" si="6"/>
        <v>0.31908698802496488</v>
      </c>
      <c r="C103">
        <f t="shared" ca="1" si="7"/>
        <v>107.12405801921601</v>
      </c>
      <c r="D103">
        <f t="shared" ca="1" si="8"/>
        <v>17.124058019216008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Gusti van Zyl</cp:lastModifiedBy>
  <dcterms:created xsi:type="dcterms:W3CDTF">2022-09-30T15:55:55Z</dcterms:created>
  <dcterms:modified xsi:type="dcterms:W3CDTF">2022-09-30T18:03:24Z</dcterms:modified>
</cp:coreProperties>
</file>