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ieb_ij2jx8n\OneDrive\Spring2018\MATH440\ProjectFinal\"/>
    </mc:Choice>
  </mc:AlternateContent>
  <xr:revisionPtr revIDLastSave="185" documentId="8_{A398B18A-E875-41BE-B8FE-AD59DCD2966B}" xr6:coauthVersionLast="32" xr6:coauthVersionMax="32" xr10:uidLastSave="{66DBCAB6-6C47-4B6D-A2DC-46F40CCBB6DC}"/>
  <bookViews>
    <workbookView xWindow="0" yWindow="0" windowWidth="19200" windowHeight="6585" activeTab="7" xr2:uid="{812E87AE-1578-4306-9B90-C8F67D3E2C03}"/>
  </bookViews>
  <sheets>
    <sheet name="NO" sheetId="1" r:id="rId1"/>
    <sheet name="Open" sheetId="2" r:id="rId2"/>
    <sheet name="2X" sheetId="3" r:id="rId3"/>
    <sheet name="4X" sheetId="4" r:id="rId4"/>
    <sheet name="8X" sheetId="5" r:id="rId5"/>
    <sheet name="2XOpen" sheetId="6" r:id="rId6"/>
    <sheet name="4XOpen" sheetId="7" r:id="rId7"/>
    <sheet name="8XOpen" sheetId="8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2" l="1"/>
  <c r="J3" i="2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K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E17" i="2"/>
  <c r="C17" i="2"/>
  <c r="A17" i="2"/>
  <c r="F17" i="2" s="1"/>
  <c r="F16" i="2"/>
  <c r="E16" i="2"/>
  <c r="C16" i="2"/>
  <c r="D16" i="2" s="1"/>
  <c r="F15" i="2"/>
  <c r="E15" i="2"/>
  <c r="C15" i="2"/>
  <c r="D15" i="2" s="1"/>
  <c r="E17" i="1"/>
  <c r="D17" i="1"/>
  <c r="C17" i="1"/>
  <c r="K17" i="1"/>
  <c r="A17" i="1"/>
  <c r="F17" i="1" s="1"/>
  <c r="H16" i="1"/>
  <c r="E16" i="1"/>
  <c r="G16" i="1" s="1"/>
  <c r="C16" i="1"/>
  <c r="D16" i="1" s="1"/>
  <c r="K16" i="1"/>
  <c r="F16" i="1"/>
  <c r="K4" i="1"/>
  <c r="K5" i="1"/>
  <c r="K6" i="1"/>
  <c r="K7" i="1"/>
  <c r="K8" i="1"/>
  <c r="K9" i="1"/>
  <c r="K10" i="1"/>
  <c r="K11" i="1"/>
  <c r="K12" i="1"/>
  <c r="K13" i="1"/>
  <c r="K14" i="1"/>
  <c r="K15" i="1"/>
  <c r="K3" i="1"/>
  <c r="H15" i="1"/>
  <c r="E15" i="1"/>
  <c r="G15" i="1" s="1"/>
  <c r="C15" i="1"/>
  <c r="D15" i="1" s="1"/>
  <c r="F15" i="1"/>
  <c r="D17" i="2" l="1"/>
  <c r="J17" i="2"/>
  <c r="G17" i="1"/>
  <c r="H17" i="1"/>
  <c r="H16" i="2"/>
  <c r="H15" i="2"/>
  <c r="H17" i="2"/>
  <c r="G15" i="2"/>
  <c r="G16" i="2"/>
  <c r="G17" i="2"/>
  <c r="E5" i="8"/>
  <c r="H5" i="8" s="1"/>
  <c r="E4" i="8"/>
  <c r="G4" i="8" s="1"/>
  <c r="E3" i="8"/>
  <c r="H3" i="8" s="1"/>
  <c r="E5" i="7"/>
  <c r="H5" i="7" s="1"/>
  <c r="E4" i="7"/>
  <c r="G4" i="7" s="1"/>
  <c r="E3" i="7"/>
  <c r="H3" i="7" s="1"/>
  <c r="E5" i="6"/>
  <c r="H5" i="6" s="1"/>
  <c r="E4" i="6"/>
  <c r="G4" i="6" s="1"/>
  <c r="E3" i="6"/>
  <c r="H3" i="6" s="1"/>
  <c r="E5" i="5"/>
  <c r="H5" i="5" s="1"/>
  <c r="E4" i="5"/>
  <c r="G4" i="5" s="1"/>
  <c r="E3" i="5"/>
  <c r="H3" i="5" s="1"/>
  <c r="E5" i="4"/>
  <c r="H5" i="4" s="1"/>
  <c r="E4" i="4"/>
  <c r="G4" i="4" s="1"/>
  <c r="E3" i="4"/>
  <c r="H3" i="4" s="1"/>
  <c r="E5" i="3"/>
  <c r="G5" i="3" s="1"/>
  <c r="E4" i="3"/>
  <c r="H4" i="3" s="1"/>
  <c r="E3" i="3"/>
  <c r="G3" i="3" s="1"/>
  <c r="F14" i="2"/>
  <c r="E14" i="2"/>
  <c r="H14" i="2" s="1"/>
  <c r="C14" i="2"/>
  <c r="D14" i="2" s="1"/>
  <c r="F13" i="2"/>
  <c r="E13" i="2"/>
  <c r="G13" i="2" s="1"/>
  <c r="C13" i="2"/>
  <c r="D13" i="2" s="1"/>
  <c r="F12" i="2"/>
  <c r="E12" i="2"/>
  <c r="C12" i="2"/>
  <c r="D12" i="2" s="1"/>
  <c r="F11" i="2"/>
  <c r="E11" i="2"/>
  <c r="C11" i="2"/>
  <c r="D11" i="2" s="1"/>
  <c r="F10" i="2"/>
  <c r="E10" i="2"/>
  <c r="H10" i="2" s="1"/>
  <c r="C10" i="2"/>
  <c r="D10" i="2" s="1"/>
  <c r="F9" i="2"/>
  <c r="E9" i="2"/>
  <c r="G9" i="2" s="1"/>
  <c r="C9" i="2"/>
  <c r="D9" i="2" s="1"/>
  <c r="F8" i="2"/>
  <c r="E8" i="2"/>
  <c r="C8" i="2"/>
  <c r="D8" i="2" s="1"/>
  <c r="F7" i="2"/>
  <c r="E7" i="2"/>
  <c r="C7" i="2"/>
  <c r="D7" i="2" s="1"/>
  <c r="F6" i="2"/>
  <c r="E6" i="2"/>
  <c r="H6" i="2" s="1"/>
  <c r="C6" i="2"/>
  <c r="D6" i="2" s="1"/>
  <c r="F5" i="2"/>
  <c r="E5" i="2"/>
  <c r="G5" i="2" s="1"/>
  <c r="C5" i="2"/>
  <c r="D5" i="2" s="1"/>
  <c r="F4" i="2"/>
  <c r="E4" i="2"/>
  <c r="H4" i="2" s="1"/>
  <c r="C4" i="2"/>
  <c r="D4" i="2" s="1"/>
  <c r="C3" i="2"/>
  <c r="D3" i="2" s="1"/>
  <c r="D7" i="1"/>
  <c r="F6" i="1"/>
  <c r="F7" i="1"/>
  <c r="F8" i="1"/>
  <c r="F9" i="1"/>
  <c r="F10" i="1"/>
  <c r="F11" i="1"/>
  <c r="F12" i="1"/>
  <c r="F13" i="1"/>
  <c r="F14" i="1"/>
  <c r="F5" i="1"/>
  <c r="F4" i="1"/>
  <c r="E14" i="1"/>
  <c r="E13" i="1"/>
  <c r="H13" i="1" s="1"/>
  <c r="E12" i="1"/>
  <c r="E11" i="1"/>
  <c r="G11" i="1" s="1"/>
  <c r="E10" i="1"/>
  <c r="E9" i="1"/>
  <c r="H9" i="1" s="1"/>
  <c r="E8" i="1"/>
  <c r="E7" i="1"/>
  <c r="G7" i="1" s="1"/>
  <c r="E6" i="1"/>
  <c r="E5" i="1"/>
  <c r="H5" i="1" s="1"/>
  <c r="E4" i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C6" i="1"/>
  <c r="D6" i="1" s="1"/>
  <c r="C5" i="1"/>
  <c r="D5" i="1" s="1"/>
  <c r="C4" i="1"/>
  <c r="D4" i="1" s="1"/>
  <c r="C3" i="1"/>
  <c r="D3" i="1" s="1"/>
  <c r="H4" i="7" l="1"/>
  <c r="G3" i="8"/>
  <c r="H3" i="3"/>
  <c r="G4" i="3"/>
  <c r="H8" i="2"/>
  <c r="H12" i="2"/>
  <c r="G7" i="2"/>
  <c r="G11" i="2"/>
  <c r="H4" i="8"/>
  <c r="G3" i="7"/>
  <c r="G3" i="6"/>
  <c r="H4" i="6"/>
  <c r="G3" i="5"/>
  <c r="H4" i="5"/>
  <c r="G3" i="4"/>
  <c r="H4" i="4"/>
  <c r="G5" i="8"/>
  <c r="G5" i="7"/>
  <c r="G5" i="6"/>
  <c r="G5" i="5"/>
  <c r="G5" i="4"/>
  <c r="H5" i="3"/>
  <c r="H13" i="2"/>
  <c r="H5" i="2"/>
  <c r="H11" i="2"/>
  <c r="H9" i="2"/>
  <c r="H7" i="2"/>
  <c r="G4" i="2"/>
  <c r="G8" i="2"/>
  <c r="G10" i="2"/>
  <c r="G12" i="2"/>
  <c r="G14" i="2"/>
  <c r="G6" i="2"/>
  <c r="H6" i="1"/>
  <c r="H10" i="1"/>
  <c r="H14" i="1"/>
  <c r="G4" i="1"/>
  <c r="G8" i="1"/>
  <c r="G12" i="1"/>
  <c r="G10" i="1"/>
  <c r="G6" i="1"/>
  <c r="H12" i="1"/>
  <c r="G14" i="1"/>
  <c r="H8" i="1"/>
  <c r="G13" i="1"/>
  <c r="G9" i="1"/>
  <c r="G5" i="1"/>
  <c r="H11" i="1"/>
  <c r="H7" i="1"/>
  <c r="H4" i="1"/>
</calcChain>
</file>

<file path=xl/sharedStrings.xml><?xml version="1.0" encoding="utf-8"?>
<sst xmlns="http://schemas.openxmlformats.org/spreadsheetml/2006/main" count="92" uniqueCount="14">
  <si>
    <t>Sp</t>
  </si>
  <si>
    <t>SpQ</t>
  </si>
  <si>
    <t>Perfect SpQ</t>
  </si>
  <si>
    <t>Ep</t>
  </si>
  <si>
    <t>EpQ</t>
  </si>
  <si>
    <t>expf</t>
  </si>
  <si>
    <t>NumCores</t>
  </si>
  <si>
    <t>Time</t>
  </si>
  <si>
    <t>Log(P)</t>
  </si>
  <si>
    <t>Log(Tp)</t>
  </si>
  <si>
    <t>Type</t>
  </si>
  <si>
    <t>Hybrid</t>
  </si>
  <si>
    <t>MPI</t>
  </si>
  <si>
    <t>DataSize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</si>
</sst>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Speedup MPI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NO!$E$4:$E$14</c:f>
              <c:strCache>
                <c:ptCount val="11"/>
                <c:pt idx="0">
                  <c:v>1.688038656</c:v>
                </c:pt>
                <c:pt idx="1">
                  <c:v>3.902155943</c:v>
                </c:pt>
                <c:pt idx="2">
                  <c:v>6.805241905</c:v>
                </c:pt>
                <c:pt idx="3">
                  <c:v>10.02820978</c:v>
                </c:pt>
                <c:pt idx="4">
                  <c:v>12.98655197</c:v>
                </c:pt>
                <c:pt idx="5">
                  <c:v>14.79927687</c:v>
                </c:pt>
                <c:pt idx="6">
                  <c:v>19.34751944</c:v>
                </c:pt>
                <c:pt idx="7">
                  <c:v>23.16256943</c:v>
                </c:pt>
                <c:pt idx="8">
                  <c:v>25.66593989</c:v>
                </c:pt>
                <c:pt idx="9">
                  <c:v>32.40957977</c:v>
                </c:pt>
                <c:pt idx="10">
                  <c:v>58.95418969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NO!$A$4:$A$17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160</c:v>
                </c:pt>
                <c:pt idx="10">
                  <c:v>320</c:v>
                </c:pt>
                <c:pt idx="11">
                  <c:v>640</c:v>
                </c:pt>
                <c:pt idx="12">
                  <c:v>800</c:v>
                </c:pt>
                <c:pt idx="13">
                  <c:v>960</c:v>
                </c:pt>
              </c:numCache>
            </c:numRef>
          </c:cat>
          <c:val>
            <c:numRef>
              <c:f>NO!$E$4:$E$17</c:f>
              <c:numCache>
                <c:formatCode>General</c:formatCode>
                <c:ptCount val="14"/>
                <c:pt idx="0">
                  <c:v>1.6880386561821572</c:v>
                </c:pt>
                <c:pt idx="1">
                  <c:v>3.9021559428998227</c:v>
                </c:pt>
                <c:pt idx="2">
                  <c:v>6.8052419053863584</c:v>
                </c:pt>
                <c:pt idx="3">
                  <c:v>10.028209778958697</c:v>
                </c:pt>
                <c:pt idx="4">
                  <c:v>12.986551969724475</c:v>
                </c:pt>
                <c:pt idx="5">
                  <c:v>14.799276868381769</c:v>
                </c:pt>
                <c:pt idx="6">
                  <c:v>19.347519442098122</c:v>
                </c:pt>
                <c:pt idx="7">
                  <c:v>23.162569428877429</c:v>
                </c:pt>
                <c:pt idx="8">
                  <c:v>25.665939889051415</c:v>
                </c:pt>
                <c:pt idx="9">
                  <c:v>32.409579769845749</c:v>
                </c:pt>
                <c:pt idx="10">
                  <c:v>58.954189694805052</c:v>
                </c:pt>
                <c:pt idx="11">
                  <c:v>101.93622641923072</c:v>
                </c:pt>
                <c:pt idx="12">
                  <c:v>150.83580143187561</c:v>
                </c:pt>
                <c:pt idx="13">
                  <c:v>104.73327732265976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3-4DD7-BC8D-F640E4F8C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423768"/>
        <c:axId val="4349421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NO!$A$4:$A$17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48</c:v>
                      </c:pt>
                      <c:pt idx="4">
                        <c:v>64</c:v>
                      </c:pt>
                      <c:pt idx="5">
                        <c:v>80</c:v>
                      </c:pt>
                      <c:pt idx="6">
                        <c:v>96</c:v>
                      </c:pt>
                      <c:pt idx="7">
                        <c:v>112</c:v>
                      </c:pt>
                      <c:pt idx="8">
                        <c:v>128</c:v>
                      </c:pt>
                      <c:pt idx="9">
                        <c:v>160</c:v>
                      </c:pt>
                      <c:pt idx="10">
                        <c:v>320</c:v>
                      </c:pt>
                      <c:pt idx="11">
                        <c:v>640</c:v>
                      </c:pt>
                      <c:pt idx="12">
                        <c:v>800</c:v>
                      </c:pt>
                      <c:pt idx="13">
                        <c:v>960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NO!$A$4:$A$17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48</c:v>
                      </c:pt>
                      <c:pt idx="4">
                        <c:v>64</c:v>
                      </c:pt>
                      <c:pt idx="5">
                        <c:v>80</c:v>
                      </c:pt>
                      <c:pt idx="6">
                        <c:v>96</c:v>
                      </c:pt>
                      <c:pt idx="7">
                        <c:v>112</c:v>
                      </c:pt>
                      <c:pt idx="8">
                        <c:v>128</c:v>
                      </c:pt>
                      <c:pt idx="9">
                        <c:v>160</c:v>
                      </c:pt>
                      <c:pt idx="10">
                        <c:v>320</c:v>
                      </c:pt>
                      <c:pt idx="11">
                        <c:v>640</c:v>
                      </c:pt>
                      <c:pt idx="12">
                        <c:v>800</c:v>
                      </c:pt>
                      <c:pt idx="13">
                        <c:v>960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773-4DD7-BC8D-F640E4F8C89F}"/>
                  </c:ext>
                </c:extLst>
              </c15:ser>
            </c15:filteredLineSeries>
          </c:ext>
        </c:extLst>
      </c:lineChart>
      <c:catAx>
        <c:axId val="54142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42160"/>
        <c:crosses val="autoZero"/>
        <c:auto val="1"/>
        <c:lblAlgn val="ctr"/>
        <c:lblOffset val="100"/>
        <c:noMultiLvlLbl val="0"/>
      </c:catAx>
      <c:valAx>
        <c:axId val="43494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2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Log(P)</a:t>
            </a:r>
            <a:r>
              <a:rPr lang="en-US" baseline="0"/>
              <a:t> vs Log(Tp) Hybrid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Open!$K$3:$K$17</c:f>
              <c:strCache>
                <c:ptCount val="15"/>
                <c:pt idx="0">
                  <c:v>4.652957653</c:v>
                </c:pt>
                <c:pt idx="1">
                  <c:v>4.445303673</c:v>
                </c:pt>
                <c:pt idx="2">
                  <c:v>4.089219586</c:v>
                </c:pt>
                <c:pt idx="3">
                  <c:v>3.782991175</c:v>
                </c:pt>
                <c:pt idx="4">
                  <c:v>3.612477624</c:v>
                </c:pt>
                <c:pt idx="5">
                  <c:v>3.487573866</c:v>
                </c:pt>
                <c:pt idx="6">
                  <c:v>3.37284759</c:v>
                </c:pt>
                <c:pt idx="7">
                  <c:v>3.315481227</c:v>
                </c:pt>
                <c:pt idx="8">
                  <c:v>3.219574049</c:v>
                </c:pt>
                <c:pt idx="9">
                  <c:v>3.161894826</c:v>
                </c:pt>
                <c:pt idx="10">
                  <c:v>3.062739881</c:v>
                </c:pt>
                <c:pt idx="11">
                  <c:v>2.866580315</c:v>
                </c:pt>
                <c:pt idx="12">
                  <c:v>2.55508598</c:v>
                </c:pt>
                <c:pt idx="13">
                  <c:v>2.488303888</c:v>
                </c:pt>
                <c:pt idx="14">
                  <c:v>2.6163316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Open!$J$3:$J$17</c:f>
              <c:numCache>
                <c:formatCode>General</c:formatCode>
                <c:ptCount val="15"/>
                <c:pt idx="0">
                  <c:v>0.6020599913279624</c:v>
                </c:pt>
                <c:pt idx="1">
                  <c:v>0.90308998699194354</c:v>
                </c:pt>
                <c:pt idx="2">
                  <c:v>1.2041199826559248</c:v>
                </c:pt>
                <c:pt idx="3">
                  <c:v>1.505149978319906</c:v>
                </c:pt>
                <c:pt idx="4">
                  <c:v>1.6812412373755872</c:v>
                </c:pt>
                <c:pt idx="5">
                  <c:v>1.8061799739838871</c:v>
                </c:pt>
                <c:pt idx="6">
                  <c:v>1.9030899869919435</c:v>
                </c:pt>
                <c:pt idx="7">
                  <c:v>1.9822712330395684</c:v>
                </c:pt>
                <c:pt idx="8">
                  <c:v>2.0492180226701815</c:v>
                </c:pt>
                <c:pt idx="9">
                  <c:v>2.1072099696478683</c:v>
                </c:pt>
                <c:pt idx="10">
                  <c:v>2.2041199826559246</c:v>
                </c:pt>
                <c:pt idx="11">
                  <c:v>2.5051499783199058</c:v>
                </c:pt>
                <c:pt idx="12">
                  <c:v>2.8061799739838871</c:v>
                </c:pt>
                <c:pt idx="13">
                  <c:v>2.9030899869919438</c:v>
                </c:pt>
                <c:pt idx="14">
                  <c:v>2.9822712330395684</c:v>
                </c:pt>
              </c:numCache>
            </c:numRef>
          </c:cat>
          <c:val>
            <c:numRef>
              <c:f>Open!$K$3:$K$17</c:f>
              <c:numCache>
                <c:formatCode>General</c:formatCode>
                <c:ptCount val="15"/>
                <c:pt idx="0">
                  <c:v>4.6529576529127956</c:v>
                </c:pt>
                <c:pt idx="1">
                  <c:v>4.4453036733829645</c:v>
                </c:pt>
                <c:pt idx="2">
                  <c:v>4.0892195858868643</c:v>
                </c:pt>
                <c:pt idx="3">
                  <c:v>3.7829911745409031</c:v>
                </c:pt>
                <c:pt idx="4">
                  <c:v>3.6124776241317371</c:v>
                </c:pt>
                <c:pt idx="5">
                  <c:v>3.487573866180985</c:v>
                </c:pt>
                <c:pt idx="6">
                  <c:v>3.3728475901136683</c:v>
                </c:pt>
                <c:pt idx="7">
                  <c:v>3.315481226580935</c:v>
                </c:pt>
                <c:pt idx="8">
                  <c:v>3.219574048537035</c:v>
                </c:pt>
                <c:pt idx="9">
                  <c:v>3.1618948262189566</c:v>
                </c:pt>
                <c:pt idx="10">
                  <c:v>3.0627398807875839</c:v>
                </c:pt>
                <c:pt idx="11">
                  <c:v>2.8665803151564768</c:v>
                </c:pt>
                <c:pt idx="12">
                  <c:v>2.5550859803582293</c:v>
                </c:pt>
                <c:pt idx="13">
                  <c:v>2.4883038881437556</c:v>
                </c:pt>
                <c:pt idx="14">
                  <c:v>2.6163316004601858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B-4FDC-A01F-BA7C4C78B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815048"/>
        <c:axId val="738817016"/>
      </c:lineChart>
      <c:catAx>
        <c:axId val="738815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817016"/>
        <c:crosses val="autoZero"/>
        <c:auto val="1"/>
        <c:lblAlgn val="ctr"/>
        <c:lblOffset val="100"/>
        <c:noMultiLvlLbl val="0"/>
      </c:catAx>
      <c:valAx>
        <c:axId val="73881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815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Runtimes</a:t>
            </a:r>
            <a:r>
              <a:rPr lang="en-US" baseline="0"/>
              <a:t> MPI </a:t>
            </a:r>
            <a:r>
              <a:rPr lang="en-US" sz="1400" b="0" i="0" u="none" strike="noStrike" baseline="0">
                <a:effectLst/>
              </a:rPr>
              <a:t>(2x Data Size)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'2X'!$D$2:$D$5</c:f>
              <c:strCache>
                <c:ptCount val="4"/>
                <c:pt idx="0">
                  <c:v>24199.7</c:v>
                </c:pt>
                <c:pt idx="1">
                  <c:v>13886.1</c:v>
                </c:pt>
                <c:pt idx="2">
                  <c:v>6946.38</c:v>
                </c:pt>
                <c:pt idx="3">
                  <c:v>3950.53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'2X'!$C$2:$C$5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'2X'!$D$2:$D$5</c:f>
              <c:numCache>
                <c:formatCode>General</c:formatCode>
                <c:ptCount val="4"/>
                <c:pt idx="0">
                  <c:v>24199.7</c:v>
                </c:pt>
                <c:pt idx="1">
                  <c:v>13886.1</c:v>
                </c:pt>
                <c:pt idx="2">
                  <c:v>6946.38</c:v>
                </c:pt>
                <c:pt idx="3">
                  <c:v>3950.53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1E-4430-A3A1-1FE004EE2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302552"/>
        <c:axId val="671300912"/>
      </c:lineChart>
      <c:catAx>
        <c:axId val="67130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00912"/>
        <c:crosses val="autoZero"/>
        <c:auto val="1"/>
        <c:lblAlgn val="ctr"/>
        <c:lblOffset val="100"/>
        <c:noMultiLvlLbl val="0"/>
      </c:catAx>
      <c:valAx>
        <c:axId val="67130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02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and Ep MPI </a:t>
            </a:r>
            <a:r>
              <a:rPr lang="en-US" sz="1400" b="0" i="0" u="none" strike="noStrike" baseline="0">
                <a:effectLst/>
              </a:rPr>
              <a:t>(2x Data Size)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'2X'!$C$2:$C$5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'2X'!$E$3:$E$5</c:f>
              <c:numCache>
                <c:formatCode>General</c:formatCode>
                <c:ptCount val="3"/>
                <c:pt idx="0">
                  <c:v>1.7427283398506419</c:v>
                </c:pt>
                <c:pt idx="1">
                  <c:v>3.4837857992220407</c:v>
                </c:pt>
                <c:pt idx="2">
                  <c:v>6.1256844018397532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6D-4F66-B37A-70AD25203AB1}"/>
            </c:ext>
          </c:extLst>
        </c:ser>
        <c:ser>
          <c:idx val="1"/>
          <c:order val="1"/>
          <c:tx>
            <c:v>Ep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'2X'!$G$3:$G$5</c:f>
              <c:numCache>
                <c:formatCode>General</c:formatCode>
                <c:ptCount val="3"/>
                <c:pt idx="0">
                  <c:v>0.87136416992532095</c:v>
                </c:pt>
                <c:pt idx="1">
                  <c:v>0.87094644980551017</c:v>
                </c:pt>
                <c:pt idx="2">
                  <c:v>0.76571055022996914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6D-4F66-B37A-70AD25203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333232"/>
        <c:axId val="665330608"/>
      </c:lineChart>
      <c:catAx>
        <c:axId val="66533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30608"/>
        <c:crosses val="autoZero"/>
        <c:auto val="1"/>
        <c:lblAlgn val="ctr"/>
        <c:lblOffset val="100"/>
        <c:noMultiLvlLbl val="0"/>
      </c:catAx>
      <c:valAx>
        <c:axId val="6653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3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MPI </a:t>
            </a:r>
            <a:r>
              <a:rPr lang="en-US" sz="1400" b="0" i="0" baseline="0">
                <a:effectLst/>
              </a:rPr>
              <a:t>(4x Data Size)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'4X'!$C$2:$C$5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'4X'!$D$2:$D$5</c:f>
              <c:numCache>
                <c:formatCode>General</c:formatCode>
                <c:ptCount val="4"/>
                <c:pt idx="0">
                  <c:v>48868.3</c:v>
                </c:pt>
                <c:pt idx="1">
                  <c:v>28617.9</c:v>
                </c:pt>
                <c:pt idx="2">
                  <c:v>13888</c:v>
                </c:pt>
                <c:pt idx="3">
                  <c:v>7168.74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BB-44BD-A566-E0DB883BA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983560"/>
        <c:axId val="678986184"/>
      </c:lineChart>
      <c:catAx>
        <c:axId val="67898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86184"/>
        <c:crosses val="autoZero"/>
        <c:auto val="1"/>
        <c:lblAlgn val="ctr"/>
        <c:lblOffset val="100"/>
        <c:noMultiLvlLbl val="0"/>
      </c:catAx>
      <c:valAx>
        <c:axId val="67898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83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and Ep</a:t>
            </a:r>
            <a:r>
              <a:rPr lang="en-US" baseline="0"/>
              <a:t> MPI (4x Data Size)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'4X'!$C$3:$C$5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'4X'!$E$3:$E$5</c:f>
              <c:numCache>
                <c:formatCode>General</c:formatCode>
                <c:ptCount val="3"/>
                <c:pt idx="0">
                  <c:v>1.7076130673459617</c:v>
                </c:pt>
                <c:pt idx="1">
                  <c:v>3.5187427995391709</c:v>
                </c:pt>
                <c:pt idx="2">
                  <c:v>6.8168604245655446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8-4BE5-958B-2306AD8B8996}"/>
            </c:ext>
          </c:extLst>
        </c:ser>
        <c:ser>
          <c:idx val="1"/>
          <c:order val="1"/>
          <c:tx>
            <c:v>Ep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'4X'!$G$3:$G$5</c:f>
              <c:numCache>
                <c:formatCode>General</c:formatCode>
                <c:ptCount val="3"/>
                <c:pt idx="0">
                  <c:v>0.85380653367298087</c:v>
                </c:pt>
                <c:pt idx="1">
                  <c:v>0.87968569988479273</c:v>
                </c:pt>
                <c:pt idx="2">
                  <c:v>0.85210755307069308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8-4BE5-958B-2306AD8B8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994712"/>
        <c:axId val="679001928"/>
      </c:lineChart>
      <c:catAx>
        <c:axId val="67899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01928"/>
        <c:crosses val="autoZero"/>
        <c:auto val="1"/>
        <c:lblAlgn val="ctr"/>
        <c:lblOffset val="100"/>
        <c:noMultiLvlLbl val="0"/>
      </c:catAx>
      <c:valAx>
        <c:axId val="67900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9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MPI</a:t>
            </a:r>
            <a:r>
              <a:rPr lang="en-US" sz="1400" b="0" i="0" u="none" strike="noStrike" baseline="0">
                <a:effectLst/>
              </a:rPr>
              <a:t>(8x Data Size)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'8X'!$D$2:$D$5</c:f>
              <c:strCache>
                <c:ptCount val="4"/>
                <c:pt idx="0">
                  <c:v>93812.6</c:v>
                </c:pt>
                <c:pt idx="1">
                  <c:v>55943.9</c:v>
                </c:pt>
                <c:pt idx="2">
                  <c:v>24223.4</c:v>
                </c:pt>
                <c:pt idx="3">
                  <c:v>15077.4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'8X'!$C$2:$C$5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'8X'!$D$2:$D$5</c:f>
              <c:numCache>
                <c:formatCode>General</c:formatCode>
                <c:ptCount val="4"/>
                <c:pt idx="0">
                  <c:v>93812.6</c:v>
                </c:pt>
                <c:pt idx="1">
                  <c:v>55943.9</c:v>
                </c:pt>
                <c:pt idx="2">
                  <c:v>24223.4</c:v>
                </c:pt>
                <c:pt idx="3">
                  <c:v>15077.4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B-4CDC-8625-FDFC2101C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720680"/>
        <c:axId val="539715432"/>
      </c:lineChart>
      <c:catAx>
        <c:axId val="53972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15432"/>
        <c:crosses val="autoZero"/>
        <c:auto val="1"/>
        <c:lblAlgn val="ctr"/>
        <c:lblOffset val="100"/>
        <c:noMultiLvlLbl val="0"/>
      </c:catAx>
      <c:valAx>
        <c:axId val="53971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20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and Ep MPI</a:t>
            </a:r>
            <a:r>
              <a:rPr lang="en-US" sz="1400" b="0" i="0" u="none" strike="noStrike" baseline="0">
                <a:effectLst/>
              </a:rPr>
              <a:t>(8x Data Size)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'8X'!$C$3:$C$5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'8X'!$E$3:$E$5</c:f>
              <c:numCache>
                <c:formatCode>General</c:formatCode>
                <c:ptCount val="3"/>
                <c:pt idx="0">
                  <c:v>1.6769048993724072</c:v>
                </c:pt>
                <c:pt idx="1">
                  <c:v>3.872808936813164</c:v>
                </c:pt>
                <c:pt idx="2">
                  <c:v>6.2220674652128354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1-45E2-90AF-3A64CC331E41}"/>
            </c:ext>
          </c:extLst>
        </c:ser>
        <c:ser>
          <c:idx val="1"/>
          <c:order val="1"/>
          <c:tx>
            <c:v>Ep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'8X'!$C$3:$C$5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'8X'!$G$3:$G$5</c:f>
              <c:numCache>
                <c:formatCode>General</c:formatCode>
                <c:ptCount val="3"/>
                <c:pt idx="0">
                  <c:v>0.83845244968620358</c:v>
                </c:pt>
                <c:pt idx="1">
                  <c:v>0.96820223420329099</c:v>
                </c:pt>
                <c:pt idx="2">
                  <c:v>0.77775843315160442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1-45E2-90AF-3A64CC331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979312"/>
        <c:axId val="543979968"/>
      </c:lineChart>
      <c:catAx>
        <c:axId val="54397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79968"/>
        <c:crosses val="autoZero"/>
        <c:auto val="1"/>
        <c:lblAlgn val="ctr"/>
        <c:lblOffset val="100"/>
        <c:noMultiLvlLbl val="0"/>
      </c:catAx>
      <c:valAx>
        <c:axId val="5439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7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Hybrid </a:t>
            </a:r>
            <a:r>
              <a:rPr lang="en-US" sz="1400" b="0" i="0" u="none" strike="noStrike" baseline="0">
                <a:effectLst/>
              </a:rPr>
              <a:t>(2x Data Size)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'2XOpen'!$C$2:$C$5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'2XOpen'!$D$2:$D$5</c:f>
              <c:numCache>
                <c:formatCode>General</c:formatCode>
                <c:ptCount val="4"/>
                <c:pt idx="0">
                  <c:v>27982.2</c:v>
                </c:pt>
                <c:pt idx="1">
                  <c:v>14554.4</c:v>
                </c:pt>
                <c:pt idx="2">
                  <c:v>6767.61</c:v>
                </c:pt>
                <c:pt idx="3">
                  <c:v>3446.92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38-40E8-9624-D01A8A008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370120"/>
        <c:axId val="664373072"/>
      </c:lineChart>
      <c:catAx>
        <c:axId val="66437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73072"/>
        <c:crosses val="autoZero"/>
        <c:auto val="1"/>
        <c:lblAlgn val="ctr"/>
        <c:lblOffset val="100"/>
        <c:noMultiLvlLbl val="0"/>
      </c:catAx>
      <c:valAx>
        <c:axId val="6643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70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and Ep Hybrid </a:t>
            </a:r>
            <a:r>
              <a:rPr lang="en-US" sz="1400" b="0" i="0" u="none" strike="noStrike" baseline="0">
                <a:effectLst/>
              </a:rPr>
              <a:t>(2x Data Size)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'2XOpen'!$C$3:$C$5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'2XOpen'!$E$3:$E$5</c:f>
              <c:numCache>
                <c:formatCode>General</c:formatCode>
                <c:ptCount val="3"/>
                <c:pt idx="0">
                  <c:v>1.9225938547793109</c:v>
                </c:pt>
                <c:pt idx="1">
                  <c:v>4.134724075412147</c:v>
                </c:pt>
                <c:pt idx="2">
                  <c:v>8.1180300093996962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7-4E95-A571-E199BD0BCCE8}"/>
            </c:ext>
          </c:extLst>
        </c:ser>
        <c:ser>
          <c:idx val="1"/>
          <c:order val="1"/>
          <c:tx>
            <c:strRef>
              <c:f>'2XOpen'!$G$3:$G$5</c:f>
              <c:strCache>
                <c:ptCount val="3"/>
                <c:pt idx="0">
                  <c:v>0.961296927</c:v>
                </c:pt>
                <c:pt idx="1">
                  <c:v>1.033681019</c:v>
                </c:pt>
                <c:pt idx="2">
                  <c:v>1.014753751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'2XOpen'!$C$3:$C$5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'2XOpen'!$G$3:$G$5</c:f>
              <c:numCache>
                <c:formatCode>General</c:formatCode>
                <c:ptCount val="3"/>
                <c:pt idx="0">
                  <c:v>0.96129692738965544</c:v>
                </c:pt>
                <c:pt idx="1">
                  <c:v>1.0336810188530368</c:v>
                </c:pt>
                <c:pt idx="2">
                  <c:v>1.014753751174962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7-4E95-A571-E199BD0BC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912824"/>
        <c:axId val="672913808"/>
      </c:lineChart>
      <c:catAx>
        <c:axId val="67291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13808"/>
        <c:crosses val="autoZero"/>
        <c:auto val="1"/>
        <c:lblAlgn val="ctr"/>
        <c:lblOffset val="100"/>
        <c:noMultiLvlLbl val="0"/>
      </c:catAx>
      <c:valAx>
        <c:axId val="6729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12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Hybrid </a:t>
            </a:r>
            <a:r>
              <a:rPr lang="en-US" sz="1400" b="0" i="0" u="none" strike="noStrike" baseline="0">
                <a:effectLst/>
              </a:rPr>
              <a:t>(4x Data Size)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'4XOpen'!$C$2:$C$5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'4XOpen'!$D$2:$D$5</c:f>
              <c:numCache>
                <c:formatCode>General</c:formatCode>
                <c:ptCount val="4"/>
                <c:pt idx="0">
                  <c:v>55121</c:v>
                </c:pt>
                <c:pt idx="1">
                  <c:v>26980.6</c:v>
                </c:pt>
                <c:pt idx="2">
                  <c:v>13892.9</c:v>
                </c:pt>
                <c:pt idx="3">
                  <c:v>6689.58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C-4059-8DD4-36C16B931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858520"/>
        <c:axId val="674855568"/>
      </c:lineChart>
      <c:catAx>
        <c:axId val="67485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55568"/>
        <c:crosses val="autoZero"/>
        <c:auto val="1"/>
        <c:lblAlgn val="ctr"/>
        <c:lblOffset val="100"/>
        <c:noMultiLvlLbl val="0"/>
      </c:catAx>
      <c:valAx>
        <c:axId val="6748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5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MPI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NO!$B$1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NO!$A$2:$A$17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80</c:v>
                </c:pt>
                <c:pt idx="8">
                  <c:v>96</c:v>
                </c:pt>
                <c:pt idx="9">
                  <c:v>112</c:v>
                </c:pt>
                <c:pt idx="10">
                  <c:v>128</c:v>
                </c:pt>
                <c:pt idx="11">
                  <c:v>160</c:v>
                </c:pt>
                <c:pt idx="12">
                  <c:v>320</c:v>
                </c:pt>
                <c:pt idx="13">
                  <c:v>640</c:v>
                </c:pt>
                <c:pt idx="14">
                  <c:v>800</c:v>
                </c:pt>
                <c:pt idx="15">
                  <c:v>960</c:v>
                </c:pt>
              </c:numCache>
            </c:numRef>
          </c:cat>
          <c:val>
            <c:numRef>
              <c:f>NO!$B$2:$B$17</c:f>
              <c:numCache>
                <c:formatCode>General</c:formatCode>
                <c:ptCount val="16"/>
                <c:pt idx="0">
                  <c:v>239193</c:v>
                </c:pt>
                <c:pt idx="1">
                  <c:v>46497.7</c:v>
                </c:pt>
                <c:pt idx="2">
                  <c:v>27545.4</c:v>
                </c:pt>
                <c:pt idx="3">
                  <c:v>11915.9</c:v>
                </c:pt>
                <c:pt idx="4">
                  <c:v>6832.63</c:v>
                </c:pt>
                <c:pt idx="5">
                  <c:v>4636.6899999999996</c:v>
                </c:pt>
                <c:pt idx="6">
                  <c:v>3580.45</c:v>
                </c:pt>
                <c:pt idx="7">
                  <c:v>3141.89</c:v>
                </c:pt>
                <c:pt idx="8">
                  <c:v>2403.29</c:v>
                </c:pt>
                <c:pt idx="9">
                  <c:v>2007.45</c:v>
                </c:pt>
                <c:pt idx="10">
                  <c:v>1811.65</c:v>
                </c:pt>
                <c:pt idx="11">
                  <c:v>1434.69</c:v>
                </c:pt>
                <c:pt idx="12">
                  <c:v>788.70899999999995</c:v>
                </c:pt>
                <c:pt idx="13">
                  <c:v>456.14499999999998</c:v>
                </c:pt>
                <c:pt idx="14">
                  <c:v>308.267</c:v>
                </c:pt>
                <c:pt idx="15">
                  <c:v>443.96300000000002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0-499D-9918-9906465B3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218208"/>
        <c:axId val="5482211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NO!$A$1</c15:sqref>
                        </c15:formulaRef>
                      </c:ext>
                    </c:extLst>
                    <c:strCache>
                      <c:ptCount val="1"/>
                      <c:pt idx="0">
                        <c:v>NumCores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NO!$A$2:$A$17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48</c:v>
                      </c:pt>
                      <c:pt idx="6">
                        <c:v>64</c:v>
                      </c:pt>
                      <c:pt idx="7">
                        <c:v>80</c:v>
                      </c:pt>
                      <c:pt idx="8">
                        <c:v>96</c:v>
                      </c:pt>
                      <c:pt idx="9">
                        <c:v>112</c:v>
                      </c:pt>
                      <c:pt idx="10">
                        <c:v>128</c:v>
                      </c:pt>
                      <c:pt idx="11">
                        <c:v>160</c:v>
                      </c:pt>
                      <c:pt idx="12">
                        <c:v>320</c:v>
                      </c:pt>
                      <c:pt idx="13">
                        <c:v>640</c:v>
                      </c:pt>
                      <c:pt idx="14">
                        <c:v>800</c:v>
                      </c:pt>
                      <c:pt idx="15">
                        <c:v>960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NO!$A$2:$A$14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48</c:v>
                      </c:pt>
                      <c:pt idx="6">
                        <c:v>64</c:v>
                      </c:pt>
                      <c:pt idx="7">
                        <c:v>80</c:v>
                      </c:pt>
                      <c:pt idx="8">
                        <c:v>96</c:v>
                      </c:pt>
                      <c:pt idx="9">
                        <c:v>112</c:v>
                      </c:pt>
                      <c:pt idx="10">
                        <c:v>128</c:v>
                      </c:pt>
                      <c:pt idx="11">
                        <c:v>160</c:v>
                      </c:pt>
                      <c:pt idx="12">
                        <c:v>320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230-499D-9918-9906465B33B9}"/>
                  </c:ext>
                </c:extLst>
              </c15:ser>
            </c15:filteredLineSeries>
          </c:ext>
        </c:extLst>
      </c:lineChart>
      <c:catAx>
        <c:axId val="54821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21160"/>
        <c:crosses val="autoZero"/>
        <c:auto val="1"/>
        <c:lblAlgn val="ctr"/>
        <c:lblOffset val="100"/>
        <c:noMultiLvlLbl val="0"/>
      </c:catAx>
      <c:valAx>
        <c:axId val="54822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1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and</a:t>
            </a:r>
            <a:r>
              <a:rPr lang="en-US" baseline="0"/>
              <a:t> Ep Hybrid </a:t>
            </a:r>
            <a:r>
              <a:rPr lang="en-US" sz="1400" b="0" i="0" u="none" strike="noStrike" baseline="0">
                <a:effectLst/>
              </a:rPr>
              <a:t>(4x Data Size)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'4XOpen'!$C$3:$C$5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'4XOpen'!$E$3:$E$5</c:f>
              <c:numCache>
                <c:formatCode>General</c:formatCode>
                <c:ptCount val="3"/>
                <c:pt idx="0">
                  <c:v>2.0429864421102573</c:v>
                </c:pt>
                <c:pt idx="1">
                  <c:v>3.9675661668910021</c:v>
                </c:pt>
                <c:pt idx="2">
                  <c:v>8.2398297053028742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E-46C8-A54F-2760B1438AB4}"/>
            </c:ext>
          </c:extLst>
        </c:ser>
        <c:ser>
          <c:idx val="1"/>
          <c:order val="1"/>
          <c:tx>
            <c:v>Ep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'4XOpen'!$G$3:$G$5</c:f>
              <c:numCache>
                <c:formatCode>General</c:formatCode>
                <c:ptCount val="3"/>
                <c:pt idx="0">
                  <c:v>1.0214932210551286</c:v>
                </c:pt>
                <c:pt idx="1">
                  <c:v>0.99189154172275051</c:v>
                </c:pt>
                <c:pt idx="2">
                  <c:v>1.0299787131628593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E-46C8-A54F-2760B1438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989464"/>
        <c:axId val="678985200"/>
      </c:lineChart>
      <c:catAx>
        <c:axId val="67898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85200"/>
        <c:crosses val="autoZero"/>
        <c:auto val="1"/>
        <c:lblAlgn val="ctr"/>
        <c:lblOffset val="100"/>
        <c:noMultiLvlLbl val="0"/>
      </c:catAx>
      <c:valAx>
        <c:axId val="6789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8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Hybrid </a:t>
            </a:r>
            <a:r>
              <a:rPr lang="en-US" sz="1400" b="0" i="0" u="none" strike="noStrike" baseline="0">
                <a:effectLst/>
              </a:rPr>
              <a:t>(8x Data Size)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'8XOpen'!$C$2:$C$5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'8XOpen'!$D$2:$D$5</c:f>
              <c:numCache>
                <c:formatCode>General</c:formatCode>
                <c:ptCount val="4"/>
                <c:pt idx="0">
                  <c:v>92689.600000000006</c:v>
                </c:pt>
                <c:pt idx="1">
                  <c:v>45463.3</c:v>
                </c:pt>
                <c:pt idx="2">
                  <c:v>23809</c:v>
                </c:pt>
                <c:pt idx="3">
                  <c:v>11512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5-447F-9C45-2A226D79E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257104"/>
        <c:axId val="678255136"/>
      </c:lineChart>
      <c:catAx>
        <c:axId val="67825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55136"/>
        <c:crosses val="autoZero"/>
        <c:auto val="1"/>
        <c:lblAlgn val="ctr"/>
        <c:lblOffset val="100"/>
        <c:noMultiLvlLbl val="0"/>
      </c:catAx>
      <c:valAx>
        <c:axId val="6782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5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and Ep Hybrid (8x Data Size)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'8XOpen'!$C$3:$C$5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'8XOpen'!$E$3:$E$5</c:f>
              <c:numCache>
                <c:formatCode>General</c:formatCode>
                <c:ptCount val="3"/>
                <c:pt idx="0">
                  <c:v>2.0387785312548803</c:v>
                </c:pt>
                <c:pt idx="1">
                  <c:v>3.8930488470746361</c:v>
                </c:pt>
                <c:pt idx="2">
                  <c:v>8.0515635858234891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D-4673-808C-F81F41FD6287}"/>
            </c:ext>
          </c:extLst>
        </c:ser>
        <c:ser>
          <c:idx val="1"/>
          <c:order val="1"/>
          <c:tx>
            <c:v>Ep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'8XOpen'!$C$3:$C$5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'8XOpen'!$G$3:$G$5</c:f>
              <c:numCache>
                <c:formatCode>General</c:formatCode>
                <c:ptCount val="3"/>
                <c:pt idx="0">
                  <c:v>1.0193892656274401</c:v>
                </c:pt>
                <c:pt idx="1">
                  <c:v>0.97326221176865901</c:v>
                </c:pt>
                <c:pt idx="2">
                  <c:v>1.0064454482279361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D-4673-808C-F81F41FD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250216"/>
        <c:axId val="678249232"/>
      </c:lineChart>
      <c:catAx>
        <c:axId val="67825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49232"/>
        <c:crosses val="autoZero"/>
        <c:auto val="1"/>
        <c:lblAlgn val="ctr"/>
        <c:lblOffset val="100"/>
        <c:noMultiLvlLbl val="0"/>
      </c:catAx>
      <c:valAx>
        <c:axId val="6782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5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</a:t>
            </a:r>
            <a:r>
              <a:rPr lang="en-US" baseline="0"/>
              <a:t> MPI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NO!$A$4:$A$17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160</c:v>
                </c:pt>
                <c:pt idx="10">
                  <c:v>320</c:v>
                </c:pt>
                <c:pt idx="11">
                  <c:v>640</c:v>
                </c:pt>
                <c:pt idx="12">
                  <c:v>800</c:v>
                </c:pt>
                <c:pt idx="13">
                  <c:v>960</c:v>
                </c:pt>
              </c:numCache>
            </c:numRef>
          </c:cat>
          <c:val>
            <c:numRef>
              <c:f>NO!$G$4:$G$17</c:f>
              <c:numCache>
                <c:formatCode>General</c:formatCode>
                <c:ptCount val="14"/>
                <c:pt idx="0">
                  <c:v>0.8440193280910786</c:v>
                </c:pt>
                <c:pt idx="1">
                  <c:v>0.97553898572495568</c:v>
                </c:pt>
                <c:pt idx="2">
                  <c:v>0.8506552381732948</c:v>
                </c:pt>
                <c:pt idx="3">
                  <c:v>0.83568414824655812</c:v>
                </c:pt>
                <c:pt idx="4">
                  <c:v>0.81165949810777971</c:v>
                </c:pt>
                <c:pt idx="5">
                  <c:v>0.7399638434190885</c:v>
                </c:pt>
                <c:pt idx="6">
                  <c:v>0.80614664342075504</c:v>
                </c:pt>
                <c:pt idx="7">
                  <c:v>0.8272346224599082</c:v>
                </c:pt>
                <c:pt idx="8">
                  <c:v>0.80206062153285673</c:v>
                </c:pt>
                <c:pt idx="9">
                  <c:v>0.81023949424614372</c:v>
                </c:pt>
                <c:pt idx="10">
                  <c:v>0.73692737118506313</c:v>
                </c:pt>
                <c:pt idx="11">
                  <c:v>0.63710141512019203</c:v>
                </c:pt>
                <c:pt idx="12">
                  <c:v>0.75417900715937802</c:v>
                </c:pt>
                <c:pt idx="13">
                  <c:v>0.43638865551108236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6-4FBA-BF59-F53F00AAB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326440"/>
        <c:axId val="547325784"/>
      </c:lineChart>
      <c:catAx>
        <c:axId val="54732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25784"/>
        <c:crosses val="autoZero"/>
        <c:auto val="1"/>
        <c:lblAlgn val="ctr"/>
        <c:lblOffset val="100"/>
        <c:noMultiLvlLbl val="0"/>
      </c:catAx>
      <c:valAx>
        <c:axId val="54732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264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Karp-Flatt</a:t>
            </a:r>
            <a:r>
              <a:rPr lang="en-US" baseline="0"/>
              <a:t> Metric MPI</a:t>
            </a:r>
            <a:endParaRPr lang="en-US"/>
          </a:p>
        </c:rich>
      </c:tx>
      <c:layout>
        <c:manualLayout>
          <c:xMode val="edge"/>
          <c:yMode val="edge"/>
          <c:x val="2.7108166082528754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7171296296296298"/>
          <c:w val="0.88389129483814521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NO!$H$4:$H$14</c:f>
              <c:strCache>
                <c:ptCount val="11"/>
                <c:pt idx="0">
                  <c:v>0.18480699</c:v>
                </c:pt>
                <c:pt idx="1">
                  <c:v>0.00835812</c:v>
                </c:pt>
                <c:pt idx="2">
                  <c:v>0.025080626</c:v>
                </c:pt>
                <c:pt idx="3">
                  <c:v>0.017874941</c:v>
                </c:pt>
                <c:pt idx="4">
                  <c:v>0.015469582</c:v>
                </c:pt>
                <c:pt idx="5">
                  <c:v>0.018495652</c:v>
                </c:pt>
                <c:pt idx="6">
                  <c:v>0.010455178</c:v>
                </c:pt>
                <c:pt idx="7">
                  <c:v>0.00773507</c:v>
                </c:pt>
                <c:pt idx="8">
                  <c:v>0.007960921</c:v>
                </c:pt>
                <c:pt idx="9">
                  <c:v>0.006005205</c:v>
                </c:pt>
                <c:pt idx="10">
                  <c:v>0.004518808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D79-4B9D-B943-6A46E703B970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D79-4B9D-B943-6A46E703B970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D79-4B9D-B943-6A46E703B970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D79-4B9D-B943-6A46E703B970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D79-4B9D-B943-6A46E703B970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D79-4B9D-B943-6A46E703B970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D79-4B9D-B943-6A46E703B970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D79-4B9D-B943-6A46E703B970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D79-4B9D-B943-6A46E703B970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D79-4B9D-B943-6A46E703B970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D79-4B9D-B943-6A46E703B970}"/>
              </c:ext>
            </c:extLst>
          </c:dPt>
          <c:cat>
            <c:numRef>
              <c:f>NO!$A$4:$A$17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160</c:v>
                </c:pt>
                <c:pt idx="10">
                  <c:v>320</c:v>
                </c:pt>
                <c:pt idx="11">
                  <c:v>640</c:v>
                </c:pt>
                <c:pt idx="12">
                  <c:v>800</c:v>
                </c:pt>
                <c:pt idx="13">
                  <c:v>960</c:v>
                </c:pt>
              </c:numCache>
            </c:numRef>
          </c:cat>
          <c:val>
            <c:numRef>
              <c:f>NO!$H$4:$H$17</c:f>
              <c:numCache>
                <c:formatCode>General</c:formatCode>
                <c:ptCount val="14"/>
                <c:pt idx="0">
                  <c:v>0.18480699045329141</c:v>
                </c:pt>
                <c:pt idx="1">
                  <c:v>8.3581195055526525E-3</c:v>
                </c:pt>
                <c:pt idx="2">
                  <c:v>2.5080626107773712E-2</c:v>
                </c:pt>
                <c:pt idx="3">
                  <c:v>1.7874940832850579E-2</c:v>
                </c:pt>
                <c:pt idx="4">
                  <c:v>1.5469582366439635E-2</c:v>
                </c:pt>
                <c:pt idx="5">
                  <c:v>1.8495651680790554E-2</c:v>
                </c:pt>
                <c:pt idx="6">
                  <c:v>1.0455178194414669E-2</c:v>
                </c:pt>
                <c:pt idx="7">
                  <c:v>7.7350699704063471E-3</c:v>
                </c:pt>
                <c:pt idx="8">
                  <c:v>7.9609209945660196E-3</c:v>
                </c:pt>
                <c:pt idx="9">
                  <c:v>6.0052046687944826E-3</c:v>
                </c:pt>
                <c:pt idx="10">
                  <c:v>4.5188079671723523E-3</c:v>
                </c:pt>
                <c:pt idx="11">
                  <c:v>3.5824454047858976E-3</c:v>
                </c:pt>
                <c:pt idx="12">
                  <c:v>1.6379153481228547E-3</c:v>
                </c:pt>
                <c:pt idx="13">
                  <c:v>5.4039133064421249E-3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79-4B9D-B943-6A46E703B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876792"/>
        <c:axId val="533877448"/>
      </c:lineChart>
      <c:catAx>
        <c:axId val="53387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77448"/>
        <c:crosses val="autoZero"/>
        <c:auto val="1"/>
        <c:lblAlgn val="ctr"/>
        <c:lblOffset val="100"/>
        <c:noMultiLvlLbl val="0"/>
      </c:catAx>
      <c:valAx>
        <c:axId val="53387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7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Log(P)</a:t>
            </a:r>
            <a:r>
              <a:rPr lang="en-US" baseline="0"/>
              <a:t> vs Log(Tp) MPI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NO!$J$3:$J$17</c:f>
              <c:numCache>
                <c:formatCode>General</c:formatCode>
                <c:ptCount val="15"/>
                <c:pt idx="0">
                  <c:v>0.6020599913279624</c:v>
                </c:pt>
                <c:pt idx="1">
                  <c:v>0.90308998699194354</c:v>
                </c:pt>
                <c:pt idx="2">
                  <c:v>1.2041199826559248</c:v>
                </c:pt>
                <c:pt idx="3">
                  <c:v>1.505149978319906</c:v>
                </c:pt>
                <c:pt idx="4">
                  <c:v>1.6812412373755872</c:v>
                </c:pt>
                <c:pt idx="5">
                  <c:v>1.8061799739838871</c:v>
                </c:pt>
                <c:pt idx="6">
                  <c:v>1.9030899869919435</c:v>
                </c:pt>
                <c:pt idx="7">
                  <c:v>1.9822712330395684</c:v>
                </c:pt>
                <c:pt idx="8">
                  <c:v>2.0492180226701815</c:v>
                </c:pt>
                <c:pt idx="9">
                  <c:v>2.1072099696478683</c:v>
                </c:pt>
                <c:pt idx="10">
                  <c:v>2.2041199826559246</c:v>
                </c:pt>
                <c:pt idx="11">
                  <c:v>2.5051499783199058</c:v>
                </c:pt>
                <c:pt idx="12">
                  <c:v>2.8061799739838871</c:v>
                </c:pt>
                <c:pt idx="13">
                  <c:v>2.9030899869919438</c:v>
                </c:pt>
                <c:pt idx="14">
                  <c:v>2.9822712330395684</c:v>
                </c:pt>
              </c:numCache>
            </c:numRef>
          </c:cat>
          <c:val>
            <c:numRef>
              <c:f>NO!$K$3:$K$17</c:f>
              <c:numCache>
                <c:formatCode>General</c:formatCode>
                <c:ptCount val="15"/>
                <c:pt idx="0">
                  <c:v>4.6674314711262417</c:v>
                </c:pt>
                <c:pt idx="1">
                  <c:v>4.4400490833541557</c:v>
                </c:pt>
                <c:pt idx="2">
                  <c:v>4.0761268498945986</c:v>
                </c:pt>
                <c:pt idx="3">
                  <c:v>3.8345879034814998</c:v>
                </c:pt>
                <c:pt idx="4">
                  <c:v>3.6662080607890797</c:v>
                </c:pt>
                <c:pt idx="5">
                  <c:v>3.553937613301728</c:v>
                </c:pt>
                <c:pt idx="6">
                  <c:v>3.4971909759842621</c:v>
                </c:pt>
                <c:pt idx="7">
                  <c:v>3.3808061793767932</c:v>
                </c:pt>
                <c:pt idx="8">
                  <c:v>3.3026447370169603</c:v>
                </c:pt>
                <c:pt idx="9">
                  <c:v>3.2580742983348534</c:v>
                </c:pt>
                <c:pt idx="10">
                  <c:v>3.1567580712208541</c:v>
                </c:pt>
                <c:pt idx="11">
                  <c:v>2.8969167966115408</c:v>
                </c:pt>
                <c:pt idx="12">
                  <c:v>2.6591029187387574</c:v>
                </c:pt>
                <c:pt idx="13">
                  <c:v>2.4889270359656228</c:v>
                </c:pt>
                <c:pt idx="14">
                  <c:v>2.6473467773997439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45-4C27-88B0-474E4BCC6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049056"/>
        <c:axId val="447049384"/>
      </c:lineChart>
      <c:catAx>
        <c:axId val="44704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49384"/>
        <c:crosses val="autoZero"/>
        <c:auto val="1"/>
        <c:lblAlgn val="ctr"/>
        <c:lblOffset val="100"/>
        <c:noMultiLvlLbl val="0"/>
      </c:catAx>
      <c:valAx>
        <c:axId val="44704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4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Hybrid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Open!$B$2:$B$14</c:f>
              <c:strCache>
                <c:ptCount val="13"/>
                <c:pt idx="0">
                  <c:v>220324</c:v>
                </c:pt>
                <c:pt idx="1">
                  <c:v>44973.6</c:v>
                </c:pt>
                <c:pt idx="2">
                  <c:v>27880.7</c:v>
                </c:pt>
                <c:pt idx="3">
                  <c:v>12280.6</c:v>
                </c:pt>
                <c:pt idx="4">
                  <c:v>6067.24</c:v>
                </c:pt>
                <c:pt idx="5">
                  <c:v>4097.11</c:v>
                </c:pt>
                <c:pt idx="6">
                  <c:v>3073.08</c:v>
                </c:pt>
                <c:pt idx="7">
                  <c:v>2359.65</c:v>
                </c:pt>
                <c:pt idx="8">
                  <c:v>2067.67</c:v>
                </c:pt>
                <c:pt idx="9">
                  <c:v>1657.96</c:v>
                </c:pt>
                <c:pt idx="10">
                  <c:v>1451.76</c:v>
                </c:pt>
                <c:pt idx="11">
                  <c:v>1155.42</c:v>
                </c:pt>
                <c:pt idx="12">
                  <c:v>735.496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Open!$A$2:$A$17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80</c:v>
                </c:pt>
                <c:pt idx="8">
                  <c:v>96</c:v>
                </c:pt>
                <c:pt idx="9">
                  <c:v>112</c:v>
                </c:pt>
                <c:pt idx="10">
                  <c:v>128</c:v>
                </c:pt>
                <c:pt idx="11">
                  <c:v>160</c:v>
                </c:pt>
                <c:pt idx="12">
                  <c:v>320</c:v>
                </c:pt>
                <c:pt idx="13">
                  <c:v>640</c:v>
                </c:pt>
                <c:pt idx="14">
                  <c:v>800</c:v>
                </c:pt>
                <c:pt idx="15">
                  <c:v>960</c:v>
                </c:pt>
              </c:numCache>
            </c:numRef>
          </c:cat>
          <c:val>
            <c:numRef>
              <c:f>Open!$B$2:$B$17</c:f>
              <c:numCache>
                <c:formatCode>General</c:formatCode>
                <c:ptCount val="16"/>
                <c:pt idx="0">
                  <c:v>220324</c:v>
                </c:pt>
                <c:pt idx="1">
                  <c:v>44973.599999999999</c:v>
                </c:pt>
                <c:pt idx="2">
                  <c:v>27880.7</c:v>
                </c:pt>
                <c:pt idx="3">
                  <c:v>12280.6</c:v>
                </c:pt>
                <c:pt idx="4">
                  <c:v>6067.24</c:v>
                </c:pt>
                <c:pt idx="5">
                  <c:v>4097.1099999999997</c:v>
                </c:pt>
                <c:pt idx="6">
                  <c:v>3073.08</c:v>
                </c:pt>
                <c:pt idx="7">
                  <c:v>2359.65</c:v>
                </c:pt>
                <c:pt idx="8">
                  <c:v>2067.67</c:v>
                </c:pt>
                <c:pt idx="9">
                  <c:v>1657.96</c:v>
                </c:pt>
                <c:pt idx="10">
                  <c:v>1451.76</c:v>
                </c:pt>
                <c:pt idx="11">
                  <c:v>1155.42</c:v>
                </c:pt>
                <c:pt idx="12">
                  <c:v>735.49599999999998</c:v>
                </c:pt>
                <c:pt idx="13">
                  <c:v>358.99299999999999</c:v>
                </c:pt>
                <c:pt idx="14">
                  <c:v>307.82499999999999</c:v>
                </c:pt>
                <c:pt idx="15">
                  <c:v>413.363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B5-4F58-9BF8-96E80A54E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237976"/>
        <c:axId val="668006952"/>
      </c:lineChart>
      <c:catAx>
        <c:axId val="54423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06952"/>
        <c:crosses val="autoZero"/>
        <c:auto val="1"/>
        <c:lblAlgn val="ctr"/>
        <c:lblOffset val="100"/>
        <c:noMultiLvlLbl val="0"/>
      </c:catAx>
      <c:valAx>
        <c:axId val="66800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37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Speedup Hybrid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Open!$E$4:$E$14</c:f>
              <c:strCache>
                <c:ptCount val="11"/>
                <c:pt idx="0">
                  <c:v>1.613072843</c:v>
                </c:pt>
                <c:pt idx="1">
                  <c:v>3.662166344</c:v>
                </c:pt>
                <c:pt idx="2">
                  <c:v>7.412530244</c:v>
                </c:pt>
                <c:pt idx="3">
                  <c:v>10.97690811</c:v>
                </c:pt>
                <c:pt idx="4">
                  <c:v>14.63469874</c:v>
                </c:pt>
                <c:pt idx="5">
                  <c:v>19.05943678</c:v>
                </c:pt>
                <c:pt idx="6">
                  <c:v>21.75085966</c:v>
                </c:pt>
                <c:pt idx="7">
                  <c:v>27.12586552</c:v>
                </c:pt>
                <c:pt idx="8">
                  <c:v>30.97867416</c:v>
                </c:pt>
                <c:pt idx="9">
                  <c:v>38.92402763</c:v>
                </c:pt>
                <c:pt idx="10">
                  <c:v>61.1473074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Open!$A$4:$A$17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160</c:v>
                </c:pt>
                <c:pt idx="10">
                  <c:v>320</c:v>
                </c:pt>
                <c:pt idx="11">
                  <c:v>640</c:v>
                </c:pt>
                <c:pt idx="12">
                  <c:v>800</c:v>
                </c:pt>
                <c:pt idx="13">
                  <c:v>960</c:v>
                </c:pt>
              </c:numCache>
            </c:numRef>
          </c:cat>
          <c:val>
            <c:numRef>
              <c:f>Open!$E$4:$E$17</c:f>
              <c:numCache>
                <c:formatCode>General</c:formatCode>
                <c:ptCount val="14"/>
                <c:pt idx="0">
                  <c:v>1.6130728425039542</c:v>
                </c:pt>
                <c:pt idx="1">
                  <c:v>3.6621663436639902</c:v>
                </c:pt>
                <c:pt idx="2">
                  <c:v>7.4125302443944854</c:v>
                </c:pt>
                <c:pt idx="3">
                  <c:v>10.976908113279849</c:v>
                </c:pt>
                <c:pt idx="4">
                  <c:v>14.634698738724667</c:v>
                </c:pt>
                <c:pt idx="5">
                  <c:v>19.059436780878517</c:v>
                </c:pt>
                <c:pt idx="6">
                  <c:v>21.750859663292498</c:v>
                </c:pt>
                <c:pt idx="7">
                  <c:v>27.125865521484233</c:v>
                </c:pt>
                <c:pt idx="8">
                  <c:v>30.97867416101835</c:v>
                </c:pt>
                <c:pt idx="9">
                  <c:v>38.924027626317702</c:v>
                </c:pt>
                <c:pt idx="10">
                  <c:v>61.147307395281551</c:v>
                </c:pt>
                <c:pt idx="11">
                  <c:v>125.27709453944784</c:v>
                </c:pt>
                <c:pt idx="12">
                  <c:v>146.10119386014782</c:v>
                </c:pt>
                <c:pt idx="13">
                  <c:v>108.79928779305357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4C-4167-8AF0-524FF914B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433728"/>
        <c:axId val="668434384"/>
      </c:lineChart>
      <c:catAx>
        <c:axId val="66843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34384"/>
        <c:crosses val="autoZero"/>
        <c:auto val="1"/>
        <c:lblAlgn val="ctr"/>
        <c:lblOffset val="100"/>
        <c:noMultiLvlLbl val="0"/>
      </c:catAx>
      <c:valAx>
        <c:axId val="66843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3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 Hybrid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Open!$G$4:$G$14</c:f>
              <c:strCache>
                <c:ptCount val="11"/>
                <c:pt idx="0">
                  <c:v>0.806536421</c:v>
                </c:pt>
                <c:pt idx="1">
                  <c:v>0.915541586</c:v>
                </c:pt>
                <c:pt idx="2">
                  <c:v>0.926566281</c:v>
                </c:pt>
                <c:pt idx="3">
                  <c:v>0.914742343</c:v>
                </c:pt>
                <c:pt idx="4">
                  <c:v>0.914668671</c:v>
                </c:pt>
                <c:pt idx="5">
                  <c:v>0.952971839</c:v>
                </c:pt>
                <c:pt idx="6">
                  <c:v>0.906285819</c:v>
                </c:pt>
                <c:pt idx="7">
                  <c:v>0.968780911</c:v>
                </c:pt>
                <c:pt idx="8">
                  <c:v>0.968083568</c:v>
                </c:pt>
                <c:pt idx="9">
                  <c:v>0.973100691</c:v>
                </c:pt>
                <c:pt idx="10">
                  <c:v>0.764341342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Open!$A$4:$A$17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160</c:v>
                </c:pt>
                <c:pt idx="10">
                  <c:v>320</c:v>
                </c:pt>
                <c:pt idx="11">
                  <c:v>640</c:v>
                </c:pt>
                <c:pt idx="12">
                  <c:v>800</c:v>
                </c:pt>
                <c:pt idx="13">
                  <c:v>960</c:v>
                </c:pt>
              </c:numCache>
            </c:numRef>
          </c:cat>
          <c:val>
            <c:numRef>
              <c:f>Open!$G$4:$G$17</c:f>
              <c:numCache>
                <c:formatCode>General</c:formatCode>
                <c:ptCount val="14"/>
                <c:pt idx="0">
                  <c:v>0.80653642125197711</c:v>
                </c:pt>
                <c:pt idx="1">
                  <c:v>0.91554158591599755</c:v>
                </c:pt>
                <c:pt idx="2">
                  <c:v>0.92656628054931067</c:v>
                </c:pt>
                <c:pt idx="3">
                  <c:v>0.91474234277332078</c:v>
                </c:pt>
                <c:pt idx="4">
                  <c:v>0.91466867117029171</c:v>
                </c:pt>
                <c:pt idx="5">
                  <c:v>0.95297183904392591</c:v>
                </c:pt>
                <c:pt idx="6">
                  <c:v>0.9062858193038541</c:v>
                </c:pt>
                <c:pt idx="7">
                  <c:v>0.96878091148157974</c:v>
                </c:pt>
                <c:pt idx="8">
                  <c:v>0.96808356753182345</c:v>
                </c:pt>
                <c:pt idx="9">
                  <c:v>0.97310069065794258</c:v>
                </c:pt>
                <c:pt idx="10">
                  <c:v>0.76434134244101937</c:v>
                </c:pt>
                <c:pt idx="11">
                  <c:v>0.78298184087154898</c:v>
                </c:pt>
                <c:pt idx="12">
                  <c:v>0.73050596930073908</c:v>
                </c:pt>
                <c:pt idx="13">
                  <c:v>0.45333036580438985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2-45D4-9173-410170A40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186024"/>
        <c:axId val="542183728"/>
      </c:lineChart>
      <c:catAx>
        <c:axId val="54218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83728"/>
        <c:crosses val="autoZero"/>
        <c:auto val="1"/>
        <c:lblAlgn val="ctr"/>
        <c:lblOffset val="100"/>
        <c:noMultiLvlLbl val="0"/>
      </c:catAx>
      <c:valAx>
        <c:axId val="5421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8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Karp-Flatt</a:t>
            </a:r>
            <a:r>
              <a:rPr lang="en-US" baseline="0"/>
              <a:t> Metric Hybrid</a:t>
            </a:r>
            <a:endParaRPr lang="en-US"/>
          </a:p>
        </c:rich>
      </c:tx>
      <c:layout>
        <c:manualLayout>
          <c:xMode val="edge"/>
          <c:yMode val="edge"/>
          <c:x val="0.31522046208857257"/>
          <c:y val="2.3148076330701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Open!$A$4:$A$17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160</c:v>
                </c:pt>
                <c:pt idx="10">
                  <c:v>320</c:v>
                </c:pt>
                <c:pt idx="11">
                  <c:v>640</c:v>
                </c:pt>
                <c:pt idx="12">
                  <c:v>800</c:v>
                </c:pt>
                <c:pt idx="13">
                  <c:v>960</c:v>
                </c:pt>
              </c:numCache>
            </c:numRef>
          </c:cat>
          <c:val>
            <c:numRef>
              <c:f>Open!$H$4:$H$17</c:f>
              <c:numCache>
                <c:formatCode>General</c:formatCode>
                <c:ptCount val="14"/>
                <c:pt idx="0">
                  <c:v>0.23986961239482718</c:v>
                </c:pt>
                <c:pt idx="1">
                  <c:v>3.0749891788367734E-2</c:v>
                </c:pt>
                <c:pt idx="2">
                  <c:v>1.1321943794327589E-2</c:v>
                </c:pt>
                <c:pt idx="3">
                  <c:v>8.4730920928156594E-3</c:v>
                </c:pt>
                <c:pt idx="4">
                  <c:v>6.219470978529618E-3</c:v>
                </c:pt>
                <c:pt idx="5">
                  <c:v>2.597313230779605E-3</c:v>
                </c:pt>
                <c:pt idx="6">
                  <c:v>4.4958549595472816E-3</c:v>
                </c:pt>
                <c:pt idx="7">
                  <c:v>1.1935232455715587E-3</c:v>
                </c:pt>
                <c:pt idx="8">
                  <c:v>1.0635056437411003E-3</c:v>
                </c:pt>
                <c:pt idx="9">
                  <c:v>7.0879189295326749E-4</c:v>
                </c:pt>
                <c:pt idx="10">
                  <c:v>3.9027340484195151E-3</c:v>
                </c:pt>
                <c:pt idx="11">
                  <c:v>1.7432001756893739E-3</c:v>
                </c:pt>
                <c:pt idx="12">
                  <c:v>1.8538402384228447E-3</c:v>
                </c:pt>
                <c:pt idx="13">
                  <c:v>5.0455932752514667E-3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84-4B01-98DF-6B2D97F18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840496"/>
        <c:axId val="667847712"/>
      </c:lineChart>
      <c:catAx>
        <c:axId val="6678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847712"/>
        <c:crosses val="autoZero"/>
        <c:auto val="1"/>
        <c:lblAlgn val="ctr"/>
        <c:lblOffset val="100"/>
        <c:noMultiLvlLbl val="0"/>
      </c:catAx>
      <c:valAx>
        <c:axId val="6678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84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441379</xdr:colOff>
      <xdr:row>20</xdr:row>
      <xdr:rowOff>172471</xdr:rowOff>
    </xdr:from>
    <xdr:to>
      <xdr:col>14</xdr:col>
      <xdr:colOff>152907</xdr:colOff>
      <xdr:row>36</xdr:row>
      <xdr:rowOff>17351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D0B4C-9DD7-470A-AA08-4A2B08E43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291359</xdr:colOff>
      <xdr:row>11</xdr:row>
      <xdr:rowOff>135475</xdr:rowOff>
    </xdr:from>
    <xdr:to>
      <xdr:col>33</xdr:col>
      <xdr:colOff>257174</xdr:colOff>
      <xdr:row>35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1C5230-DECA-42B8-BBEE-D40051D56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207507</xdr:colOff>
      <xdr:row>3</xdr:row>
      <xdr:rowOff>87764</xdr:rowOff>
    </xdr:from>
    <xdr:to>
      <xdr:col>23</xdr:col>
      <xdr:colOff>255131</xdr:colOff>
      <xdr:row>18</xdr:row>
      <xdr:rowOff>75518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3D6430-F35B-4E46-BDC0-F6AB8B20A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360590</xdr:colOff>
      <xdr:row>9</xdr:row>
      <xdr:rowOff>80960</xdr:rowOff>
    </xdr:from>
    <xdr:to>
      <xdr:col>20</xdr:col>
      <xdr:colOff>353786</xdr:colOff>
      <xdr:row>24</xdr:row>
      <xdr:rowOff>68715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223DD8-C79E-4497-B856-4437DE265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180294</xdr:colOff>
      <xdr:row>19</xdr:row>
      <xdr:rowOff>155801</xdr:rowOff>
    </xdr:from>
    <xdr:to>
      <xdr:col>6</xdr:col>
      <xdr:colOff>459240</xdr:colOff>
      <xdr:row>34</xdr:row>
      <xdr:rowOff>143555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50C945-7A0C-4CEB-B83D-C4D6D7263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573880</xdr:colOff>
      <xdr:row>22</xdr:row>
      <xdr:rowOff>130968</xdr:rowOff>
    </xdr:from>
    <xdr:to>
      <xdr:col>20</xdr:col>
      <xdr:colOff>611981</xdr:colOff>
      <xdr:row>37</xdr:row>
      <xdr:rowOff>159543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ED6733-3143-4017-80B2-11766E475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26</xdr:row>
      <xdr:rowOff>30956</xdr:rowOff>
    </xdr:from>
    <xdr:to>
      <xdr:col>8</xdr:col>
      <xdr:colOff>173831</xdr:colOff>
      <xdr:row>41</xdr:row>
      <xdr:rowOff>59531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2F5487-C549-4707-A30E-11F1F219C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132160</xdr:colOff>
      <xdr:row>27</xdr:row>
      <xdr:rowOff>23812</xdr:rowOff>
    </xdr:from>
    <xdr:to>
      <xdr:col>15</xdr:col>
      <xdr:colOff>170260</xdr:colOff>
      <xdr:row>42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13F934-2E54-49DD-9F16-AE1FFB097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463153</xdr:colOff>
      <xdr:row>22</xdr:row>
      <xdr:rowOff>77390</xdr:rowOff>
    </xdr:from>
    <xdr:to>
      <xdr:col>13</xdr:col>
      <xdr:colOff>501252</xdr:colOff>
      <xdr:row>37</xdr:row>
      <xdr:rowOff>105966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BC352C-1E9F-4F2B-9305-7FC172D53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547687</xdr:colOff>
      <xdr:row>15</xdr:row>
      <xdr:rowOff>173238</xdr:rowOff>
    </xdr:from>
    <xdr:to>
      <xdr:col>19</xdr:col>
      <xdr:colOff>577452</xdr:colOff>
      <xdr:row>31</xdr:row>
      <xdr:rowOff>58938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F89271-A984-4E1E-91DA-E6A3DC2F0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116680</xdr:colOff>
      <xdr:row>12</xdr:row>
      <xdr:rowOff>164306</xdr:rowOff>
    </xdr:from>
    <xdr:to>
      <xdr:col>8</xdr:col>
      <xdr:colOff>154780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B28C2A-A8BD-4B48-999C-1E0E2224B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235744</xdr:colOff>
      <xdr:row>6</xdr:row>
      <xdr:rowOff>107157</xdr:rowOff>
    </xdr:from>
    <xdr:to>
      <xdr:col>15</xdr:col>
      <xdr:colOff>273844</xdr:colOff>
      <xdr:row>21</xdr:row>
      <xdr:rowOff>135732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5C7C63-681B-4F2E-8121-354AA46ED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216693</xdr:colOff>
      <xdr:row>15</xdr:row>
      <xdr:rowOff>145256</xdr:rowOff>
    </xdr:from>
    <xdr:to>
      <xdr:col>8</xdr:col>
      <xdr:colOff>254793</xdr:colOff>
      <xdr:row>30</xdr:row>
      <xdr:rowOff>173831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BAF5F-1596-4487-A71E-FE65FFFEA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573881</xdr:colOff>
      <xdr:row>2</xdr:row>
      <xdr:rowOff>30956</xdr:rowOff>
    </xdr:from>
    <xdr:to>
      <xdr:col>14</xdr:col>
      <xdr:colOff>611981</xdr:colOff>
      <xdr:row>17</xdr:row>
      <xdr:rowOff>59531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F8AD1D-843F-4677-A52C-A702EEA0F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7</xdr:row>
      <xdr:rowOff>97631</xdr:rowOff>
    </xdr:from>
    <xdr:to>
      <xdr:col>8</xdr:col>
      <xdr:colOff>180975</xdr:colOff>
      <xdr:row>22</xdr:row>
      <xdr:rowOff>126206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94C56-49A2-43C4-B0AC-A0DC5FEBF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311943</xdr:colOff>
      <xdr:row>7</xdr:row>
      <xdr:rowOff>54769</xdr:rowOff>
    </xdr:from>
    <xdr:to>
      <xdr:col>15</xdr:col>
      <xdr:colOff>350043</xdr:colOff>
      <xdr:row>22</xdr:row>
      <xdr:rowOff>83344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52B186-B303-4F65-8E7C-C10E42E3A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73818</xdr:rowOff>
    </xdr:from>
    <xdr:to>
      <xdr:col>8</xdr:col>
      <xdr:colOff>38100</xdr:colOff>
      <xdr:row>25</xdr:row>
      <xdr:rowOff>102393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13969-C27E-4716-B7DF-AB4EB1033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307181</xdr:colOff>
      <xdr:row>5</xdr:row>
      <xdr:rowOff>154781</xdr:rowOff>
    </xdr:from>
    <xdr:to>
      <xdr:col>14</xdr:col>
      <xdr:colOff>345281</xdr:colOff>
      <xdr:row>21</xdr:row>
      <xdr:rowOff>2381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DAEC3-3C5D-4086-B5C5-F02FEC90B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92869</xdr:rowOff>
    </xdr:from>
    <xdr:to>
      <xdr:col>8</xdr:col>
      <xdr:colOff>38100</xdr:colOff>
      <xdr:row>29</xdr:row>
      <xdr:rowOff>121444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1AA8F1-4F6C-416B-81DC-0D9E7F6B2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583407</xdr:colOff>
      <xdr:row>2</xdr:row>
      <xdr:rowOff>111918</xdr:rowOff>
    </xdr:from>
    <xdr:to>
      <xdr:col>13</xdr:col>
      <xdr:colOff>621507</xdr:colOff>
      <xdr:row>17</xdr:row>
      <xdr:rowOff>140493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AC7038-FBC9-4C4D-B897-612CFEC24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204787</xdr:colOff>
      <xdr:row>7</xdr:row>
      <xdr:rowOff>78580</xdr:rowOff>
    </xdr:from>
    <xdr:to>
      <xdr:col>9</xdr:col>
      <xdr:colOff>242887</xdr:colOff>
      <xdr:row>22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4B7378-960E-4D4B-98A8-6F5456368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288131</xdr:colOff>
      <xdr:row>8</xdr:row>
      <xdr:rowOff>11906</xdr:rowOff>
    </xdr:from>
    <xdr:to>
      <xdr:col>17</xdr:col>
      <xdr:colOff>326231</xdr:colOff>
      <xdr:row>23</xdr:row>
      <xdr:rowOff>40481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50360E-98A8-48BC-A197-98E37BEE5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EBA46-D996-419C-9239-2E0B109163B4}">
  <dimension ref="A1:K17"/>
  <sheetViews>
    <sheetView zoomScale="50" zoomScaleNormal="50" workbookViewId="0">
      <selection activeCell="AO22" sqref="AO22"/>
    </sheetView>
  </sheetViews>
  <sheetFormatPr defaultRowHeight="14.25" x14ac:dyDescent="0.45"/>
  <cols>
    <col min="1" max="1" width="11.19921875" customWidth="1"/>
    <col min="2" max="2" width="12.6640625" customWidth="1"/>
    <col min="7" max="7" width="11" customWidth="1"/>
    <col min="8" max="8" width="13.59765625" customWidth="1"/>
  </cols>
  <sheetData>
    <row r="1" spans="1:11" x14ac:dyDescent="0.45">
      <c r="A1" t="s">
        <v>6</v>
      </c>
      <c r="B1" t="s">
        <v>7</v>
      </c>
      <c r="C1" t="s">
        <v>0</v>
      </c>
      <c r="D1" t="s">
        <v>3</v>
      </c>
      <c r="E1" t="s">
        <v>1</v>
      </c>
      <c r="F1" t="s">
        <v>2</v>
      </c>
      <c r="G1" t="s">
        <v>4</v>
      </c>
      <c r="H1" t="s">
        <v>5</v>
      </c>
      <c r="J1" t="s">
        <v>8</v>
      </c>
      <c r="K1" t="s">
        <v>9</v>
      </c>
    </row>
    <row r="2" spans="1:11" x14ac:dyDescent="0.45">
      <c r="A2">
        <v>1</v>
      </c>
      <c r="B2">
        <v>239193</v>
      </c>
    </row>
    <row r="3" spans="1:11" x14ac:dyDescent="0.45">
      <c r="A3">
        <v>4</v>
      </c>
      <c r="B3">
        <v>46497.7</v>
      </c>
      <c r="C3">
        <f>B2/B3</f>
        <v>5.1441899276738425</v>
      </c>
      <c r="D3">
        <f t="shared" ref="D3:D17" si="0">C3/A3</f>
        <v>1.2860474819184606</v>
      </c>
      <c r="J3">
        <f>LOG(A3)</f>
        <v>0.6020599913279624</v>
      </c>
      <c r="K3">
        <f>LOG(B3)</f>
        <v>4.6674314711262417</v>
      </c>
    </row>
    <row r="4" spans="1:11" x14ac:dyDescent="0.45">
      <c r="A4">
        <v>8</v>
      </c>
      <c r="B4">
        <v>27545.4</v>
      </c>
      <c r="C4">
        <f>B2/B4</f>
        <v>8.6835914526563407</v>
      </c>
      <c r="D4">
        <f t="shared" si="0"/>
        <v>1.0854489315820426</v>
      </c>
      <c r="E4">
        <f>B3/B4</f>
        <v>1.6880386561821572</v>
      </c>
      <c r="F4">
        <f>A4/A3</f>
        <v>2</v>
      </c>
      <c r="G4">
        <f>E4/F4</f>
        <v>0.8440193280910786</v>
      </c>
      <c r="H4">
        <f>((1/E4)-(1/F4))/(1-(1/F4))</f>
        <v>0.18480699045329141</v>
      </c>
      <c r="J4">
        <f t="shared" ref="J4:J17" si="1">LOG(A4)</f>
        <v>0.90308998699194354</v>
      </c>
      <c r="K4">
        <f t="shared" ref="K4:K17" si="2">LOG(B4)</f>
        <v>4.4400490833541557</v>
      </c>
    </row>
    <row r="5" spans="1:11" x14ac:dyDescent="0.45">
      <c r="A5">
        <v>16</v>
      </c>
      <c r="B5">
        <v>11915.9</v>
      </c>
      <c r="C5">
        <f>B2/B5</f>
        <v>20.073431297677892</v>
      </c>
      <c r="D5">
        <f t="shared" si="0"/>
        <v>1.2545894561048683</v>
      </c>
      <c r="E5">
        <f>B3/B5</f>
        <v>3.9021559428998227</v>
      </c>
      <c r="F5">
        <f t="shared" ref="F5:F17" si="3">A5/4</f>
        <v>4</v>
      </c>
      <c r="G5">
        <f t="shared" ref="G5:G17" si="4">E5/F5</f>
        <v>0.97553898572495568</v>
      </c>
      <c r="H5">
        <f t="shared" ref="H5:H17" si="5">((1/E5)-(1/F5))/(1-(1/F5))</f>
        <v>8.3581195055526525E-3</v>
      </c>
      <c r="J5">
        <f t="shared" si="1"/>
        <v>1.2041199826559248</v>
      </c>
      <c r="K5">
        <f t="shared" si="2"/>
        <v>4.0761268498945986</v>
      </c>
    </row>
    <row r="6" spans="1:11" x14ac:dyDescent="0.45">
      <c r="A6">
        <v>32</v>
      </c>
      <c r="B6">
        <v>6832.63</v>
      </c>
      <c r="C6">
        <f>B2/B6</f>
        <v>35.007456865072456</v>
      </c>
      <c r="D6">
        <f t="shared" si="0"/>
        <v>1.0939830270335142</v>
      </c>
      <c r="E6">
        <f>B3/B6</f>
        <v>6.8052419053863584</v>
      </c>
      <c r="F6">
        <f t="shared" si="3"/>
        <v>8</v>
      </c>
      <c r="G6">
        <f t="shared" si="4"/>
        <v>0.8506552381732948</v>
      </c>
      <c r="H6">
        <f t="shared" si="5"/>
        <v>2.5080626107773712E-2</v>
      </c>
      <c r="J6">
        <f t="shared" si="1"/>
        <v>1.505149978319906</v>
      </c>
      <c r="K6">
        <f t="shared" si="2"/>
        <v>3.8345879034814998</v>
      </c>
    </row>
    <row r="7" spans="1:11" x14ac:dyDescent="0.45">
      <c r="A7">
        <v>48</v>
      </c>
      <c r="B7">
        <v>4636.6899999999996</v>
      </c>
      <c r="C7">
        <f>B2/B7</f>
        <v>51.587015737519657</v>
      </c>
      <c r="D7">
        <f t="shared" si="0"/>
        <v>1.0747294945316594</v>
      </c>
      <c r="E7">
        <f>B3/B7</f>
        <v>10.028209778958697</v>
      </c>
      <c r="F7">
        <f t="shared" si="3"/>
        <v>12</v>
      </c>
      <c r="G7">
        <f t="shared" si="4"/>
        <v>0.83568414824655812</v>
      </c>
      <c r="H7">
        <f t="shared" si="5"/>
        <v>1.7874940832850579E-2</v>
      </c>
      <c r="J7">
        <f t="shared" si="1"/>
        <v>1.6812412373755872</v>
      </c>
      <c r="K7">
        <f t="shared" si="2"/>
        <v>3.6662080607890797</v>
      </c>
    </row>
    <row r="8" spans="1:11" x14ac:dyDescent="0.45">
      <c r="A8">
        <v>64</v>
      </c>
      <c r="B8">
        <v>3580.45</v>
      </c>
      <c r="C8">
        <f>B2/B8</f>
        <v>66.805289837869552</v>
      </c>
      <c r="D8">
        <f t="shared" si="0"/>
        <v>1.0438326537167117</v>
      </c>
      <c r="E8">
        <f>B3/B8</f>
        <v>12.986551969724475</v>
      </c>
      <c r="F8">
        <f t="shared" si="3"/>
        <v>16</v>
      </c>
      <c r="G8">
        <f t="shared" si="4"/>
        <v>0.81165949810777971</v>
      </c>
      <c r="H8">
        <f t="shared" si="5"/>
        <v>1.5469582366439635E-2</v>
      </c>
      <c r="J8">
        <f t="shared" si="1"/>
        <v>1.8061799739838871</v>
      </c>
      <c r="K8">
        <f t="shared" si="2"/>
        <v>3.553937613301728</v>
      </c>
    </row>
    <row r="9" spans="1:11" x14ac:dyDescent="0.45">
      <c r="A9">
        <v>80</v>
      </c>
      <c r="B9">
        <v>3141.89</v>
      </c>
      <c r="C9">
        <f>B2/B9</f>
        <v>76.130291003185988</v>
      </c>
      <c r="D9">
        <f t="shared" si="0"/>
        <v>0.95162863753982485</v>
      </c>
      <c r="E9">
        <f>B3/B9</f>
        <v>14.799276868381769</v>
      </c>
      <c r="F9">
        <f t="shared" si="3"/>
        <v>20</v>
      </c>
      <c r="G9">
        <f t="shared" si="4"/>
        <v>0.7399638434190885</v>
      </c>
      <c r="H9">
        <f t="shared" si="5"/>
        <v>1.8495651680790554E-2</v>
      </c>
      <c r="J9">
        <f t="shared" si="1"/>
        <v>1.9030899869919435</v>
      </c>
      <c r="K9">
        <f t="shared" si="2"/>
        <v>3.4971909759842621</v>
      </c>
    </row>
    <row r="10" spans="1:11" x14ac:dyDescent="0.45">
      <c r="A10">
        <v>96</v>
      </c>
      <c r="B10">
        <v>2403.29</v>
      </c>
      <c r="C10">
        <f>B2/B10</f>
        <v>99.527314639514998</v>
      </c>
      <c r="D10">
        <f t="shared" si="0"/>
        <v>1.0367428608282812</v>
      </c>
      <c r="E10">
        <f>B3/B10</f>
        <v>19.347519442098122</v>
      </c>
      <c r="F10">
        <f t="shared" si="3"/>
        <v>24</v>
      </c>
      <c r="G10">
        <f t="shared" si="4"/>
        <v>0.80614664342075504</v>
      </c>
      <c r="H10">
        <f t="shared" si="5"/>
        <v>1.0455178194414669E-2</v>
      </c>
      <c r="J10">
        <f t="shared" si="1"/>
        <v>1.9822712330395684</v>
      </c>
      <c r="K10">
        <f t="shared" si="2"/>
        <v>3.3808061793767932</v>
      </c>
    </row>
    <row r="11" spans="1:11" x14ac:dyDescent="0.45">
      <c r="A11">
        <v>112</v>
      </c>
      <c r="B11">
        <v>2007.45</v>
      </c>
      <c r="C11">
        <f>B2/B11</f>
        <v>119.15265635507734</v>
      </c>
      <c r="D11">
        <f t="shared" si="0"/>
        <v>1.0638630031703333</v>
      </c>
      <c r="E11">
        <f>B3/B11</f>
        <v>23.162569428877429</v>
      </c>
      <c r="F11">
        <f t="shared" si="3"/>
        <v>28</v>
      </c>
      <c r="G11">
        <f t="shared" si="4"/>
        <v>0.8272346224599082</v>
      </c>
      <c r="H11">
        <f t="shared" si="5"/>
        <v>7.7350699704063471E-3</v>
      </c>
      <c r="J11">
        <f t="shared" si="1"/>
        <v>2.0492180226701815</v>
      </c>
      <c r="K11">
        <f t="shared" si="2"/>
        <v>3.3026447370169603</v>
      </c>
    </row>
    <row r="12" spans="1:11" x14ac:dyDescent="0.45">
      <c r="A12">
        <v>128</v>
      </c>
      <c r="B12">
        <v>1811.65</v>
      </c>
      <c r="C12">
        <f>B2/B12</f>
        <v>132.03046946154058</v>
      </c>
      <c r="D12">
        <f t="shared" si="0"/>
        <v>1.0314880426682858</v>
      </c>
      <c r="E12">
        <f>B3/B12</f>
        <v>25.665939889051415</v>
      </c>
      <c r="F12">
        <f t="shared" si="3"/>
        <v>32</v>
      </c>
      <c r="G12">
        <f t="shared" si="4"/>
        <v>0.80206062153285673</v>
      </c>
      <c r="H12">
        <f t="shared" si="5"/>
        <v>7.9609209945660196E-3</v>
      </c>
      <c r="J12">
        <f t="shared" si="1"/>
        <v>2.1072099696478683</v>
      </c>
      <c r="K12">
        <f t="shared" si="2"/>
        <v>3.2580742983348534</v>
      </c>
    </row>
    <row r="13" spans="1:11" x14ac:dyDescent="0.45">
      <c r="A13">
        <v>160</v>
      </c>
      <c r="B13">
        <v>1434.69</v>
      </c>
      <c r="C13">
        <f>B2/B13</f>
        <v>166.72103381218241</v>
      </c>
      <c r="D13">
        <f t="shared" si="0"/>
        <v>1.0420064613261402</v>
      </c>
      <c r="E13">
        <f>B3/B13</f>
        <v>32.409579769845749</v>
      </c>
      <c r="F13">
        <f t="shared" si="3"/>
        <v>40</v>
      </c>
      <c r="G13">
        <f t="shared" si="4"/>
        <v>0.81023949424614372</v>
      </c>
      <c r="H13">
        <f t="shared" si="5"/>
        <v>6.0052046687944826E-3</v>
      </c>
      <c r="J13">
        <f t="shared" si="1"/>
        <v>2.2041199826559246</v>
      </c>
      <c r="K13">
        <f t="shared" si="2"/>
        <v>3.1567580712208541</v>
      </c>
    </row>
    <row r="14" spans="1:11" x14ac:dyDescent="0.45">
      <c r="A14">
        <v>320</v>
      </c>
      <c r="B14">
        <v>788.70899999999995</v>
      </c>
      <c r="C14">
        <f>B2/B14</f>
        <v>303.27154882218917</v>
      </c>
      <c r="D14">
        <f t="shared" si="0"/>
        <v>0.94772359006934115</v>
      </c>
      <c r="E14">
        <f>B3/B14</f>
        <v>58.954189694805052</v>
      </c>
      <c r="F14">
        <f t="shared" si="3"/>
        <v>80</v>
      </c>
      <c r="G14">
        <f t="shared" si="4"/>
        <v>0.73692737118506313</v>
      </c>
      <c r="H14">
        <f t="shared" si="5"/>
        <v>4.5188079671723523E-3</v>
      </c>
      <c r="J14">
        <f t="shared" si="1"/>
        <v>2.5051499783199058</v>
      </c>
      <c r="K14">
        <f t="shared" si="2"/>
        <v>2.8969167966115408</v>
      </c>
    </row>
    <row r="15" spans="1:11" x14ac:dyDescent="0.45">
      <c r="A15">
        <v>640</v>
      </c>
      <c r="B15">
        <v>456.14499999999998</v>
      </c>
      <c r="C15">
        <f>B2/B15</f>
        <v>524.37930921088696</v>
      </c>
      <c r="D15">
        <f t="shared" si="0"/>
        <v>0.81934267064201083</v>
      </c>
      <c r="E15">
        <f>B3/B15</f>
        <v>101.93622641923072</v>
      </c>
      <c r="F15">
        <f t="shared" si="3"/>
        <v>160</v>
      </c>
      <c r="G15">
        <f t="shared" si="4"/>
        <v>0.63710141512019203</v>
      </c>
      <c r="H15">
        <f t="shared" si="5"/>
        <v>3.5824454047858976E-3</v>
      </c>
      <c r="J15">
        <f t="shared" si="1"/>
        <v>2.8061799739838871</v>
      </c>
      <c r="K15">
        <f t="shared" si="2"/>
        <v>2.6591029187387574</v>
      </c>
    </row>
    <row r="16" spans="1:11" x14ac:dyDescent="0.45">
      <c r="A16">
        <v>800</v>
      </c>
      <c r="B16">
        <v>308.267</v>
      </c>
      <c r="C16">
        <f>B2/B16</f>
        <v>775.92801045846625</v>
      </c>
      <c r="D16">
        <f t="shared" si="0"/>
        <v>0.96991001307308278</v>
      </c>
      <c r="E16">
        <f>B3/B16</f>
        <v>150.83580143187561</v>
      </c>
      <c r="F16">
        <f t="shared" si="3"/>
        <v>200</v>
      </c>
      <c r="G16">
        <f t="shared" si="4"/>
        <v>0.75417900715937802</v>
      </c>
      <c r="H16">
        <f t="shared" si="5"/>
        <v>1.6379153481228547E-3</v>
      </c>
      <c r="J16">
        <f t="shared" si="1"/>
        <v>2.9030899869919438</v>
      </c>
      <c r="K16">
        <f t="shared" si="2"/>
        <v>2.4889270359656228</v>
      </c>
    </row>
    <row r="17" spans="1:11" x14ac:dyDescent="0.45">
      <c r="A17">
        <f>16*60</f>
        <v>960</v>
      </c>
      <c r="B17">
        <v>443.96300000000002</v>
      </c>
      <c r="C17">
        <f>B2/B17</f>
        <v>538.76787029549757</v>
      </c>
      <c r="D17">
        <f t="shared" si="0"/>
        <v>0.56121653155780993</v>
      </c>
      <c r="E17">
        <f>B3/B17</f>
        <v>104.73327732265976</v>
      </c>
      <c r="F17">
        <f t="shared" si="3"/>
        <v>240</v>
      </c>
      <c r="G17">
        <f t="shared" si="4"/>
        <v>0.43638865551108236</v>
      </c>
      <c r="H17">
        <f t="shared" si="5"/>
        <v>5.4039133064421249E-3</v>
      </c>
      <c r="J17">
        <f t="shared" si="1"/>
        <v>2.9822712330395684</v>
      </c>
      <c r="K17">
        <f t="shared" si="2"/>
        <v>2.6473467773997439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1D256-E2A2-4C63-813A-167BBDBD629F}">
  <dimension ref="A1:K20"/>
  <sheetViews>
    <sheetView zoomScale="70" zoomScaleNormal="70" workbookViewId="0">
      <selection activeCell="G17" sqref="G17"/>
    </sheetView>
  </sheetViews>
  <sheetFormatPr defaultRowHeight="14.25" x14ac:dyDescent="0.45"/>
  <sheetData>
    <row r="1" spans="1:11" x14ac:dyDescent="0.45">
      <c r="A1" t="s">
        <v>6</v>
      </c>
      <c r="B1" t="s">
        <v>7</v>
      </c>
      <c r="C1" t="s">
        <v>0</v>
      </c>
      <c r="D1" t="s">
        <v>3</v>
      </c>
      <c r="E1" t="s">
        <v>1</v>
      </c>
      <c r="F1" t="s">
        <v>2</v>
      </c>
      <c r="G1" t="s">
        <v>4</v>
      </c>
      <c r="H1" t="s">
        <v>5</v>
      </c>
      <c r="J1" t="s">
        <v>8</v>
      </c>
      <c r="K1" t="s">
        <v>9</v>
      </c>
    </row>
    <row r="2" spans="1:11" x14ac:dyDescent="0.45">
      <c r="A2">
        <v>1</v>
      </c>
      <c r="B2">
        <v>220324</v>
      </c>
    </row>
    <row r="3" spans="1:11" x14ac:dyDescent="0.45">
      <c r="A3">
        <v>4</v>
      </c>
      <c r="B3">
        <v>44973.599999999999</v>
      </c>
      <c r="C3">
        <f>B2/B3</f>
        <v>4.8989629471512179</v>
      </c>
      <c r="D3">
        <f t="shared" ref="D3:D17" si="0">C3/A3</f>
        <v>1.2247407367878045</v>
      </c>
      <c r="J3">
        <f>LOG(A3)</f>
        <v>0.6020599913279624</v>
      </c>
      <c r="K3">
        <f>LOG(B3)</f>
        <v>4.6529576529127956</v>
      </c>
    </row>
    <row r="4" spans="1:11" x14ac:dyDescent="0.45">
      <c r="A4">
        <v>8</v>
      </c>
      <c r="B4">
        <v>27880.7</v>
      </c>
      <c r="C4">
        <f>B2/B4</f>
        <v>7.9023840864827637</v>
      </c>
      <c r="D4">
        <f t="shared" si="0"/>
        <v>0.98779801081034546</v>
      </c>
      <c r="E4">
        <f>B3/B4</f>
        <v>1.6130728425039542</v>
      </c>
      <c r="F4">
        <f>A4/A3</f>
        <v>2</v>
      </c>
      <c r="G4">
        <f>E4/F4</f>
        <v>0.80653642125197711</v>
      </c>
      <c r="H4">
        <f>((1/E4)-(1/F4))/(1-(1/F4))</f>
        <v>0.23986961239482718</v>
      </c>
      <c r="J4">
        <f t="shared" ref="J4:K17" si="1">LOG(A4)</f>
        <v>0.90308998699194354</v>
      </c>
      <c r="K4">
        <f t="shared" si="1"/>
        <v>4.4453036733829645</v>
      </c>
    </row>
    <row r="5" spans="1:11" x14ac:dyDescent="0.45">
      <c r="A5">
        <v>16</v>
      </c>
      <c r="B5">
        <v>12280.6</v>
      </c>
      <c r="C5">
        <f>B2/B5</f>
        <v>17.940817223914141</v>
      </c>
      <c r="D5">
        <f t="shared" si="0"/>
        <v>1.1213010764946338</v>
      </c>
      <c r="E5">
        <f>B3/B5</f>
        <v>3.6621663436639902</v>
      </c>
      <c r="F5">
        <f t="shared" ref="F5:F17" si="2">A5/4</f>
        <v>4</v>
      </c>
      <c r="G5">
        <f t="shared" ref="G5:G17" si="3">E5/F5</f>
        <v>0.91554158591599755</v>
      </c>
      <c r="H5">
        <f t="shared" ref="H5:H17" si="4">((1/E5)-(1/F5))/(1-(1/F5))</f>
        <v>3.0749891788367734E-2</v>
      </c>
      <c r="J5">
        <f t="shared" si="1"/>
        <v>1.2041199826559248</v>
      </c>
      <c r="K5">
        <f t="shared" si="1"/>
        <v>4.0892195858868643</v>
      </c>
    </row>
    <row r="6" spans="1:11" x14ac:dyDescent="0.45">
      <c r="A6">
        <v>32</v>
      </c>
      <c r="B6">
        <v>6067.24</v>
      </c>
      <c r="C6">
        <f>B2/B6</f>
        <v>36.313711011926344</v>
      </c>
      <c r="D6">
        <f t="shared" si="0"/>
        <v>1.1348034691226982</v>
      </c>
      <c r="E6">
        <f>B3/B6</f>
        <v>7.4125302443944854</v>
      </c>
      <c r="F6">
        <f t="shared" si="2"/>
        <v>8</v>
      </c>
      <c r="G6">
        <f t="shared" si="3"/>
        <v>0.92656628054931067</v>
      </c>
      <c r="H6">
        <f t="shared" si="4"/>
        <v>1.1321943794327589E-2</v>
      </c>
      <c r="J6">
        <f t="shared" si="1"/>
        <v>1.505149978319906</v>
      </c>
      <c r="K6">
        <f t="shared" si="1"/>
        <v>3.7829911745409031</v>
      </c>
    </row>
    <row r="7" spans="1:11" x14ac:dyDescent="0.45">
      <c r="A7">
        <v>48</v>
      </c>
      <c r="B7">
        <v>4097.1099999999997</v>
      </c>
      <c r="C7">
        <f>B2/B7</f>
        <v>53.775466121241564</v>
      </c>
      <c r="D7">
        <f t="shared" si="0"/>
        <v>1.1203222108591993</v>
      </c>
      <c r="E7">
        <f>B3/B7</f>
        <v>10.976908113279849</v>
      </c>
      <c r="F7">
        <f t="shared" si="2"/>
        <v>12</v>
      </c>
      <c r="G7">
        <f t="shared" si="3"/>
        <v>0.91474234277332078</v>
      </c>
      <c r="H7">
        <f t="shared" si="4"/>
        <v>8.4730920928156594E-3</v>
      </c>
      <c r="J7">
        <f t="shared" si="1"/>
        <v>1.6812412373755872</v>
      </c>
      <c r="K7">
        <f t="shared" si="1"/>
        <v>3.6124776241317371</v>
      </c>
    </row>
    <row r="8" spans="1:11" x14ac:dyDescent="0.45">
      <c r="A8">
        <v>64</v>
      </c>
      <c r="B8">
        <v>3073.08</v>
      </c>
      <c r="C8">
        <f>B2/B8</f>
        <v>71.694846863732806</v>
      </c>
      <c r="D8">
        <f t="shared" si="0"/>
        <v>1.1202319822458251</v>
      </c>
      <c r="E8">
        <f>B3/B8</f>
        <v>14.634698738724667</v>
      </c>
      <c r="F8">
        <f t="shared" si="2"/>
        <v>16</v>
      </c>
      <c r="G8">
        <f t="shared" si="3"/>
        <v>0.91466867117029171</v>
      </c>
      <c r="H8">
        <f t="shared" si="4"/>
        <v>6.219470978529618E-3</v>
      </c>
      <c r="J8">
        <f t="shared" si="1"/>
        <v>1.8061799739838871</v>
      </c>
      <c r="K8">
        <f t="shared" si="1"/>
        <v>3.487573866180985</v>
      </c>
    </row>
    <row r="9" spans="1:11" x14ac:dyDescent="0.45">
      <c r="A9">
        <v>80</v>
      </c>
      <c r="B9">
        <v>2359.65</v>
      </c>
      <c r="C9">
        <f>B2/B9</f>
        <v>93.371474583094951</v>
      </c>
      <c r="D9">
        <f t="shared" si="0"/>
        <v>1.1671434322886869</v>
      </c>
      <c r="E9">
        <f>B3/B9</f>
        <v>19.059436780878517</v>
      </c>
      <c r="F9">
        <f t="shared" si="2"/>
        <v>20</v>
      </c>
      <c r="G9">
        <f t="shared" si="3"/>
        <v>0.95297183904392591</v>
      </c>
      <c r="H9">
        <f t="shared" si="4"/>
        <v>2.597313230779605E-3</v>
      </c>
      <c r="J9">
        <f t="shared" si="1"/>
        <v>1.9030899869919435</v>
      </c>
      <c r="K9">
        <f t="shared" si="1"/>
        <v>3.3728475901136683</v>
      </c>
    </row>
    <row r="10" spans="1:11" x14ac:dyDescent="0.45">
      <c r="A10">
        <v>96</v>
      </c>
      <c r="B10">
        <v>2067.67</v>
      </c>
      <c r="C10">
        <f>B2/B10</f>
        <v>106.55665555915596</v>
      </c>
      <c r="D10">
        <f t="shared" si="0"/>
        <v>1.1099651620745412</v>
      </c>
      <c r="E10">
        <f>B3/B10</f>
        <v>21.750859663292498</v>
      </c>
      <c r="F10">
        <f t="shared" si="2"/>
        <v>24</v>
      </c>
      <c r="G10">
        <f t="shared" si="3"/>
        <v>0.9062858193038541</v>
      </c>
      <c r="H10">
        <f t="shared" si="4"/>
        <v>4.4958549595472816E-3</v>
      </c>
      <c r="J10">
        <f t="shared" si="1"/>
        <v>1.9822712330395684</v>
      </c>
      <c r="K10">
        <f t="shared" si="1"/>
        <v>3.315481226580935</v>
      </c>
    </row>
    <row r="11" spans="1:11" x14ac:dyDescent="0.45">
      <c r="A11">
        <v>112</v>
      </c>
      <c r="B11">
        <v>1657.96</v>
      </c>
      <c r="C11">
        <f>B2/B11</f>
        <v>132.888610099158</v>
      </c>
      <c r="D11">
        <f t="shared" si="0"/>
        <v>1.1865054473139107</v>
      </c>
      <c r="E11">
        <f>B3/B11</f>
        <v>27.125865521484233</v>
      </c>
      <c r="F11">
        <f t="shared" si="2"/>
        <v>28</v>
      </c>
      <c r="G11">
        <f t="shared" si="3"/>
        <v>0.96878091148157974</v>
      </c>
      <c r="H11">
        <f t="shared" si="4"/>
        <v>1.1935232455715587E-3</v>
      </c>
      <c r="J11">
        <f t="shared" si="1"/>
        <v>2.0492180226701815</v>
      </c>
      <c r="K11">
        <f t="shared" si="1"/>
        <v>3.219574048537035</v>
      </c>
    </row>
    <row r="12" spans="1:11" x14ac:dyDescent="0.45">
      <c r="A12">
        <v>128</v>
      </c>
      <c r="B12">
        <v>1451.76</v>
      </c>
      <c r="C12">
        <f>B2/B12</f>
        <v>151.76337686669973</v>
      </c>
      <c r="D12">
        <f t="shared" si="0"/>
        <v>1.1856513817710916</v>
      </c>
      <c r="E12">
        <f>B3/B12</f>
        <v>30.97867416101835</v>
      </c>
      <c r="F12">
        <f t="shared" si="2"/>
        <v>32</v>
      </c>
      <c r="G12">
        <f t="shared" si="3"/>
        <v>0.96808356753182345</v>
      </c>
      <c r="H12">
        <f t="shared" si="4"/>
        <v>1.0635056437411003E-3</v>
      </c>
      <c r="J12">
        <f t="shared" si="1"/>
        <v>2.1072099696478683</v>
      </c>
      <c r="K12">
        <f t="shared" si="1"/>
        <v>3.1618948262189566</v>
      </c>
    </row>
    <row r="13" spans="1:11" x14ac:dyDescent="0.45">
      <c r="A13">
        <v>160</v>
      </c>
      <c r="B13">
        <v>1155.42</v>
      </c>
      <c r="C13">
        <f>B2/B13</f>
        <v>190.68736909522076</v>
      </c>
      <c r="D13">
        <f t="shared" si="0"/>
        <v>1.1917960568451298</v>
      </c>
      <c r="E13">
        <f>B3/B13</f>
        <v>38.924027626317702</v>
      </c>
      <c r="F13">
        <f t="shared" si="2"/>
        <v>40</v>
      </c>
      <c r="G13">
        <f t="shared" si="3"/>
        <v>0.97310069065794258</v>
      </c>
      <c r="H13">
        <f t="shared" si="4"/>
        <v>7.0879189295326749E-4</v>
      </c>
      <c r="J13">
        <f t="shared" si="1"/>
        <v>2.2041199826559246</v>
      </c>
      <c r="K13">
        <f t="shared" si="1"/>
        <v>3.0627398807875839</v>
      </c>
    </row>
    <row r="14" spans="1:11" x14ac:dyDescent="0.45">
      <c r="A14">
        <v>320</v>
      </c>
      <c r="B14">
        <v>735.49599999999998</v>
      </c>
      <c r="C14">
        <f>B2/B14</f>
        <v>299.55839324754999</v>
      </c>
      <c r="D14">
        <f t="shared" si="0"/>
        <v>0.93611997889859366</v>
      </c>
      <c r="E14">
        <f>B3/B14</f>
        <v>61.147307395281551</v>
      </c>
      <c r="F14">
        <f t="shared" si="2"/>
        <v>80</v>
      </c>
      <c r="G14">
        <f t="shared" si="3"/>
        <v>0.76434134244101937</v>
      </c>
      <c r="H14">
        <f t="shared" si="4"/>
        <v>3.9027340484195151E-3</v>
      </c>
      <c r="J14">
        <f t="shared" si="1"/>
        <v>2.5051499783199058</v>
      </c>
      <c r="K14">
        <f t="shared" si="1"/>
        <v>2.8665803151564768</v>
      </c>
    </row>
    <row r="15" spans="1:11" x14ac:dyDescent="0.45">
      <c r="A15">
        <v>640</v>
      </c>
      <c r="B15">
        <v>358.99299999999999</v>
      </c>
      <c r="C15">
        <f>B2/B15</f>
        <v>613.72784427551517</v>
      </c>
      <c r="D15">
        <f t="shared" si="0"/>
        <v>0.95894975668049243</v>
      </c>
      <c r="E15">
        <f>B3/B15</f>
        <v>125.27709453944784</v>
      </c>
      <c r="F15">
        <f t="shared" si="2"/>
        <v>160</v>
      </c>
      <c r="G15">
        <f t="shared" si="3"/>
        <v>0.78298184087154898</v>
      </c>
      <c r="H15">
        <f t="shared" si="4"/>
        <v>1.7432001756893739E-3</v>
      </c>
      <c r="J15">
        <f t="shared" si="1"/>
        <v>2.8061799739838871</v>
      </c>
      <c r="K15">
        <f t="shared" si="1"/>
        <v>2.5550859803582293</v>
      </c>
    </row>
    <row r="16" spans="1:11" x14ac:dyDescent="0.45">
      <c r="A16">
        <v>800</v>
      </c>
      <c r="B16">
        <v>307.82499999999999</v>
      </c>
      <c r="C16">
        <f>B2/B16</f>
        <v>715.74433525542111</v>
      </c>
      <c r="D16">
        <f t="shared" si="0"/>
        <v>0.89468041906927642</v>
      </c>
      <c r="E16">
        <f>B3/B16</f>
        <v>146.10119386014782</v>
      </c>
      <c r="F16">
        <f t="shared" si="2"/>
        <v>200</v>
      </c>
      <c r="G16">
        <f t="shared" si="3"/>
        <v>0.73050596930073908</v>
      </c>
      <c r="H16">
        <f t="shared" si="4"/>
        <v>1.8538402384228447E-3</v>
      </c>
      <c r="J16">
        <f t="shared" si="1"/>
        <v>2.9030899869919438</v>
      </c>
      <c r="K16">
        <f t="shared" si="1"/>
        <v>2.4883038881437556</v>
      </c>
    </row>
    <row r="17" spans="1:11" x14ac:dyDescent="0.45">
      <c r="A17">
        <f>16*60</f>
        <v>960</v>
      </c>
      <c r="B17">
        <v>413.363</v>
      </c>
      <c r="C17">
        <f>B2/B17</f>
        <v>533.00367957461117</v>
      </c>
      <c r="D17">
        <f t="shared" si="0"/>
        <v>0.55521216622355329</v>
      </c>
      <c r="E17">
        <f>B3/B17</f>
        <v>108.79928779305357</v>
      </c>
      <c r="F17">
        <f t="shared" si="2"/>
        <v>240</v>
      </c>
      <c r="G17">
        <f t="shared" si="3"/>
        <v>0.45333036580438985</v>
      </c>
      <c r="H17">
        <f t="shared" si="4"/>
        <v>5.0455932752514667E-3</v>
      </c>
      <c r="J17">
        <f t="shared" si="1"/>
        <v>2.9822712330395684</v>
      </c>
      <c r="K17">
        <f t="shared" si="1"/>
        <v>2.6163316004601858</v>
      </c>
    </row>
    <row r="20" spans="1:11" x14ac:dyDescent="0.45">
      <c r="G20">
        <f>SUM(G4:G17)/14</f>
        <v>0.85560268914983717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0D414-7787-454F-A626-8F7E03D4CFF3}">
  <dimension ref="A1:H5"/>
  <sheetViews>
    <sheetView workbookViewId="0">
      <selection sqref="A1:H5"/>
    </sheetView>
  </sheetViews>
  <sheetFormatPr defaultRowHeight="14.25" x14ac:dyDescent="0.45"/>
  <sheetData>
    <row r="1" spans="1:8" x14ac:dyDescent="0.45">
      <c r="A1" t="s">
        <v>10</v>
      </c>
      <c r="B1" t="s">
        <v>13</v>
      </c>
      <c r="C1" t="s">
        <v>6</v>
      </c>
      <c r="D1" t="s">
        <v>7</v>
      </c>
      <c r="E1" t="s">
        <v>1</v>
      </c>
      <c r="F1" t="s">
        <v>2</v>
      </c>
      <c r="G1" t="s">
        <v>4</v>
      </c>
      <c r="H1" t="s">
        <v>5</v>
      </c>
    </row>
    <row r="2" spans="1:8" x14ac:dyDescent="0.45">
      <c r="A2" t="s">
        <v>12</v>
      </c>
      <c r="B2" s="1">
        <v>2000000</v>
      </c>
      <c r="C2">
        <v>16</v>
      </c>
      <c r="D2">
        <v>24199.7</v>
      </c>
    </row>
    <row r="3" spans="1:8" x14ac:dyDescent="0.45">
      <c r="A3" t="s">
        <v>12</v>
      </c>
      <c r="B3" s="1">
        <v>2000000</v>
      </c>
      <c r="C3">
        <v>32</v>
      </c>
      <c r="D3">
        <v>13886.1</v>
      </c>
      <c r="E3">
        <f>D2/D3</f>
        <v>1.7427283398506419</v>
      </c>
      <c r="F3">
        <v>2</v>
      </c>
      <c r="G3">
        <f>E3/F3</f>
        <v>0.87136416992532095</v>
      </c>
      <c r="H3">
        <f>((1/E3)-(1/F3))/(1-(1/F3))</f>
        <v>0.14762579701401268</v>
      </c>
    </row>
    <row r="4" spans="1:8" x14ac:dyDescent="0.45">
      <c r="A4" t="s">
        <v>12</v>
      </c>
      <c r="B4" s="1">
        <v>2000000</v>
      </c>
      <c r="C4">
        <v>64</v>
      </c>
      <c r="D4">
        <v>6946.38</v>
      </c>
      <c r="E4">
        <f>D2/D4</f>
        <v>3.4837857992220407</v>
      </c>
      <c r="F4">
        <v>4</v>
      </c>
      <c r="G4">
        <f t="shared" ref="G4:G5" si="0">E4/F4</f>
        <v>0.87094644980551017</v>
      </c>
      <c r="H4">
        <f>((1/E4)-(1/F4))/(1-(1/F4))</f>
        <v>4.9392072353514026E-2</v>
      </c>
    </row>
    <row r="5" spans="1:8" x14ac:dyDescent="0.45">
      <c r="A5" t="s">
        <v>12</v>
      </c>
      <c r="B5" s="1">
        <v>2000000</v>
      </c>
      <c r="C5">
        <v>128</v>
      </c>
      <c r="D5">
        <v>3950.53</v>
      </c>
      <c r="E5">
        <f>D2/D5</f>
        <v>6.1256844018397532</v>
      </c>
      <c r="F5">
        <v>8</v>
      </c>
      <c r="G5">
        <f t="shared" si="0"/>
        <v>0.76571055022996914</v>
      </c>
      <c r="H5">
        <f t="shared" ref="H5" si="1">((1/E5)-(1/F5))/(1-(1/F5))</f>
        <v>4.3710931481441041E-2</v>
      </c>
    </row>
  </sheetData>
  <pageMargins left="0.7" right="0.7" top="0.75" bottom="0.75" header="0.3" footer="0.3"/>
  <ignoredErrors>
    <ignoredError sqref="E4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A19C1-EE38-43E2-8D87-B0C7ED038F7A}">
  <dimension ref="A1:H5"/>
  <sheetViews>
    <sheetView workbookViewId="0">
      <selection sqref="A1:H5"/>
    </sheetView>
  </sheetViews>
  <sheetFormatPr defaultRowHeight="14.25" x14ac:dyDescent="0.45"/>
  <sheetData>
    <row r="1" spans="1:8" x14ac:dyDescent="0.45">
      <c r="A1" t="s">
        <v>10</v>
      </c>
      <c r="B1" t="s">
        <v>13</v>
      </c>
      <c r="C1" t="s">
        <v>6</v>
      </c>
      <c r="D1" t="s">
        <v>7</v>
      </c>
      <c r="E1" t="s">
        <v>1</v>
      </c>
      <c r="F1" t="s">
        <v>2</v>
      </c>
      <c r="G1" t="s">
        <v>4</v>
      </c>
      <c r="H1" t="s">
        <v>5</v>
      </c>
    </row>
    <row r="2" spans="1:8" x14ac:dyDescent="0.45">
      <c r="A2" t="s">
        <v>12</v>
      </c>
      <c r="B2" s="1">
        <v>4000000</v>
      </c>
      <c r="C2">
        <v>16</v>
      </c>
      <c r="D2">
        <v>48868.3</v>
      </c>
    </row>
    <row r="3" spans="1:8" x14ac:dyDescent="0.45">
      <c r="A3" t="s">
        <v>12</v>
      </c>
      <c r="B3" s="1">
        <v>4000000</v>
      </c>
      <c r="C3">
        <v>32</v>
      </c>
      <c r="D3">
        <v>28617.9</v>
      </c>
      <c r="E3">
        <f>D2/D3</f>
        <v>1.7076130673459617</v>
      </c>
      <c r="F3">
        <v>2</v>
      </c>
      <c r="G3">
        <f>E3/F3</f>
        <v>0.85380653367298087</v>
      </c>
      <c r="H3">
        <f>((1/E3)-(1/F3))/(1-(1/F3))</f>
        <v>0.17122551838308264</v>
      </c>
    </row>
    <row r="4" spans="1:8" x14ac:dyDescent="0.45">
      <c r="A4" t="s">
        <v>12</v>
      </c>
      <c r="B4" s="1">
        <v>4000000</v>
      </c>
      <c r="C4">
        <v>64</v>
      </c>
      <c r="D4">
        <v>13888</v>
      </c>
      <c r="E4">
        <f>D2/D4</f>
        <v>3.5187427995391709</v>
      </c>
      <c r="F4">
        <v>4</v>
      </c>
      <c r="G4">
        <f t="shared" ref="G4:G5" si="0">E4/F4</f>
        <v>0.87968569988479273</v>
      </c>
      <c r="H4">
        <f>((1/E4)-(1/F4))/(1-(1/F4))</f>
        <v>4.5589881375042683E-2</v>
      </c>
    </row>
    <row r="5" spans="1:8" x14ac:dyDescent="0.45">
      <c r="A5" t="s">
        <v>12</v>
      </c>
      <c r="B5" s="1">
        <v>4000000</v>
      </c>
      <c r="C5">
        <v>128</v>
      </c>
      <c r="D5">
        <v>7168.74</v>
      </c>
      <c r="E5">
        <f>D2/D5</f>
        <v>6.8168604245655446</v>
      </c>
      <c r="F5">
        <v>8</v>
      </c>
      <c r="G5">
        <f t="shared" si="0"/>
        <v>0.85210755307069308</v>
      </c>
      <c r="H5">
        <f t="shared" ref="H5" si="1">((1/E5)-(1/F5))/(1-(1/F5))</f>
        <v>2.4794396367379252E-2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3422D-BCD4-496E-8255-AB1E34202D96}">
  <dimension ref="A1:H5"/>
  <sheetViews>
    <sheetView workbookViewId="0">
      <selection activeCell="A2" sqref="A2:H5"/>
    </sheetView>
  </sheetViews>
  <sheetFormatPr defaultRowHeight="14.25" x14ac:dyDescent="0.45"/>
  <sheetData>
    <row r="1" spans="1:8" x14ac:dyDescent="0.45">
      <c r="A1" t="s">
        <v>10</v>
      </c>
      <c r="B1" t="s">
        <v>13</v>
      </c>
      <c r="C1" t="s">
        <v>6</v>
      </c>
      <c r="D1" t="s">
        <v>7</v>
      </c>
      <c r="E1" t="s">
        <v>1</v>
      </c>
      <c r="F1" t="s">
        <v>2</v>
      </c>
      <c r="G1" t="s">
        <v>4</v>
      </c>
      <c r="H1" t="s">
        <v>5</v>
      </c>
    </row>
    <row r="2" spans="1:8" x14ac:dyDescent="0.45">
      <c r="A2" t="s">
        <v>12</v>
      </c>
      <c r="B2" s="1">
        <v>8000000</v>
      </c>
      <c r="C2">
        <v>16</v>
      </c>
      <c r="D2">
        <v>93812.6</v>
      </c>
    </row>
    <row r="3" spans="1:8" x14ac:dyDescent="0.45">
      <c r="A3" t="s">
        <v>12</v>
      </c>
      <c r="B3" s="1">
        <v>8000000</v>
      </c>
      <c r="C3">
        <v>32</v>
      </c>
      <c r="D3">
        <v>55943.9</v>
      </c>
      <c r="E3">
        <f>D2/D3</f>
        <v>1.6769048993724072</v>
      </c>
      <c r="F3">
        <v>2</v>
      </c>
      <c r="G3">
        <f>E3/F3</f>
        <v>0.83845244968620358</v>
      </c>
      <c r="H3">
        <f>((1/E3)-(1/F3))/(1-(1/F3))</f>
        <v>0.19267347882906982</v>
      </c>
    </row>
    <row r="4" spans="1:8" x14ac:dyDescent="0.45">
      <c r="A4" t="s">
        <v>12</v>
      </c>
      <c r="B4" s="1">
        <v>8000000</v>
      </c>
      <c r="C4">
        <v>64</v>
      </c>
      <c r="D4">
        <v>24223.4</v>
      </c>
      <c r="E4">
        <f>D2/D4</f>
        <v>3.872808936813164</v>
      </c>
      <c r="F4">
        <v>4</v>
      </c>
      <c r="G4">
        <f t="shared" ref="G4:G5" si="0">E4/F4</f>
        <v>0.96820223420329099</v>
      </c>
      <c r="H4">
        <f>((1/E4)-(1/F4))/(1-(1/F4))</f>
        <v>1.0947356751651741E-2</v>
      </c>
    </row>
    <row r="5" spans="1:8" x14ac:dyDescent="0.45">
      <c r="A5" t="s">
        <v>12</v>
      </c>
      <c r="B5" s="1">
        <v>8000000</v>
      </c>
      <c r="C5">
        <v>128</v>
      </c>
      <c r="D5">
        <v>15077.4</v>
      </c>
      <c r="E5">
        <f>D2/D5</f>
        <v>6.2220674652128354</v>
      </c>
      <c r="F5">
        <v>8</v>
      </c>
      <c r="G5">
        <f t="shared" si="0"/>
        <v>0.77775843315160442</v>
      </c>
      <c r="H5">
        <f t="shared" ref="H5" si="1">((1/E5)-(1/F5))/(1-(1/F5))</f>
        <v>4.0820894908725328E-2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29B68-A935-4053-8529-7D8BE3505592}">
  <dimension ref="A1:H5"/>
  <sheetViews>
    <sheetView workbookViewId="0">
      <selection activeCell="A2" sqref="A2:H5"/>
    </sheetView>
  </sheetViews>
  <sheetFormatPr defaultRowHeight="14.25" x14ac:dyDescent="0.45"/>
  <sheetData>
    <row r="1" spans="1:8" x14ac:dyDescent="0.45">
      <c r="A1" t="s">
        <v>10</v>
      </c>
      <c r="B1" t="s">
        <v>13</v>
      </c>
      <c r="C1" t="s">
        <v>6</v>
      </c>
      <c r="D1" t="s">
        <v>7</v>
      </c>
      <c r="E1" t="s">
        <v>1</v>
      </c>
      <c r="F1" t="s">
        <v>2</v>
      </c>
      <c r="G1" t="s">
        <v>4</v>
      </c>
      <c r="H1" t="s">
        <v>5</v>
      </c>
    </row>
    <row r="2" spans="1:8" x14ac:dyDescent="0.45">
      <c r="A2" t="s">
        <v>11</v>
      </c>
      <c r="B2" s="1">
        <v>2000000</v>
      </c>
      <c r="C2">
        <v>16</v>
      </c>
      <c r="D2">
        <v>27982.2</v>
      </c>
    </row>
    <row r="3" spans="1:8" x14ac:dyDescent="0.45">
      <c r="A3" t="s">
        <v>11</v>
      </c>
      <c r="B3" s="1">
        <v>2000000</v>
      </c>
      <c r="C3">
        <v>32</v>
      </c>
      <c r="D3">
        <v>14554.4</v>
      </c>
      <c r="E3">
        <f>D2/D3</f>
        <v>1.9225938547793109</v>
      </c>
      <c r="F3">
        <v>2</v>
      </c>
      <c r="G3">
        <f>E3/F3</f>
        <v>0.96129692738965544</v>
      </c>
      <c r="H3">
        <f>((1/E3)-(1/F3))/(1-(1/F3))</f>
        <v>4.026130897499125E-2</v>
      </c>
    </row>
    <row r="4" spans="1:8" x14ac:dyDescent="0.45">
      <c r="A4" t="s">
        <v>11</v>
      </c>
      <c r="B4" s="1">
        <v>2000000</v>
      </c>
      <c r="C4">
        <v>64</v>
      </c>
      <c r="D4">
        <v>6767.61</v>
      </c>
      <c r="E4">
        <f>D2/D4</f>
        <v>4.134724075412147</v>
      </c>
      <c r="F4">
        <v>4</v>
      </c>
      <c r="G4">
        <f t="shared" ref="G4:G5" si="0">E4/F4</f>
        <v>1.0336810188530368</v>
      </c>
      <c r="H4">
        <f>((1/E4)-(1/F4))/(1-(1/F4))</f>
        <v>-1.0861190328137186E-2</v>
      </c>
    </row>
    <row r="5" spans="1:8" x14ac:dyDescent="0.45">
      <c r="A5" t="s">
        <v>11</v>
      </c>
      <c r="B5" s="1">
        <v>2000000</v>
      </c>
      <c r="C5">
        <v>128</v>
      </c>
      <c r="D5">
        <v>3446.92</v>
      </c>
      <c r="E5">
        <f>D2/D5</f>
        <v>8.1180300093996962</v>
      </c>
      <c r="F5">
        <v>8</v>
      </c>
      <c r="G5">
        <f t="shared" si="0"/>
        <v>1.014753751174962</v>
      </c>
      <c r="H5">
        <f t="shared" ref="H5" si="1">((1/E5)-(1/F5))/(1-(1/F5))</f>
        <v>-2.0770346863363226E-3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80D7D-BF26-4FB1-9937-1A757CA1192E}">
  <dimension ref="A1:H5"/>
  <sheetViews>
    <sheetView workbookViewId="0">
      <selection activeCell="A2" sqref="A2:H5"/>
    </sheetView>
  </sheetViews>
  <sheetFormatPr defaultRowHeight="14.25" x14ac:dyDescent="0.45"/>
  <sheetData>
    <row r="1" spans="1:8" x14ac:dyDescent="0.45">
      <c r="A1" t="s">
        <v>10</v>
      </c>
      <c r="B1" t="s">
        <v>13</v>
      </c>
      <c r="C1" t="s">
        <v>6</v>
      </c>
      <c r="D1" t="s">
        <v>7</v>
      </c>
      <c r="E1" t="s">
        <v>1</v>
      </c>
      <c r="F1" t="s">
        <v>2</v>
      </c>
      <c r="G1" t="s">
        <v>4</v>
      </c>
      <c r="H1" t="s">
        <v>5</v>
      </c>
    </row>
    <row r="2" spans="1:8" x14ac:dyDescent="0.45">
      <c r="A2" t="s">
        <v>11</v>
      </c>
      <c r="B2" s="1">
        <v>4000000</v>
      </c>
      <c r="C2">
        <v>16</v>
      </c>
      <c r="D2">
        <v>55121</v>
      </c>
    </row>
    <row r="3" spans="1:8" x14ac:dyDescent="0.45">
      <c r="A3" t="s">
        <v>11</v>
      </c>
      <c r="B3" s="1">
        <v>4000000</v>
      </c>
      <c r="C3">
        <v>32</v>
      </c>
      <c r="D3">
        <v>26980.6</v>
      </c>
      <c r="E3">
        <f>D2/D3</f>
        <v>2.0429864421102573</v>
      </c>
      <c r="F3">
        <v>2</v>
      </c>
      <c r="G3">
        <f>E3/F3</f>
        <v>1.0214932210551286</v>
      </c>
      <c r="H3">
        <f>((1/E3)-(1/F3))/(1-(1/F3))</f>
        <v>-2.1040982565628474E-2</v>
      </c>
    </row>
    <row r="4" spans="1:8" x14ac:dyDescent="0.45">
      <c r="A4" t="s">
        <v>11</v>
      </c>
      <c r="B4" s="1">
        <v>4000000</v>
      </c>
      <c r="C4">
        <v>64</v>
      </c>
      <c r="D4">
        <v>13892.9</v>
      </c>
      <c r="E4">
        <f>D2/D4</f>
        <v>3.9675661668910021</v>
      </c>
      <c r="F4">
        <v>4</v>
      </c>
      <c r="G4">
        <f t="shared" ref="G4:G5" si="0">E4/F4</f>
        <v>0.99189154172275051</v>
      </c>
      <c r="H4">
        <f>((1/E4)-(1/F4))/(1-(1/F4))</f>
        <v>2.7249142794942096E-3</v>
      </c>
    </row>
    <row r="5" spans="1:8" x14ac:dyDescent="0.45">
      <c r="A5" t="s">
        <v>11</v>
      </c>
      <c r="B5" s="1">
        <v>4000000</v>
      </c>
      <c r="C5">
        <v>128</v>
      </c>
      <c r="D5">
        <v>6689.58</v>
      </c>
      <c r="E5">
        <f>D2/D5</f>
        <v>8.2398297053028742</v>
      </c>
      <c r="F5">
        <v>8</v>
      </c>
      <c r="G5">
        <f t="shared" si="0"/>
        <v>1.0299787131628593</v>
      </c>
      <c r="H5">
        <f t="shared" ref="H5" si="1">((1/E5)-(1/F5))/(1-(1/F5))</f>
        <v>-4.1580211845627978E-3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AB856-EE6A-41C2-BEDA-F1184BD04583}">
  <dimension ref="A1:H5"/>
  <sheetViews>
    <sheetView tabSelected="1" topLeftCell="A4" workbookViewId="0">
      <selection activeCell="A2" sqref="A2:H5"/>
    </sheetView>
  </sheetViews>
  <sheetFormatPr defaultRowHeight="14.25" x14ac:dyDescent="0.45"/>
  <sheetData>
    <row r="1" spans="1:8" x14ac:dyDescent="0.45">
      <c r="A1" t="s">
        <v>10</v>
      </c>
      <c r="B1" t="s">
        <v>13</v>
      </c>
      <c r="C1" t="s">
        <v>6</v>
      </c>
      <c r="D1" t="s">
        <v>7</v>
      </c>
      <c r="E1" t="s">
        <v>1</v>
      </c>
      <c r="F1" t="s">
        <v>2</v>
      </c>
      <c r="G1" t="s">
        <v>4</v>
      </c>
      <c r="H1" t="s">
        <v>5</v>
      </c>
    </row>
    <row r="2" spans="1:8" x14ac:dyDescent="0.45">
      <c r="A2" t="s">
        <v>11</v>
      </c>
      <c r="B2" s="1">
        <v>8000000</v>
      </c>
      <c r="C2">
        <v>16</v>
      </c>
      <c r="D2">
        <v>92689.600000000006</v>
      </c>
    </row>
    <row r="3" spans="1:8" x14ac:dyDescent="0.45">
      <c r="A3" t="s">
        <v>11</v>
      </c>
      <c r="B3" s="1">
        <v>8000000</v>
      </c>
      <c r="C3">
        <v>32</v>
      </c>
      <c r="D3">
        <v>45463.3</v>
      </c>
      <c r="E3">
        <f>D2/D3</f>
        <v>2.0387785312548803</v>
      </c>
      <c r="F3">
        <v>2</v>
      </c>
      <c r="G3">
        <f>E3/F3</f>
        <v>1.0193892656274401</v>
      </c>
      <c r="H3">
        <f>((1/E3)-(1/F3))/(1-(1/F3))</f>
        <v>-1.9020472631233742E-2</v>
      </c>
    </row>
    <row r="4" spans="1:8" x14ac:dyDescent="0.45">
      <c r="A4" t="s">
        <v>11</v>
      </c>
      <c r="B4" s="1">
        <v>8000000</v>
      </c>
      <c r="C4">
        <v>64</v>
      </c>
      <c r="D4">
        <v>23809</v>
      </c>
      <c r="E4">
        <f>D2/D4</f>
        <v>3.8930488470746361</v>
      </c>
      <c r="F4">
        <v>4</v>
      </c>
      <c r="G4">
        <f t="shared" ref="G4:G5" si="0">E4/F4</f>
        <v>0.97326221176865901</v>
      </c>
      <c r="H4">
        <f>((1/E4)-(1/F4))/(1-(1/F4))</f>
        <v>9.1574459270511444E-3</v>
      </c>
    </row>
    <row r="5" spans="1:8" x14ac:dyDescent="0.45">
      <c r="A5" t="s">
        <v>11</v>
      </c>
      <c r="B5" s="1">
        <v>8000000</v>
      </c>
      <c r="C5">
        <v>128</v>
      </c>
      <c r="D5">
        <v>11512</v>
      </c>
      <c r="E5">
        <f>D2/D5</f>
        <v>8.0515635858234891</v>
      </c>
      <c r="F5">
        <v>8</v>
      </c>
      <c r="G5">
        <f t="shared" si="0"/>
        <v>1.0064454482279361</v>
      </c>
      <c r="H5">
        <f t="shared" ref="H5" si="1">((1/E5)-(1/F5))/(1-(1/F5))</f>
        <v>-9.1488149695327452E-4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</vt:lpstr>
      <vt:lpstr>Open</vt:lpstr>
      <vt:lpstr>2X</vt:lpstr>
      <vt:lpstr>4X</vt:lpstr>
      <vt:lpstr>8X</vt:lpstr>
      <vt:lpstr>2XOpen</vt:lpstr>
      <vt:lpstr>4XOpen</vt:lpstr>
      <vt:lpstr>8XOpen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Siebe</dc:creator>
  <cp:lastModifiedBy>Tanner Siebe</cp:lastModifiedBy>
  <dcterms:created xsi:type="dcterms:W3CDTF">2018-05-02T18:22:53Z</dcterms:created>
  <dcterms:modified xsi:type="dcterms:W3CDTF">2018-05-07T04:22:52Z</dcterms:modified>
</cp:coreProperties>
</file>