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neKoeppen\Documents\IFEU\Projekte\1292 FAST\Modelle\"/>
    </mc:Choice>
  </mc:AlternateContent>
  <bookViews>
    <workbookView xWindow="0" yWindow="0" windowWidth="9240" windowHeight="10290" activeTab="2"/>
  </bookViews>
  <sheets>
    <sheet name="Energy" sheetId="1" r:id="rId1"/>
    <sheet name="Standard data" sheetId="4" r:id="rId2"/>
    <sheet name="Results" sheetId="5" r:id="rId3"/>
    <sheet name="Colour code" sheetId="3" r:id="rId4"/>
  </sheets>
  <externalReferences>
    <externalReference r:id="rId5"/>
    <externalReference r:id="rId6"/>
    <externalReference r:id="rId7"/>
    <externalReference r:id="rId8"/>
  </externalReferences>
  <definedNames>
    <definedName name="année">[1]Intro!$D$10</definedName>
    <definedName name="bddCARBO">[2]bddMurcia!$A$3:$AK$29</definedName>
    <definedName name="bdespeces">[1]CropsRef!#REF!</definedName>
    <definedName name="BDexporcult2">[1]CropsRef!$A$5:$T$226</definedName>
    <definedName name="biomass_ID">'Standard data'!$B$55:$B$64</definedName>
    <definedName name="bus">'[3]facteurs d''émission'!$A$1186:$A$1190</definedName>
    <definedName name="codmatos">[2]Mat!$U$9:$Y$16</definedName>
    <definedName name="complexfeedcows">'[4]Standard data'!$C$211:$C$225</definedName>
    <definedName name="complexfeedpigs">'[4]Standard data'!$C$236:$C$247</definedName>
    <definedName name="complexfeedpoultry">'[4]Standard data'!$C$258:$C$261</definedName>
    <definedName name="complexfeedrum">'[4]Standard data'!$C$278:$C$279</definedName>
    <definedName name="country">'Standard data'!#REF!</definedName>
    <definedName name="CV_essence">'[3]facteurs d''émission'!$A$1130:$A$1139</definedName>
    <definedName name="dominantsoil">[1]Intro!$I$49:$J$71</definedName>
    <definedName name="electricity_ID">'Standard data'!$B$5:$B$39</definedName>
    <definedName name="energy_ID">'Standard data'!$B$45:$B$50</definedName>
    <definedName name="Forage">'[4]Standard data'!$C$151:$C$169</definedName>
    <definedName name="halocarbure_hors_kyoto">'[3]facteurs d''émission'!$A$843:$A$851</definedName>
    <definedName name="halocarbure_kyoto">'[3]facteurs d''émission'!$A$814:$A$840</definedName>
    <definedName name="lowelements">'Standard data'!#REF!</definedName>
    <definedName name="meth">'[2]GHG Balance'!$K$3</definedName>
    <definedName name="mixedfeed">'[4]Standard data'!#REF!</definedName>
    <definedName name="MMSdairy">'[4]Standard data'!$B$405:$B$421</definedName>
    <definedName name="MMSgoat">'[4]Standard data'!$F$405:$F$420</definedName>
    <definedName name="MMShens">'[4]Standard data'!$J$405:$J$412</definedName>
    <definedName name="MMSmeatcattle">'[4]Standard data'!$C$405:$C$421</definedName>
    <definedName name="MMSmilksheep">'[4]Standard data'!$D$405:$D$420</definedName>
    <definedName name="MMSpig">'[4]Standard data'!$H$405:$H$422</definedName>
    <definedName name="MMSpoultry">'[4]Standard data'!$I$405:$I$412</definedName>
    <definedName name="MMSrum">'[4]Standard data'!$G$405:$G$413</definedName>
    <definedName name="N2O">'[2]GHG Balance'!$K$4</definedName>
    <definedName name="NOMPrénom">[1]Intro!$B$3</definedName>
    <definedName name="producs">[1]Intro!$B$9</definedName>
    <definedName name="proN">'[2]GHG Balance'!$K$4</definedName>
    <definedName name="quality">'Standard data'!#REF!</definedName>
    <definedName name="SAU">[1]Intro!$D$3</definedName>
    <definedName name="shrubs">'Standard data'!#REF!</definedName>
    <definedName name="simplefeedstuff">'[4]Standard data'!$C$181:$C$198</definedName>
    <definedName name="transport_ID">'Standard data'!$B$71:$B$79</definedName>
    <definedName name="trees">'Standard data'!#REF!</definedName>
    <definedName name="UGBtot">[2]Animals!$B$186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37" i="1"/>
  <c r="D27" i="1"/>
  <c r="D28" i="1"/>
  <c r="D29" i="1"/>
  <c r="D30" i="1"/>
  <c r="D31" i="1"/>
  <c r="D26" i="1"/>
  <c r="D16" i="1"/>
  <c r="D17" i="1"/>
  <c r="D18" i="1"/>
  <c r="D19" i="1"/>
  <c r="D20" i="1"/>
  <c r="D15" i="1"/>
  <c r="E79" i="4" l="1"/>
  <c r="H79" i="4" s="1"/>
  <c r="H78" i="4"/>
  <c r="H77" i="4"/>
  <c r="H75" i="4"/>
  <c r="H74" i="4"/>
  <c r="H73" i="4"/>
  <c r="H72" i="4"/>
  <c r="H71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5" i="4"/>
  <c r="D9" i="1" l="1"/>
  <c r="D4" i="1"/>
  <c r="D5" i="1"/>
  <c r="D6" i="1"/>
  <c r="D8" i="1"/>
  <c r="D7" i="1"/>
  <c r="D43" i="1" l="1"/>
  <c r="B6" i="5"/>
  <c r="B5" i="5"/>
  <c r="D32" i="1"/>
  <c r="D21" i="1"/>
  <c r="B4" i="5"/>
  <c r="D10" i="1"/>
  <c r="B3" i="5"/>
  <c r="B8" i="5"/>
</calcChain>
</file>

<file path=xl/sharedStrings.xml><?xml version="1.0" encoding="utf-8"?>
<sst xmlns="http://schemas.openxmlformats.org/spreadsheetml/2006/main" count="281" uniqueCount="116">
  <si>
    <t>Belgium</t>
  </si>
  <si>
    <t>Bulgaria</t>
  </si>
  <si>
    <t>Czech Republic</t>
  </si>
  <si>
    <t>Denmark</t>
  </si>
  <si>
    <t>Estonia</t>
  </si>
  <si>
    <t>Ireland</t>
  </si>
  <si>
    <t>Germany</t>
  </si>
  <si>
    <t>Spain</t>
  </si>
  <si>
    <t>France</t>
  </si>
  <si>
    <t>Italy</t>
  </si>
  <si>
    <t>Cyprus</t>
  </si>
  <si>
    <t>Latvia</t>
  </si>
  <si>
    <t>Lithuania</t>
  </si>
  <si>
    <t>Hungary</t>
  </si>
  <si>
    <t>Malta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</si>
  <si>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</si>
  <si>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</si>
  <si>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</si>
  <si>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</si>
  <si>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</si>
  <si>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</si>
  <si>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</si>
  <si>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</si>
  <si>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</si>
  <si>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Legend</t>
  </si>
  <si>
    <t>User input</t>
  </si>
  <si>
    <t>Associated or linked data</t>
  </si>
  <si>
    <t>Output</t>
  </si>
  <si>
    <t>Notes</t>
  </si>
  <si>
    <t>Estimate/calculation</t>
  </si>
  <si>
    <t>Check</t>
  </si>
  <si>
    <t>Energy use on farm</t>
  </si>
  <si>
    <t>Unit</t>
  </si>
  <si>
    <t>LHV MJ / kg</t>
  </si>
  <si>
    <t>kg eqCO2/GJ</t>
  </si>
  <si>
    <t>Density</t>
  </si>
  <si>
    <t>EF kg eqCO2/unit</t>
  </si>
  <si>
    <t>JRC 2019</t>
  </si>
  <si>
    <t>calculation</t>
  </si>
  <si>
    <t>EF_en_fue</t>
  </si>
  <si>
    <t>Fuel oil</t>
  </si>
  <si>
    <t>Litres</t>
  </si>
  <si>
    <t>kg/Litre</t>
  </si>
  <si>
    <t>EF_en_die</t>
  </si>
  <si>
    <t>Diesel</t>
  </si>
  <si>
    <t>EF_en_pet</t>
  </si>
  <si>
    <t>Gasoline</t>
  </si>
  <si>
    <t>EF_en_fame_rs</t>
  </si>
  <si>
    <t>Rape seed biodiesel</t>
  </si>
  <si>
    <t>EF_en_fame_sf</t>
  </si>
  <si>
    <t>Sunflower biodiesel</t>
  </si>
  <si>
    <t>EF_en_fame_mix</t>
  </si>
  <si>
    <t>Biodiesel mix</t>
  </si>
  <si>
    <t>EF_en_pvo_rs</t>
  </si>
  <si>
    <t>PVO rapeseed</t>
  </si>
  <si>
    <t>EF_en_pvo_sf</t>
  </si>
  <si>
    <t>PVO sunflower</t>
  </si>
  <si>
    <t>EF_en_pvo_mix</t>
  </si>
  <si>
    <t>PVO mix</t>
  </si>
  <si>
    <t>kWh</t>
  </si>
  <si>
    <t>Upstream emissions energy</t>
  </si>
  <si>
    <t>Croatia</t>
  </si>
  <si>
    <t>Greece</t>
  </si>
  <si>
    <t>Luxemburg</t>
  </si>
  <si>
    <t>the Netherlands</t>
  </si>
  <si>
    <t>kg eqCO2/MJ</t>
  </si>
  <si>
    <t>Electricity EU average mix (≥110 kV)</t>
  </si>
  <si>
    <t>Electricity EU average mix (10-20 kV)</t>
  </si>
  <si>
    <t>Electricity EU average mix (0.4 kV)</t>
  </si>
  <si>
    <t>Electricity EU fossil mix (≥110 kV)</t>
  </si>
  <si>
    <t>Electricity EU fossil mix (10-20 kV)</t>
  </si>
  <si>
    <t>Electricity EU fossil mix (0.4 kV)</t>
  </si>
  <si>
    <t>Electricity mix</t>
  </si>
  <si>
    <t>Source</t>
  </si>
  <si>
    <t>Edwards, R., O’Connell, A., Padella, M., Giuntoli, J., Koeble, R., Bulgheroni, C., Marelli, L., Lonza, L. (2019): Definition of input data to assess GHG default emissions from biofuels in EU legislation</t>
  </si>
  <si>
    <t>IFEU calculations based on IEA 2012 data for power plant and grid model; methodology see "Documentation for the UMBERTO based electricity grid model created by IFEU" (https://www.ifeu.de/fileadmin/uploads/Documentation-IFEU-Electricity-Model-2016-06.pdf)</t>
  </si>
  <si>
    <t>ifeu 2016 / BioGrace additional standard values</t>
  </si>
  <si>
    <t>Heavy fuel oil</t>
  </si>
  <si>
    <t>MJ</t>
  </si>
  <si>
    <t>Hard coal</t>
  </si>
  <si>
    <t>Lignite</t>
  </si>
  <si>
    <t>Gas, oil, coal</t>
  </si>
  <si>
    <t>Natural gas (EU-mix)</t>
  </si>
  <si>
    <t>LPG</t>
  </si>
  <si>
    <t>Biomass</t>
  </si>
  <si>
    <t>PV</t>
  </si>
  <si>
    <t>Woodchips forestry residues</t>
  </si>
  <si>
    <t>Woodchips SRC</t>
  </si>
  <si>
    <t>Woodchips stemwood</t>
  </si>
  <si>
    <t>Woodchips industry residues</t>
  </si>
  <si>
    <t>Wood pellets forestry residues</t>
  </si>
  <si>
    <t>Wood pellets SRC</t>
  </si>
  <si>
    <t>Wood pellets stemwood</t>
  </si>
  <si>
    <t>Wood pellets industry residues</t>
  </si>
  <si>
    <t>Agricultural residues</t>
  </si>
  <si>
    <t>Straw pellets</t>
  </si>
  <si>
    <t>tonnes</t>
  </si>
  <si>
    <t>LHV (MJ/kg)</t>
  </si>
  <si>
    <t>RED II default value</t>
  </si>
  <si>
    <t>Fuels</t>
  </si>
  <si>
    <t>Electricity type</t>
  </si>
  <si>
    <t>Amount per year (kWh)</t>
  </si>
  <si>
    <t>electricity_ID</t>
  </si>
  <si>
    <t>Emissions (kg CO2 / year)</t>
  </si>
  <si>
    <t>Type</t>
  </si>
  <si>
    <t>energy_ID</t>
  </si>
  <si>
    <t>Amount per year (MJ / year)</t>
  </si>
  <si>
    <t>Amount per year (tonnes / year)</t>
  </si>
  <si>
    <t>Transport fuel</t>
  </si>
  <si>
    <t>CO2 emissions from electricity use</t>
  </si>
  <si>
    <t>CO2 emissions from gas, oil, coal use use</t>
  </si>
  <si>
    <t>CO2 emissions from biomass use</t>
  </si>
  <si>
    <t>CO2 emissions from transport fuel use (other than field work)</t>
  </si>
  <si>
    <t>kg CO2equ / year</t>
  </si>
  <si>
    <t>TOTAL CO2 EMISSIONS FROM ENERGY USE</t>
  </si>
  <si>
    <t>Results: GHG emissions from energy use at farm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</si>
</sst>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&quot; ha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11"/>
      <color theme="5" tint="0.39997558519241921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8" fillId="4" borderId="5" applyNumberFormat="0" applyAlignment="0" applyProtection="0"/>
    <xf numFmtId="0" fontId="9" fillId="5" borderId="8" applyNumberFormat="0" applyAlignment="0" applyProtection="0"/>
  </cellStyleXfs>
  <cellXfs count="54">
    <xf numFmtId="0" fontId="0" fillId="0" borderId="0" xfId="0"/>
    <xf numFmtId="0" fontId="3" fillId="2" borderId="0" xfId="1" applyFont="1" applyFill="1" applyBorder="1"/>
    <xf numFmtId="0" fontId="4" fillId="2" borderId="0" xfId="1" applyFont="1" applyFill="1" applyBorder="1"/>
    <xf numFmtId="164" fontId="4" fillId="2" borderId="0" xfId="1" applyNumberFormat="1" applyFont="1" applyFill="1" applyBorder="1" applyAlignment="1">
      <alignment horizontal="center"/>
    </xf>
    <xf numFmtId="0" fontId="5" fillId="0" borderId="0" xfId="3"/>
    <xf numFmtId="0" fontId="6" fillId="0" borderId="1" xfId="3" applyFont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0" borderId="0" xfId="2"/>
    <xf numFmtId="0" fontId="11" fillId="7" borderId="10" xfId="0" applyFont="1" applyFill="1" applyBorder="1" applyAlignment="1">
      <alignment horizontal="center" wrapText="1"/>
    </xf>
    <xf numFmtId="0" fontId="11" fillId="7" borderId="10" xfId="0" applyFont="1" applyFill="1" applyBorder="1" applyAlignment="1">
      <alignment wrapText="1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wrapText="1"/>
    </xf>
    <xf numFmtId="0" fontId="13" fillId="8" borderId="6" xfId="0" applyFont="1" applyFill="1" applyBorder="1" applyAlignment="1">
      <alignment horizontal="center" wrapText="1"/>
    </xf>
    <xf numFmtId="0" fontId="13" fillId="8" borderId="6" xfId="0" applyFont="1" applyFill="1" applyBorder="1" applyAlignment="1">
      <alignment wrapText="1"/>
    </xf>
    <xf numFmtId="0" fontId="14" fillId="9" borderId="9" xfId="0" applyFont="1" applyFill="1" applyBorder="1"/>
    <xf numFmtId="0" fontId="15" fillId="9" borderId="9" xfId="0" applyFont="1" applyFill="1" applyBorder="1" applyAlignment="1">
      <alignment wrapText="1"/>
    </xf>
    <xf numFmtId="0" fontId="8" fillId="4" borderId="5" xfId="8"/>
    <xf numFmtId="0" fontId="9" fillId="5" borderId="8" xfId="9"/>
    <xf numFmtId="0" fontId="0" fillId="0" borderId="0" xfId="0" applyBorder="1"/>
    <xf numFmtId="0" fontId="5" fillId="0" borderId="0" xfId="2" applyFill="1"/>
    <xf numFmtId="0" fontId="13" fillId="8" borderId="11" xfId="0" applyFont="1" applyFill="1" applyBorder="1" applyAlignment="1">
      <alignment horizontal="center" wrapText="1"/>
    </xf>
    <xf numFmtId="0" fontId="16" fillId="0" borderId="0" xfId="0" applyFont="1"/>
    <xf numFmtId="0" fontId="4" fillId="10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 wrapText="1"/>
    </xf>
    <xf numFmtId="0" fontId="4" fillId="10" borderId="12" xfId="2" applyFont="1" applyFill="1" applyBorder="1" applyAlignment="1">
      <alignment horizontal="center" vertical="center" wrapText="1"/>
    </xf>
    <xf numFmtId="0" fontId="4" fillId="10" borderId="13" xfId="2" applyFont="1" applyFill="1" applyBorder="1" applyAlignment="1">
      <alignment horizontal="center" vertical="center" wrapText="1"/>
    </xf>
    <xf numFmtId="0" fontId="4" fillId="10" borderId="14" xfId="2" applyFont="1" applyFill="1" applyBorder="1" applyAlignment="1">
      <alignment horizontal="center" vertical="center" wrapText="1"/>
    </xf>
    <xf numFmtId="0" fontId="5" fillId="0" borderId="1" xfId="2" applyFont="1" applyBorder="1"/>
    <xf numFmtId="0" fontId="5" fillId="11" borderId="1" xfId="2" applyFont="1" applyFill="1" applyBorder="1"/>
    <xf numFmtId="0" fontId="4" fillId="11" borderId="15" xfId="2" applyFont="1" applyFill="1" applyBorder="1"/>
    <xf numFmtId="0" fontId="17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" fillId="0" borderId="0" xfId="6" applyFont="1" applyFill="1" applyAlignment="1"/>
    <xf numFmtId="0" fontId="3" fillId="0" borderId="0" xfId="6" applyFont="1" applyFill="1" applyAlignment="1">
      <alignment wrapText="1"/>
    </xf>
    <xf numFmtId="2" fontId="18" fillId="0" borderId="7" xfId="0" applyNumberFormat="1" applyFont="1" applyBorder="1" applyAlignment="1">
      <alignment wrapText="1"/>
    </xf>
    <xf numFmtId="2" fontId="17" fillId="0" borderId="7" xfId="0" applyNumberFormat="1" applyFont="1" applyBorder="1" applyAlignment="1">
      <alignment wrapText="1"/>
    </xf>
    <xf numFmtId="0" fontId="4" fillId="10" borderId="2" xfId="2" applyFont="1" applyFill="1" applyBorder="1" applyAlignment="1">
      <alignment horizontal="center" vertical="center"/>
    </xf>
    <xf numFmtId="0" fontId="5" fillId="11" borderId="2" xfId="2" applyFont="1" applyFill="1" applyBorder="1"/>
    <xf numFmtId="2" fontId="17" fillId="0" borderId="16" xfId="0" applyNumberFormat="1" applyFont="1" applyBorder="1" applyAlignment="1">
      <alignment wrapText="1"/>
    </xf>
    <xf numFmtId="2" fontId="17" fillId="0" borderId="17" xfId="0" applyNumberFormat="1" applyFont="1" applyBorder="1" applyAlignment="1">
      <alignment wrapText="1"/>
    </xf>
    <xf numFmtId="0" fontId="17" fillId="0" borderId="0" xfId="0" applyFont="1" applyBorder="1" applyAlignment="1">
      <alignment wrapText="1"/>
    </xf>
    <xf numFmtId="2" fontId="18" fillId="0" borderId="0" xfId="0" applyNumberFormat="1" applyFont="1" applyBorder="1" applyAlignment="1">
      <alignment wrapText="1"/>
    </xf>
    <xf numFmtId="2" fontId="17" fillId="0" borderId="0" xfId="0" applyNumberFormat="1" applyFont="1" applyBorder="1" applyAlignment="1">
      <alignment wrapText="1"/>
    </xf>
    <xf numFmtId="0" fontId="5" fillId="11" borderId="15" xfId="2" applyFont="1" applyFill="1" applyBorder="1"/>
    <xf numFmtId="0" fontId="4" fillId="0" borderId="0" xfId="2" applyFont="1"/>
    <xf numFmtId="0" fontId="4" fillId="0" borderId="0" xfId="2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9" fillId="0" borderId="0" xfId="0" applyFont="1"/>
    <xf numFmtId="2" fontId="17" fillId="12" borderId="7" xfId="0" applyNumberFormat="1" applyFont="1" applyFill="1" applyBorder="1" applyAlignment="1">
      <alignment wrapText="1"/>
    </xf>
    <xf numFmtId="0" fontId="13" fillId="8" borderId="3" xfId="0" applyFont="1" applyFill="1" applyBorder="1" applyAlignment="1">
      <alignment wrapText="1"/>
    </xf>
    <xf numFmtId="0" fontId="13" fillId="8" borderId="18" xfId="0" applyFont="1" applyFill="1" applyBorder="1" applyAlignment="1">
      <alignment wrapText="1"/>
    </xf>
    <xf numFmtId="0" fontId="13" fillId="8" borderId="19" xfId="0" applyFont="1" applyFill="1" applyBorder="1" applyAlignment="1">
      <alignment wrapText="1"/>
    </xf>
  </cellXfs>
  <cellStyles count="10">
    <cellStyle name="Berechnung" xfId="8" builtinId="22"/>
    <cellStyle name="Normal 2 2" xfId="6"/>
    <cellStyle name="Normal 3 2" xfId="4"/>
    <cellStyle name="Normal 5" xfId="2"/>
    <cellStyle name="Normal_DIALECTE2004utilJLB" xfId="1"/>
    <cellStyle name="Normal_VITIECP" xfId="3"/>
    <cellStyle name="Prozent 2" xfId="5"/>
    <cellStyle name="Standard" xfId="0" builtinId="0"/>
    <cellStyle name="Standard 2" xfId="7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a%20Buerck/Desktop/Silvana/FAST/Tools/Solagro%20%20LC%20Farm/solagro-e3041d812/Carbon%20calculator/Carbon%20Calculator/cc_v3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CT_English_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ctivites\AGROENVIRONNEMENT\CONTRATS\1301_JRC2%20CC-Greening\2-Task1-CC\1-DELIVERABLE\Bilan_Carbone_V6.1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neKoeppen/Documents/IFEU/Projekte/1292%20FAST/Period%202/Livestock%20module/FAST%20Line%202_Livestock_26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 Calculator"/>
      <sheetName val="Results"/>
      <sheetName val="SCOPES"/>
      <sheetName val="N Balance"/>
      <sheetName val="MinMaxbyProduct"/>
      <sheetName val="HELP"/>
      <sheetName val="Actions"/>
      <sheetName val="products"/>
      <sheetName val="Intro"/>
      <sheetName val="Animals"/>
      <sheetName val="Feeds"/>
      <sheetName val="Manure"/>
      <sheetName val="Crops"/>
      <sheetName val="C_Storage"/>
      <sheetName val="Direct"/>
      <sheetName val="Inputs"/>
      <sheetName val="Cool"/>
      <sheetName val="Machinery"/>
      <sheetName val="Buildings"/>
      <sheetName val="DATA-NUTS"/>
      <sheetName val="CropsRef"/>
      <sheetName val="sysControl"/>
      <sheetName val="refPLANETE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Farmer Case1</v>
          </cell>
          <cell r="D3">
            <v>1</v>
          </cell>
        </row>
        <row r="10">
          <cell r="D10">
            <v>2015</v>
          </cell>
        </row>
        <row r="49">
          <cell r="I49" t="str">
            <v>Acrisol</v>
          </cell>
          <cell r="J49" t="str">
            <v>LAC soils</v>
          </cell>
        </row>
        <row r="50">
          <cell r="I50" t="str">
            <v>Albeluvisol</v>
          </cell>
          <cell r="J50" t="str">
            <v>HAC soils</v>
          </cell>
        </row>
        <row r="51">
          <cell r="I51" t="str">
            <v>Andosol</v>
          </cell>
          <cell r="J51" t="str">
            <v>Volcanic soils</v>
          </cell>
        </row>
        <row r="52">
          <cell r="I52" t="str">
            <v>Anthrosol</v>
          </cell>
          <cell r="J52" t="str">
            <v>LAC soils</v>
          </cell>
        </row>
        <row r="53">
          <cell r="I53" t="str">
            <v>Arenosol</v>
          </cell>
          <cell r="J53" t="str">
            <v>Sandy soils</v>
          </cell>
        </row>
        <row r="54">
          <cell r="I54" t="str">
            <v>Calcisol</v>
          </cell>
          <cell r="J54" t="str">
            <v>HAC soils</v>
          </cell>
        </row>
        <row r="55">
          <cell r="I55" t="str">
            <v>Cambisol</v>
          </cell>
          <cell r="J55" t="str">
            <v>HAC soils</v>
          </cell>
        </row>
        <row r="56">
          <cell r="I56" t="str">
            <v>Chernozem</v>
          </cell>
          <cell r="J56" t="str">
            <v>HAC soils</v>
          </cell>
        </row>
        <row r="57">
          <cell r="I57" t="str">
            <v>Cryosol</v>
          </cell>
        </row>
        <row r="58">
          <cell r="I58" t="str">
            <v>Fluvisol</v>
          </cell>
          <cell r="J58" t="str">
            <v>LAC soils</v>
          </cell>
        </row>
        <row r="59">
          <cell r="I59" t="str">
            <v>Gleysol</v>
          </cell>
          <cell r="J59" t="str">
            <v>Wetland soils</v>
          </cell>
        </row>
        <row r="60">
          <cell r="I60" t="str">
            <v>Gypsisol</v>
          </cell>
          <cell r="J60" t="str">
            <v>HAC soils</v>
          </cell>
        </row>
        <row r="61">
          <cell r="I61" t="str">
            <v>Kastanozem</v>
          </cell>
          <cell r="J61" t="str">
            <v>HAC soils</v>
          </cell>
        </row>
        <row r="62">
          <cell r="I62" t="str">
            <v>Leptosol</v>
          </cell>
          <cell r="J62" t="str">
            <v>HAC soils</v>
          </cell>
        </row>
        <row r="63">
          <cell r="I63" t="str">
            <v>Luvisol</v>
          </cell>
          <cell r="J63" t="str">
            <v>HAC soils</v>
          </cell>
        </row>
        <row r="64">
          <cell r="I64" t="str">
            <v>Phaeozem</v>
          </cell>
          <cell r="J64" t="str">
            <v>HAC soils</v>
          </cell>
        </row>
        <row r="65">
          <cell r="I65" t="str">
            <v>Planosol</v>
          </cell>
          <cell r="J65" t="str">
            <v>LAC soils</v>
          </cell>
        </row>
        <row r="66">
          <cell r="I66" t="str">
            <v>Podzol</v>
          </cell>
          <cell r="J66" t="str">
            <v>Spodic soils</v>
          </cell>
        </row>
        <row r="67">
          <cell r="I67" t="str">
            <v>Regosol</v>
          </cell>
          <cell r="J67" t="str">
            <v>HAC soils</v>
          </cell>
        </row>
        <row r="68">
          <cell r="I68" t="str">
            <v>Solonchak</v>
          </cell>
          <cell r="J68" t="str">
            <v>LAC soils</v>
          </cell>
        </row>
        <row r="69">
          <cell r="I69" t="str">
            <v>Solonetz</v>
          </cell>
          <cell r="J69" t="str">
            <v>HAC soils</v>
          </cell>
        </row>
        <row r="70">
          <cell r="I70" t="str">
            <v>Umbrisol</v>
          </cell>
          <cell r="J70" t="str">
            <v>HAC soils</v>
          </cell>
        </row>
        <row r="71">
          <cell r="I71" t="str">
            <v>Vertisol</v>
          </cell>
          <cell r="J71" t="str">
            <v>HAC soils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>
            <v>1</v>
          </cell>
          <cell r="B5" t="str">
            <v>null</v>
          </cell>
          <cell r="D5">
            <v>0</v>
          </cell>
          <cell r="E5">
            <v>0</v>
          </cell>
          <cell r="F5">
            <v>0</v>
          </cell>
          <cell r="G5" t="str">
            <v>t</v>
          </cell>
          <cell r="H5" t="str">
            <v>solagro</v>
          </cell>
          <cell r="I5">
            <v>0</v>
          </cell>
          <cell r="J5">
            <v>1</v>
          </cell>
          <cell r="K5" t="str">
            <v>aaucune</v>
          </cell>
          <cell r="L5" t="str">
            <v>ca</v>
          </cell>
          <cell r="M5" t="str">
            <v xml:space="preserve"> </v>
          </cell>
          <cell r="S5">
            <v>1</v>
          </cell>
          <cell r="T5" t="str">
            <v>non</v>
          </cell>
        </row>
        <row r="6">
          <cell r="A6">
            <v>2</v>
          </cell>
          <cell r="B6" t="str">
            <v>Almond tree</v>
          </cell>
          <cell r="D6">
            <v>1.3</v>
          </cell>
          <cell r="E6">
            <v>0.4</v>
          </cell>
          <cell r="F6">
            <v>3</v>
          </cell>
          <cell r="G6" t="str">
            <v>t</v>
          </cell>
          <cell r="H6" t="str">
            <v>données internet - cédric</v>
          </cell>
          <cell r="I6">
            <v>24.1</v>
          </cell>
          <cell r="J6">
            <v>0.95</v>
          </cell>
          <cell r="K6" t="str">
            <v>almond tree</v>
          </cell>
          <cell r="L6" t="str">
            <v>cp</v>
          </cell>
          <cell r="M6" t="str">
            <v>t</v>
          </cell>
          <cell r="S6">
            <v>1</v>
          </cell>
          <cell r="T6" t="str">
            <v>fruit</v>
          </cell>
        </row>
        <row r="7">
          <cell r="A7">
            <v>3</v>
          </cell>
          <cell r="B7" t="str">
            <v>Apple tree</v>
          </cell>
          <cell r="D7">
            <v>0.9</v>
          </cell>
          <cell r="E7">
            <v>0.3</v>
          </cell>
          <cell r="F7">
            <v>2</v>
          </cell>
          <cell r="G7" t="str">
            <v>t</v>
          </cell>
          <cell r="H7" t="str">
            <v>bilan minéraux IE</v>
          </cell>
          <cell r="I7">
            <v>2.1800000000000002</v>
          </cell>
          <cell r="J7">
            <v>0.15</v>
          </cell>
          <cell r="K7" t="str">
            <v>apple tree</v>
          </cell>
          <cell r="L7" t="str">
            <v>cp</v>
          </cell>
          <cell r="M7" t="str">
            <v>t</v>
          </cell>
          <cell r="S7">
            <v>1</v>
          </cell>
          <cell r="T7" t="str">
            <v>fruit</v>
          </cell>
        </row>
        <row r="8">
          <cell r="A8">
            <v>4</v>
          </cell>
          <cell r="B8" t="str">
            <v>Apricot</v>
          </cell>
          <cell r="D8">
            <v>1.3</v>
          </cell>
          <cell r="E8">
            <v>0.5</v>
          </cell>
          <cell r="F8">
            <v>3.6</v>
          </cell>
          <cell r="G8" t="str">
            <v>t</v>
          </cell>
          <cell r="H8" t="str">
            <v>bilan minéraux IE</v>
          </cell>
          <cell r="I8">
            <v>1.87</v>
          </cell>
          <cell r="J8">
            <v>0.15</v>
          </cell>
          <cell r="K8" t="str">
            <v>apricot</v>
          </cell>
          <cell r="L8" t="str">
            <v>cp</v>
          </cell>
          <cell r="M8" t="str">
            <v>t</v>
          </cell>
          <cell r="S8">
            <v>1</v>
          </cell>
          <cell r="T8" t="str">
            <v>fruit</v>
          </cell>
        </row>
        <row r="9">
          <cell r="A9">
            <v>5</v>
          </cell>
          <cell r="B9" t="str">
            <v>Artichoke</v>
          </cell>
          <cell r="D9">
            <v>4</v>
          </cell>
          <cell r="E9">
            <v>1.3</v>
          </cell>
          <cell r="F9">
            <v>6.2</v>
          </cell>
          <cell r="G9" t="str">
            <v>t</v>
          </cell>
          <cell r="H9" t="str">
            <v>corpen</v>
          </cell>
          <cell r="J9">
            <v>0.2</v>
          </cell>
          <cell r="K9" t="str">
            <v>artichoke</v>
          </cell>
          <cell r="L9" t="str">
            <v>ca</v>
          </cell>
          <cell r="M9" t="str">
            <v>t</v>
          </cell>
          <cell r="S9">
            <v>1</v>
          </cell>
          <cell r="T9" t="str">
            <v>legu</v>
          </cell>
        </row>
        <row r="10">
          <cell r="A10">
            <v>6</v>
          </cell>
          <cell r="B10" t="str">
            <v>Asparagus (roots, aerial sy., tunions)</v>
          </cell>
          <cell r="D10">
            <v>12.9</v>
          </cell>
          <cell r="E10">
            <v>2.9</v>
          </cell>
          <cell r="F10">
            <v>12.6</v>
          </cell>
          <cell r="G10" t="str">
            <v>t</v>
          </cell>
          <cell r="H10" t="str">
            <v>Hartman et Al (FAB PACA)</v>
          </cell>
          <cell r="I10">
            <v>1.08</v>
          </cell>
          <cell r="J10">
            <v>0.1</v>
          </cell>
          <cell r="K10" t="str">
            <v>asparagus</v>
          </cell>
          <cell r="L10" t="str">
            <v>ca</v>
          </cell>
          <cell r="M10" t="str">
            <v>t</v>
          </cell>
          <cell r="N10">
            <v>0.61380000000000001</v>
          </cell>
          <cell r="O10">
            <v>0</v>
          </cell>
          <cell r="P10">
            <v>1</v>
          </cell>
          <cell r="Q10">
            <v>1.6899999999999998E-2</v>
          </cell>
          <cell r="R10">
            <v>1.6899999999999998E-2</v>
          </cell>
          <cell r="S10">
            <v>1</v>
          </cell>
          <cell r="T10" t="str">
            <v>legu</v>
          </cell>
        </row>
        <row r="11">
          <cell r="A11">
            <v>7</v>
          </cell>
          <cell r="B11" t="str">
            <v>Asparagus (tunions)</v>
          </cell>
          <cell r="D11">
            <v>3</v>
          </cell>
          <cell r="E11">
            <v>1</v>
          </cell>
          <cell r="F11">
            <v>3</v>
          </cell>
          <cell r="G11" t="str">
            <v>t</v>
          </cell>
          <cell r="H11" t="str">
            <v>CTIFL</v>
          </cell>
          <cell r="I11">
            <v>1.08</v>
          </cell>
          <cell r="J11">
            <v>0.1</v>
          </cell>
          <cell r="K11" t="str">
            <v>asparagus</v>
          </cell>
          <cell r="L11" t="str">
            <v>ca</v>
          </cell>
          <cell r="M11" t="str">
            <v>t</v>
          </cell>
          <cell r="S11">
            <v>1</v>
          </cell>
          <cell r="T11" t="str">
            <v>legu</v>
          </cell>
        </row>
        <row r="12">
          <cell r="A12">
            <v>8</v>
          </cell>
          <cell r="B12" t="str">
            <v xml:space="preserve">Aubergine cultivated under greenhouse </v>
          </cell>
          <cell r="D12">
            <v>7.5</v>
          </cell>
          <cell r="E12">
            <v>1.6</v>
          </cell>
          <cell r="F12">
            <v>7.1</v>
          </cell>
          <cell r="G12" t="str">
            <v>t</v>
          </cell>
          <cell r="H12" t="str">
            <v>Cornillon 71 (FAB PACA) + données internet cédric</v>
          </cell>
          <cell r="I12">
            <v>0.7</v>
          </cell>
          <cell r="J12">
            <v>7.0000000000000007E-2</v>
          </cell>
          <cell r="K12" t="str">
            <v>aubergine</v>
          </cell>
          <cell r="L12" t="str">
            <v>ca</v>
          </cell>
          <cell r="M12" t="str">
            <v>t</v>
          </cell>
          <cell r="N12">
            <v>7.4700000000000003E-2</v>
          </cell>
          <cell r="O12">
            <v>0</v>
          </cell>
          <cell r="P12">
            <v>0.1</v>
          </cell>
          <cell r="Q12">
            <v>4.1500000000000002E-2</v>
          </cell>
          <cell r="R12">
            <v>4.1500000000000002E-2</v>
          </cell>
          <cell r="S12">
            <v>1</v>
          </cell>
          <cell r="T12" t="str">
            <v>legu</v>
          </cell>
        </row>
        <row r="13">
          <cell r="A13">
            <v>9</v>
          </cell>
          <cell r="B13" t="str">
            <v>Avocado</v>
          </cell>
          <cell r="D13">
            <v>3.1</v>
          </cell>
          <cell r="E13">
            <v>1.2</v>
          </cell>
          <cell r="F13">
            <v>6.1</v>
          </cell>
          <cell r="G13" t="str">
            <v>t</v>
          </cell>
          <cell r="H13" t="str">
            <v>http://www.nal.usda.gov/fnic/foodcomp/cgi-bin/list_nut_edit.pl</v>
          </cell>
          <cell r="I13">
            <v>7</v>
          </cell>
          <cell r="J13">
            <v>0.27</v>
          </cell>
          <cell r="K13" t="str">
            <v>avocado</v>
          </cell>
          <cell r="L13" t="str">
            <v>cp</v>
          </cell>
          <cell r="M13" t="str">
            <v>t</v>
          </cell>
          <cell r="S13">
            <v>1</v>
          </cell>
          <cell r="T13" t="str">
            <v>fruit</v>
          </cell>
        </row>
        <row r="14">
          <cell r="A14">
            <v>10</v>
          </cell>
          <cell r="B14" t="str">
            <v>Banana</v>
          </cell>
          <cell r="D14">
            <v>1.7</v>
          </cell>
          <cell r="E14">
            <v>0.5</v>
          </cell>
          <cell r="F14">
            <v>6</v>
          </cell>
          <cell r="G14" t="str">
            <v>t</v>
          </cell>
          <cell r="H14" t="str">
            <v>http://www.nal.usda.gov/fnic/foodcomp/cgi-bin/list_nut_edit.pl</v>
          </cell>
          <cell r="I14">
            <v>3.72</v>
          </cell>
          <cell r="J14">
            <v>0.15</v>
          </cell>
          <cell r="K14" t="str">
            <v>banana</v>
          </cell>
          <cell r="L14" t="str">
            <v>cp</v>
          </cell>
          <cell r="M14" t="str">
            <v>t</v>
          </cell>
          <cell r="N14">
            <v>1.6875</v>
          </cell>
          <cell r="O14">
            <v>0</v>
          </cell>
          <cell r="P14">
            <v>1</v>
          </cell>
          <cell r="Q14">
            <v>1.06E-3</v>
          </cell>
          <cell r="R14">
            <v>1.06E-3</v>
          </cell>
          <cell r="S14">
            <v>1</v>
          </cell>
          <cell r="T14" t="str">
            <v>fruit</v>
          </cell>
        </row>
        <row r="15">
          <cell r="A15">
            <v>11</v>
          </cell>
          <cell r="B15" t="str">
            <v>Barley (winter, spring, brassiere)</v>
          </cell>
          <cell r="D15">
            <v>15</v>
          </cell>
          <cell r="E15">
            <v>8</v>
          </cell>
          <cell r="F15">
            <v>7</v>
          </cell>
          <cell r="G15" t="str">
            <v>t (RH 15%)</v>
          </cell>
          <cell r="H15" t="str">
            <v>corpen</v>
          </cell>
          <cell r="I15">
            <v>15.93</v>
          </cell>
          <cell r="J15">
            <v>0.85</v>
          </cell>
          <cell r="K15" t="str">
            <v>barley</v>
          </cell>
          <cell r="L15" t="str">
            <v>ca</v>
          </cell>
          <cell r="M15" t="str">
            <v>t</v>
          </cell>
          <cell r="N15">
            <v>0.98</v>
          </cell>
          <cell r="O15">
            <v>0.59</v>
          </cell>
          <cell r="P15">
            <v>0.22</v>
          </cell>
          <cell r="Q15">
            <v>7.7000000000000002E-3</v>
          </cell>
          <cell r="R15">
            <v>1.4E-2</v>
          </cell>
          <cell r="S15">
            <v>1</v>
          </cell>
          <cell r="T15" t="str">
            <v>cop</v>
          </cell>
        </row>
        <row r="16">
          <cell r="A16">
            <v>12</v>
          </cell>
          <cell r="B16" t="str">
            <v>Basil</v>
          </cell>
          <cell r="D16">
            <v>5</v>
          </cell>
          <cell r="E16">
            <v>1.5</v>
          </cell>
          <cell r="F16">
            <v>3</v>
          </cell>
          <cell r="G16" t="str">
            <v>t</v>
          </cell>
          <cell r="H16" t="str">
            <v>données internet - cédric</v>
          </cell>
          <cell r="I16">
            <v>1.1000000000000001</v>
          </cell>
          <cell r="J16">
            <v>0.1</v>
          </cell>
          <cell r="K16" t="str">
            <v>basil</v>
          </cell>
          <cell r="L16" t="str">
            <v>ca</v>
          </cell>
          <cell r="M16" t="str">
            <v>t</v>
          </cell>
          <cell r="S16">
            <v>1</v>
          </cell>
          <cell r="T16" t="str">
            <v>legu</v>
          </cell>
        </row>
        <row r="17">
          <cell r="A17">
            <v>13</v>
          </cell>
          <cell r="B17" t="str">
            <v>Blackcurrant</v>
          </cell>
          <cell r="D17">
            <v>1.9</v>
          </cell>
          <cell r="E17">
            <v>8</v>
          </cell>
          <cell r="F17">
            <v>0.5</v>
          </cell>
          <cell r="G17" t="str">
            <v>t</v>
          </cell>
          <cell r="H17" t="str">
            <v>http://www.nal.usda.gov/fnic/foodcomp/cgi-bin/list_nut_edit.pl</v>
          </cell>
          <cell r="I17">
            <v>2.5</v>
          </cell>
          <cell r="J17">
            <v>0.13</v>
          </cell>
          <cell r="K17" t="str">
            <v>blackcurrant</v>
          </cell>
          <cell r="L17" t="str">
            <v>cp</v>
          </cell>
          <cell r="M17" t="str">
            <v>t</v>
          </cell>
          <cell r="S17">
            <v>1</v>
          </cell>
          <cell r="T17" t="str">
            <v>fruit</v>
          </cell>
        </row>
        <row r="18">
          <cell r="A18">
            <v>14</v>
          </cell>
          <cell r="B18" t="str">
            <v>Buckwheat</v>
          </cell>
          <cell r="D18">
            <v>19</v>
          </cell>
          <cell r="E18">
            <v>9</v>
          </cell>
          <cell r="F18">
            <v>7</v>
          </cell>
          <cell r="G18" t="str">
            <v>t</v>
          </cell>
          <cell r="H18" t="str">
            <v>Données internet - cédric + NPK blé tendre</v>
          </cell>
          <cell r="I18">
            <v>14.4</v>
          </cell>
          <cell r="J18">
            <v>0.9</v>
          </cell>
          <cell r="K18" t="str">
            <v>blackwheat</v>
          </cell>
          <cell r="L18" t="str">
            <v>ca</v>
          </cell>
          <cell r="M18" t="str">
            <v>t</v>
          </cell>
          <cell r="S18">
            <v>1</v>
          </cell>
          <cell r="T18" t="str">
            <v>COP</v>
          </cell>
        </row>
        <row r="19">
          <cell r="A19">
            <v>15</v>
          </cell>
          <cell r="B19" t="str">
            <v>Bright tobacco</v>
          </cell>
          <cell r="D19">
            <v>40</v>
          </cell>
          <cell r="E19">
            <v>5</v>
          </cell>
          <cell r="F19">
            <v>30</v>
          </cell>
          <cell r="G19" t="str">
            <v>t (RH 19%)</v>
          </cell>
          <cell r="H19" t="str">
            <v>ca31</v>
          </cell>
          <cell r="I19">
            <v>13</v>
          </cell>
          <cell r="J19">
            <v>0.81</v>
          </cell>
          <cell r="K19" t="str">
            <v>tobacco</v>
          </cell>
          <cell r="L19" t="str">
            <v>ca</v>
          </cell>
          <cell r="M19" t="str">
            <v>t</v>
          </cell>
          <cell r="S19">
            <v>1</v>
          </cell>
          <cell r="T19" t="str">
            <v>indus</v>
          </cell>
        </row>
        <row r="20">
          <cell r="A20">
            <v>16</v>
          </cell>
          <cell r="B20" t="str">
            <v>Broad bean</v>
          </cell>
          <cell r="C20">
            <v>5</v>
          </cell>
          <cell r="D20">
            <v>5</v>
          </cell>
          <cell r="E20">
            <v>2.7</v>
          </cell>
          <cell r="F20">
            <v>4.3</v>
          </cell>
          <cell r="G20" t="str">
            <v>t</v>
          </cell>
          <cell r="H20" t="str">
            <v>Données internet - cédric + FAB PACA</v>
          </cell>
          <cell r="I20">
            <v>3</v>
          </cell>
          <cell r="J20">
            <v>0.19</v>
          </cell>
          <cell r="K20" t="str">
            <v>broad bean</v>
          </cell>
          <cell r="L20" t="str">
            <v>ca</v>
          </cell>
          <cell r="M20" t="str">
            <v>t</v>
          </cell>
          <cell r="N20">
            <v>1.1299999999999999</v>
          </cell>
          <cell r="O20">
            <v>0.85</v>
          </cell>
          <cell r="P20">
            <v>0.19</v>
          </cell>
          <cell r="Q20">
            <v>1.1475000000000001E-3</v>
          </cell>
          <cell r="R20">
            <v>8.8000000000000014E-4</v>
          </cell>
          <cell r="S20">
            <v>1</v>
          </cell>
          <cell r="T20" t="str">
            <v>legu</v>
          </cell>
        </row>
        <row r="21">
          <cell r="A21">
            <v>17</v>
          </cell>
          <cell r="B21" t="str">
            <v>Brown tobacco</v>
          </cell>
          <cell r="D21">
            <v>75</v>
          </cell>
          <cell r="E21">
            <v>6</v>
          </cell>
          <cell r="F21">
            <v>60</v>
          </cell>
          <cell r="G21" t="str">
            <v>t (RH 19%)</v>
          </cell>
          <cell r="H21" t="str">
            <v>ca31</v>
          </cell>
          <cell r="I21">
            <v>13</v>
          </cell>
          <cell r="J21">
            <v>0.81</v>
          </cell>
          <cell r="K21" t="str">
            <v>tobacco</v>
          </cell>
          <cell r="L21" t="str">
            <v>ca</v>
          </cell>
          <cell r="M21" t="str">
            <v>t</v>
          </cell>
          <cell r="S21">
            <v>1</v>
          </cell>
          <cell r="T21" t="str">
            <v>indus</v>
          </cell>
        </row>
        <row r="22">
          <cell r="A22">
            <v>18</v>
          </cell>
          <cell r="B22" t="str">
            <v xml:space="preserve">Brussels sprout </v>
          </cell>
          <cell r="D22">
            <v>4</v>
          </cell>
          <cell r="E22">
            <v>1.7</v>
          </cell>
          <cell r="F22">
            <v>5.0999999999999996</v>
          </cell>
          <cell r="G22" t="str">
            <v>t</v>
          </cell>
          <cell r="H22" t="str">
            <v>N. Rosssier Migros 91 (FAB PACA) + données internet Cédric</v>
          </cell>
          <cell r="I22">
            <v>1.4</v>
          </cell>
          <cell r="J22">
            <v>0.15</v>
          </cell>
          <cell r="K22" t="str">
            <v>cabbage</v>
          </cell>
          <cell r="L22" t="str">
            <v>ca</v>
          </cell>
          <cell r="M22" t="str">
            <v>t</v>
          </cell>
          <cell r="N22">
            <v>1.03E-2</v>
          </cell>
          <cell r="O22">
            <v>0</v>
          </cell>
          <cell r="P22">
            <v>0.2</v>
          </cell>
          <cell r="Q22">
            <v>4.4200000000000003E-2</v>
          </cell>
          <cell r="R22">
            <v>4.4200000000000003E-2</v>
          </cell>
          <cell r="S22">
            <v>1</v>
          </cell>
          <cell r="T22" t="str">
            <v>legu</v>
          </cell>
        </row>
        <row r="23">
          <cell r="A23">
            <v>19</v>
          </cell>
          <cell r="B23" t="str">
            <v xml:space="preserve">Cabbage </v>
          </cell>
          <cell r="D23">
            <v>3.25</v>
          </cell>
          <cell r="E23">
            <v>1.1499999999999999</v>
          </cell>
          <cell r="F23">
            <v>4.5</v>
          </cell>
          <cell r="G23" t="str">
            <v>t</v>
          </cell>
          <cell r="H23" t="str">
            <v>Chaux et Foury</v>
          </cell>
          <cell r="I23">
            <v>1</v>
          </cell>
          <cell r="J23">
            <v>0.1</v>
          </cell>
          <cell r="K23" t="str">
            <v>cabbage</v>
          </cell>
          <cell r="L23" t="str">
            <v>ca</v>
          </cell>
          <cell r="M23" t="str">
            <v>t</v>
          </cell>
          <cell r="N23">
            <v>1.03E-2</v>
          </cell>
          <cell r="O23">
            <v>0</v>
          </cell>
          <cell r="P23">
            <v>0.2</v>
          </cell>
          <cell r="Q23">
            <v>4.4200000000000003E-2</v>
          </cell>
          <cell r="R23">
            <v>4.4200000000000003E-2</v>
          </cell>
          <cell r="S23">
            <v>1</v>
          </cell>
          <cell r="T23" t="str">
            <v>legu</v>
          </cell>
        </row>
        <row r="24">
          <cell r="A24">
            <v>20</v>
          </cell>
          <cell r="B24" t="str">
            <v>Cabbage broccoli</v>
          </cell>
          <cell r="D24">
            <v>5.3</v>
          </cell>
          <cell r="E24">
            <v>1.4</v>
          </cell>
          <cell r="F24">
            <v>4.3</v>
          </cell>
          <cell r="G24" t="str">
            <v>t</v>
          </cell>
          <cell r="H24" t="str">
            <v>Données internet - cédric + FAB PACA</v>
          </cell>
          <cell r="I24">
            <v>1.2</v>
          </cell>
          <cell r="J24">
            <v>0.1</v>
          </cell>
          <cell r="K24" t="str">
            <v>cabbage broccoli</v>
          </cell>
          <cell r="L24" t="str">
            <v>ca</v>
          </cell>
          <cell r="M24" t="str">
            <v>t</v>
          </cell>
          <cell r="N24">
            <v>0.3866</v>
          </cell>
          <cell r="O24">
            <v>0</v>
          </cell>
          <cell r="P24">
            <v>0.2</v>
          </cell>
          <cell r="Q24">
            <v>6.2199999999999998E-2</v>
          </cell>
          <cell r="R24">
            <v>6.2199999999999998E-2</v>
          </cell>
          <cell r="S24">
            <v>1</v>
          </cell>
          <cell r="T24" t="str">
            <v>legu</v>
          </cell>
        </row>
        <row r="25">
          <cell r="A25">
            <v>21</v>
          </cell>
          <cell r="B25" t="str">
            <v>Carrot</v>
          </cell>
          <cell r="D25">
            <v>3</v>
          </cell>
          <cell r="E25">
            <v>2</v>
          </cell>
          <cell r="F25">
            <v>6</v>
          </cell>
          <cell r="G25" t="str">
            <v>t</v>
          </cell>
          <cell r="H25" t="str">
            <v>corpen</v>
          </cell>
          <cell r="I25">
            <v>1.5</v>
          </cell>
          <cell r="J25">
            <v>0.1</v>
          </cell>
          <cell r="K25" t="str">
            <v>carot</v>
          </cell>
          <cell r="L25" t="str">
            <v>ca</v>
          </cell>
          <cell r="M25" t="str">
            <v>t</v>
          </cell>
          <cell r="N25">
            <v>0.1</v>
          </cell>
          <cell r="O25">
            <v>1.06</v>
          </cell>
          <cell r="P25">
            <v>0.2</v>
          </cell>
          <cell r="Q25">
            <v>1.9E-2</v>
          </cell>
          <cell r="R25">
            <v>1.4E-2</v>
          </cell>
          <cell r="S25">
            <v>1</v>
          </cell>
          <cell r="T25" t="str">
            <v>legu</v>
          </cell>
        </row>
        <row r="26">
          <cell r="A26">
            <v>22</v>
          </cell>
          <cell r="B26" t="str">
            <v>Cauliflower</v>
          </cell>
          <cell r="D26">
            <v>11</v>
          </cell>
          <cell r="E26">
            <v>3.7</v>
          </cell>
          <cell r="F26">
            <v>10.7</v>
          </cell>
          <cell r="G26">
            <v>1000</v>
          </cell>
          <cell r="H26" t="str">
            <v>corpen</v>
          </cell>
          <cell r="I26">
            <v>1.06</v>
          </cell>
          <cell r="J26">
            <v>0.15</v>
          </cell>
          <cell r="K26" t="str">
            <v>cabbage</v>
          </cell>
          <cell r="L26" t="str">
            <v>ca</v>
          </cell>
          <cell r="M26">
            <v>1000</v>
          </cell>
          <cell r="N26">
            <v>0.12509999999999999</v>
          </cell>
          <cell r="O26">
            <v>0</v>
          </cell>
          <cell r="P26">
            <v>0.2</v>
          </cell>
          <cell r="Q26">
            <v>2.93E-2</v>
          </cell>
          <cell r="R26">
            <v>2.93E-2</v>
          </cell>
          <cell r="T26" t="str">
            <v>legu</v>
          </cell>
        </row>
        <row r="27">
          <cell r="A27">
            <v>23</v>
          </cell>
          <cell r="B27" t="str">
            <v>Celeriac</v>
          </cell>
          <cell r="D27">
            <v>2</v>
          </cell>
          <cell r="E27">
            <v>2</v>
          </cell>
          <cell r="F27">
            <v>4.4000000000000004</v>
          </cell>
          <cell r="G27" t="str">
            <v>t</v>
          </cell>
          <cell r="H27" t="str">
            <v>CTIFL</v>
          </cell>
          <cell r="I27">
            <v>0.61</v>
          </cell>
          <cell r="J27">
            <v>0.2</v>
          </cell>
          <cell r="K27" t="str">
            <v>celery</v>
          </cell>
          <cell r="L27" t="str">
            <v>ca</v>
          </cell>
          <cell r="M27" t="str">
            <v>t</v>
          </cell>
          <cell r="S27">
            <v>1</v>
          </cell>
          <cell r="T27" t="str">
            <v>legu</v>
          </cell>
        </row>
        <row r="28">
          <cell r="A28">
            <v>24</v>
          </cell>
          <cell r="B28" t="str">
            <v>Celery</v>
          </cell>
          <cell r="D28">
            <v>2</v>
          </cell>
          <cell r="E28">
            <v>2</v>
          </cell>
          <cell r="F28">
            <v>6</v>
          </cell>
          <cell r="G28" t="str">
            <v>t</v>
          </cell>
          <cell r="H28" t="str">
            <v>CTIFL</v>
          </cell>
          <cell r="I28">
            <v>1</v>
          </cell>
          <cell r="J28">
            <v>0.15</v>
          </cell>
          <cell r="K28" t="str">
            <v>celery</v>
          </cell>
          <cell r="L28" t="str">
            <v>ca</v>
          </cell>
          <cell r="M28" t="str">
            <v>t</v>
          </cell>
          <cell r="S28">
            <v>1</v>
          </cell>
          <cell r="T28" t="str">
            <v>legu</v>
          </cell>
        </row>
        <row r="29">
          <cell r="A29">
            <v>25</v>
          </cell>
          <cell r="B29" t="str">
            <v>Cherry tree</v>
          </cell>
          <cell r="D29">
            <v>2</v>
          </cell>
          <cell r="E29">
            <v>0.5</v>
          </cell>
          <cell r="F29">
            <v>3</v>
          </cell>
          <cell r="G29" t="str">
            <v>t</v>
          </cell>
          <cell r="H29" t="str">
            <v>bilan minéraux IE</v>
          </cell>
          <cell r="I29">
            <v>3.27</v>
          </cell>
          <cell r="J29">
            <v>0.15</v>
          </cell>
          <cell r="K29" t="str">
            <v>cherry tree</v>
          </cell>
          <cell r="L29" t="str">
            <v>cp</v>
          </cell>
          <cell r="M29" t="str">
            <v>t</v>
          </cell>
          <cell r="S29">
            <v>1</v>
          </cell>
          <cell r="T29" t="str">
            <v>fruit</v>
          </cell>
        </row>
        <row r="30">
          <cell r="A30">
            <v>26</v>
          </cell>
          <cell r="B30" t="str">
            <v>Chestnut</v>
          </cell>
          <cell r="D30">
            <v>1.3</v>
          </cell>
          <cell r="E30">
            <v>0.4</v>
          </cell>
          <cell r="F30">
            <v>3</v>
          </cell>
          <cell r="G30" t="str">
            <v>t</v>
          </cell>
          <cell r="H30" t="str">
            <v>Données internet - cédric</v>
          </cell>
          <cell r="I30">
            <v>7.3</v>
          </cell>
          <cell r="J30">
            <v>0.48</v>
          </cell>
          <cell r="K30" t="str">
            <v>chestnut</v>
          </cell>
          <cell r="L30" t="str">
            <v>cp</v>
          </cell>
          <cell r="M30" t="str">
            <v>t</v>
          </cell>
          <cell r="S30">
            <v>1</v>
          </cell>
          <cell r="T30" t="str">
            <v>fruit</v>
          </cell>
        </row>
        <row r="31">
          <cell r="A31">
            <v>27</v>
          </cell>
          <cell r="B31" t="str">
            <v>Chick pea</v>
          </cell>
          <cell r="C31">
            <v>37</v>
          </cell>
          <cell r="D31">
            <v>37</v>
          </cell>
          <cell r="E31">
            <v>11</v>
          </cell>
          <cell r="F31">
            <v>16</v>
          </cell>
          <cell r="G31" t="str">
            <v>t</v>
          </cell>
          <cell r="H31" t="str">
            <v>Données internet - cédric + FAB PACA</v>
          </cell>
          <cell r="I31">
            <v>5.7</v>
          </cell>
          <cell r="J31">
            <v>0.89</v>
          </cell>
          <cell r="K31" t="str">
            <v>pea</v>
          </cell>
          <cell r="L31" t="str">
            <v>ca</v>
          </cell>
          <cell r="M31" t="str">
            <v>t</v>
          </cell>
          <cell r="N31">
            <v>1.1299999999999999</v>
          </cell>
          <cell r="O31">
            <v>0.85</v>
          </cell>
          <cell r="P31">
            <v>0.19</v>
          </cell>
          <cell r="Q31">
            <v>1.1609999999999999E-3</v>
          </cell>
          <cell r="R31">
            <v>8.8000000000000014E-4</v>
          </cell>
          <cell r="S31">
            <v>1</v>
          </cell>
          <cell r="T31" t="str">
            <v>legu</v>
          </cell>
        </row>
        <row r="32">
          <cell r="A32">
            <v>28</v>
          </cell>
          <cell r="B32" t="str">
            <v>Chicory</v>
          </cell>
          <cell r="D32">
            <v>2.4</v>
          </cell>
          <cell r="E32">
            <v>0.8</v>
          </cell>
          <cell r="F32">
            <v>4.5</v>
          </cell>
          <cell r="G32" t="str">
            <v>t</v>
          </cell>
          <cell r="H32" t="str">
            <v>CTIFL (FAB PACA) + Données internet cédric</v>
          </cell>
          <cell r="I32">
            <v>1</v>
          </cell>
          <cell r="J32">
            <v>0.08</v>
          </cell>
          <cell r="K32" t="str">
            <v>chicory</v>
          </cell>
          <cell r="L32" t="str">
            <v>ca</v>
          </cell>
          <cell r="M32" t="str">
            <v>t</v>
          </cell>
          <cell r="S32">
            <v>1</v>
          </cell>
          <cell r="T32" t="str">
            <v>legu</v>
          </cell>
        </row>
        <row r="33">
          <cell r="A33">
            <v>29</v>
          </cell>
          <cell r="B33" t="str">
            <v>Chilli cultivated under greenhouse</v>
          </cell>
          <cell r="D33">
            <v>9.1999999999999993</v>
          </cell>
          <cell r="E33">
            <v>2.7</v>
          </cell>
          <cell r="F33">
            <v>17.3</v>
          </cell>
          <cell r="G33" t="str">
            <v>t</v>
          </cell>
          <cell r="H33" t="str">
            <v>Cornillon 71 (FAB PACA) + données internet cédric</v>
          </cell>
          <cell r="I33">
            <v>0.7</v>
          </cell>
          <cell r="J33">
            <v>7.0000000000000007E-2</v>
          </cell>
          <cell r="K33" t="str">
            <v>chili</v>
          </cell>
          <cell r="L33" t="str">
            <v>ca</v>
          </cell>
          <cell r="M33" t="str">
            <v>t</v>
          </cell>
          <cell r="N33">
            <v>7.4700000000000003E-2</v>
          </cell>
          <cell r="O33">
            <v>0</v>
          </cell>
          <cell r="P33">
            <v>0.1</v>
          </cell>
          <cell r="Q33">
            <v>4.1500000000000002E-2</v>
          </cell>
          <cell r="R33">
            <v>4.1500000000000002E-2</v>
          </cell>
          <cell r="S33">
            <v>1</v>
          </cell>
          <cell r="T33" t="str">
            <v>legu</v>
          </cell>
        </row>
        <row r="34">
          <cell r="A34">
            <v>30</v>
          </cell>
          <cell r="B34" t="str">
            <v>Chive</v>
          </cell>
          <cell r="D34">
            <v>5.2</v>
          </cell>
          <cell r="E34">
            <v>1.3</v>
          </cell>
          <cell r="F34">
            <v>3.6</v>
          </cell>
          <cell r="G34" t="str">
            <v>t</v>
          </cell>
          <cell r="H34" t="str">
            <v>http://www.nal.usda.gov/fnic/foodcomp/cgi-bin/list_nut_edit.pl</v>
          </cell>
          <cell r="I34">
            <v>1.3</v>
          </cell>
          <cell r="J34">
            <v>0.1</v>
          </cell>
          <cell r="K34" t="str">
            <v>chive</v>
          </cell>
          <cell r="L34" t="str">
            <v>ca</v>
          </cell>
          <cell r="M34" t="str">
            <v>t</v>
          </cell>
          <cell r="S34">
            <v>1</v>
          </cell>
          <cell r="T34" t="str">
            <v>legu</v>
          </cell>
        </row>
        <row r="35">
          <cell r="A35">
            <v>31</v>
          </cell>
          <cell r="B35" t="str">
            <v>Clementine</v>
          </cell>
          <cell r="D35">
            <v>1.3</v>
          </cell>
          <cell r="E35">
            <v>0.5</v>
          </cell>
          <cell r="F35">
            <v>2</v>
          </cell>
          <cell r="G35" t="str">
            <v>t</v>
          </cell>
          <cell r="H35" t="str">
            <v>http://www.nal.usda.gov/fnic/foodcomp/cgi-bin/list_nut_edit.pl</v>
          </cell>
          <cell r="I35">
            <v>2.2000000000000002</v>
          </cell>
          <cell r="J35">
            <v>0.15</v>
          </cell>
          <cell r="K35" t="str">
            <v>clementine</v>
          </cell>
          <cell r="L35" t="str">
            <v>cp</v>
          </cell>
          <cell r="M35" t="str">
            <v>t</v>
          </cell>
          <cell r="S35">
            <v>1</v>
          </cell>
          <cell r="T35" t="str">
            <v>fruit</v>
          </cell>
        </row>
        <row r="36">
          <cell r="A36">
            <v>32</v>
          </cell>
          <cell r="B36" t="str">
            <v>Coriander</v>
          </cell>
          <cell r="D36">
            <v>1.5</v>
          </cell>
          <cell r="E36">
            <v>0.6</v>
          </cell>
          <cell r="F36">
            <v>2.1</v>
          </cell>
          <cell r="G36" t="str">
            <v>t</v>
          </cell>
          <cell r="H36" t="str">
            <v>Données internet - cédric + FAB PACA</v>
          </cell>
          <cell r="I36">
            <v>1</v>
          </cell>
          <cell r="J36">
            <v>0.08</v>
          </cell>
          <cell r="K36" t="str">
            <v>coriander</v>
          </cell>
          <cell r="L36" t="str">
            <v>ca</v>
          </cell>
          <cell r="M36" t="str">
            <v>t</v>
          </cell>
          <cell r="S36">
            <v>1</v>
          </cell>
          <cell r="T36" t="str">
            <v>legu</v>
          </cell>
        </row>
        <row r="37">
          <cell r="A37">
            <v>33</v>
          </cell>
          <cell r="B37" t="str">
            <v>Maize for grain</v>
          </cell>
          <cell r="D37">
            <v>14</v>
          </cell>
          <cell r="E37">
            <v>7</v>
          </cell>
          <cell r="F37">
            <v>5</v>
          </cell>
          <cell r="G37" t="str">
            <v>t (RH 15%)</v>
          </cell>
          <cell r="H37" t="str">
            <v>CA31</v>
          </cell>
          <cell r="I37">
            <v>16.21</v>
          </cell>
          <cell r="J37">
            <v>0.85</v>
          </cell>
          <cell r="K37" t="str">
            <v>maize</v>
          </cell>
          <cell r="L37" t="str">
            <v>ca</v>
          </cell>
          <cell r="M37" t="str">
            <v>t</v>
          </cell>
          <cell r="N37">
            <v>1.03</v>
          </cell>
          <cell r="O37">
            <v>0.61</v>
          </cell>
          <cell r="P37">
            <v>0.22</v>
          </cell>
          <cell r="Q37">
            <v>7.8259999999999996E-3</v>
          </cell>
          <cell r="R37">
            <v>7.7000000000000002E-3</v>
          </cell>
          <cell r="S37">
            <v>1</v>
          </cell>
          <cell r="T37" t="str">
            <v>COP</v>
          </cell>
        </row>
        <row r="38">
          <cell r="A38">
            <v>34</v>
          </cell>
          <cell r="B38" t="str">
            <v>Cucumber</v>
          </cell>
          <cell r="D38">
            <v>2.4</v>
          </cell>
          <cell r="E38">
            <v>0.9</v>
          </cell>
          <cell r="F38">
            <v>3.65</v>
          </cell>
          <cell r="G38" t="str">
            <v>t</v>
          </cell>
          <cell r="H38" t="str">
            <v>CTIFL</v>
          </cell>
          <cell r="I38">
            <v>0.59</v>
          </cell>
          <cell r="J38">
            <v>0.1</v>
          </cell>
          <cell r="K38" t="str">
            <v>cucumber</v>
          </cell>
          <cell r="L38" t="str">
            <v>ca</v>
          </cell>
          <cell r="M38" t="str">
            <v>t</v>
          </cell>
          <cell r="N38">
            <v>7.4700000000000003E-2</v>
          </cell>
          <cell r="O38">
            <v>0</v>
          </cell>
          <cell r="P38">
            <v>0.1</v>
          </cell>
          <cell r="Q38">
            <v>4.1500000000000002E-2</v>
          </cell>
          <cell r="R38">
            <v>4.1500000000000002E-2</v>
          </cell>
          <cell r="S38">
            <v>1</v>
          </cell>
          <cell r="T38" t="str">
            <v>legu</v>
          </cell>
        </row>
        <row r="39">
          <cell r="A39">
            <v>35</v>
          </cell>
          <cell r="B39" t="str">
            <v>Dill</v>
          </cell>
          <cell r="D39">
            <v>5.5</v>
          </cell>
          <cell r="E39">
            <v>1.5</v>
          </cell>
          <cell r="F39">
            <v>8.9</v>
          </cell>
          <cell r="G39" t="str">
            <v>t</v>
          </cell>
          <cell r="H39" t="str">
            <v>http://www.nal.usda.gov/fnic/foodcomp/cgi-bin/list_nut_edit.pl</v>
          </cell>
          <cell r="I39">
            <v>1.8</v>
          </cell>
          <cell r="J39">
            <v>0.14000000000000001</v>
          </cell>
          <cell r="K39" t="str">
            <v>dill</v>
          </cell>
          <cell r="L39" t="str">
            <v>ca</v>
          </cell>
          <cell r="M39" t="str">
            <v>t</v>
          </cell>
          <cell r="S39">
            <v>1</v>
          </cell>
          <cell r="T39" t="str">
            <v>legu</v>
          </cell>
        </row>
        <row r="40">
          <cell r="A40">
            <v>36</v>
          </cell>
          <cell r="B40" t="str">
            <v>Fennel</v>
          </cell>
          <cell r="D40">
            <v>4.5</v>
          </cell>
          <cell r="E40">
            <v>1.7</v>
          </cell>
          <cell r="F40">
            <v>8.4</v>
          </cell>
          <cell r="G40" t="str">
            <v>t</v>
          </cell>
          <cell r="H40" t="str">
            <v>Anstett (FAB PACA) + Données internet - cédric</v>
          </cell>
          <cell r="I40">
            <v>0.7</v>
          </cell>
          <cell r="J40">
            <v>0.1</v>
          </cell>
          <cell r="K40" t="str">
            <v>fennel</v>
          </cell>
          <cell r="L40" t="str">
            <v>ca</v>
          </cell>
          <cell r="M40" t="str">
            <v>t</v>
          </cell>
          <cell r="N40">
            <v>0.1067</v>
          </cell>
          <cell r="O40">
            <v>0</v>
          </cell>
          <cell r="P40">
            <v>0.2</v>
          </cell>
          <cell r="Q40">
            <v>2.0799999999999999E-2</v>
          </cell>
          <cell r="R40">
            <v>2.0799999999999999E-2</v>
          </cell>
          <cell r="S40">
            <v>1</v>
          </cell>
          <cell r="T40" t="str">
            <v>legu</v>
          </cell>
        </row>
        <row r="41">
          <cell r="A41">
            <v>37</v>
          </cell>
          <cell r="B41" t="str">
            <v>Fig tree</v>
          </cell>
          <cell r="D41">
            <v>1.6</v>
          </cell>
          <cell r="E41">
            <v>0.7</v>
          </cell>
          <cell r="F41">
            <v>3.5</v>
          </cell>
          <cell r="G41" t="str">
            <v>t</v>
          </cell>
          <cell r="H41" t="str">
            <v>Données internet - cédric + FAB PACA</v>
          </cell>
          <cell r="I41">
            <v>2.7</v>
          </cell>
          <cell r="J41">
            <v>0.2</v>
          </cell>
          <cell r="K41" t="str">
            <v>fig tree</v>
          </cell>
          <cell r="L41" t="str">
            <v>cp</v>
          </cell>
          <cell r="M41" t="str">
            <v>t</v>
          </cell>
          <cell r="S41">
            <v>1</v>
          </cell>
          <cell r="T41" t="str">
            <v>fruit</v>
          </cell>
        </row>
        <row r="42">
          <cell r="A42">
            <v>38</v>
          </cell>
          <cell r="B42" t="str">
            <v>Fallow, five years (semi-permanent)</v>
          </cell>
          <cell r="G42" t="str">
            <v>none</v>
          </cell>
          <cell r="I42">
            <v>18.399999999999999</v>
          </cell>
          <cell r="J42">
            <v>1</v>
          </cell>
          <cell r="K42" t="str">
            <v>fallow permanent</v>
          </cell>
          <cell r="L42" t="str">
            <v>pt</v>
          </cell>
          <cell r="M42" t="str">
            <v>none</v>
          </cell>
          <cell r="T42" t="str">
            <v>fallow</v>
          </cell>
        </row>
        <row r="43">
          <cell r="A43">
            <v>39</v>
          </cell>
          <cell r="B43" t="str">
            <v>Flageolet</v>
          </cell>
          <cell r="C43">
            <v>36</v>
          </cell>
          <cell r="D43">
            <v>36</v>
          </cell>
          <cell r="E43">
            <v>10</v>
          </cell>
          <cell r="F43">
            <v>15</v>
          </cell>
          <cell r="G43" t="str">
            <v>t (RH 12%)</v>
          </cell>
          <cell r="H43" t="str">
            <v>bilan minéraux IE</v>
          </cell>
          <cell r="I43">
            <v>11.7</v>
          </cell>
          <cell r="J43">
            <v>0.88</v>
          </cell>
          <cell r="K43" t="str">
            <v>bean</v>
          </cell>
          <cell r="L43" t="str">
            <v>ca</v>
          </cell>
          <cell r="M43" t="str">
            <v>t</v>
          </cell>
          <cell r="N43">
            <v>0.36</v>
          </cell>
          <cell r="O43">
            <v>0.68</v>
          </cell>
          <cell r="Q43">
            <v>0.01</v>
          </cell>
          <cell r="R43">
            <v>0.01</v>
          </cell>
          <cell r="S43">
            <v>1</v>
          </cell>
          <cell r="T43" t="str">
            <v>legu</v>
          </cell>
        </row>
        <row r="44">
          <cell r="A44">
            <v>40</v>
          </cell>
          <cell r="B44" t="str">
            <v>Flax fibre</v>
          </cell>
          <cell r="D44">
            <v>1.1000000000000001</v>
          </cell>
          <cell r="E44">
            <v>2.6</v>
          </cell>
          <cell r="F44">
            <v>2.1</v>
          </cell>
          <cell r="G44" t="str">
            <v>t</v>
          </cell>
          <cell r="H44" t="str">
            <v>ca31</v>
          </cell>
          <cell r="I44">
            <v>15.93</v>
          </cell>
          <cell r="J44">
            <v>0.16</v>
          </cell>
          <cell r="K44" t="str">
            <v>flax</v>
          </cell>
          <cell r="L44" t="str">
            <v>ca</v>
          </cell>
          <cell r="M44" t="str">
            <v>t</v>
          </cell>
          <cell r="N44">
            <v>0</v>
          </cell>
          <cell r="O44">
            <v>0</v>
          </cell>
          <cell r="P44">
            <v>0</v>
          </cell>
          <cell r="Q44">
            <v>0.01</v>
          </cell>
          <cell r="R44">
            <v>0</v>
          </cell>
          <cell r="S44">
            <v>1</v>
          </cell>
          <cell r="T44" t="str">
            <v>indus</v>
          </cell>
        </row>
        <row r="45">
          <cell r="A45">
            <v>41</v>
          </cell>
          <cell r="B45" t="str">
            <v>Fodder beet</v>
          </cell>
          <cell r="D45">
            <v>16</v>
          </cell>
          <cell r="E45">
            <v>3.5</v>
          </cell>
          <cell r="F45">
            <v>35</v>
          </cell>
          <cell r="G45" t="str">
            <v>t DM</v>
          </cell>
          <cell r="H45" t="str">
            <v>bilan minéraux IE</v>
          </cell>
          <cell r="I45">
            <v>17.2</v>
          </cell>
          <cell r="J45">
            <v>1</v>
          </cell>
          <cell r="K45" t="str">
            <v>beet</v>
          </cell>
          <cell r="L45" t="str">
            <v>ca</v>
          </cell>
          <cell r="M45" t="str">
            <v>tDMFG</v>
          </cell>
          <cell r="N45">
            <v>0</v>
          </cell>
          <cell r="O45">
            <v>0</v>
          </cell>
          <cell r="P45">
            <v>0</v>
          </cell>
          <cell r="Q45">
            <v>1.9E-2</v>
          </cell>
          <cell r="R45">
            <v>0</v>
          </cell>
          <cell r="S45">
            <v>1</v>
          </cell>
          <cell r="T45" t="str">
            <v>FG</v>
          </cell>
        </row>
        <row r="46">
          <cell r="A46">
            <v>42</v>
          </cell>
          <cell r="B46" t="str">
            <v>Fodder kale</v>
          </cell>
          <cell r="D46">
            <v>25</v>
          </cell>
          <cell r="E46">
            <v>8.0091533180778036</v>
          </cell>
          <cell r="F46">
            <v>33.012048192771083</v>
          </cell>
          <cell r="G46" t="str">
            <v>t DM</v>
          </cell>
          <cell r="H46" t="str">
            <v>bilan minéraux IE</v>
          </cell>
          <cell r="I46">
            <v>17.8</v>
          </cell>
          <cell r="J46">
            <v>1</v>
          </cell>
          <cell r="K46" t="str">
            <v>cabbage</v>
          </cell>
          <cell r="L46" t="str">
            <v>ca</v>
          </cell>
          <cell r="M46" t="str">
            <v>tDMFG</v>
          </cell>
          <cell r="N46">
            <v>0.3</v>
          </cell>
          <cell r="O46">
            <v>0</v>
          </cell>
          <cell r="P46">
            <v>0.2</v>
          </cell>
          <cell r="Q46">
            <v>1.4999999999999999E-2</v>
          </cell>
          <cell r="R46">
            <v>1.2E-2</v>
          </cell>
          <cell r="S46">
            <v>1</v>
          </cell>
          <cell r="T46" t="str">
            <v>FG</v>
          </cell>
        </row>
        <row r="47">
          <cell r="A47">
            <v>43</v>
          </cell>
          <cell r="B47" t="str">
            <v>Fodder radish</v>
          </cell>
          <cell r="D47">
            <v>1.8</v>
          </cell>
          <cell r="E47">
            <v>0.3</v>
          </cell>
          <cell r="F47">
            <v>4.2</v>
          </cell>
          <cell r="I47">
            <v>1</v>
          </cell>
          <cell r="J47">
            <v>0.15</v>
          </cell>
          <cell r="K47" t="str">
            <v>radish</v>
          </cell>
          <cell r="L47" t="str">
            <v>ca</v>
          </cell>
          <cell r="M47" t="str">
            <v>t</v>
          </cell>
          <cell r="N47">
            <v>0</v>
          </cell>
          <cell r="O47">
            <v>0</v>
          </cell>
          <cell r="P47">
            <v>0</v>
          </cell>
          <cell r="Q47">
            <v>1.9E-2</v>
          </cell>
          <cell r="R47">
            <v>0</v>
          </cell>
          <cell r="S47">
            <v>1</v>
          </cell>
          <cell r="T47" t="str">
            <v>legu</v>
          </cell>
        </row>
        <row r="48">
          <cell r="A48">
            <v>44</v>
          </cell>
          <cell r="B48" t="str">
            <v>Fodder sorghum</v>
          </cell>
          <cell r="D48">
            <v>15</v>
          </cell>
          <cell r="E48">
            <v>5.9496567505720828</v>
          </cell>
          <cell r="F48">
            <v>20</v>
          </cell>
          <cell r="G48" t="str">
            <v>t DM</v>
          </cell>
          <cell r="H48" t="str">
            <v>bilan minéraux IE</v>
          </cell>
          <cell r="I48">
            <v>17.8</v>
          </cell>
          <cell r="J48">
            <v>1</v>
          </cell>
          <cell r="K48" t="str">
            <v>sorghum</v>
          </cell>
          <cell r="L48" t="str">
            <v>ca</v>
          </cell>
          <cell r="M48" t="str">
            <v>tDMFG</v>
          </cell>
          <cell r="N48">
            <v>0.88</v>
          </cell>
          <cell r="O48">
            <v>1.33</v>
          </cell>
          <cell r="P48">
            <v>0.22</v>
          </cell>
          <cell r="Q48">
            <v>7.7000000000000007E-4</v>
          </cell>
          <cell r="R48">
            <v>6.6E-4</v>
          </cell>
          <cell r="S48">
            <v>1</v>
          </cell>
          <cell r="T48" t="str">
            <v>FG</v>
          </cell>
        </row>
        <row r="49">
          <cell r="A49">
            <v>45</v>
          </cell>
          <cell r="B49" t="str">
            <v>Forage moha</v>
          </cell>
          <cell r="D49">
            <v>15</v>
          </cell>
          <cell r="E49">
            <v>5.95</v>
          </cell>
          <cell r="F49">
            <v>20</v>
          </cell>
          <cell r="G49" t="str">
            <v>t DM</v>
          </cell>
          <cell r="H49" t="str">
            <v>NRJ + NPK Sorgho fourrager</v>
          </cell>
          <cell r="I49">
            <v>17.8</v>
          </cell>
          <cell r="J49">
            <v>1</v>
          </cell>
          <cell r="K49" t="str">
            <v>moha fourrager</v>
          </cell>
          <cell r="L49" t="str">
            <v>ca</v>
          </cell>
          <cell r="M49" t="str">
            <v>tDMFG</v>
          </cell>
          <cell r="N49">
            <v>0.3</v>
          </cell>
          <cell r="O49">
            <v>0</v>
          </cell>
          <cell r="P49">
            <v>0.54</v>
          </cell>
          <cell r="Q49">
            <v>1.4999999999999999E-2</v>
          </cell>
          <cell r="R49">
            <v>1.2E-2</v>
          </cell>
          <cell r="S49">
            <v>1</v>
          </cell>
          <cell r="T49" t="str">
            <v>FG</v>
          </cell>
        </row>
        <row r="50">
          <cell r="A50">
            <v>46</v>
          </cell>
          <cell r="B50" t="str">
            <v xml:space="preserve">Forage turnip </v>
          </cell>
          <cell r="D50">
            <v>1.75</v>
          </cell>
          <cell r="E50">
            <v>0.25</v>
          </cell>
          <cell r="F50">
            <v>4</v>
          </cell>
          <cell r="G50" t="str">
            <v>t</v>
          </cell>
          <cell r="H50" t="str">
            <v>INRA</v>
          </cell>
          <cell r="I50">
            <v>1</v>
          </cell>
          <cell r="J50">
            <v>0.15</v>
          </cell>
          <cell r="K50" t="str">
            <v>turnip</v>
          </cell>
          <cell r="L50" t="str">
            <v>ca</v>
          </cell>
          <cell r="M50" t="str">
            <v>tDMFG</v>
          </cell>
          <cell r="N50">
            <v>0</v>
          </cell>
          <cell r="O50">
            <v>0</v>
          </cell>
          <cell r="P50">
            <v>0</v>
          </cell>
          <cell r="Q50">
            <v>1.9E-2</v>
          </cell>
          <cell r="R50">
            <v>0</v>
          </cell>
          <cell r="S50">
            <v>1</v>
          </cell>
          <cell r="T50" t="str">
            <v>FG</v>
          </cell>
        </row>
        <row r="51">
          <cell r="A51">
            <v>47</v>
          </cell>
          <cell r="B51" t="str">
            <v>French endive</v>
          </cell>
          <cell r="D51">
            <v>2.5</v>
          </cell>
          <cell r="E51">
            <v>1.5</v>
          </cell>
          <cell r="F51">
            <v>5</v>
          </cell>
          <cell r="G51" t="str">
            <v>t</v>
          </cell>
          <cell r="H51" t="str">
            <v>corpen</v>
          </cell>
          <cell r="I51">
            <v>0.68</v>
          </cell>
          <cell r="J51">
            <v>0.1</v>
          </cell>
          <cell r="K51" t="str">
            <v>endive</v>
          </cell>
          <cell r="L51" t="str">
            <v>ca</v>
          </cell>
          <cell r="M51" t="str">
            <v>t</v>
          </cell>
          <cell r="S51">
            <v>1</v>
          </cell>
          <cell r="T51" t="str">
            <v>legu</v>
          </cell>
        </row>
        <row r="52">
          <cell r="A52">
            <v>48</v>
          </cell>
          <cell r="B52" t="str">
            <v>Garlic</v>
          </cell>
          <cell r="D52">
            <v>1.3</v>
          </cell>
          <cell r="E52">
            <v>2.8</v>
          </cell>
          <cell r="F52">
            <v>5.4</v>
          </cell>
          <cell r="G52" t="str">
            <v>t</v>
          </cell>
          <cell r="H52" t="str">
            <v>CA31</v>
          </cell>
          <cell r="I52">
            <v>1.45</v>
          </cell>
          <cell r="J52">
            <v>0.3</v>
          </cell>
          <cell r="K52" t="str">
            <v>garlic</v>
          </cell>
          <cell r="L52" t="str">
            <v>ca</v>
          </cell>
          <cell r="M52" t="str">
            <v>t</v>
          </cell>
          <cell r="N52">
            <v>1.2200000000000001E-2</v>
          </cell>
          <cell r="O52">
            <v>0</v>
          </cell>
          <cell r="P52">
            <v>0.1</v>
          </cell>
          <cell r="Q52">
            <v>6.0600000000000001E-2</v>
          </cell>
          <cell r="R52">
            <v>6.0600000000000001E-2</v>
          </cell>
          <cell r="S52">
            <v>1</v>
          </cell>
          <cell r="T52" t="str">
            <v>legu</v>
          </cell>
        </row>
        <row r="53">
          <cell r="A53">
            <v>49</v>
          </cell>
          <cell r="B53" t="str">
            <v>Grain sorghum</v>
          </cell>
          <cell r="D53">
            <v>20</v>
          </cell>
          <cell r="E53">
            <v>8</v>
          </cell>
          <cell r="F53">
            <v>5</v>
          </cell>
          <cell r="G53" t="str">
            <v>t (RH 15%)</v>
          </cell>
          <cell r="H53" t="str">
            <v>CA31</v>
          </cell>
          <cell r="I53">
            <v>16.43</v>
          </cell>
          <cell r="J53">
            <v>0.84</v>
          </cell>
          <cell r="K53" t="str">
            <v>sorghum</v>
          </cell>
          <cell r="L53" t="str">
            <v>ca</v>
          </cell>
          <cell r="M53" t="str">
            <v>t</v>
          </cell>
          <cell r="N53">
            <v>0.88</v>
          </cell>
          <cell r="O53">
            <v>1.33</v>
          </cell>
          <cell r="P53">
            <v>0.22</v>
          </cell>
          <cell r="Q53">
            <v>7.8259999999999996E-3</v>
          </cell>
          <cell r="R53">
            <v>6.6E-3</v>
          </cell>
          <cell r="S53">
            <v>1</v>
          </cell>
          <cell r="T53" t="str">
            <v>COP</v>
          </cell>
        </row>
        <row r="54">
          <cell r="A54">
            <v>50</v>
          </cell>
          <cell r="B54" t="str">
            <v xml:space="preserve">Grapefruit </v>
          </cell>
          <cell r="D54">
            <v>0.8</v>
          </cell>
          <cell r="E54">
            <v>0.3</v>
          </cell>
          <cell r="F54">
            <v>1.9</v>
          </cell>
          <cell r="G54" t="str">
            <v>t</v>
          </cell>
          <cell r="H54" t="str">
            <v>http://www.nal.usda.gov/fnic/foodcomp/cgi-bin/list_nut_edit.pl</v>
          </cell>
          <cell r="I54">
            <v>1.6</v>
          </cell>
          <cell r="J54">
            <v>0.1</v>
          </cell>
          <cell r="K54" t="str">
            <v xml:space="preserve">grapefruit </v>
          </cell>
          <cell r="L54" t="str">
            <v>cp</v>
          </cell>
          <cell r="M54" t="str">
            <v>t</v>
          </cell>
          <cell r="S54">
            <v>1</v>
          </cell>
          <cell r="T54" t="str">
            <v>fruit</v>
          </cell>
        </row>
        <row r="55">
          <cell r="A55">
            <v>51</v>
          </cell>
          <cell r="B55" t="str">
            <v xml:space="preserve">Green bean </v>
          </cell>
          <cell r="C55">
            <v>3.4</v>
          </cell>
          <cell r="D55">
            <v>3.4</v>
          </cell>
          <cell r="E55">
            <v>1</v>
          </cell>
          <cell r="F55">
            <v>3.2</v>
          </cell>
          <cell r="G55" t="str">
            <v>t</v>
          </cell>
          <cell r="H55" t="str">
            <v>bilan minéraux IE</v>
          </cell>
          <cell r="I55">
            <v>1</v>
          </cell>
          <cell r="J55">
            <v>0.1</v>
          </cell>
          <cell r="K55" t="str">
            <v>bean</v>
          </cell>
          <cell r="L55" t="str">
            <v>ca</v>
          </cell>
          <cell r="M55" t="str">
            <v>t</v>
          </cell>
          <cell r="S55">
            <v>1</v>
          </cell>
          <cell r="T55" t="str">
            <v>legu</v>
          </cell>
        </row>
        <row r="56">
          <cell r="A56">
            <v>52</v>
          </cell>
          <cell r="B56" t="str">
            <v>Green pea</v>
          </cell>
          <cell r="C56">
            <v>7</v>
          </cell>
          <cell r="D56">
            <v>7</v>
          </cell>
          <cell r="E56">
            <v>2</v>
          </cell>
          <cell r="F56">
            <v>3</v>
          </cell>
          <cell r="G56" t="str">
            <v>t</v>
          </cell>
          <cell r="H56" t="str">
            <v>CRABretagne légumes2008</v>
          </cell>
          <cell r="I56">
            <v>1</v>
          </cell>
          <cell r="J56">
            <v>0.1</v>
          </cell>
          <cell r="K56" t="str">
            <v>green pea</v>
          </cell>
          <cell r="L56" t="str">
            <v>ca</v>
          </cell>
          <cell r="M56" t="str">
            <v>t</v>
          </cell>
          <cell r="S56">
            <v>1</v>
          </cell>
          <cell r="T56" t="str">
            <v>legu</v>
          </cell>
        </row>
        <row r="57">
          <cell r="A57">
            <v>53</v>
          </cell>
          <cell r="B57" t="str">
            <v>Green rape</v>
          </cell>
          <cell r="D57">
            <v>35</v>
          </cell>
          <cell r="E57">
            <v>16</v>
          </cell>
          <cell r="F57">
            <v>16</v>
          </cell>
          <cell r="G57" t="str">
            <v>t DM</v>
          </cell>
          <cell r="H57" t="str">
            <v>ca31</v>
          </cell>
          <cell r="I57">
            <v>17.8</v>
          </cell>
          <cell r="J57">
            <v>1</v>
          </cell>
          <cell r="K57" t="str">
            <v>rape</v>
          </cell>
          <cell r="L57" t="str">
            <v>ca</v>
          </cell>
          <cell r="M57" t="str">
            <v>tDMFG</v>
          </cell>
          <cell r="N57">
            <v>0.3</v>
          </cell>
          <cell r="O57">
            <v>0</v>
          </cell>
          <cell r="P57">
            <v>0.2</v>
          </cell>
          <cell r="Q57">
            <v>1.4999999999999999E-2</v>
          </cell>
          <cell r="R57">
            <v>1.2E-2</v>
          </cell>
          <cell r="S57">
            <v>1</v>
          </cell>
          <cell r="T57" t="str">
            <v>FG</v>
          </cell>
        </row>
        <row r="58">
          <cell r="A58">
            <v>54</v>
          </cell>
          <cell r="B58" t="str">
            <v>Durum wheat</v>
          </cell>
          <cell r="D58">
            <v>21</v>
          </cell>
          <cell r="E58">
            <v>12</v>
          </cell>
          <cell r="F58">
            <v>6</v>
          </cell>
          <cell r="G58" t="str">
            <v>t (RH 15%)</v>
          </cell>
          <cell r="H58" t="str">
            <v>CA31</v>
          </cell>
          <cell r="I58">
            <v>15.89</v>
          </cell>
          <cell r="J58">
            <v>0.85</v>
          </cell>
          <cell r="K58" t="str">
            <v>durum wheat</v>
          </cell>
          <cell r="L58" t="str">
            <v>ca</v>
          </cell>
          <cell r="M58" t="str">
            <v>t</v>
          </cell>
          <cell r="N58">
            <v>1.0900000000000001</v>
          </cell>
          <cell r="O58">
            <v>0.88</v>
          </cell>
          <cell r="P58">
            <v>0.22</v>
          </cell>
          <cell r="Q58">
            <v>5.6100000000000004E-3</v>
          </cell>
          <cell r="R58">
            <v>9.9000000000000008E-3</v>
          </cell>
          <cell r="S58">
            <v>1</v>
          </cell>
          <cell r="T58" t="str">
            <v>COP</v>
          </cell>
        </row>
        <row r="59">
          <cell r="A59">
            <v>55</v>
          </cell>
          <cell r="B59" t="str">
            <v>Hazelnut tree</v>
          </cell>
          <cell r="D59">
            <v>23.9</v>
          </cell>
          <cell r="E59">
            <v>6.6</v>
          </cell>
          <cell r="F59">
            <v>8.1999999999999993</v>
          </cell>
          <cell r="G59" t="str">
            <v>t</v>
          </cell>
          <cell r="H59" t="str">
            <v>http://www.nal.usda.gov/fnic/foodcomp/cgi-bin/list_nut_edit.pl</v>
          </cell>
          <cell r="I59">
            <v>26.3</v>
          </cell>
          <cell r="J59">
            <v>0.95</v>
          </cell>
          <cell r="K59" t="str">
            <v>hazelnut tree</v>
          </cell>
          <cell r="L59" t="str">
            <v>cp</v>
          </cell>
          <cell r="M59" t="str">
            <v>t</v>
          </cell>
          <cell r="S59">
            <v>1</v>
          </cell>
          <cell r="T59" t="str">
            <v>fruit</v>
          </cell>
        </row>
        <row r="60">
          <cell r="A60">
            <v>56</v>
          </cell>
          <cell r="B60" t="str">
            <v>Jerusalem artichocke</v>
          </cell>
          <cell r="D60">
            <v>3.55</v>
          </cell>
          <cell r="E60">
            <v>1.7</v>
          </cell>
          <cell r="F60">
            <v>6.5</v>
          </cell>
          <cell r="G60" t="str">
            <v>t</v>
          </cell>
          <cell r="H60" t="str">
            <v>Données internet - cédric + NPK pomme de terre</v>
          </cell>
          <cell r="I60">
            <v>3.2</v>
          </cell>
          <cell r="J60">
            <v>0.22</v>
          </cell>
          <cell r="K60" t="str">
            <v>Jerusalem artichocke</v>
          </cell>
          <cell r="L60" t="str">
            <v>ca</v>
          </cell>
          <cell r="M60" t="str">
            <v>t</v>
          </cell>
          <cell r="N60">
            <v>0.1</v>
          </cell>
          <cell r="O60">
            <v>1.06</v>
          </cell>
          <cell r="P60">
            <v>0.2</v>
          </cell>
          <cell r="Q60">
            <v>1.9E-2</v>
          </cell>
          <cell r="R60">
            <v>1.4E-2</v>
          </cell>
          <cell r="S60">
            <v>1</v>
          </cell>
          <cell r="T60" t="str">
            <v>legu</v>
          </cell>
        </row>
        <row r="61">
          <cell r="A61">
            <v>57</v>
          </cell>
          <cell r="B61" t="str">
            <v>Kiwi</v>
          </cell>
          <cell r="D61">
            <v>1.8</v>
          </cell>
          <cell r="E61">
            <v>0.8</v>
          </cell>
          <cell r="F61">
            <v>3.7</v>
          </cell>
          <cell r="G61" t="str">
            <v>t</v>
          </cell>
          <cell r="H61" t="str">
            <v>http://www.nal.usda.gov/fnic/foodcomp/cgi-bin/list_nut_edit.pl</v>
          </cell>
          <cell r="I61">
            <v>2.5</v>
          </cell>
          <cell r="J61">
            <v>0.17</v>
          </cell>
          <cell r="K61" t="str">
            <v>kiwi</v>
          </cell>
          <cell r="L61" t="str">
            <v>cp</v>
          </cell>
          <cell r="M61" t="str">
            <v>t</v>
          </cell>
          <cell r="S61">
            <v>1</v>
          </cell>
          <cell r="T61" t="str">
            <v>fruit</v>
          </cell>
        </row>
        <row r="62">
          <cell r="A62">
            <v>58</v>
          </cell>
          <cell r="B62" t="str">
            <v>Kohlrabi</v>
          </cell>
          <cell r="D62">
            <v>2.35</v>
          </cell>
          <cell r="E62">
            <v>0.95</v>
          </cell>
          <cell r="F62">
            <v>3.75</v>
          </cell>
          <cell r="G62" t="str">
            <v>t</v>
          </cell>
          <cell r="H62" t="str">
            <v>N. Rosssier Migros 91 (FAB PACA) + données internet Cédric</v>
          </cell>
          <cell r="I62">
            <v>1.1000000000000001</v>
          </cell>
          <cell r="J62">
            <v>0.09</v>
          </cell>
          <cell r="K62" t="str">
            <v>cabbage</v>
          </cell>
          <cell r="L62" t="str">
            <v>ca</v>
          </cell>
          <cell r="M62" t="str">
            <v>t</v>
          </cell>
          <cell r="N62">
            <v>1.03E-2</v>
          </cell>
          <cell r="O62">
            <v>0</v>
          </cell>
          <cell r="P62">
            <v>0.2</v>
          </cell>
          <cell r="Q62">
            <v>4.4200000000000003E-2</v>
          </cell>
          <cell r="R62">
            <v>4.4200000000000003E-2</v>
          </cell>
          <cell r="S62">
            <v>1</v>
          </cell>
          <cell r="T62" t="str">
            <v>legu</v>
          </cell>
        </row>
        <row r="63">
          <cell r="A63">
            <v>59</v>
          </cell>
          <cell r="B63" t="str">
            <v>Lamb's lettuce</v>
          </cell>
          <cell r="D63">
            <v>4</v>
          </cell>
          <cell r="E63">
            <v>2.5</v>
          </cell>
          <cell r="F63">
            <v>7.5</v>
          </cell>
          <cell r="G63" t="str">
            <v>t</v>
          </cell>
          <cell r="H63" t="str">
            <v>CTIFL (FAB PACA) + Données internet cédric</v>
          </cell>
          <cell r="I63">
            <v>0.8</v>
          </cell>
          <cell r="J63">
            <v>7.0000000000000007E-2</v>
          </cell>
          <cell r="K63" t="str">
            <v>lamb's lettuce</v>
          </cell>
          <cell r="L63" t="str">
            <v>ca</v>
          </cell>
          <cell r="M63" t="str">
            <v>t</v>
          </cell>
          <cell r="S63">
            <v>1</v>
          </cell>
          <cell r="T63" t="str">
            <v>legu</v>
          </cell>
        </row>
        <row r="64">
          <cell r="A64">
            <v>60</v>
          </cell>
          <cell r="B64" t="str">
            <v>Lavender</v>
          </cell>
          <cell r="D64">
            <v>10</v>
          </cell>
          <cell r="E64">
            <v>3</v>
          </cell>
          <cell r="F64">
            <v>7</v>
          </cell>
          <cell r="G64" t="str">
            <v>t</v>
          </cell>
          <cell r="H64" t="str">
            <v>FAB PACA + NRJ et MS thym</v>
          </cell>
          <cell r="I64">
            <v>4.2</v>
          </cell>
          <cell r="J64">
            <v>0.35</v>
          </cell>
          <cell r="K64" t="str">
            <v>lavender</v>
          </cell>
          <cell r="L64" t="str">
            <v>cp</v>
          </cell>
          <cell r="M64" t="str">
            <v>t</v>
          </cell>
          <cell r="S64">
            <v>1</v>
          </cell>
          <cell r="T64" t="str">
            <v>fleur</v>
          </cell>
        </row>
        <row r="65">
          <cell r="A65">
            <v>61</v>
          </cell>
          <cell r="B65" t="str">
            <v>Leek</v>
          </cell>
          <cell r="D65">
            <v>3.5</v>
          </cell>
          <cell r="E65">
            <v>1.1000000000000001</v>
          </cell>
          <cell r="F65">
            <v>3.2</v>
          </cell>
          <cell r="G65" t="str">
            <v>t</v>
          </cell>
          <cell r="H65" t="str">
            <v>bilan minéraux IE</v>
          </cell>
          <cell r="I65">
            <v>1.69</v>
          </cell>
          <cell r="J65">
            <v>0.1</v>
          </cell>
          <cell r="K65" t="str">
            <v>leek</v>
          </cell>
          <cell r="L65" t="str">
            <v>ca</v>
          </cell>
          <cell r="M65" t="str">
            <v>t</v>
          </cell>
          <cell r="S65">
            <v>1</v>
          </cell>
          <cell r="T65" t="str">
            <v>legu</v>
          </cell>
        </row>
        <row r="66">
          <cell r="A66">
            <v>62</v>
          </cell>
          <cell r="B66" t="str">
            <v xml:space="preserve">Lemon </v>
          </cell>
          <cell r="D66">
            <v>2.4</v>
          </cell>
          <cell r="E66">
            <v>0.3</v>
          </cell>
          <cell r="F66">
            <v>1.9</v>
          </cell>
          <cell r="G66" t="str">
            <v>t</v>
          </cell>
          <cell r="H66" t="str">
            <v>http://www.nal.usda.gov/fnic/foodcomp/cgi-bin/list_nut_edit.pl</v>
          </cell>
          <cell r="I66">
            <v>2</v>
          </cell>
          <cell r="J66">
            <v>0.12</v>
          </cell>
          <cell r="K66" t="str">
            <v xml:space="preserve">lemon </v>
          </cell>
          <cell r="L66" t="str">
            <v>cp</v>
          </cell>
          <cell r="M66" t="str">
            <v>t</v>
          </cell>
          <cell r="S66">
            <v>1</v>
          </cell>
          <cell r="T66" t="str">
            <v>fruit</v>
          </cell>
        </row>
        <row r="67">
          <cell r="A67">
            <v>63</v>
          </cell>
          <cell r="B67" t="str">
            <v>Lentil</v>
          </cell>
          <cell r="C67">
            <v>38</v>
          </cell>
          <cell r="D67">
            <v>38</v>
          </cell>
          <cell r="E67">
            <v>5</v>
          </cell>
          <cell r="F67">
            <v>8</v>
          </cell>
          <cell r="G67" t="str">
            <v>t (RH 14%)</v>
          </cell>
          <cell r="I67">
            <v>16.96</v>
          </cell>
          <cell r="J67">
            <v>0.86</v>
          </cell>
          <cell r="K67" t="str">
            <v>lentil</v>
          </cell>
          <cell r="L67" t="str">
            <v>ca</v>
          </cell>
          <cell r="M67" t="str">
            <v>t</v>
          </cell>
          <cell r="N67">
            <v>1.1299999999999999</v>
          </cell>
          <cell r="O67">
            <v>0.85</v>
          </cell>
          <cell r="P67">
            <v>0.19</v>
          </cell>
          <cell r="Q67">
            <v>1.1610000000000001E-2</v>
          </cell>
          <cell r="R67">
            <v>8.8000000000000005E-3</v>
          </cell>
          <cell r="S67">
            <v>1</v>
          </cell>
          <cell r="T67" t="str">
            <v>legu</v>
          </cell>
        </row>
        <row r="68">
          <cell r="A68">
            <v>64</v>
          </cell>
          <cell r="B68" t="str">
            <v>Lettuce</v>
          </cell>
          <cell r="D68">
            <v>2</v>
          </cell>
          <cell r="E68">
            <v>1</v>
          </cell>
          <cell r="F68">
            <v>5</v>
          </cell>
          <cell r="G68" t="str">
            <v>t</v>
          </cell>
          <cell r="H68" t="str">
            <v>bilan minéraux IE</v>
          </cell>
          <cell r="I68">
            <v>1</v>
          </cell>
          <cell r="K68" t="str">
            <v>lettuce</v>
          </cell>
          <cell r="L68" t="str">
            <v>ca</v>
          </cell>
          <cell r="M68" t="str">
            <v>t</v>
          </cell>
          <cell r="N68">
            <v>1.89E-2</v>
          </cell>
          <cell r="O68">
            <v>0</v>
          </cell>
          <cell r="P68">
            <v>0.1</v>
          </cell>
          <cell r="Q68">
            <v>8.8999999999999996E-2</v>
          </cell>
          <cell r="R68">
            <v>8.8999999999999996E-2</v>
          </cell>
          <cell r="S68">
            <v>1</v>
          </cell>
          <cell r="T68" t="str">
            <v>legu</v>
          </cell>
        </row>
        <row r="69">
          <cell r="A69">
            <v>65</v>
          </cell>
          <cell r="B69" t="str">
            <v>Lupine</v>
          </cell>
          <cell r="C69">
            <v>55.5</v>
          </cell>
          <cell r="D69">
            <v>55.5</v>
          </cell>
          <cell r="E69">
            <v>9</v>
          </cell>
          <cell r="F69">
            <v>17</v>
          </cell>
          <cell r="G69" t="str">
            <v>t (RH 14%)</v>
          </cell>
          <cell r="H69" t="str">
            <v>bilan minéraux IE</v>
          </cell>
          <cell r="I69">
            <v>18.010000000000002</v>
          </cell>
          <cell r="J69">
            <v>0.86</v>
          </cell>
          <cell r="K69" t="str">
            <v>lupine</v>
          </cell>
          <cell r="L69" t="str">
            <v>ca</v>
          </cell>
          <cell r="M69" t="str">
            <v>t</v>
          </cell>
          <cell r="N69">
            <v>1.1299999999999999</v>
          </cell>
          <cell r="O69">
            <v>0.85</v>
          </cell>
          <cell r="P69">
            <v>0.19</v>
          </cell>
          <cell r="Q69">
            <v>8.8000000000000005E-3</v>
          </cell>
          <cell r="R69">
            <v>8.8000000000000005E-3</v>
          </cell>
          <cell r="S69">
            <v>1</v>
          </cell>
          <cell r="T69" t="str">
            <v>COP</v>
          </cell>
        </row>
        <row r="70">
          <cell r="A70">
            <v>66</v>
          </cell>
          <cell r="B70" t="str">
            <v>Mandarin orange</v>
          </cell>
          <cell r="D70">
            <v>1.3</v>
          </cell>
          <cell r="E70">
            <v>0.5</v>
          </cell>
          <cell r="F70">
            <v>2</v>
          </cell>
          <cell r="G70" t="str">
            <v>t</v>
          </cell>
          <cell r="H70" t="str">
            <v>http://www.nal.usda.gov/fnic/foodcomp/cgi-bin/list_nut_edit.pl</v>
          </cell>
          <cell r="I70">
            <v>2.2000000000000002</v>
          </cell>
          <cell r="J70">
            <v>0.15</v>
          </cell>
          <cell r="K70" t="str">
            <v>mandarin orange</v>
          </cell>
          <cell r="L70" t="str">
            <v>cp</v>
          </cell>
          <cell r="M70" t="str">
            <v>t</v>
          </cell>
          <cell r="S70">
            <v>1</v>
          </cell>
          <cell r="T70" t="str">
            <v>fruit</v>
          </cell>
        </row>
        <row r="71">
          <cell r="A71">
            <v>67</v>
          </cell>
          <cell r="B71" t="str">
            <v>Mango</v>
          </cell>
          <cell r="D71">
            <v>1.3</v>
          </cell>
          <cell r="E71">
            <v>0.3</v>
          </cell>
          <cell r="F71">
            <v>2</v>
          </cell>
          <cell r="G71" t="str">
            <v>t</v>
          </cell>
          <cell r="H71" t="str">
            <v>http://www.nal.usda.gov/fnic/foodcomp/cgi-bin/list_nut_edit.pl</v>
          </cell>
          <cell r="I71">
            <v>2.5</v>
          </cell>
          <cell r="J71">
            <v>0.17</v>
          </cell>
          <cell r="K71" t="str">
            <v>mango</v>
          </cell>
          <cell r="L71" t="str">
            <v>cp</v>
          </cell>
          <cell r="M71" t="str">
            <v>t</v>
          </cell>
          <cell r="S71">
            <v>1</v>
          </cell>
          <cell r="T71" t="str">
            <v>fruit</v>
          </cell>
        </row>
        <row r="72">
          <cell r="A72">
            <v>68</v>
          </cell>
          <cell r="B72" t="str">
            <v>Marrow</v>
          </cell>
          <cell r="D72">
            <v>2</v>
          </cell>
          <cell r="E72">
            <v>0.7</v>
          </cell>
          <cell r="F72">
            <v>4.8</v>
          </cell>
          <cell r="G72" t="str">
            <v>t</v>
          </cell>
          <cell r="H72" t="str">
            <v>Données internet - cédric + FAB PACA</v>
          </cell>
          <cell r="I72">
            <v>0.9</v>
          </cell>
          <cell r="J72">
            <v>0.05</v>
          </cell>
          <cell r="K72" t="str">
            <v>marrow</v>
          </cell>
          <cell r="L72" t="str">
            <v>ca</v>
          </cell>
          <cell r="M72" t="str">
            <v>t</v>
          </cell>
          <cell r="N72">
            <v>7.4700000000000003E-2</v>
          </cell>
          <cell r="O72">
            <v>0</v>
          </cell>
          <cell r="P72">
            <v>0.1</v>
          </cell>
          <cell r="Q72">
            <v>4.1500000000000002E-2</v>
          </cell>
          <cell r="R72">
            <v>4.1500000000000002E-2</v>
          </cell>
          <cell r="S72">
            <v>1</v>
          </cell>
          <cell r="T72" t="str">
            <v>legu</v>
          </cell>
        </row>
        <row r="73">
          <cell r="A73">
            <v>69</v>
          </cell>
          <cell r="B73" t="str">
            <v>Meadow less than 30 years</v>
          </cell>
          <cell r="C73">
            <v>4.0999999999999996</v>
          </cell>
          <cell r="D73">
            <v>27.1</v>
          </cell>
          <cell r="E73">
            <v>8</v>
          </cell>
          <cell r="F73">
            <v>31</v>
          </cell>
          <cell r="G73" t="str">
            <v>t DM</v>
          </cell>
          <cell r="H73" t="str">
            <v>climagri</v>
          </cell>
          <cell r="I73">
            <v>18.399999999999999</v>
          </cell>
          <cell r="J73">
            <v>1</v>
          </cell>
          <cell r="K73" t="str">
            <v>meadow</v>
          </cell>
          <cell r="L73" t="str">
            <v>sth</v>
          </cell>
          <cell r="M73" t="str">
            <v>tDMFG</v>
          </cell>
          <cell r="N73">
            <v>0.3</v>
          </cell>
          <cell r="O73">
            <v>0</v>
          </cell>
          <cell r="P73">
            <v>0.8</v>
          </cell>
          <cell r="Q73">
            <v>1.4999999999999999E-2</v>
          </cell>
          <cell r="R73">
            <v>1.2E-2</v>
          </cell>
          <cell r="S73">
            <v>1</v>
          </cell>
          <cell r="T73" t="str">
            <v>FG</v>
          </cell>
        </row>
        <row r="74">
          <cell r="A74">
            <v>70</v>
          </cell>
          <cell r="B74" t="str">
            <v>Melon</v>
          </cell>
          <cell r="D74">
            <v>2.2000000000000002</v>
          </cell>
          <cell r="E74">
            <v>0.8</v>
          </cell>
          <cell r="F74">
            <v>0.4</v>
          </cell>
          <cell r="G74" t="str">
            <v>t</v>
          </cell>
          <cell r="H74" t="str">
            <v>bilan minéraux IE</v>
          </cell>
          <cell r="I74">
            <v>1.1399999999999999</v>
          </cell>
          <cell r="J74">
            <v>0.1</v>
          </cell>
          <cell r="K74" t="str">
            <v>melon</v>
          </cell>
          <cell r="L74" t="str">
            <v>ca</v>
          </cell>
          <cell r="M74" t="str">
            <v>t</v>
          </cell>
          <cell r="N74">
            <v>5.5899999999999998E-2</v>
          </cell>
          <cell r="O74">
            <v>0</v>
          </cell>
          <cell r="P74">
            <v>0.2</v>
          </cell>
          <cell r="Q74">
            <v>1.9099999999999999E-2</v>
          </cell>
          <cell r="R74">
            <v>1.9099999999999999E-2</v>
          </cell>
          <cell r="S74">
            <v>1</v>
          </cell>
          <cell r="T74" t="str">
            <v>legu</v>
          </cell>
        </row>
        <row r="75">
          <cell r="A75">
            <v>71</v>
          </cell>
          <cell r="B75" t="str">
            <v>Meslin (wheat, barley, pea)</v>
          </cell>
          <cell r="C75">
            <v>10.8</v>
          </cell>
          <cell r="D75">
            <v>22</v>
          </cell>
          <cell r="E75">
            <v>8</v>
          </cell>
          <cell r="F75">
            <v>8</v>
          </cell>
          <cell r="G75" t="str">
            <v>t</v>
          </cell>
          <cell r="H75" t="str">
            <v>1/3 blé, 1/3 orge et 1/3 pois</v>
          </cell>
          <cell r="I75">
            <v>15.8</v>
          </cell>
          <cell r="J75">
            <v>0.87</v>
          </cell>
          <cell r="K75" t="str">
            <v>meslin</v>
          </cell>
          <cell r="L75" t="str">
            <v>ca</v>
          </cell>
          <cell r="M75" t="str">
            <v>t</v>
          </cell>
          <cell r="N75">
            <v>1.51</v>
          </cell>
          <cell r="O75">
            <v>0.52</v>
          </cell>
          <cell r="P75">
            <v>0.24</v>
          </cell>
          <cell r="Q75">
            <v>5.4400000000000004E-3</v>
          </cell>
          <cell r="R75">
            <v>9.9000000000000008E-3</v>
          </cell>
          <cell r="S75">
            <v>1</v>
          </cell>
          <cell r="T75" t="str">
            <v>COP</v>
          </cell>
        </row>
        <row r="76">
          <cell r="A76">
            <v>72</v>
          </cell>
          <cell r="B76" t="str">
            <v>Millet</v>
          </cell>
          <cell r="D76">
            <v>20</v>
          </cell>
          <cell r="E76">
            <v>8</v>
          </cell>
          <cell r="F76">
            <v>5</v>
          </cell>
          <cell r="G76" t="str">
            <v>t</v>
          </cell>
          <cell r="H76" t="str">
            <v>Données internet - cédric + NPK Sorgho grain</v>
          </cell>
          <cell r="I76">
            <v>15.8</v>
          </cell>
          <cell r="J76">
            <v>0.91</v>
          </cell>
          <cell r="K76" t="str">
            <v>millet</v>
          </cell>
          <cell r="L76" t="str">
            <v>ca</v>
          </cell>
          <cell r="M76" t="str">
            <v>t</v>
          </cell>
          <cell r="N76">
            <v>0.88</v>
          </cell>
          <cell r="O76">
            <v>1.33</v>
          </cell>
          <cell r="P76">
            <v>0.22</v>
          </cell>
          <cell r="Q76">
            <v>7.8259999999999996E-3</v>
          </cell>
          <cell r="R76">
            <v>6.6E-3</v>
          </cell>
          <cell r="S76">
            <v>1</v>
          </cell>
          <cell r="T76" t="str">
            <v>COP</v>
          </cell>
        </row>
        <row r="77">
          <cell r="A77">
            <v>73</v>
          </cell>
          <cell r="B77" t="str">
            <v>Mint</v>
          </cell>
          <cell r="D77">
            <v>6</v>
          </cell>
          <cell r="E77">
            <v>1.7</v>
          </cell>
          <cell r="F77">
            <v>6.8</v>
          </cell>
          <cell r="G77" t="str">
            <v>t</v>
          </cell>
          <cell r="H77" t="str">
            <v>http://www.nal.usda.gov/fnic/foodcomp/cgi-bin/list_nut_edit.pl</v>
          </cell>
          <cell r="I77">
            <v>2.9</v>
          </cell>
          <cell r="J77">
            <v>0.21</v>
          </cell>
          <cell r="K77" t="str">
            <v>mint</v>
          </cell>
          <cell r="L77" t="str">
            <v>ca</v>
          </cell>
          <cell r="M77" t="str">
            <v>t</v>
          </cell>
          <cell r="S77">
            <v>1</v>
          </cell>
          <cell r="T77" t="str">
            <v>legu</v>
          </cell>
        </row>
        <row r="78">
          <cell r="A78">
            <v>74</v>
          </cell>
          <cell r="B78" t="str">
            <v>Miscanthus</v>
          </cell>
          <cell r="D78">
            <v>6</v>
          </cell>
          <cell r="E78">
            <v>1</v>
          </cell>
          <cell r="F78">
            <v>8.5</v>
          </cell>
          <cell r="G78" t="str">
            <v>t DM</v>
          </cell>
          <cell r="H78" t="str">
            <v>unifa</v>
          </cell>
          <cell r="I78">
            <v>18.5</v>
          </cell>
          <cell r="J78">
            <v>1</v>
          </cell>
          <cell r="K78" t="str">
            <v>miscanthus</v>
          </cell>
          <cell r="L78" t="str">
            <v>cp</v>
          </cell>
          <cell r="M78" t="str">
            <v>t DM</v>
          </cell>
          <cell r="N78">
            <v>0.3</v>
          </cell>
          <cell r="O78">
            <v>0</v>
          </cell>
          <cell r="P78">
            <v>0.22</v>
          </cell>
          <cell r="Q78">
            <v>6.0000000000000001E-3</v>
          </cell>
          <cell r="R78">
            <v>1.2E-2</v>
          </cell>
          <cell r="S78">
            <v>1</v>
          </cell>
          <cell r="T78" t="str">
            <v>indus</v>
          </cell>
        </row>
        <row r="79">
          <cell r="A79">
            <v>75</v>
          </cell>
          <cell r="B79" t="str">
            <v>Natural pasture or grazing routes &gt; 30 years</v>
          </cell>
          <cell r="C79">
            <v>4.0999999999999996</v>
          </cell>
          <cell r="D79">
            <v>27.1</v>
          </cell>
          <cell r="E79">
            <v>8</v>
          </cell>
          <cell r="F79">
            <v>31</v>
          </cell>
          <cell r="G79" t="str">
            <v>t DM</v>
          </cell>
          <cell r="H79" t="str">
            <v>climagri</v>
          </cell>
          <cell r="I79">
            <v>18.399999999999999</v>
          </cell>
          <cell r="J79">
            <v>1</v>
          </cell>
          <cell r="K79" t="str">
            <v>natural pasture</v>
          </cell>
          <cell r="L79" t="str">
            <v>sth</v>
          </cell>
          <cell r="M79" t="str">
            <v>tDMFG</v>
          </cell>
          <cell r="N79">
            <v>0.3</v>
          </cell>
          <cell r="O79">
            <v>0</v>
          </cell>
          <cell r="P79">
            <v>0.8</v>
          </cell>
          <cell r="Q79">
            <v>1.4999999999999999E-2</v>
          </cell>
          <cell r="R79">
            <v>1.2E-2</v>
          </cell>
          <cell r="S79">
            <v>1</v>
          </cell>
          <cell r="T79" t="str">
            <v>FG</v>
          </cell>
        </row>
        <row r="80">
          <cell r="A80">
            <v>76</v>
          </cell>
          <cell r="B80" t="str">
            <v>Oat</v>
          </cell>
          <cell r="D80">
            <v>19</v>
          </cell>
          <cell r="E80">
            <v>8</v>
          </cell>
          <cell r="F80">
            <v>7</v>
          </cell>
          <cell r="G80" t="str">
            <v>t (RH 15%)</v>
          </cell>
          <cell r="H80" t="str">
            <v>corpen</v>
          </cell>
          <cell r="I80">
            <v>17.45</v>
          </cell>
          <cell r="J80">
            <v>0.85</v>
          </cell>
          <cell r="K80" t="str">
            <v>oat</v>
          </cell>
          <cell r="L80" t="str">
            <v>ca</v>
          </cell>
          <cell r="M80" t="str">
            <v>t</v>
          </cell>
          <cell r="N80">
            <v>0.91</v>
          </cell>
          <cell r="O80">
            <v>0.89</v>
          </cell>
          <cell r="P80">
            <v>0.25</v>
          </cell>
          <cell r="Q80">
            <v>7.7000000000000002E-3</v>
          </cell>
          <cell r="R80">
            <v>8.8000000000000005E-3</v>
          </cell>
          <cell r="S80">
            <v>1</v>
          </cell>
          <cell r="T80" t="str">
            <v>COP</v>
          </cell>
        </row>
        <row r="81">
          <cell r="A81">
            <v>77</v>
          </cell>
          <cell r="B81" t="str">
            <v>Ochard meadow pasture</v>
          </cell>
          <cell r="D81">
            <v>27.1</v>
          </cell>
          <cell r="E81">
            <v>8</v>
          </cell>
          <cell r="F81">
            <v>31</v>
          </cell>
          <cell r="G81" t="str">
            <v>t DM</v>
          </cell>
          <cell r="I81">
            <v>18.399999999999999</v>
          </cell>
          <cell r="J81">
            <v>1</v>
          </cell>
          <cell r="K81" t="str">
            <v>ochard meadow</v>
          </cell>
          <cell r="L81" t="str">
            <v>sth</v>
          </cell>
          <cell r="M81" t="str">
            <v>tDMFG</v>
          </cell>
          <cell r="N81">
            <v>0.3</v>
          </cell>
          <cell r="O81">
            <v>0</v>
          </cell>
          <cell r="P81">
            <v>0.8</v>
          </cell>
          <cell r="Q81">
            <v>1.4999999999999999E-2</v>
          </cell>
          <cell r="R81">
            <v>1.2E-2</v>
          </cell>
          <cell r="S81">
            <v>1</v>
          </cell>
          <cell r="T81" t="str">
            <v>FG</v>
          </cell>
        </row>
        <row r="82">
          <cell r="A82">
            <v>78</v>
          </cell>
          <cell r="B82" t="str">
            <v>Olive tree  (black olives)</v>
          </cell>
          <cell r="D82">
            <v>5</v>
          </cell>
          <cell r="E82">
            <v>2.5</v>
          </cell>
          <cell r="F82">
            <v>8</v>
          </cell>
          <cell r="G82" t="str">
            <v>t</v>
          </cell>
          <cell r="H82" t="str">
            <v>Données Internet - Cédric</v>
          </cell>
          <cell r="I82">
            <v>12.3</v>
          </cell>
          <cell r="J82">
            <v>0.5</v>
          </cell>
          <cell r="K82" t="str">
            <v>olive</v>
          </cell>
          <cell r="L82" t="str">
            <v>cp</v>
          </cell>
          <cell r="M82" t="str">
            <v>t</v>
          </cell>
          <cell r="S82">
            <v>1</v>
          </cell>
          <cell r="T82" t="str">
            <v>fruit</v>
          </cell>
        </row>
        <row r="83">
          <cell r="A83">
            <v>79</v>
          </cell>
          <cell r="B83" t="str">
            <v>Olive tree  (green olives)</v>
          </cell>
          <cell r="D83">
            <v>5</v>
          </cell>
          <cell r="E83">
            <v>2.5</v>
          </cell>
          <cell r="F83">
            <v>8</v>
          </cell>
          <cell r="G83" t="str">
            <v>t</v>
          </cell>
          <cell r="H83" t="str">
            <v>Données Internet - Cédric</v>
          </cell>
          <cell r="I83">
            <v>5</v>
          </cell>
          <cell r="J83">
            <v>0.5</v>
          </cell>
          <cell r="K83" t="str">
            <v>olive</v>
          </cell>
          <cell r="L83" t="str">
            <v>cp</v>
          </cell>
          <cell r="M83" t="str">
            <v>t</v>
          </cell>
          <cell r="S83">
            <v>1</v>
          </cell>
          <cell r="T83" t="str">
            <v>fruit</v>
          </cell>
        </row>
        <row r="84">
          <cell r="A84">
            <v>80</v>
          </cell>
          <cell r="B84" t="str">
            <v>Common evening primrose (Oenothera)</v>
          </cell>
          <cell r="D84">
            <v>35</v>
          </cell>
          <cell r="E84">
            <v>15</v>
          </cell>
          <cell r="F84">
            <v>10</v>
          </cell>
          <cell r="G84" t="str">
            <v>t</v>
          </cell>
          <cell r="H84" t="str">
            <v>données colza</v>
          </cell>
          <cell r="I84">
            <v>25.22</v>
          </cell>
          <cell r="J84">
            <v>0.89</v>
          </cell>
          <cell r="K84" t="str">
            <v>onager</v>
          </cell>
          <cell r="L84" t="str">
            <v>ca</v>
          </cell>
          <cell r="M84" t="str">
            <v>t</v>
          </cell>
          <cell r="S84">
            <v>1</v>
          </cell>
          <cell r="T84" t="str">
            <v>flower</v>
          </cell>
        </row>
        <row r="85">
          <cell r="A85">
            <v>81</v>
          </cell>
          <cell r="B85" t="str">
            <v>Fallow one year</v>
          </cell>
          <cell r="G85" t="str">
            <v>none</v>
          </cell>
          <cell r="I85">
            <v>18.399999999999999</v>
          </cell>
          <cell r="J85">
            <v>1</v>
          </cell>
          <cell r="K85" t="str">
            <v>fallow</v>
          </cell>
          <cell r="L85" t="str">
            <v>ca</v>
          </cell>
          <cell r="M85" t="str">
            <v>none</v>
          </cell>
          <cell r="T85" t="str">
            <v>fallow</v>
          </cell>
        </row>
        <row r="86">
          <cell r="A86">
            <v>82</v>
          </cell>
          <cell r="B86" t="str">
            <v xml:space="preserve">Fallow with legume one year </v>
          </cell>
          <cell r="C86">
            <v>30</v>
          </cell>
          <cell r="G86" t="str">
            <v>none</v>
          </cell>
          <cell r="I86">
            <v>18.399999999999999</v>
          </cell>
          <cell r="J86">
            <v>1</v>
          </cell>
          <cell r="K86" t="str">
            <v>fallow</v>
          </cell>
          <cell r="L86" t="str">
            <v>ca</v>
          </cell>
          <cell r="M86" t="str">
            <v>none</v>
          </cell>
          <cell r="T86" t="str">
            <v>rien</v>
          </cell>
        </row>
        <row r="87">
          <cell r="A87">
            <v>83</v>
          </cell>
          <cell r="B87" t="str">
            <v>Onion</v>
          </cell>
          <cell r="D87">
            <v>2</v>
          </cell>
          <cell r="E87">
            <v>1.5</v>
          </cell>
          <cell r="F87">
            <v>4.5999999999999996</v>
          </cell>
          <cell r="G87" t="str">
            <v>t</v>
          </cell>
          <cell r="H87" t="str">
            <v>corpen</v>
          </cell>
          <cell r="I87">
            <v>1.45</v>
          </cell>
          <cell r="J87">
            <v>0.3</v>
          </cell>
          <cell r="K87" t="str">
            <v>onion</v>
          </cell>
          <cell r="L87" t="str">
            <v>ca</v>
          </cell>
          <cell r="M87" t="str">
            <v>t</v>
          </cell>
          <cell r="N87">
            <v>1.2200000000000001E-2</v>
          </cell>
          <cell r="O87">
            <v>0</v>
          </cell>
          <cell r="P87">
            <v>0.1</v>
          </cell>
          <cell r="Q87">
            <v>6.0600000000000001E-2</v>
          </cell>
          <cell r="R87">
            <v>6.0600000000000001E-2</v>
          </cell>
          <cell r="S87">
            <v>1</v>
          </cell>
          <cell r="T87" t="str">
            <v>legu</v>
          </cell>
        </row>
        <row r="88">
          <cell r="A88">
            <v>84</v>
          </cell>
          <cell r="B88" t="str">
            <v>Open grown  aubergine</v>
          </cell>
          <cell r="D88">
            <v>7</v>
          </cell>
          <cell r="E88">
            <v>1.5</v>
          </cell>
          <cell r="F88">
            <v>7.5</v>
          </cell>
          <cell r="G88" t="str">
            <v>t</v>
          </cell>
          <cell r="H88" t="str">
            <v>Chaux et Fourry 99 (FAB PACA) + données internet cédric</v>
          </cell>
          <cell r="I88">
            <v>0.7</v>
          </cell>
          <cell r="J88">
            <v>7.0000000000000007E-2</v>
          </cell>
          <cell r="K88" t="str">
            <v>aubergine</v>
          </cell>
          <cell r="L88" t="str">
            <v>ca</v>
          </cell>
          <cell r="M88" t="str">
            <v>t</v>
          </cell>
          <cell r="N88">
            <v>7.4700000000000003E-2</v>
          </cell>
          <cell r="O88">
            <v>0</v>
          </cell>
          <cell r="P88">
            <v>0.1</v>
          </cell>
          <cell r="Q88">
            <v>4.1500000000000002E-2</v>
          </cell>
          <cell r="R88">
            <v>4.1500000000000002E-2</v>
          </cell>
          <cell r="S88">
            <v>1</v>
          </cell>
          <cell r="T88" t="str">
            <v>legu</v>
          </cell>
        </row>
        <row r="89">
          <cell r="A89">
            <v>85</v>
          </cell>
          <cell r="B89" t="str">
            <v>Open-grown chilli</v>
          </cell>
          <cell r="D89">
            <v>4.3</v>
          </cell>
          <cell r="E89">
            <v>1.2</v>
          </cell>
          <cell r="F89">
            <v>6.8</v>
          </cell>
          <cell r="G89" t="str">
            <v>t</v>
          </cell>
          <cell r="H89" t="str">
            <v>Cornillon 71 (FAB PACA) + données internet cédric</v>
          </cell>
          <cell r="I89">
            <v>0.7</v>
          </cell>
          <cell r="J89">
            <v>7.0000000000000007E-2</v>
          </cell>
          <cell r="K89" t="str">
            <v>chili</v>
          </cell>
          <cell r="L89" t="str">
            <v>ca</v>
          </cell>
          <cell r="M89" t="str">
            <v>t</v>
          </cell>
          <cell r="N89">
            <v>7.4700000000000003E-2</v>
          </cell>
          <cell r="O89">
            <v>0</v>
          </cell>
          <cell r="P89">
            <v>0.1</v>
          </cell>
          <cell r="Q89">
            <v>4.1500000000000002E-2</v>
          </cell>
          <cell r="R89">
            <v>4.1500000000000002E-2</v>
          </cell>
          <cell r="S89">
            <v>1</v>
          </cell>
          <cell r="T89" t="str">
            <v>legu</v>
          </cell>
        </row>
        <row r="90">
          <cell r="A90">
            <v>86</v>
          </cell>
          <cell r="B90" t="str">
            <v>Open-grown tobacco</v>
          </cell>
          <cell r="D90">
            <v>1.6</v>
          </cell>
          <cell r="E90">
            <v>0.6</v>
          </cell>
          <cell r="F90">
            <v>3.4</v>
          </cell>
          <cell r="G90" t="str">
            <v>t</v>
          </cell>
          <cell r="H90" t="str">
            <v>bilan minéraux IE</v>
          </cell>
          <cell r="I90">
            <v>0.77</v>
          </cell>
          <cell r="J90">
            <v>0.1</v>
          </cell>
          <cell r="K90" t="str">
            <v>tobacco</v>
          </cell>
          <cell r="L90" t="str">
            <v>ca</v>
          </cell>
          <cell r="M90" t="str">
            <v>t</v>
          </cell>
          <cell r="S90">
            <v>1</v>
          </cell>
          <cell r="T90" t="str">
            <v>legu</v>
          </cell>
        </row>
        <row r="91">
          <cell r="A91">
            <v>87</v>
          </cell>
          <cell r="B91" t="str">
            <v>Orange</v>
          </cell>
          <cell r="D91">
            <v>1.1000000000000001</v>
          </cell>
          <cell r="E91">
            <v>0.3</v>
          </cell>
          <cell r="F91">
            <v>2</v>
          </cell>
          <cell r="G91" t="str">
            <v>t</v>
          </cell>
          <cell r="H91" t="str">
            <v>http://www.nal.usda.gov/fnic/foodcomp/cgi-bin/list_nut_edit.pl</v>
          </cell>
          <cell r="I91">
            <v>1.9</v>
          </cell>
          <cell r="J91">
            <v>0.13</v>
          </cell>
          <cell r="K91" t="str">
            <v>orange</v>
          </cell>
          <cell r="L91" t="str">
            <v>cp</v>
          </cell>
          <cell r="M91" t="str">
            <v>t</v>
          </cell>
          <cell r="S91">
            <v>1</v>
          </cell>
          <cell r="T91" t="str">
            <v>fruit</v>
          </cell>
        </row>
        <row r="92">
          <cell r="A92">
            <v>88</v>
          </cell>
          <cell r="B92" t="str">
            <v>Parsley</v>
          </cell>
          <cell r="D92">
            <v>2.5</v>
          </cell>
          <cell r="E92">
            <v>1</v>
          </cell>
          <cell r="F92">
            <v>8</v>
          </cell>
          <cell r="G92" t="str">
            <v>t</v>
          </cell>
          <cell r="H92" t="str">
            <v>Chaux et Foury</v>
          </cell>
          <cell r="I92">
            <v>1</v>
          </cell>
          <cell r="J92">
            <v>0.1</v>
          </cell>
          <cell r="K92" t="str">
            <v>parsley</v>
          </cell>
          <cell r="L92" t="str">
            <v>ca</v>
          </cell>
          <cell r="M92" t="str">
            <v>t</v>
          </cell>
          <cell r="S92">
            <v>1</v>
          </cell>
          <cell r="T92" t="str">
            <v>legu</v>
          </cell>
        </row>
        <row r="93">
          <cell r="A93">
            <v>89</v>
          </cell>
          <cell r="B93" t="str">
            <v xml:space="preserve">Parsnip </v>
          </cell>
          <cell r="D93">
            <v>1.9</v>
          </cell>
          <cell r="E93">
            <v>1.6</v>
          </cell>
          <cell r="F93">
            <v>4.5</v>
          </cell>
          <cell r="G93" t="str">
            <v>t</v>
          </cell>
          <cell r="H93" t="str">
            <v>http://www.nal.usda.gov/fnic/foodcomp/cgi-bin/list_nut_edit.pl</v>
          </cell>
          <cell r="I93">
            <v>3.1</v>
          </cell>
          <cell r="J93">
            <v>0.2</v>
          </cell>
          <cell r="K93" t="str">
            <v xml:space="preserve">parsnip </v>
          </cell>
          <cell r="L93" t="str">
            <v>ca</v>
          </cell>
          <cell r="M93" t="str">
            <v>t</v>
          </cell>
          <cell r="N93">
            <v>0.1</v>
          </cell>
          <cell r="O93">
            <v>1.06</v>
          </cell>
          <cell r="P93">
            <v>0.2</v>
          </cell>
          <cell r="Q93">
            <v>1.9E-2</v>
          </cell>
          <cell r="R93">
            <v>1.4E-2</v>
          </cell>
          <cell r="S93">
            <v>1</v>
          </cell>
          <cell r="T93" t="str">
            <v>legu</v>
          </cell>
        </row>
        <row r="94">
          <cell r="A94">
            <v>90</v>
          </cell>
          <cell r="B94" t="str">
            <v>Peach tree</v>
          </cell>
          <cell r="D94">
            <v>0.8</v>
          </cell>
          <cell r="E94">
            <v>0.5</v>
          </cell>
          <cell r="F94">
            <v>2.8</v>
          </cell>
          <cell r="G94" t="str">
            <v>t</v>
          </cell>
          <cell r="H94" t="str">
            <v>Liwerant 1953</v>
          </cell>
          <cell r="I94">
            <v>2.16</v>
          </cell>
          <cell r="J94">
            <v>0.1</v>
          </cell>
          <cell r="K94" t="str">
            <v>peach tree</v>
          </cell>
          <cell r="L94" t="str">
            <v>cp</v>
          </cell>
          <cell r="M94" t="str">
            <v>t</v>
          </cell>
          <cell r="S94">
            <v>1</v>
          </cell>
          <cell r="T94" t="str">
            <v>fruit</v>
          </cell>
        </row>
        <row r="95">
          <cell r="A95">
            <v>91</v>
          </cell>
          <cell r="B95" t="str">
            <v xml:space="preserve">Peanut </v>
          </cell>
          <cell r="D95">
            <v>41.3</v>
          </cell>
          <cell r="E95">
            <v>8.6</v>
          </cell>
          <cell r="F95">
            <v>8.5</v>
          </cell>
          <cell r="G95" t="str">
            <v>t</v>
          </cell>
          <cell r="H95" t="str">
            <v>http://www.nal.usda.gov/fnic/foodcomp/cgi-bin/list_nut_edit.pl</v>
          </cell>
          <cell r="I95">
            <v>23.7</v>
          </cell>
          <cell r="J95">
            <v>0.94</v>
          </cell>
          <cell r="K95" t="str">
            <v xml:space="preserve">peanut </v>
          </cell>
          <cell r="L95" t="str">
            <v>ca</v>
          </cell>
          <cell r="M95" t="str">
            <v>t</v>
          </cell>
          <cell r="S95">
            <v>1</v>
          </cell>
          <cell r="T95" t="str">
            <v>fruit</v>
          </cell>
        </row>
        <row r="96">
          <cell r="A96">
            <v>92</v>
          </cell>
          <cell r="B96" t="str">
            <v>Pear tree</v>
          </cell>
          <cell r="D96">
            <v>0.6</v>
          </cell>
          <cell r="E96">
            <v>0.4</v>
          </cell>
          <cell r="F96">
            <v>1.6</v>
          </cell>
          <cell r="G96" t="str">
            <v>t</v>
          </cell>
          <cell r="H96" t="str">
            <v>bilan minéraux IE</v>
          </cell>
          <cell r="I96">
            <v>2.35</v>
          </cell>
          <cell r="J96">
            <v>0.1</v>
          </cell>
          <cell r="K96" t="str">
            <v>pear tree</v>
          </cell>
          <cell r="L96" t="str">
            <v>cp</v>
          </cell>
          <cell r="M96" t="str">
            <v>t</v>
          </cell>
          <cell r="S96">
            <v>1</v>
          </cell>
          <cell r="T96" t="str">
            <v>fruit</v>
          </cell>
        </row>
        <row r="97">
          <cell r="A97">
            <v>93</v>
          </cell>
          <cell r="B97" t="str">
            <v>Peas (winter, spring)</v>
          </cell>
          <cell r="C97">
            <v>32.5</v>
          </cell>
          <cell r="D97">
            <v>32.5</v>
          </cell>
          <cell r="E97">
            <v>8</v>
          </cell>
          <cell r="F97">
            <v>11</v>
          </cell>
          <cell r="G97" t="str">
            <v>t (RH 14%)</v>
          </cell>
          <cell r="H97" t="str">
            <v>bilan minéraux IE</v>
          </cell>
          <cell r="I97">
            <v>15.73</v>
          </cell>
          <cell r="J97">
            <v>0.86</v>
          </cell>
          <cell r="K97" t="str">
            <v>pea</v>
          </cell>
          <cell r="L97" t="str">
            <v>ca</v>
          </cell>
          <cell r="M97" t="str">
            <v>t</v>
          </cell>
          <cell r="N97">
            <v>1.1299999999999999</v>
          </cell>
          <cell r="O97">
            <v>0.85</v>
          </cell>
          <cell r="P97">
            <v>0.19</v>
          </cell>
          <cell r="Q97">
            <v>1.1610000000000001E-2</v>
          </cell>
          <cell r="R97">
            <v>8.8000000000000005E-3</v>
          </cell>
          <cell r="S97">
            <v>1</v>
          </cell>
          <cell r="T97" t="str">
            <v>cop</v>
          </cell>
        </row>
        <row r="98">
          <cell r="A98">
            <v>94</v>
          </cell>
          <cell r="B98" t="str">
            <v xml:space="preserve">Persimmon </v>
          </cell>
          <cell r="D98">
            <v>1.3</v>
          </cell>
          <cell r="E98">
            <v>0.5</v>
          </cell>
          <cell r="F98">
            <v>3.6</v>
          </cell>
          <cell r="G98" t="str">
            <v>t</v>
          </cell>
          <cell r="H98" t="str">
            <v>Données internet - cédric + FAB PACA</v>
          </cell>
          <cell r="I98">
            <v>3.3</v>
          </cell>
          <cell r="J98">
            <v>0.2</v>
          </cell>
          <cell r="K98" t="str">
            <v xml:space="preserve">persimmon </v>
          </cell>
          <cell r="L98" t="str">
            <v>cp</v>
          </cell>
          <cell r="M98" t="str">
            <v>t</v>
          </cell>
          <cell r="S98">
            <v>1</v>
          </cell>
          <cell r="T98" t="str">
            <v>fruit</v>
          </cell>
        </row>
        <row r="99">
          <cell r="A99">
            <v>95</v>
          </cell>
          <cell r="B99" t="str">
            <v>Pickle</v>
          </cell>
          <cell r="D99">
            <v>1.6</v>
          </cell>
          <cell r="E99">
            <v>0.5</v>
          </cell>
          <cell r="F99">
            <v>1.8</v>
          </cell>
          <cell r="G99" t="str">
            <v>t</v>
          </cell>
          <cell r="H99" t="str">
            <v>http://nutritiondata.self.com/facts/fruits-and-fruit-juices/2053/2</v>
          </cell>
          <cell r="I99">
            <v>0.5</v>
          </cell>
          <cell r="J99">
            <v>0.1</v>
          </cell>
          <cell r="K99" t="str">
            <v>pickle</v>
          </cell>
          <cell r="L99" t="str">
            <v>ca</v>
          </cell>
          <cell r="M99" t="str">
            <v>t</v>
          </cell>
          <cell r="N99">
            <v>7.4700000000000003E-2</v>
          </cell>
          <cell r="O99">
            <v>0</v>
          </cell>
          <cell r="P99">
            <v>0.1</v>
          </cell>
          <cell r="Q99">
            <v>4.1500000000000002E-2</v>
          </cell>
          <cell r="R99">
            <v>4.1500000000000002E-2</v>
          </cell>
          <cell r="S99">
            <v>1</v>
          </cell>
          <cell r="T99" t="str">
            <v>legu</v>
          </cell>
        </row>
        <row r="100">
          <cell r="A100">
            <v>96</v>
          </cell>
          <cell r="B100" t="str">
            <v>Pimento</v>
          </cell>
          <cell r="D100">
            <v>3.2</v>
          </cell>
          <cell r="E100">
            <v>1.1000000000000001</v>
          </cell>
          <cell r="F100">
            <v>4.0999999999999996</v>
          </cell>
          <cell r="G100" t="str">
            <v>t</v>
          </cell>
          <cell r="H100" t="str">
            <v>http://www.nal.usda.gov/fnic/foodcomp/cgi-bin/list_nut_edit.pl</v>
          </cell>
          <cell r="I100">
            <v>1.7</v>
          </cell>
          <cell r="J100">
            <v>0.08</v>
          </cell>
          <cell r="K100" t="str">
            <v>pimento</v>
          </cell>
          <cell r="L100" t="str">
            <v>ca</v>
          </cell>
          <cell r="M100" t="str">
            <v>t</v>
          </cell>
          <cell r="S100">
            <v>1</v>
          </cell>
          <cell r="T100" t="str">
            <v>legu</v>
          </cell>
        </row>
        <row r="101">
          <cell r="A101">
            <v>97</v>
          </cell>
          <cell r="B101" t="str">
            <v>Pineapple</v>
          </cell>
          <cell r="D101">
            <v>0.9</v>
          </cell>
          <cell r="E101">
            <v>0.12</v>
          </cell>
          <cell r="F101">
            <v>2</v>
          </cell>
          <cell r="G101" t="str">
            <v>t</v>
          </cell>
          <cell r="H101" t="str">
            <v>Marshall Bertin 1980</v>
          </cell>
          <cell r="I101">
            <v>2.1</v>
          </cell>
          <cell r="J101">
            <v>0.14000000000000001</v>
          </cell>
          <cell r="K101" t="str">
            <v>pineapple</v>
          </cell>
          <cell r="L101" t="str">
            <v>ca</v>
          </cell>
          <cell r="M101" t="str">
            <v>t</v>
          </cell>
          <cell r="S101">
            <v>1</v>
          </cell>
          <cell r="T101" t="str">
            <v>fruit</v>
          </cell>
        </row>
        <row r="102">
          <cell r="A102">
            <v>98</v>
          </cell>
          <cell r="B102" t="str">
            <v>Plum tree</v>
          </cell>
          <cell r="D102">
            <v>1.3</v>
          </cell>
          <cell r="E102">
            <v>0.4</v>
          </cell>
          <cell r="F102">
            <v>3</v>
          </cell>
          <cell r="G102" t="str">
            <v>t</v>
          </cell>
          <cell r="H102" t="str">
            <v>bilan minéraux IE</v>
          </cell>
          <cell r="I102">
            <v>2.23</v>
          </cell>
          <cell r="J102">
            <v>0.15</v>
          </cell>
          <cell r="K102" t="str">
            <v>plum tree</v>
          </cell>
          <cell r="L102" t="str">
            <v>cp</v>
          </cell>
          <cell r="M102" t="str">
            <v>t</v>
          </cell>
          <cell r="S102">
            <v>1</v>
          </cell>
          <cell r="T102" t="str">
            <v>fruit</v>
          </cell>
        </row>
        <row r="103">
          <cell r="A103">
            <v>99</v>
          </cell>
          <cell r="B103" t="str">
            <v xml:space="preserve">Poppy </v>
          </cell>
          <cell r="D103">
            <v>19</v>
          </cell>
          <cell r="E103">
            <v>13</v>
          </cell>
          <cell r="F103">
            <v>8</v>
          </cell>
          <cell r="G103" t="str">
            <v>t</v>
          </cell>
          <cell r="H103" t="str">
            <v>Données internet cédric + NPK Tournesol</v>
          </cell>
          <cell r="I103">
            <v>22.3</v>
          </cell>
          <cell r="J103">
            <v>0.93</v>
          </cell>
          <cell r="K103" t="str">
            <v xml:space="preserve">poppy </v>
          </cell>
          <cell r="L103" t="str">
            <v>ca</v>
          </cell>
          <cell r="M103" t="str">
            <v>t</v>
          </cell>
          <cell r="N103">
            <v>2</v>
          </cell>
          <cell r="O103">
            <v>0</v>
          </cell>
          <cell r="P103">
            <v>0.2</v>
          </cell>
          <cell r="Q103">
            <v>1.6500000000000001E-2</v>
          </cell>
          <cell r="R103">
            <v>1.6500000000000001E-2</v>
          </cell>
          <cell r="S103">
            <v>1</v>
          </cell>
          <cell r="T103" t="str">
            <v>COP</v>
          </cell>
        </row>
        <row r="104">
          <cell r="A104">
            <v>100</v>
          </cell>
          <cell r="B104" t="str">
            <v>Potato</v>
          </cell>
          <cell r="D104">
            <v>3.55</v>
          </cell>
          <cell r="E104">
            <v>1.7</v>
          </cell>
          <cell r="F104">
            <v>6.5</v>
          </cell>
          <cell r="G104" t="str">
            <v>t</v>
          </cell>
          <cell r="H104" t="str">
            <v>corpen</v>
          </cell>
          <cell r="I104">
            <v>3.45</v>
          </cell>
          <cell r="J104">
            <v>0.2</v>
          </cell>
          <cell r="K104" t="str">
            <v>potato</v>
          </cell>
          <cell r="L104" t="str">
            <v>ca</v>
          </cell>
          <cell r="M104" t="str">
            <v>t</v>
          </cell>
          <cell r="N104">
            <v>0.1</v>
          </cell>
          <cell r="O104">
            <v>1.06</v>
          </cell>
          <cell r="P104">
            <v>0.2</v>
          </cell>
          <cell r="Q104">
            <v>1.9E-2</v>
          </cell>
          <cell r="R104">
            <v>1.4E-2</v>
          </cell>
          <cell r="S104">
            <v>1</v>
          </cell>
          <cell r="T104" t="str">
            <v>legu</v>
          </cell>
        </row>
        <row r="105">
          <cell r="A105">
            <v>101</v>
          </cell>
          <cell r="B105" t="str">
            <v>Temporary Grasslands: Coksfoot</v>
          </cell>
          <cell r="D105">
            <v>25</v>
          </cell>
          <cell r="E105">
            <v>8</v>
          </cell>
          <cell r="F105">
            <v>31</v>
          </cell>
          <cell r="G105" t="str">
            <v>t DM</v>
          </cell>
          <cell r="I105">
            <v>18.399999999999999</v>
          </cell>
          <cell r="J105">
            <v>1</v>
          </cell>
          <cell r="K105" t="str">
            <v>Cokfoot</v>
          </cell>
          <cell r="L105" t="str">
            <v>pt</v>
          </cell>
          <cell r="M105" t="str">
            <v>tDMFG</v>
          </cell>
          <cell r="N105">
            <v>0.3</v>
          </cell>
          <cell r="O105">
            <v>0</v>
          </cell>
          <cell r="P105">
            <v>0.54</v>
          </cell>
          <cell r="Q105">
            <v>1.4999999999999999E-2</v>
          </cell>
          <cell r="R105">
            <v>1.2E-2</v>
          </cell>
          <cell r="S105">
            <v>1</v>
          </cell>
          <cell r="T105" t="str">
            <v>FG</v>
          </cell>
        </row>
        <row r="106">
          <cell r="A106">
            <v>102</v>
          </cell>
          <cell r="B106" t="str">
            <v>Temporary grasslands: Fescue</v>
          </cell>
          <cell r="D106">
            <v>25</v>
          </cell>
          <cell r="E106">
            <v>8</v>
          </cell>
          <cell r="F106">
            <v>31</v>
          </cell>
          <cell r="G106" t="str">
            <v>t DM</v>
          </cell>
          <cell r="I106">
            <v>18.399999999999999</v>
          </cell>
          <cell r="J106">
            <v>1</v>
          </cell>
          <cell r="K106" t="str">
            <v>Fescue</v>
          </cell>
          <cell r="L106" t="str">
            <v>pt</v>
          </cell>
          <cell r="M106" t="str">
            <v>tDMFG</v>
          </cell>
          <cell r="N106">
            <v>0.3</v>
          </cell>
          <cell r="O106">
            <v>0</v>
          </cell>
          <cell r="P106">
            <v>0.54</v>
          </cell>
          <cell r="Q106">
            <v>1.4999999999999999E-2</v>
          </cell>
          <cell r="R106">
            <v>1.2E-2</v>
          </cell>
          <cell r="S106">
            <v>1</v>
          </cell>
          <cell r="T106" t="str">
            <v>FG</v>
          </cell>
        </row>
        <row r="107">
          <cell r="A107">
            <v>103</v>
          </cell>
          <cell r="B107" t="str">
            <v>Temporary grasslands: grass of the genus</v>
          </cell>
          <cell r="D107">
            <v>25</v>
          </cell>
          <cell r="E107">
            <v>8</v>
          </cell>
          <cell r="F107">
            <v>31</v>
          </cell>
          <cell r="G107" t="str">
            <v>t DM</v>
          </cell>
          <cell r="I107">
            <v>18.399999999999999</v>
          </cell>
          <cell r="J107">
            <v>1</v>
          </cell>
          <cell r="K107" t="str">
            <v>Genus</v>
          </cell>
          <cell r="L107" t="str">
            <v>pt</v>
          </cell>
          <cell r="M107" t="str">
            <v>tDMFG</v>
          </cell>
          <cell r="N107">
            <v>0.3</v>
          </cell>
          <cell r="O107">
            <v>0</v>
          </cell>
          <cell r="P107">
            <v>0.54</v>
          </cell>
          <cell r="Q107">
            <v>1.4999999999999999E-2</v>
          </cell>
          <cell r="R107">
            <v>1.2E-2</v>
          </cell>
          <cell r="S107">
            <v>1</v>
          </cell>
          <cell r="T107" t="str">
            <v>FG</v>
          </cell>
        </row>
        <row r="108">
          <cell r="A108">
            <v>104</v>
          </cell>
          <cell r="B108" t="str">
            <v>Temporary grasslands: Lucerne</v>
          </cell>
          <cell r="C108">
            <v>39</v>
          </cell>
          <cell r="D108">
            <v>39</v>
          </cell>
          <cell r="E108">
            <v>8</v>
          </cell>
          <cell r="F108">
            <v>31</v>
          </cell>
          <cell r="G108" t="str">
            <v>t DM</v>
          </cell>
          <cell r="I108">
            <v>18.399999999999999</v>
          </cell>
          <cell r="J108">
            <v>1</v>
          </cell>
          <cell r="K108" t="str">
            <v>Lucerne</v>
          </cell>
          <cell r="L108" t="str">
            <v>pt</v>
          </cell>
          <cell r="M108" t="str">
            <v>tDMFG</v>
          </cell>
          <cell r="N108">
            <v>0.28999999999999998</v>
          </cell>
          <cell r="O108">
            <v>0</v>
          </cell>
          <cell r="P108">
            <v>0.4</v>
          </cell>
          <cell r="Q108">
            <v>2.7E-2</v>
          </cell>
          <cell r="R108">
            <v>1.9E-2</v>
          </cell>
          <cell r="S108">
            <v>1</v>
          </cell>
          <cell r="T108" t="str">
            <v>FG</v>
          </cell>
        </row>
        <row r="109">
          <cell r="A109">
            <v>105</v>
          </cell>
          <cell r="B109" t="str">
            <v>Temporary grasslands: mixed</v>
          </cell>
          <cell r="C109">
            <v>8.19</v>
          </cell>
          <cell r="D109">
            <v>29.2</v>
          </cell>
          <cell r="E109">
            <v>8</v>
          </cell>
          <cell r="F109">
            <v>31</v>
          </cell>
          <cell r="G109" t="str">
            <v>t DM</v>
          </cell>
          <cell r="I109">
            <v>18.399999999999999</v>
          </cell>
          <cell r="J109">
            <v>1</v>
          </cell>
          <cell r="K109" t="str">
            <v>mixed meadow</v>
          </cell>
          <cell r="L109" t="str">
            <v>pt</v>
          </cell>
          <cell r="M109" t="str">
            <v>tDMFG</v>
          </cell>
          <cell r="N109">
            <v>0.3</v>
          </cell>
          <cell r="O109">
            <v>0</v>
          </cell>
          <cell r="P109">
            <v>0.8</v>
          </cell>
          <cell r="Q109">
            <v>1.8333333333333333E-2</v>
          </cell>
          <cell r="R109">
            <v>1.4333333333333332E-2</v>
          </cell>
          <cell r="S109">
            <v>1</v>
          </cell>
          <cell r="T109" t="str">
            <v>FG</v>
          </cell>
        </row>
        <row r="110">
          <cell r="A110">
            <v>106</v>
          </cell>
          <cell r="B110" t="str">
            <v xml:space="preserve">Temporary grasslands: others grasses alone </v>
          </cell>
          <cell r="D110">
            <v>25</v>
          </cell>
          <cell r="E110">
            <v>8</v>
          </cell>
          <cell r="F110">
            <v>31</v>
          </cell>
          <cell r="G110" t="str">
            <v>t DM</v>
          </cell>
          <cell r="H110" t="str">
            <v>climagri</v>
          </cell>
          <cell r="I110">
            <v>18.399999999999999</v>
          </cell>
          <cell r="J110">
            <v>1</v>
          </cell>
          <cell r="K110" t="str">
            <v>others grasses meadow</v>
          </cell>
          <cell r="L110" t="str">
            <v>pt</v>
          </cell>
          <cell r="M110" t="str">
            <v>tDMFG</v>
          </cell>
          <cell r="N110">
            <v>0.3</v>
          </cell>
          <cell r="O110">
            <v>0</v>
          </cell>
          <cell r="P110">
            <v>0.54</v>
          </cell>
          <cell r="Q110">
            <v>1.4999999999999999E-2</v>
          </cell>
          <cell r="R110">
            <v>1.2E-2</v>
          </cell>
          <cell r="S110">
            <v>1</v>
          </cell>
          <cell r="T110" t="str">
            <v>FG</v>
          </cell>
        </row>
        <row r="111">
          <cell r="A111">
            <v>107</v>
          </cell>
          <cell r="B111" t="str">
            <v>Temporary grasslands: others legumes  alone</v>
          </cell>
          <cell r="C111">
            <v>39</v>
          </cell>
          <cell r="D111">
            <v>39</v>
          </cell>
          <cell r="E111">
            <v>8</v>
          </cell>
          <cell r="F111">
            <v>31</v>
          </cell>
          <cell r="G111" t="str">
            <v>t DM</v>
          </cell>
          <cell r="H111" t="str">
            <v>climagri</v>
          </cell>
          <cell r="I111">
            <v>18.399999999999999</v>
          </cell>
          <cell r="J111">
            <v>1</v>
          </cell>
          <cell r="K111" t="str">
            <v>others legumes meadow</v>
          </cell>
          <cell r="L111" t="str">
            <v>pt</v>
          </cell>
          <cell r="M111" t="str">
            <v>tDMFG</v>
          </cell>
          <cell r="N111">
            <v>0.3</v>
          </cell>
          <cell r="O111">
            <v>0</v>
          </cell>
          <cell r="P111">
            <v>0.4</v>
          </cell>
          <cell r="Q111">
            <v>2.5000000000000001E-2</v>
          </cell>
          <cell r="R111">
            <v>1.6E-2</v>
          </cell>
          <cell r="S111">
            <v>1</v>
          </cell>
          <cell r="T111" t="str">
            <v>FG</v>
          </cell>
        </row>
        <row r="112">
          <cell r="A112">
            <v>108</v>
          </cell>
          <cell r="B112" t="str">
            <v>Temporary grasslands: red clover</v>
          </cell>
          <cell r="C112">
            <v>39</v>
          </cell>
          <cell r="D112">
            <v>39</v>
          </cell>
          <cell r="E112">
            <v>8</v>
          </cell>
          <cell r="F112">
            <v>31</v>
          </cell>
          <cell r="G112" t="str">
            <v>t DM</v>
          </cell>
          <cell r="I112">
            <v>18.399999999999999</v>
          </cell>
          <cell r="J112">
            <v>1</v>
          </cell>
          <cell r="K112" t="str">
            <v>red clover</v>
          </cell>
          <cell r="L112" t="str">
            <v>pt</v>
          </cell>
          <cell r="M112" t="str">
            <v>tDMFG</v>
          </cell>
          <cell r="N112">
            <v>0.3</v>
          </cell>
          <cell r="O112">
            <v>0</v>
          </cell>
          <cell r="P112">
            <v>0.4</v>
          </cell>
          <cell r="Q112">
            <v>2.5000000000000001E-2</v>
          </cell>
          <cell r="R112">
            <v>1.6E-2</v>
          </cell>
          <cell r="S112">
            <v>1</v>
          </cell>
          <cell r="T112" t="str">
            <v>FG</v>
          </cell>
        </row>
        <row r="113">
          <cell r="A113">
            <v>109</v>
          </cell>
          <cell r="B113" t="str">
            <v>Temporary grasslands: Rye-grass &gt; 2 years</v>
          </cell>
          <cell r="D113">
            <v>25</v>
          </cell>
          <cell r="E113">
            <v>8</v>
          </cell>
          <cell r="F113">
            <v>31</v>
          </cell>
          <cell r="G113" t="str">
            <v>t DM</v>
          </cell>
          <cell r="I113">
            <v>18.399999999999999</v>
          </cell>
          <cell r="J113">
            <v>1</v>
          </cell>
          <cell r="K113" t="str">
            <v>ryegrass</v>
          </cell>
          <cell r="L113" t="str">
            <v>pt</v>
          </cell>
          <cell r="M113" t="str">
            <v>tDMFG</v>
          </cell>
          <cell r="N113">
            <v>0.3</v>
          </cell>
          <cell r="O113">
            <v>0</v>
          </cell>
          <cell r="P113">
            <v>0.54</v>
          </cell>
          <cell r="Q113">
            <v>1.4999999999999999E-2</v>
          </cell>
          <cell r="R113">
            <v>1.2E-2</v>
          </cell>
          <cell r="S113">
            <v>1</v>
          </cell>
          <cell r="T113" t="str">
            <v>FG</v>
          </cell>
        </row>
        <row r="114">
          <cell r="A114">
            <v>110</v>
          </cell>
          <cell r="B114" t="str">
            <v>Temporary grasslands: white clover</v>
          </cell>
          <cell r="C114">
            <v>39</v>
          </cell>
          <cell r="D114">
            <v>39</v>
          </cell>
          <cell r="E114">
            <v>8</v>
          </cell>
          <cell r="F114">
            <v>31</v>
          </cell>
          <cell r="G114" t="str">
            <v>t DM</v>
          </cell>
          <cell r="I114">
            <v>18.399999999999999</v>
          </cell>
          <cell r="J114">
            <v>1</v>
          </cell>
          <cell r="K114" t="str">
            <v>white clover</v>
          </cell>
          <cell r="L114" t="str">
            <v>pt</v>
          </cell>
          <cell r="M114" t="str">
            <v>tDMFG</v>
          </cell>
          <cell r="N114">
            <v>0.3</v>
          </cell>
          <cell r="O114">
            <v>0</v>
          </cell>
          <cell r="P114">
            <v>0.4</v>
          </cell>
          <cell r="Q114">
            <v>2.5000000000000001E-2</v>
          </cell>
          <cell r="R114">
            <v>1.6E-2</v>
          </cell>
          <cell r="S114">
            <v>1</v>
          </cell>
          <cell r="T114" t="str">
            <v>FG</v>
          </cell>
        </row>
        <row r="115">
          <cell r="A115">
            <v>111</v>
          </cell>
          <cell r="B115" t="str">
            <v xml:space="preserve">Pumpkin </v>
          </cell>
          <cell r="D115">
            <v>2</v>
          </cell>
          <cell r="E115">
            <v>0.7</v>
          </cell>
          <cell r="F115">
            <v>4.8</v>
          </cell>
          <cell r="G115" t="str">
            <v>t DM</v>
          </cell>
          <cell r="H115" t="str">
            <v>Données internet - cédric + FAB PACA</v>
          </cell>
          <cell r="I115">
            <v>1.3</v>
          </cell>
          <cell r="J115">
            <v>0.1</v>
          </cell>
          <cell r="K115" t="str">
            <v xml:space="preserve">pumpkin </v>
          </cell>
          <cell r="L115" t="str">
            <v>ca</v>
          </cell>
          <cell r="M115" t="str">
            <v>t</v>
          </cell>
          <cell r="S115">
            <v>1</v>
          </cell>
          <cell r="T115" t="str">
            <v>legu</v>
          </cell>
        </row>
        <row r="116">
          <cell r="A116">
            <v>112</v>
          </cell>
          <cell r="B116" t="str">
            <v>Quince</v>
          </cell>
          <cell r="D116">
            <v>0.6</v>
          </cell>
          <cell r="E116">
            <v>0.4</v>
          </cell>
          <cell r="F116">
            <v>2.4</v>
          </cell>
          <cell r="G116" t="str">
            <v>t DM</v>
          </cell>
          <cell r="H116" t="str">
            <v>http://www.nal.usda.gov/fnic/foodcomp/cgi-bin/list_nut_edit.pl</v>
          </cell>
          <cell r="I116">
            <v>2.4</v>
          </cell>
          <cell r="J116">
            <v>0.17</v>
          </cell>
          <cell r="K116" t="str">
            <v>quince</v>
          </cell>
          <cell r="L116" t="str">
            <v>cp</v>
          </cell>
          <cell r="M116" t="str">
            <v>t</v>
          </cell>
          <cell r="S116">
            <v>1</v>
          </cell>
          <cell r="T116" t="str">
            <v>fruit</v>
          </cell>
        </row>
        <row r="117">
          <cell r="A117">
            <v>113</v>
          </cell>
          <cell r="B117" t="str">
            <v>Radish</v>
          </cell>
          <cell r="D117">
            <v>1.7777777777777777</v>
          </cell>
          <cell r="E117">
            <v>0.88888888888888884</v>
          </cell>
          <cell r="F117">
            <v>1.7777777777777777</v>
          </cell>
          <cell r="G117">
            <v>1000</v>
          </cell>
          <cell r="H117" t="str">
            <v>CDDM</v>
          </cell>
          <cell r="I117">
            <v>0.72</v>
          </cell>
          <cell r="J117">
            <v>0.2</v>
          </cell>
          <cell r="K117" t="str">
            <v>radish</v>
          </cell>
          <cell r="L117" t="str">
            <v>ca</v>
          </cell>
          <cell r="M117">
            <v>1000</v>
          </cell>
          <cell r="T117" t="str">
            <v>legu</v>
          </cell>
        </row>
        <row r="118">
          <cell r="A118">
            <v>114</v>
          </cell>
          <cell r="B118" t="str">
            <v>Raisin</v>
          </cell>
          <cell r="D118">
            <v>1.6</v>
          </cell>
          <cell r="E118">
            <v>0.5</v>
          </cell>
          <cell r="F118">
            <v>2.4</v>
          </cell>
          <cell r="G118" t="str">
            <v>t</v>
          </cell>
          <cell r="H118" t="str">
            <v>bilan minéraux IE</v>
          </cell>
          <cell r="I118">
            <v>3</v>
          </cell>
          <cell r="J118">
            <v>0.1</v>
          </cell>
          <cell r="K118" t="str">
            <v>vineyard</v>
          </cell>
          <cell r="L118" t="str">
            <v>cp</v>
          </cell>
          <cell r="M118" t="str">
            <v>t</v>
          </cell>
          <cell r="S118">
            <v>1</v>
          </cell>
          <cell r="T118" t="str">
            <v>fruit</v>
          </cell>
        </row>
        <row r="119">
          <cell r="A119">
            <v>115</v>
          </cell>
          <cell r="B119" t="str">
            <v xml:space="preserve">Rape </v>
          </cell>
          <cell r="D119">
            <v>35</v>
          </cell>
          <cell r="E119">
            <v>15</v>
          </cell>
          <cell r="F119">
            <v>10</v>
          </cell>
          <cell r="G119" t="str">
            <v>t (RH 11%)</v>
          </cell>
          <cell r="H119" t="str">
            <v>CA31</v>
          </cell>
          <cell r="I119">
            <v>25.22</v>
          </cell>
          <cell r="J119">
            <v>0.89</v>
          </cell>
          <cell r="K119" t="str">
            <v>rape</v>
          </cell>
          <cell r="L119" t="str">
            <v>ca</v>
          </cell>
          <cell r="M119" t="str">
            <v>t</v>
          </cell>
          <cell r="N119">
            <v>2</v>
          </cell>
          <cell r="O119">
            <v>0</v>
          </cell>
          <cell r="P119">
            <v>0.2</v>
          </cell>
          <cell r="Q119">
            <v>1.6500000000000001E-2</v>
          </cell>
          <cell r="R119">
            <v>1.6500000000000001E-2</v>
          </cell>
          <cell r="S119">
            <v>1</v>
          </cell>
          <cell r="T119" t="str">
            <v>COP</v>
          </cell>
        </row>
        <row r="120">
          <cell r="A120">
            <v>116</v>
          </cell>
          <cell r="B120" t="str">
            <v>Raspberry</v>
          </cell>
          <cell r="D120">
            <v>1.3</v>
          </cell>
          <cell r="E120">
            <v>0</v>
          </cell>
          <cell r="F120">
            <v>1.8</v>
          </cell>
          <cell r="G120" t="str">
            <v>t</v>
          </cell>
          <cell r="H120" t="str">
            <v>http://www.nal.usda.gov/fnic/foodcomp/cgi-bin/list_nut_edit.pl</v>
          </cell>
          <cell r="I120">
            <v>2.2000000000000002</v>
          </cell>
          <cell r="J120">
            <v>0.14000000000000001</v>
          </cell>
          <cell r="K120" t="str">
            <v>raspberry</v>
          </cell>
          <cell r="L120" t="str">
            <v>cp</v>
          </cell>
          <cell r="M120" t="str">
            <v>t</v>
          </cell>
          <cell r="S120">
            <v>1</v>
          </cell>
          <cell r="T120" t="str">
            <v>fruit</v>
          </cell>
        </row>
        <row r="121">
          <cell r="A121">
            <v>117</v>
          </cell>
          <cell r="B121" t="str">
            <v>Red beet</v>
          </cell>
          <cell r="D121">
            <v>2.7</v>
          </cell>
          <cell r="E121">
            <v>1.3</v>
          </cell>
          <cell r="F121">
            <v>5.15</v>
          </cell>
          <cell r="G121" t="str">
            <v>t</v>
          </cell>
          <cell r="H121" t="str">
            <v>CTIFL</v>
          </cell>
          <cell r="I121">
            <v>1</v>
          </cell>
          <cell r="J121">
            <v>0.1</v>
          </cell>
          <cell r="K121" t="str">
            <v>beet</v>
          </cell>
          <cell r="L121" t="str">
            <v>ca</v>
          </cell>
          <cell r="M121" t="str">
            <v>t</v>
          </cell>
          <cell r="N121">
            <v>1.03E-2</v>
          </cell>
          <cell r="O121">
            <v>0</v>
          </cell>
          <cell r="P121">
            <v>0.2</v>
          </cell>
          <cell r="Q121">
            <v>4.4200000000000003E-2</v>
          </cell>
          <cell r="R121">
            <v>4.4200000000000003E-2</v>
          </cell>
          <cell r="S121">
            <v>1</v>
          </cell>
          <cell r="T121" t="str">
            <v>legu</v>
          </cell>
        </row>
        <row r="122">
          <cell r="A122">
            <v>118</v>
          </cell>
          <cell r="B122" t="str">
            <v>Red cabbage</v>
          </cell>
          <cell r="D122">
            <v>1.9</v>
          </cell>
          <cell r="E122">
            <v>0.65</v>
          </cell>
          <cell r="F122">
            <v>2.6</v>
          </cell>
          <cell r="G122" t="str">
            <v>t</v>
          </cell>
          <cell r="H122" t="str">
            <v>N. Rosssier Migros 91 (FAB PACA) + données internet Cédric</v>
          </cell>
          <cell r="I122">
            <v>1</v>
          </cell>
          <cell r="J122">
            <v>0.09</v>
          </cell>
          <cell r="K122" t="str">
            <v>cabbage</v>
          </cell>
          <cell r="L122" t="str">
            <v>ca</v>
          </cell>
          <cell r="M122" t="str">
            <v>t</v>
          </cell>
          <cell r="N122">
            <v>1.03E-2</v>
          </cell>
          <cell r="O122">
            <v>0</v>
          </cell>
          <cell r="P122">
            <v>0.2</v>
          </cell>
          <cell r="Q122">
            <v>4.4200000000000003E-2</v>
          </cell>
          <cell r="R122">
            <v>4.4200000000000003E-2</v>
          </cell>
          <cell r="S122">
            <v>1</v>
          </cell>
          <cell r="T122" t="str">
            <v>legu</v>
          </cell>
        </row>
        <row r="123">
          <cell r="A123">
            <v>119</v>
          </cell>
          <cell r="B123" t="str">
            <v xml:space="preserve">Redcurrant </v>
          </cell>
          <cell r="D123">
            <v>1.6</v>
          </cell>
          <cell r="E123">
            <v>0.6</v>
          </cell>
          <cell r="F123">
            <v>3.4</v>
          </cell>
          <cell r="G123" t="str">
            <v>t</v>
          </cell>
          <cell r="H123" t="str">
            <v>http://www.nal.usda.gov/fnic/foodcomp/cgi-bin/list_nut_edit.pl</v>
          </cell>
          <cell r="I123">
            <v>1.3</v>
          </cell>
          <cell r="J123">
            <v>0.12</v>
          </cell>
          <cell r="K123" t="str">
            <v xml:space="preserve">redcurrant </v>
          </cell>
          <cell r="L123" t="str">
            <v>cp</v>
          </cell>
          <cell r="M123" t="str">
            <v>t</v>
          </cell>
          <cell r="S123">
            <v>1</v>
          </cell>
          <cell r="T123" t="str">
            <v>fruit</v>
          </cell>
        </row>
        <row r="124">
          <cell r="A124">
            <v>120</v>
          </cell>
          <cell r="B124" t="str">
            <v>Rhubarb</v>
          </cell>
          <cell r="D124">
            <v>1.4</v>
          </cell>
          <cell r="E124">
            <v>0.3</v>
          </cell>
          <cell r="F124">
            <v>3.5</v>
          </cell>
          <cell r="G124" t="str">
            <v>t</v>
          </cell>
          <cell r="H124" t="str">
            <v>http://www.nal.usda.gov/fnic/foodcomp/cgi-bin/list_nut_edit.pl</v>
          </cell>
          <cell r="I124">
            <v>0.9</v>
          </cell>
          <cell r="J124">
            <v>7.0000000000000007E-2</v>
          </cell>
          <cell r="K124" t="str">
            <v>rhubarb</v>
          </cell>
          <cell r="L124" t="str">
            <v>ca</v>
          </cell>
          <cell r="M124" t="str">
            <v>t</v>
          </cell>
          <cell r="S124">
            <v>1</v>
          </cell>
          <cell r="T124" t="str">
            <v>legu</v>
          </cell>
        </row>
        <row r="125">
          <cell r="A125">
            <v>121</v>
          </cell>
          <cell r="B125" t="str">
            <v>Rice</v>
          </cell>
          <cell r="D125">
            <v>14</v>
          </cell>
          <cell r="E125">
            <v>3</v>
          </cell>
          <cell r="F125">
            <v>3</v>
          </cell>
          <cell r="G125" t="str">
            <v>t (RH 13%)</v>
          </cell>
          <cell r="H125" t="str">
            <v>ca31</v>
          </cell>
          <cell r="I125">
            <v>15.56</v>
          </cell>
          <cell r="J125">
            <v>0.87</v>
          </cell>
          <cell r="K125" t="str">
            <v>rice</v>
          </cell>
          <cell r="L125" t="str">
            <v>ca</v>
          </cell>
          <cell r="M125" t="str">
            <v>t</v>
          </cell>
          <cell r="N125">
            <v>0.95</v>
          </cell>
          <cell r="O125">
            <v>2.46</v>
          </cell>
          <cell r="P125">
            <v>0.16</v>
          </cell>
          <cell r="Q125">
            <v>8.8000000000000005E-3</v>
          </cell>
          <cell r="R125">
            <v>0</v>
          </cell>
          <cell r="S125">
            <v>1</v>
          </cell>
          <cell r="T125" t="str">
            <v>COP</v>
          </cell>
        </row>
        <row r="126">
          <cell r="A126">
            <v>122</v>
          </cell>
          <cell r="B126" t="str">
            <v xml:space="preserve">Rosemary </v>
          </cell>
          <cell r="D126">
            <v>5.3</v>
          </cell>
          <cell r="E126">
            <v>1.5</v>
          </cell>
          <cell r="F126">
            <v>8</v>
          </cell>
          <cell r="G126" t="str">
            <v>t</v>
          </cell>
          <cell r="H126" t="str">
            <v>http://www.nal.usda.gov/fnic/foodcomp/cgi-bin/list_nut_edit.pl</v>
          </cell>
          <cell r="I126">
            <v>5.5</v>
          </cell>
          <cell r="J126">
            <v>0.32</v>
          </cell>
          <cell r="K126" t="str">
            <v xml:space="preserve">rosemary </v>
          </cell>
          <cell r="L126" t="str">
            <v>cp</v>
          </cell>
          <cell r="M126" t="str">
            <v>t</v>
          </cell>
          <cell r="S126">
            <v>1</v>
          </cell>
          <cell r="T126" t="str">
            <v>legu</v>
          </cell>
        </row>
        <row r="127">
          <cell r="A127">
            <v>123</v>
          </cell>
          <cell r="B127" t="str">
            <v>Rye</v>
          </cell>
          <cell r="D127">
            <v>14</v>
          </cell>
          <cell r="E127">
            <v>10</v>
          </cell>
          <cell r="F127">
            <v>6</v>
          </cell>
          <cell r="G127" t="str">
            <v>t (RH 15%)</v>
          </cell>
          <cell r="H127" t="str">
            <v>corpen</v>
          </cell>
          <cell r="I127">
            <v>17.45</v>
          </cell>
          <cell r="J127">
            <v>0.85</v>
          </cell>
          <cell r="K127" t="str">
            <v>rye</v>
          </cell>
          <cell r="L127" t="str">
            <v>ca</v>
          </cell>
          <cell r="M127" t="str">
            <v>t</v>
          </cell>
          <cell r="N127">
            <v>1.0900000000000001</v>
          </cell>
          <cell r="O127">
            <v>0.88</v>
          </cell>
          <cell r="P127">
            <v>0.22</v>
          </cell>
          <cell r="Q127">
            <v>4.3680000000000004E-3</v>
          </cell>
          <cell r="R127">
            <v>1.21E-2</v>
          </cell>
          <cell r="S127">
            <v>1</v>
          </cell>
          <cell r="T127" t="str">
            <v>COP</v>
          </cell>
        </row>
        <row r="128">
          <cell r="A128">
            <v>124</v>
          </cell>
          <cell r="B128" t="str">
            <v>Rye-grass &lt;= 18 mois</v>
          </cell>
          <cell r="D128">
            <v>25</v>
          </cell>
          <cell r="E128">
            <v>0.8</v>
          </cell>
          <cell r="F128">
            <v>31</v>
          </cell>
          <cell r="G128" t="str">
            <v>t DM</v>
          </cell>
          <cell r="I128">
            <v>18.399999999999999</v>
          </cell>
          <cell r="J128">
            <v>1</v>
          </cell>
          <cell r="K128" t="str">
            <v>ryegrass</v>
          </cell>
          <cell r="L128" t="str">
            <v>ca</v>
          </cell>
          <cell r="M128" t="str">
            <v>tDMFG</v>
          </cell>
          <cell r="N128">
            <v>0.3</v>
          </cell>
          <cell r="O128">
            <v>0</v>
          </cell>
          <cell r="P128">
            <v>0.54</v>
          </cell>
          <cell r="Q128">
            <v>1.4999999999999999E-2</v>
          </cell>
          <cell r="R128">
            <v>1.2E-2</v>
          </cell>
          <cell r="S128">
            <v>1</v>
          </cell>
          <cell r="T128" t="str">
            <v>FG</v>
          </cell>
        </row>
        <row r="129">
          <cell r="A129">
            <v>125</v>
          </cell>
          <cell r="B129" t="str">
            <v>Safflower</v>
          </cell>
          <cell r="D129">
            <v>19</v>
          </cell>
          <cell r="E129">
            <v>13</v>
          </cell>
          <cell r="F129">
            <v>8</v>
          </cell>
          <cell r="G129" t="str">
            <v>t</v>
          </cell>
          <cell r="H129" t="str">
            <v>données internet - cédric + NPK tournesol</v>
          </cell>
          <cell r="I129">
            <v>2.1</v>
          </cell>
          <cell r="J129">
            <v>0.93</v>
          </cell>
          <cell r="K129" t="str">
            <v>safflower</v>
          </cell>
          <cell r="L129" t="str">
            <v>ca</v>
          </cell>
          <cell r="M129" t="str">
            <v>t</v>
          </cell>
          <cell r="S129">
            <v>1</v>
          </cell>
          <cell r="T129" t="str">
            <v>fleur</v>
          </cell>
        </row>
        <row r="130">
          <cell r="A130">
            <v>126</v>
          </cell>
          <cell r="B130" t="str">
            <v>Salsify</v>
          </cell>
          <cell r="D130">
            <v>3</v>
          </cell>
          <cell r="E130">
            <v>1</v>
          </cell>
          <cell r="F130">
            <v>3</v>
          </cell>
          <cell r="G130" t="str">
            <v>t</v>
          </cell>
          <cell r="H130" t="str">
            <v>Données internet cédric + ADASEA 45</v>
          </cell>
          <cell r="I130">
            <v>3.4</v>
          </cell>
          <cell r="J130">
            <v>0.23</v>
          </cell>
          <cell r="K130" t="str">
            <v>salsify</v>
          </cell>
          <cell r="L130" t="str">
            <v>ca</v>
          </cell>
          <cell r="M130" t="str">
            <v>t</v>
          </cell>
          <cell r="S130">
            <v>1</v>
          </cell>
          <cell r="T130" t="str">
            <v>legu</v>
          </cell>
        </row>
        <row r="131">
          <cell r="A131">
            <v>127</v>
          </cell>
          <cell r="B131" t="str">
            <v>Seed corn</v>
          </cell>
          <cell r="D131">
            <v>15</v>
          </cell>
          <cell r="E131">
            <v>7</v>
          </cell>
          <cell r="F131">
            <v>5</v>
          </cell>
          <cell r="G131" t="str">
            <v>t (RH 13,5%)</v>
          </cell>
          <cell r="H131" t="str">
            <v>CA31</v>
          </cell>
          <cell r="I131">
            <v>16.21</v>
          </cell>
          <cell r="J131">
            <v>0.86</v>
          </cell>
          <cell r="K131" t="str">
            <v>maize</v>
          </cell>
          <cell r="L131" t="str">
            <v>ca</v>
          </cell>
          <cell r="M131" t="str">
            <v>t</v>
          </cell>
          <cell r="N131">
            <v>1.03</v>
          </cell>
          <cell r="O131">
            <v>0.61</v>
          </cell>
          <cell r="P131">
            <v>0.22</v>
          </cell>
          <cell r="Q131">
            <v>6.6E-4</v>
          </cell>
          <cell r="R131">
            <v>7.7000000000000007E-4</v>
          </cell>
          <cell r="S131">
            <v>1</v>
          </cell>
          <cell r="T131" t="str">
            <v>COP</v>
          </cell>
        </row>
        <row r="132">
          <cell r="A132">
            <v>128</v>
          </cell>
          <cell r="B132" t="str">
            <v>Seed flax</v>
          </cell>
          <cell r="D132">
            <v>35</v>
          </cell>
          <cell r="E132">
            <v>18</v>
          </cell>
          <cell r="F132">
            <v>12</v>
          </cell>
          <cell r="G132" t="str">
            <v>t (RH 11%)</v>
          </cell>
          <cell r="H132" t="str">
            <v>ca31</v>
          </cell>
          <cell r="I132">
            <v>23.47</v>
          </cell>
          <cell r="J132">
            <v>0.89</v>
          </cell>
          <cell r="K132" t="str">
            <v>flax</v>
          </cell>
          <cell r="L132" t="str">
            <v>ca</v>
          </cell>
          <cell r="M132" t="str">
            <v>t</v>
          </cell>
          <cell r="S132">
            <v>1</v>
          </cell>
          <cell r="T132" t="str">
            <v>COP</v>
          </cell>
        </row>
        <row r="133">
          <cell r="A133">
            <v>129</v>
          </cell>
          <cell r="B133" t="str">
            <v>Shallot</v>
          </cell>
          <cell r="D133">
            <v>2</v>
          </cell>
          <cell r="E133">
            <v>1.5</v>
          </cell>
          <cell r="F133">
            <v>5.5</v>
          </cell>
          <cell r="G133" t="str">
            <v>t</v>
          </cell>
          <cell r="H133" t="str">
            <v>corpen</v>
          </cell>
          <cell r="I133">
            <v>1.45</v>
          </cell>
          <cell r="J133">
            <v>0.3</v>
          </cell>
          <cell r="K133" t="str">
            <v>shallot</v>
          </cell>
          <cell r="L133" t="str">
            <v>ca</v>
          </cell>
          <cell r="M133" t="str">
            <v>t</v>
          </cell>
          <cell r="N133">
            <v>1.2200000000000001E-2</v>
          </cell>
          <cell r="O133">
            <v>0</v>
          </cell>
          <cell r="P133">
            <v>0.1</v>
          </cell>
          <cell r="Q133">
            <v>6.0600000000000001E-2</v>
          </cell>
          <cell r="R133">
            <v>6.0600000000000001E-2</v>
          </cell>
          <cell r="S133">
            <v>1</v>
          </cell>
          <cell r="T133" t="str">
            <v>legu</v>
          </cell>
        </row>
        <row r="134">
          <cell r="A134">
            <v>130</v>
          </cell>
          <cell r="B134" t="str">
            <v>Sillage corn</v>
          </cell>
          <cell r="D134">
            <v>12.5</v>
          </cell>
          <cell r="E134">
            <v>5.5</v>
          </cell>
          <cell r="F134">
            <v>12.5</v>
          </cell>
          <cell r="G134" t="str">
            <v>t DM</v>
          </cell>
          <cell r="H134" t="str">
            <v>corpen</v>
          </cell>
          <cell r="I134">
            <v>18.7</v>
          </cell>
          <cell r="J134">
            <v>1</v>
          </cell>
          <cell r="K134" t="str">
            <v>maize</v>
          </cell>
          <cell r="L134" t="str">
            <v>ca</v>
          </cell>
          <cell r="M134" t="str">
            <v>tDMFG</v>
          </cell>
          <cell r="N134">
            <v>0.3</v>
          </cell>
          <cell r="O134">
            <v>0</v>
          </cell>
          <cell r="P134">
            <v>0.22</v>
          </cell>
          <cell r="Q134">
            <v>6.0000000000000001E-3</v>
          </cell>
          <cell r="R134">
            <v>1.2E-2</v>
          </cell>
          <cell r="S134">
            <v>1</v>
          </cell>
          <cell r="T134" t="str">
            <v>FG</v>
          </cell>
        </row>
        <row r="135">
          <cell r="A135">
            <v>131</v>
          </cell>
          <cell r="B135" t="str">
            <v>Soft wheat</v>
          </cell>
          <cell r="D135">
            <v>19</v>
          </cell>
          <cell r="E135">
            <v>9</v>
          </cell>
          <cell r="F135">
            <v>7</v>
          </cell>
          <cell r="G135" t="str">
            <v>t (RH 15%)</v>
          </cell>
          <cell r="H135" t="str">
            <v>corpen</v>
          </cell>
          <cell r="I135">
            <v>15.82</v>
          </cell>
          <cell r="J135">
            <v>0.85</v>
          </cell>
          <cell r="K135" t="str">
            <v>soft wheat</v>
          </cell>
          <cell r="L135" t="str">
            <v>ca</v>
          </cell>
          <cell r="M135" t="str">
            <v>t</v>
          </cell>
          <cell r="N135">
            <v>1.51</v>
          </cell>
          <cell r="O135">
            <v>0.52</v>
          </cell>
          <cell r="P135">
            <v>0.24</v>
          </cell>
          <cell r="Q135">
            <v>5.4400000000000004E-3</v>
          </cell>
          <cell r="R135">
            <v>9.9000000000000008E-3</v>
          </cell>
          <cell r="S135">
            <v>1</v>
          </cell>
          <cell r="T135" t="str">
            <v>COP</v>
          </cell>
        </row>
        <row r="136">
          <cell r="A136">
            <v>132</v>
          </cell>
          <cell r="B136" t="str">
            <v>Soya</v>
          </cell>
          <cell r="C136">
            <v>56.5</v>
          </cell>
          <cell r="D136">
            <v>56.5</v>
          </cell>
          <cell r="E136">
            <v>14</v>
          </cell>
          <cell r="F136">
            <v>17</v>
          </cell>
          <cell r="G136" t="str">
            <v>t (RH 16%)</v>
          </cell>
          <cell r="H136" t="str">
            <v>bilan minéraux IE</v>
          </cell>
          <cell r="I136">
            <v>20.18</v>
          </cell>
          <cell r="J136">
            <v>0.84</v>
          </cell>
          <cell r="K136" t="str">
            <v>soya</v>
          </cell>
          <cell r="L136" t="str">
            <v>ca</v>
          </cell>
          <cell r="M136" t="str">
            <v>t</v>
          </cell>
          <cell r="N136">
            <v>0.93</v>
          </cell>
          <cell r="O136">
            <v>1.35</v>
          </cell>
          <cell r="P136">
            <v>0.19</v>
          </cell>
          <cell r="Q136">
            <v>8.8000000000000005E-3</v>
          </cell>
          <cell r="R136">
            <v>8.8000000000000005E-3</v>
          </cell>
          <cell r="S136">
            <v>1</v>
          </cell>
          <cell r="T136" t="str">
            <v>COP</v>
          </cell>
        </row>
        <row r="137">
          <cell r="A137">
            <v>133</v>
          </cell>
          <cell r="B137" t="str">
            <v>Spelt</v>
          </cell>
          <cell r="D137">
            <v>19</v>
          </cell>
          <cell r="E137">
            <v>9</v>
          </cell>
          <cell r="F137">
            <v>70</v>
          </cell>
          <cell r="G137" t="str">
            <v>t (RH 15%)</v>
          </cell>
          <cell r="H137" t="str">
            <v>idem blé</v>
          </cell>
          <cell r="I137">
            <v>14.6</v>
          </cell>
          <cell r="J137">
            <v>0.85</v>
          </cell>
          <cell r="K137" t="str">
            <v>spelt</v>
          </cell>
          <cell r="L137" t="str">
            <v>ca</v>
          </cell>
          <cell r="M137" t="str">
            <v>t</v>
          </cell>
          <cell r="N137">
            <v>1.51</v>
          </cell>
          <cell r="O137">
            <v>0.52</v>
          </cell>
          <cell r="P137">
            <v>0.24</v>
          </cell>
          <cell r="Q137">
            <v>5.4400000000000004E-3</v>
          </cell>
          <cell r="R137">
            <v>9.9000000000000008E-3</v>
          </cell>
          <cell r="S137">
            <v>1</v>
          </cell>
          <cell r="T137" t="str">
            <v>COP</v>
          </cell>
        </row>
        <row r="138">
          <cell r="A138">
            <v>134</v>
          </cell>
          <cell r="B138" t="str">
            <v>Spinach</v>
          </cell>
          <cell r="D138">
            <v>5</v>
          </cell>
          <cell r="E138">
            <v>1.5</v>
          </cell>
          <cell r="F138">
            <v>3</v>
          </cell>
          <cell r="G138" t="str">
            <v>t</v>
          </cell>
          <cell r="H138" t="str">
            <v>corpen</v>
          </cell>
          <cell r="I138">
            <v>1</v>
          </cell>
          <cell r="J138">
            <v>0.1</v>
          </cell>
          <cell r="K138" t="str">
            <v>spinach</v>
          </cell>
          <cell r="L138" t="str">
            <v>ca</v>
          </cell>
          <cell r="M138" t="str">
            <v>t</v>
          </cell>
          <cell r="S138">
            <v>1</v>
          </cell>
          <cell r="T138" t="str">
            <v>legu</v>
          </cell>
        </row>
        <row r="139">
          <cell r="A139">
            <v>135</v>
          </cell>
          <cell r="B139" t="str">
            <v xml:space="preserve">Spring field bean </v>
          </cell>
          <cell r="C139">
            <v>35.5</v>
          </cell>
          <cell r="D139">
            <v>35.5</v>
          </cell>
          <cell r="E139">
            <v>12</v>
          </cell>
          <cell r="F139">
            <v>13</v>
          </cell>
          <cell r="G139" t="str">
            <v>t (RH 14%)</v>
          </cell>
          <cell r="H139" t="str">
            <v>bilan minéraux IE</v>
          </cell>
          <cell r="I139">
            <v>15.99</v>
          </cell>
          <cell r="J139">
            <v>0.86</v>
          </cell>
          <cell r="K139" t="str">
            <v xml:space="preserve">field bean </v>
          </cell>
          <cell r="L139" t="str">
            <v>ca</v>
          </cell>
          <cell r="M139" t="str">
            <v>t</v>
          </cell>
          <cell r="N139">
            <v>1.1299999999999999</v>
          </cell>
          <cell r="O139">
            <v>0.85</v>
          </cell>
          <cell r="P139">
            <v>0.19</v>
          </cell>
          <cell r="Q139">
            <v>1.1475000000000001E-2</v>
          </cell>
          <cell r="R139">
            <v>8.8000000000000005E-3</v>
          </cell>
          <cell r="S139">
            <v>1</v>
          </cell>
          <cell r="T139" t="str">
            <v>COP</v>
          </cell>
        </row>
        <row r="140">
          <cell r="A140">
            <v>136</v>
          </cell>
          <cell r="B140" t="str">
            <v>Strawberry</v>
          </cell>
          <cell r="D140">
            <v>1.1000000000000001</v>
          </cell>
          <cell r="E140">
            <v>0.6</v>
          </cell>
          <cell r="F140">
            <v>1.8</v>
          </cell>
          <cell r="G140" t="str">
            <v>t</v>
          </cell>
          <cell r="H140" t="str">
            <v>bilan minéraux IE</v>
          </cell>
          <cell r="I140">
            <v>1.53</v>
          </cell>
          <cell r="J140">
            <v>0.1</v>
          </cell>
          <cell r="K140" t="str">
            <v>strawberry</v>
          </cell>
          <cell r="L140" t="str">
            <v>ca</v>
          </cell>
          <cell r="M140" t="str">
            <v>t</v>
          </cell>
          <cell r="S140">
            <v>1</v>
          </cell>
          <cell r="T140" t="str">
            <v>legu</v>
          </cell>
        </row>
        <row r="141">
          <cell r="A141">
            <v>137</v>
          </cell>
          <cell r="B141" t="str">
            <v>Sugar beet</v>
          </cell>
          <cell r="D141">
            <v>3.1</v>
          </cell>
          <cell r="E141">
            <v>1</v>
          </cell>
          <cell r="F141">
            <v>2.5</v>
          </cell>
          <cell r="G141" t="str">
            <v>t</v>
          </cell>
          <cell r="H141" t="str">
            <v>bilan minéraux IE</v>
          </cell>
          <cell r="I141">
            <v>3.89</v>
          </cell>
          <cell r="J141">
            <v>0.23200000000000001</v>
          </cell>
          <cell r="K141" t="str">
            <v>beet</v>
          </cell>
          <cell r="L141" t="str">
            <v>ca</v>
          </cell>
          <cell r="M141" t="str">
            <v>t</v>
          </cell>
          <cell r="N141">
            <v>0.1</v>
          </cell>
          <cell r="O141">
            <v>1.06</v>
          </cell>
          <cell r="P141">
            <v>0.2</v>
          </cell>
          <cell r="Q141">
            <v>1.9E-2</v>
          </cell>
          <cell r="R141">
            <v>1.4E-2</v>
          </cell>
          <cell r="S141">
            <v>1</v>
          </cell>
          <cell r="T141" t="str">
            <v>indus</v>
          </cell>
        </row>
        <row r="142">
          <cell r="A142">
            <v>138</v>
          </cell>
          <cell r="B142" t="str">
            <v xml:space="preserve">Sugar cane </v>
          </cell>
          <cell r="D142">
            <v>0.7</v>
          </cell>
          <cell r="E142">
            <v>0.4</v>
          </cell>
          <cell r="F142">
            <v>1.5</v>
          </cell>
          <cell r="G142" t="str">
            <v>t</v>
          </cell>
          <cell r="H142" t="str">
            <v xml:space="preserve">Memento de l'agronome </v>
          </cell>
          <cell r="I142">
            <v>2.2999999999999998</v>
          </cell>
          <cell r="J142">
            <v>0.28999999999999998</v>
          </cell>
          <cell r="K142" t="str">
            <v xml:space="preserve">sugar cane </v>
          </cell>
          <cell r="L142" t="str">
            <v>cp</v>
          </cell>
          <cell r="M142" t="str">
            <v>t</v>
          </cell>
          <cell r="N142">
            <v>0.6</v>
          </cell>
          <cell r="O142">
            <v>0</v>
          </cell>
          <cell r="P142">
            <v>0.22</v>
          </cell>
          <cell r="Q142">
            <v>5.0000000000000001E-3</v>
          </cell>
          <cell r="R142">
            <v>5.0000000000000001E-3</v>
          </cell>
          <cell r="S142">
            <v>1</v>
          </cell>
          <cell r="T142" t="str">
            <v>indus</v>
          </cell>
        </row>
        <row r="143">
          <cell r="A143">
            <v>139</v>
          </cell>
          <cell r="B143" t="str">
            <v>Sunflower</v>
          </cell>
          <cell r="D143">
            <v>19</v>
          </cell>
          <cell r="E143">
            <v>13</v>
          </cell>
          <cell r="F143">
            <v>8</v>
          </cell>
          <cell r="G143" t="str">
            <v>t (RH 11%)</v>
          </cell>
          <cell r="H143" t="str">
            <v>CA31</v>
          </cell>
          <cell r="I143">
            <v>26.13</v>
          </cell>
          <cell r="J143">
            <v>0.89</v>
          </cell>
          <cell r="K143" t="str">
            <v>sunflower</v>
          </cell>
          <cell r="L143" t="str">
            <v>ca</v>
          </cell>
          <cell r="M143" t="str">
            <v>t</v>
          </cell>
          <cell r="N143">
            <v>2</v>
          </cell>
          <cell r="O143">
            <v>0</v>
          </cell>
          <cell r="P143">
            <v>0.22</v>
          </cell>
          <cell r="Q143">
            <v>1.6500000000000001E-2</v>
          </cell>
          <cell r="R143">
            <v>1.6500000000000001E-2</v>
          </cell>
          <cell r="S143">
            <v>1</v>
          </cell>
          <cell r="T143" t="str">
            <v>COP</v>
          </cell>
        </row>
        <row r="144">
          <cell r="A144">
            <v>140</v>
          </cell>
          <cell r="B144" t="str">
            <v xml:space="preserve">Swedish turnip </v>
          </cell>
          <cell r="D144">
            <v>1.6</v>
          </cell>
          <cell r="E144">
            <v>0.9</v>
          </cell>
          <cell r="F144">
            <v>4.2</v>
          </cell>
          <cell r="G144" t="str">
            <v>t</v>
          </cell>
          <cell r="H144" t="str">
            <v>idem navet potager</v>
          </cell>
          <cell r="I144">
            <v>1.4</v>
          </cell>
          <cell r="J144">
            <v>0.15</v>
          </cell>
          <cell r="K144" t="str">
            <v xml:space="preserve">swedish turnip </v>
          </cell>
          <cell r="L144" t="str">
            <v>ca</v>
          </cell>
          <cell r="M144" t="str">
            <v>t</v>
          </cell>
          <cell r="N144">
            <v>0</v>
          </cell>
          <cell r="O144">
            <v>0</v>
          </cell>
          <cell r="P144">
            <v>0</v>
          </cell>
          <cell r="Q144">
            <v>1.9E-2</v>
          </cell>
          <cell r="R144">
            <v>0</v>
          </cell>
          <cell r="S144">
            <v>1</v>
          </cell>
          <cell r="T144" t="str">
            <v>legu</v>
          </cell>
        </row>
        <row r="145">
          <cell r="A145">
            <v>141</v>
          </cell>
          <cell r="B145" t="str">
            <v>Sweet sorghum silage</v>
          </cell>
          <cell r="D145">
            <v>15</v>
          </cell>
          <cell r="E145">
            <v>5.9</v>
          </cell>
          <cell r="F145">
            <v>20</v>
          </cell>
          <cell r="G145" t="str">
            <v>t</v>
          </cell>
          <cell r="I145">
            <v>17.8</v>
          </cell>
          <cell r="J145">
            <v>1</v>
          </cell>
          <cell r="K145" t="str">
            <v>sorghum</v>
          </cell>
          <cell r="L145" t="str">
            <v>ca</v>
          </cell>
          <cell r="M145" t="str">
            <v>tDMFG</v>
          </cell>
          <cell r="N145">
            <v>0.3</v>
          </cell>
          <cell r="O145">
            <v>0</v>
          </cell>
          <cell r="P145">
            <v>0.2</v>
          </cell>
          <cell r="Q145">
            <v>6.0000000000000001E-3</v>
          </cell>
          <cell r="R145">
            <v>1.4E-2</v>
          </cell>
          <cell r="S145">
            <v>1</v>
          </cell>
          <cell r="T145" t="str">
            <v>FG</v>
          </cell>
        </row>
        <row r="146">
          <cell r="A146">
            <v>142</v>
          </cell>
          <cell r="B146" t="str">
            <v xml:space="preserve">Swiss chard </v>
          </cell>
          <cell r="D146">
            <v>2</v>
          </cell>
          <cell r="E146">
            <v>1.1000000000000001</v>
          </cell>
          <cell r="F146">
            <v>6.2</v>
          </cell>
          <cell r="G146" t="str">
            <v>t</v>
          </cell>
          <cell r="H146" t="str">
            <v>Anstett (FAB PACA) + données internet cédric</v>
          </cell>
          <cell r="I146">
            <v>0.9</v>
          </cell>
          <cell r="J146">
            <v>0.08</v>
          </cell>
          <cell r="K146" t="str">
            <v>chard</v>
          </cell>
          <cell r="L146" t="str">
            <v>ca</v>
          </cell>
          <cell r="M146" t="str">
            <v>t</v>
          </cell>
          <cell r="S146">
            <v>1</v>
          </cell>
          <cell r="T146" t="str">
            <v>legu</v>
          </cell>
        </row>
        <row r="147">
          <cell r="A147">
            <v>143</v>
          </cell>
          <cell r="B147" t="str">
            <v>Switchgrass</v>
          </cell>
          <cell r="D147">
            <v>6.3</v>
          </cell>
          <cell r="E147">
            <v>0.63</v>
          </cell>
          <cell r="F147">
            <v>2.1</v>
          </cell>
          <cell r="G147" t="str">
            <v>t DM</v>
          </cell>
          <cell r="H147" t="str">
            <v>INRA</v>
          </cell>
          <cell r="J147">
            <v>1</v>
          </cell>
          <cell r="K147" t="str">
            <v>switchgrass</v>
          </cell>
          <cell r="L147" t="str">
            <v>cp</v>
          </cell>
          <cell r="M147" t="str">
            <v>t DM</v>
          </cell>
          <cell r="N147">
            <v>0.3</v>
          </cell>
          <cell r="O147">
            <v>0</v>
          </cell>
          <cell r="P147">
            <v>0.22</v>
          </cell>
          <cell r="Q147">
            <v>6.0000000000000001E-3</v>
          </cell>
          <cell r="R147">
            <v>1.2E-2</v>
          </cell>
          <cell r="S147">
            <v>1</v>
          </cell>
          <cell r="T147" t="str">
            <v>indus</v>
          </cell>
        </row>
        <row r="148">
          <cell r="A148">
            <v>144</v>
          </cell>
          <cell r="B148" t="str">
            <v>Thyme</v>
          </cell>
          <cell r="D148">
            <v>1</v>
          </cell>
          <cell r="E148">
            <v>0.3</v>
          </cell>
          <cell r="F148">
            <v>0.7</v>
          </cell>
          <cell r="G148" t="str">
            <v>t</v>
          </cell>
          <cell r="H148" t="str">
            <v>Données internet - cédric + NPK lavande</v>
          </cell>
          <cell r="I148">
            <v>4.2</v>
          </cell>
          <cell r="J148">
            <v>0.35</v>
          </cell>
          <cell r="K148" t="str">
            <v>thyme</v>
          </cell>
          <cell r="L148" t="str">
            <v>cp</v>
          </cell>
          <cell r="M148" t="str">
            <v>t</v>
          </cell>
          <cell r="S148">
            <v>1</v>
          </cell>
          <cell r="T148" t="str">
            <v>legu</v>
          </cell>
        </row>
        <row r="149">
          <cell r="A149">
            <v>145</v>
          </cell>
          <cell r="B149" t="str">
            <v>Tomato cultivated under greenhouse</v>
          </cell>
          <cell r="D149">
            <v>2.6</v>
          </cell>
          <cell r="E149">
            <v>0.9</v>
          </cell>
          <cell r="F149">
            <v>6.1</v>
          </cell>
          <cell r="G149" t="str">
            <v>t</v>
          </cell>
          <cell r="H149" t="str">
            <v>Lefevre 74 (FAB PACA)</v>
          </cell>
          <cell r="I149">
            <v>0.77</v>
          </cell>
          <cell r="J149">
            <v>0.1</v>
          </cell>
          <cell r="K149" t="str">
            <v>tomato</v>
          </cell>
          <cell r="L149" t="str">
            <v>ca</v>
          </cell>
          <cell r="M149" t="str">
            <v>t</v>
          </cell>
          <cell r="N149">
            <v>6.3100000000000003E-2</v>
          </cell>
          <cell r="O149">
            <v>0</v>
          </cell>
          <cell r="P149">
            <v>0.1</v>
          </cell>
          <cell r="Q149">
            <v>2.6800000000000001E-2</v>
          </cell>
          <cell r="R149">
            <v>2.6800000000000001E-2</v>
          </cell>
          <cell r="S149">
            <v>1</v>
          </cell>
          <cell r="T149" t="str">
            <v>legu</v>
          </cell>
        </row>
        <row r="150">
          <cell r="A150">
            <v>146</v>
          </cell>
          <cell r="B150" t="str">
            <v>Triticale</v>
          </cell>
          <cell r="D150">
            <v>19</v>
          </cell>
          <cell r="E150">
            <v>9</v>
          </cell>
          <cell r="F150">
            <v>6</v>
          </cell>
          <cell r="G150" t="str">
            <v>t (RH 15%)</v>
          </cell>
          <cell r="H150" t="str">
            <v>corpen</v>
          </cell>
          <cell r="I150">
            <v>16.22</v>
          </cell>
          <cell r="J150">
            <v>0.85</v>
          </cell>
          <cell r="K150" t="str">
            <v>triticale</v>
          </cell>
          <cell r="L150" t="str">
            <v>ca</v>
          </cell>
          <cell r="M150" t="str">
            <v>t</v>
          </cell>
          <cell r="N150">
            <v>1.0900000000000001</v>
          </cell>
          <cell r="O150">
            <v>0.88</v>
          </cell>
          <cell r="P150">
            <v>0.22</v>
          </cell>
          <cell r="Q150">
            <v>3.9100000000000003E-3</v>
          </cell>
          <cell r="R150">
            <v>9.9000000000000008E-3</v>
          </cell>
          <cell r="S150">
            <v>1</v>
          </cell>
          <cell r="T150" t="str">
            <v>COP</v>
          </cell>
        </row>
        <row r="151">
          <cell r="A151">
            <v>147</v>
          </cell>
          <cell r="B151" t="str">
            <v>Turnip</v>
          </cell>
          <cell r="D151">
            <v>1.5555555555555556</v>
          </cell>
          <cell r="E151">
            <v>0.88888888888888884</v>
          </cell>
          <cell r="F151">
            <v>4.2222222222222223</v>
          </cell>
          <cell r="G151" t="str">
            <v>t</v>
          </cell>
          <cell r="H151" t="str">
            <v>Chaux et Foury</v>
          </cell>
          <cell r="I151">
            <v>1</v>
          </cell>
          <cell r="J151">
            <v>0.15</v>
          </cell>
          <cell r="K151" t="str">
            <v xml:space="preserve">turnip </v>
          </cell>
          <cell r="L151" t="str">
            <v>ca</v>
          </cell>
          <cell r="M151" t="str">
            <v>t</v>
          </cell>
          <cell r="N151">
            <v>0</v>
          </cell>
          <cell r="O151">
            <v>0</v>
          </cell>
          <cell r="P151">
            <v>0.2</v>
          </cell>
          <cell r="Q151">
            <v>1.4999999999999999E-2</v>
          </cell>
          <cell r="R151">
            <v>1.2E-2</v>
          </cell>
          <cell r="S151">
            <v>1</v>
          </cell>
          <cell r="T151" t="str">
            <v>legu</v>
          </cell>
        </row>
        <row r="152">
          <cell r="A152">
            <v>148</v>
          </cell>
          <cell r="B152" t="str">
            <v>Unproductive orchard</v>
          </cell>
          <cell r="D152">
            <v>40</v>
          </cell>
          <cell r="E152">
            <v>0</v>
          </cell>
          <cell r="F152">
            <v>0</v>
          </cell>
          <cell r="G152" t="str">
            <v>HA</v>
          </cell>
          <cell r="H152" t="str">
            <v>Estimation</v>
          </cell>
          <cell r="I152">
            <v>0</v>
          </cell>
          <cell r="K152" t="str">
            <v>ochard</v>
          </cell>
          <cell r="L152" t="str">
            <v>cp</v>
          </cell>
          <cell r="M152" t="str">
            <v>HA</v>
          </cell>
          <cell r="T152" t="str">
            <v>fruit</v>
          </cell>
        </row>
        <row r="153">
          <cell r="A153">
            <v>149</v>
          </cell>
          <cell r="B153" t="str">
            <v>Vetch</v>
          </cell>
          <cell r="C153">
            <v>32.5</v>
          </cell>
          <cell r="D153">
            <v>32.5</v>
          </cell>
          <cell r="E153">
            <v>8</v>
          </cell>
          <cell r="F153">
            <v>11</v>
          </cell>
          <cell r="G153" t="str">
            <v>t (RH 14%)</v>
          </cell>
          <cell r="H153" t="str">
            <v>idem pois</v>
          </cell>
          <cell r="I153">
            <v>15.7</v>
          </cell>
          <cell r="J153">
            <v>0.89</v>
          </cell>
          <cell r="K153" t="str">
            <v>vetch</v>
          </cell>
          <cell r="L153" t="str">
            <v>ca</v>
          </cell>
          <cell r="M153" t="str">
            <v>t</v>
          </cell>
          <cell r="N153">
            <v>1.1299999999999999</v>
          </cell>
          <cell r="O153">
            <v>0.85</v>
          </cell>
          <cell r="P153">
            <v>0.19</v>
          </cell>
          <cell r="Q153">
            <v>1.1610000000000001E-2</v>
          </cell>
          <cell r="R153">
            <v>8.8000000000000005E-3</v>
          </cell>
          <cell r="S153">
            <v>1</v>
          </cell>
          <cell r="T153" t="str">
            <v>COP</v>
          </cell>
        </row>
        <row r="154">
          <cell r="A154">
            <v>150</v>
          </cell>
          <cell r="B154" t="str">
            <v>Walnut tree</v>
          </cell>
          <cell r="D154">
            <v>1.4</v>
          </cell>
          <cell r="E154">
            <v>0.4</v>
          </cell>
          <cell r="F154">
            <v>3</v>
          </cell>
          <cell r="G154" t="str">
            <v>t</v>
          </cell>
          <cell r="I154">
            <v>21.7</v>
          </cell>
          <cell r="J154">
            <v>0.2</v>
          </cell>
          <cell r="K154" t="str">
            <v>walnut tree</v>
          </cell>
          <cell r="L154" t="str">
            <v>cp</v>
          </cell>
          <cell r="M154" t="str">
            <v>t</v>
          </cell>
          <cell r="S154">
            <v>1</v>
          </cell>
          <cell r="T154" t="str">
            <v>fruit</v>
          </cell>
        </row>
        <row r="155">
          <cell r="A155">
            <v>151</v>
          </cell>
          <cell r="B155" t="str">
            <v xml:space="preserve">Watermelon </v>
          </cell>
          <cell r="D155">
            <v>1.3</v>
          </cell>
          <cell r="E155">
            <v>0.9</v>
          </cell>
          <cell r="F155">
            <v>2.2000000000000002</v>
          </cell>
          <cell r="G155" t="str">
            <v>t</v>
          </cell>
          <cell r="H155" t="str">
            <v>CTIFL (FAB PACA) + Données internet cédric</v>
          </cell>
          <cell r="I155">
            <v>1.3</v>
          </cell>
          <cell r="J155">
            <v>0.08</v>
          </cell>
          <cell r="K155" t="str">
            <v xml:space="preserve">watermelon </v>
          </cell>
          <cell r="L155" t="str">
            <v>ca</v>
          </cell>
          <cell r="M155" t="str">
            <v>t</v>
          </cell>
          <cell r="N155">
            <v>5.5899999999999998E-2</v>
          </cell>
          <cell r="O155">
            <v>0</v>
          </cell>
          <cell r="P155">
            <v>0.2</v>
          </cell>
          <cell r="Q155">
            <v>1.9099999999999999E-2</v>
          </cell>
          <cell r="R155">
            <v>1.9099999999999999E-2</v>
          </cell>
          <cell r="S155">
            <v>1</v>
          </cell>
          <cell r="T155" t="str">
            <v>legu</v>
          </cell>
        </row>
        <row r="156">
          <cell r="A156">
            <v>152</v>
          </cell>
          <cell r="B156" t="str">
            <v>Wine</v>
          </cell>
          <cell r="D156">
            <v>0.85</v>
          </cell>
          <cell r="E156">
            <v>0.27</v>
          </cell>
          <cell r="F156">
            <v>1.1000000000000001</v>
          </cell>
          <cell r="G156" t="str">
            <v>HL</v>
          </cell>
          <cell r="I156">
            <v>0.54</v>
          </cell>
          <cell r="J156">
            <v>0.03</v>
          </cell>
          <cell r="K156" t="str">
            <v>vineyard</v>
          </cell>
          <cell r="L156" t="str">
            <v>cp</v>
          </cell>
          <cell r="M156" t="str">
            <v>HL</v>
          </cell>
          <cell r="T156" t="str">
            <v>fruit</v>
          </cell>
        </row>
        <row r="157">
          <cell r="A157">
            <v>153</v>
          </cell>
          <cell r="B157" t="str">
            <v xml:space="preserve">Winter field bean </v>
          </cell>
          <cell r="C157">
            <v>32.9</v>
          </cell>
          <cell r="D157">
            <v>32.9</v>
          </cell>
          <cell r="E157">
            <v>12</v>
          </cell>
          <cell r="F157">
            <v>13</v>
          </cell>
          <cell r="G157" t="str">
            <v>t (RH 14%)</v>
          </cell>
          <cell r="H157" t="str">
            <v>bilan minéraux IE</v>
          </cell>
          <cell r="I157">
            <v>15.99</v>
          </cell>
          <cell r="J157">
            <v>0.86</v>
          </cell>
          <cell r="K157" t="str">
            <v xml:space="preserve">field bean </v>
          </cell>
          <cell r="L157" t="str">
            <v>ca</v>
          </cell>
          <cell r="M157" t="str">
            <v>t</v>
          </cell>
          <cell r="N157">
            <v>1.1299999999999999</v>
          </cell>
          <cell r="O157">
            <v>0.85</v>
          </cell>
          <cell r="P157">
            <v>0.19</v>
          </cell>
          <cell r="Q157">
            <v>1.1475000000000001E-2</v>
          </cell>
          <cell r="R157">
            <v>8.8000000000000005E-3</v>
          </cell>
          <cell r="S157">
            <v>1</v>
          </cell>
          <cell r="T157" t="str">
            <v>COP</v>
          </cell>
        </row>
        <row r="158">
          <cell r="A158">
            <v>154</v>
          </cell>
          <cell r="B158" t="str">
            <v xml:space="preserve">Zucchini </v>
          </cell>
          <cell r="D158">
            <v>2</v>
          </cell>
          <cell r="E158">
            <v>0.7</v>
          </cell>
          <cell r="F158">
            <v>4.8</v>
          </cell>
          <cell r="G158" t="str">
            <v>t</v>
          </cell>
          <cell r="H158" t="str">
            <v>Données internet - cédric + FAB PACA</v>
          </cell>
          <cell r="I158">
            <v>0.7</v>
          </cell>
          <cell r="J158">
            <v>0.05</v>
          </cell>
          <cell r="K158" t="str">
            <v xml:space="preserve">zucchini </v>
          </cell>
          <cell r="L158" t="str">
            <v>ca</v>
          </cell>
          <cell r="M158" t="str">
            <v>t</v>
          </cell>
          <cell r="N158">
            <v>7.4700000000000003E-2</v>
          </cell>
          <cell r="O158">
            <v>0</v>
          </cell>
          <cell r="P158">
            <v>0.1</v>
          </cell>
          <cell r="Q158">
            <v>4.1500000000000002E-2</v>
          </cell>
          <cell r="R158">
            <v>4.1500000000000002E-2</v>
          </cell>
          <cell r="S158">
            <v>1</v>
          </cell>
          <cell r="T158" t="str">
            <v>legu</v>
          </cell>
        </row>
        <row r="159">
          <cell r="A159">
            <v>155</v>
          </cell>
          <cell r="B159" t="str">
            <v>Sweet maize</v>
          </cell>
          <cell r="D159">
            <v>4.3</v>
          </cell>
          <cell r="G159" t="str">
            <v>t</v>
          </cell>
          <cell r="H159" t="str">
            <v>diaterre</v>
          </cell>
          <cell r="J159">
            <v>0.28000000000000003</v>
          </cell>
          <cell r="K159" t="str">
            <v>maize</v>
          </cell>
          <cell r="L159" t="str">
            <v>ca</v>
          </cell>
          <cell r="M159" t="str">
            <v>t</v>
          </cell>
          <cell r="N159">
            <v>1.03</v>
          </cell>
          <cell r="O159">
            <v>0.61</v>
          </cell>
          <cell r="P159">
            <v>0.22</v>
          </cell>
          <cell r="Q159">
            <v>6.9999999999999999E-4</v>
          </cell>
          <cell r="R159">
            <v>8.0000000000000004E-4</v>
          </cell>
          <cell r="S159">
            <v>1</v>
          </cell>
          <cell r="T159" t="str">
            <v>indus</v>
          </cell>
        </row>
        <row r="160">
          <cell r="A160">
            <v>156</v>
          </cell>
          <cell r="B160" t="str">
            <v>Cover crop - intermediate crop (leguminous 100%)</v>
          </cell>
          <cell r="C160">
            <v>39</v>
          </cell>
          <cell r="D160">
            <v>39</v>
          </cell>
          <cell r="G160" t="str">
            <v>tDMFG</v>
          </cell>
          <cell r="H160" t="str">
            <v>Climagri</v>
          </cell>
          <cell r="J160">
            <v>1</v>
          </cell>
          <cell r="K160" t="str">
            <v>Cover crop - intermediate crop (leguminous 100%)</v>
          </cell>
          <cell r="L160" t="str">
            <v>ca</v>
          </cell>
          <cell r="M160" t="str">
            <v>tDMFG</v>
          </cell>
          <cell r="N160">
            <v>0.28999999999999998</v>
          </cell>
          <cell r="O160">
            <v>0</v>
          </cell>
          <cell r="P160">
            <v>0.4</v>
          </cell>
          <cell r="Q160">
            <v>2.7E-2</v>
          </cell>
          <cell r="R160">
            <v>1.9E-2</v>
          </cell>
          <cell r="S160">
            <v>1</v>
          </cell>
          <cell r="T160" t="str">
            <v>FG</v>
          </cell>
        </row>
        <row r="161">
          <cell r="A161">
            <v>157</v>
          </cell>
          <cell r="B161" t="str">
            <v>Cover crop - intermediate crop (mixt species including 30% leguminous)</v>
          </cell>
          <cell r="C161">
            <v>8.19</v>
          </cell>
          <cell r="D161">
            <v>29.2</v>
          </cell>
          <cell r="G161" t="str">
            <v>tDMFG</v>
          </cell>
          <cell r="H161" t="str">
            <v>Climagri</v>
          </cell>
          <cell r="J161">
            <v>1</v>
          </cell>
          <cell r="K161" t="str">
            <v>Cover crop - intermediate crop (mixt species including 30% leguminous)</v>
          </cell>
          <cell r="L161" t="str">
            <v>ca</v>
          </cell>
          <cell r="M161" t="str">
            <v>tDMFG</v>
          </cell>
          <cell r="N161">
            <v>0.3</v>
          </cell>
          <cell r="O161">
            <v>0</v>
          </cell>
          <cell r="P161">
            <v>0.8</v>
          </cell>
          <cell r="Q161">
            <v>1.8333333333333333E-2</v>
          </cell>
          <cell r="R161">
            <v>1.4333333333333332E-2</v>
          </cell>
          <cell r="S161">
            <v>1</v>
          </cell>
          <cell r="T161" t="str">
            <v>FG</v>
          </cell>
        </row>
        <row r="162">
          <cell r="A162">
            <v>158</v>
          </cell>
          <cell r="B162" t="str">
            <v>Cover crop - intermediate crop (grass 100%)</v>
          </cell>
          <cell r="C162">
            <v>0</v>
          </cell>
          <cell r="D162">
            <v>25</v>
          </cell>
          <cell r="G162" t="str">
            <v>tDMFG</v>
          </cell>
          <cell r="H162" t="str">
            <v>Climagri</v>
          </cell>
          <cell r="J162">
            <v>1</v>
          </cell>
          <cell r="K162" t="str">
            <v>Cover crop - intermediate crop (grass 100%)</v>
          </cell>
          <cell r="L162" t="str">
            <v>ca</v>
          </cell>
          <cell r="M162" t="str">
            <v>tDMFG</v>
          </cell>
          <cell r="N162">
            <v>0.3</v>
          </cell>
          <cell r="O162">
            <v>0</v>
          </cell>
          <cell r="P162">
            <v>0.54</v>
          </cell>
          <cell r="Q162">
            <v>1.4999999999999999E-2</v>
          </cell>
          <cell r="R162">
            <v>1.2E-2</v>
          </cell>
          <cell r="S162">
            <v>1</v>
          </cell>
          <cell r="T162" t="str">
            <v>FG</v>
          </cell>
        </row>
        <row r="163">
          <cell r="A163">
            <v>159</v>
          </cell>
          <cell r="B163" t="str">
            <v>Hemp</v>
          </cell>
          <cell r="C163">
            <v>0</v>
          </cell>
          <cell r="D163">
            <v>7.5</v>
          </cell>
          <cell r="G163" t="str">
            <v>t DM</v>
          </cell>
          <cell r="H163" t="str">
            <v>diaterre</v>
          </cell>
          <cell r="J163">
            <v>1</v>
          </cell>
          <cell r="K163" t="str">
            <v>Hemp</v>
          </cell>
          <cell r="L163" t="str">
            <v>ca</v>
          </cell>
          <cell r="M163" t="str">
            <v>t DM</v>
          </cell>
          <cell r="N163">
            <v>0.3</v>
          </cell>
          <cell r="O163">
            <v>0</v>
          </cell>
          <cell r="P163">
            <v>0.22</v>
          </cell>
          <cell r="Q163">
            <v>6.0000000000000001E-3</v>
          </cell>
          <cell r="R163">
            <v>1.2E-2</v>
          </cell>
          <cell r="S163">
            <v>1</v>
          </cell>
          <cell r="T163" t="str">
            <v>indus</v>
          </cell>
        </row>
        <row r="164">
          <cell r="A164">
            <v>160</v>
          </cell>
        </row>
        <row r="165">
          <cell r="A165">
            <v>161</v>
          </cell>
        </row>
        <row r="166">
          <cell r="A166">
            <v>162</v>
          </cell>
        </row>
        <row r="167">
          <cell r="A167">
            <v>163</v>
          </cell>
        </row>
        <row r="168">
          <cell r="A168">
            <v>164</v>
          </cell>
        </row>
        <row r="169">
          <cell r="A169">
            <v>165</v>
          </cell>
        </row>
        <row r="170">
          <cell r="A170">
            <v>166</v>
          </cell>
        </row>
        <row r="171">
          <cell r="A171">
            <v>167</v>
          </cell>
        </row>
        <row r="172">
          <cell r="A172">
            <v>168</v>
          </cell>
        </row>
        <row r="173">
          <cell r="A173">
            <v>169</v>
          </cell>
        </row>
        <row r="174">
          <cell r="A174">
            <v>170</v>
          </cell>
        </row>
        <row r="175">
          <cell r="A175">
            <v>171</v>
          </cell>
        </row>
        <row r="176">
          <cell r="A176">
            <v>172</v>
          </cell>
        </row>
        <row r="177">
          <cell r="A177">
            <v>173</v>
          </cell>
        </row>
        <row r="178">
          <cell r="A178">
            <v>174</v>
          </cell>
        </row>
        <row r="179">
          <cell r="A179">
            <v>175</v>
          </cell>
        </row>
        <row r="180">
          <cell r="A180">
            <v>176</v>
          </cell>
        </row>
        <row r="181">
          <cell r="A181">
            <v>177</v>
          </cell>
        </row>
        <row r="182">
          <cell r="A182">
            <v>178</v>
          </cell>
        </row>
        <row r="183">
          <cell r="A183">
            <v>179</v>
          </cell>
        </row>
        <row r="184">
          <cell r="A184">
            <v>180</v>
          </cell>
        </row>
        <row r="185">
          <cell r="A185">
            <v>181</v>
          </cell>
        </row>
        <row r="186">
          <cell r="A186">
            <v>182</v>
          </cell>
        </row>
        <row r="187">
          <cell r="A187">
            <v>183</v>
          </cell>
        </row>
        <row r="188">
          <cell r="A188">
            <v>184</v>
          </cell>
        </row>
        <row r="189">
          <cell r="A189">
            <v>185</v>
          </cell>
        </row>
        <row r="190">
          <cell r="A190">
            <v>186</v>
          </cell>
        </row>
        <row r="191">
          <cell r="A191">
            <v>187</v>
          </cell>
        </row>
        <row r="192">
          <cell r="A192">
            <v>188</v>
          </cell>
        </row>
        <row r="193">
          <cell r="A193">
            <v>189</v>
          </cell>
        </row>
        <row r="194">
          <cell r="A194">
            <v>190</v>
          </cell>
        </row>
        <row r="195">
          <cell r="A195">
            <v>191</v>
          </cell>
        </row>
        <row r="196">
          <cell r="A196">
            <v>192</v>
          </cell>
        </row>
        <row r="197">
          <cell r="A197">
            <v>193</v>
          </cell>
        </row>
        <row r="198">
          <cell r="A198">
            <v>194</v>
          </cell>
        </row>
        <row r="199">
          <cell r="A199">
            <v>195</v>
          </cell>
        </row>
        <row r="200">
          <cell r="A200">
            <v>196</v>
          </cell>
        </row>
        <row r="201">
          <cell r="A201">
            <v>197</v>
          </cell>
        </row>
        <row r="202">
          <cell r="A202">
            <v>198</v>
          </cell>
        </row>
        <row r="203">
          <cell r="A203">
            <v>199</v>
          </cell>
        </row>
        <row r="204">
          <cell r="A204">
            <v>200</v>
          </cell>
        </row>
        <row r="205">
          <cell r="A205">
            <v>201</v>
          </cell>
        </row>
        <row r="206">
          <cell r="A206">
            <v>202</v>
          </cell>
        </row>
        <row r="207">
          <cell r="A207">
            <v>203</v>
          </cell>
        </row>
        <row r="208">
          <cell r="A208">
            <v>204</v>
          </cell>
        </row>
        <row r="209">
          <cell r="A209">
            <v>205</v>
          </cell>
        </row>
        <row r="210">
          <cell r="A210">
            <v>206</v>
          </cell>
        </row>
        <row r="211">
          <cell r="A211">
            <v>207</v>
          </cell>
        </row>
        <row r="212">
          <cell r="A212">
            <v>208</v>
          </cell>
        </row>
        <row r="213">
          <cell r="A213">
            <v>209</v>
          </cell>
        </row>
        <row r="214">
          <cell r="A214">
            <v>210</v>
          </cell>
        </row>
        <row r="215">
          <cell r="A215">
            <v>211</v>
          </cell>
        </row>
        <row r="216">
          <cell r="A216">
            <v>212</v>
          </cell>
        </row>
        <row r="217">
          <cell r="A217">
            <v>213</v>
          </cell>
        </row>
        <row r="218">
          <cell r="A218">
            <v>214</v>
          </cell>
        </row>
        <row r="219">
          <cell r="A219">
            <v>215</v>
          </cell>
        </row>
        <row r="220">
          <cell r="A220">
            <v>216</v>
          </cell>
        </row>
        <row r="221">
          <cell r="A221">
            <v>217</v>
          </cell>
        </row>
        <row r="222">
          <cell r="A222">
            <v>218</v>
          </cell>
        </row>
        <row r="223">
          <cell r="A223">
            <v>219</v>
          </cell>
        </row>
        <row r="224">
          <cell r="A224">
            <v>220</v>
          </cell>
        </row>
        <row r="225">
          <cell r="A225">
            <v>221</v>
          </cell>
        </row>
        <row r="226">
          <cell r="A226">
            <v>222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Animals"/>
      <sheetName val="Crops"/>
      <sheetName val="C Storage"/>
      <sheetName val="Direct"/>
      <sheetName val="Inputs"/>
      <sheetName val="Mat"/>
      <sheetName val="Bat"/>
      <sheetName val="Cold"/>
      <sheetName val="Energy"/>
      <sheetName val="N Balance"/>
      <sheetName val="GHG Balance"/>
      <sheetName val="SCOPES"/>
      <sheetName val="Update"/>
      <sheetName val="CropsRef"/>
      <sheetName val="refPLANETE2010"/>
      <sheetName val="Country data"/>
      <sheetName val="bddMurcia"/>
      <sheetName val="Manures"/>
      <sheetName val="Vegetables"/>
      <sheetName val="K1 K2"/>
    </sheetNames>
    <sheetDataSet>
      <sheetData sheetId="0">
        <row r="1">
          <cell r="K1">
            <v>6.5595699999999999</v>
          </cell>
        </row>
      </sheetData>
      <sheetData sheetId="1">
        <row r="186">
          <cell r="B186">
            <v>0</v>
          </cell>
        </row>
      </sheetData>
      <sheetData sheetId="2">
        <row r="70">
          <cell r="AB70">
            <v>0</v>
          </cell>
        </row>
      </sheetData>
      <sheetData sheetId="3" refreshError="1"/>
      <sheetData sheetId="4" refreshError="1"/>
      <sheetData sheetId="5" refreshError="1"/>
      <sheetData sheetId="6">
        <row r="9">
          <cell r="U9" t="str">
            <v>cod</v>
          </cell>
          <cell r="V9" t="str">
            <v>intit</v>
          </cell>
          <cell r="W9" t="str">
            <v>MJ / kg matériel</v>
          </cell>
          <cell r="X9" t="str">
            <v>kg CO2/kg matériel</v>
          </cell>
          <cell r="Y9" t="str">
            <v>g N2O/kg matériel</v>
          </cell>
        </row>
        <row r="10">
          <cell r="U10">
            <v>1</v>
          </cell>
          <cell r="V10" t="str">
            <v>Class 1 (small tractors)</v>
          </cell>
          <cell r="W10">
            <v>80</v>
          </cell>
          <cell r="X10">
            <v>2.0329999999999999</v>
          </cell>
          <cell r="Y10">
            <v>0</v>
          </cell>
        </row>
        <row r="11">
          <cell r="U11">
            <v>2</v>
          </cell>
          <cell r="V11" t="str">
            <v>Class 2 (big tractors)</v>
          </cell>
          <cell r="W11">
            <v>80</v>
          </cell>
          <cell r="X11">
            <v>2.0329999999999999</v>
          </cell>
          <cell r="Y11">
            <v>0</v>
          </cell>
        </row>
        <row r="12">
          <cell r="U12">
            <v>3</v>
          </cell>
          <cell r="V12" t="str">
            <v>Class 3 (car/truck)</v>
          </cell>
          <cell r="W12">
            <v>80</v>
          </cell>
          <cell r="X12">
            <v>2.0329999999999999</v>
          </cell>
          <cell r="Y12">
            <v>0</v>
          </cell>
        </row>
        <row r="13">
          <cell r="U13">
            <v>4</v>
          </cell>
          <cell r="V13" t="str">
            <v>Class 4 (soil tillage)</v>
          </cell>
          <cell r="W13">
            <v>68.3</v>
          </cell>
          <cell r="X13">
            <v>1.657</v>
          </cell>
          <cell r="Y13">
            <v>0</v>
          </cell>
        </row>
        <row r="14">
          <cell r="U14">
            <v>5</v>
          </cell>
          <cell r="V14" t="str">
            <v>Class 5 (ferti/treatment)</v>
          </cell>
          <cell r="W14">
            <v>67.599999999999994</v>
          </cell>
          <cell r="X14">
            <v>1.6779999999999999</v>
          </cell>
          <cell r="Y14">
            <v>0</v>
          </cell>
        </row>
        <row r="15">
          <cell r="U15">
            <v>6</v>
          </cell>
          <cell r="V15" t="str">
            <v>Class 6 (seeding, hay &amp; straw)</v>
          </cell>
          <cell r="W15">
            <v>64.3</v>
          </cell>
          <cell r="X15">
            <v>1.641</v>
          </cell>
          <cell r="Y15">
            <v>0</v>
          </cell>
        </row>
        <row r="16">
          <cell r="U16">
            <v>7</v>
          </cell>
          <cell r="V16" t="str">
            <v>Class 7 (harvest, self propelled)</v>
          </cell>
          <cell r="W16">
            <v>68.599999999999994</v>
          </cell>
          <cell r="X16">
            <v>1.9079999999999999</v>
          </cell>
          <cell r="Y1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3">
          <cell r="K3">
            <v>25</v>
          </cell>
        </row>
        <row r="4">
          <cell r="K4">
            <v>298</v>
          </cell>
        </row>
      </sheetData>
      <sheetData sheetId="12" refreshError="1"/>
      <sheetData sheetId="13" refreshError="1"/>
      <sheetData sheetId="14">
        <row r="5">
          <cell r="A5">
            <v>1</v>
          </cell>
        </row>
      </sheetData>
      <sheetData sheetId="15" refreshError="1"/>
      <sheetData sheetId="16" refreshError="1"/>
      <sheetData sheetId="17">
        <row r="3">
          <cell r="A3" t="str">
            <v>code</v>
          </cell>
          <cell r="B3" t="str">
            <v>type</v>
          </cell>
          <cell r="C3" t="str">
            <v>culture</v>
          </cell>
          <cell r="D3" t="str">
            <v>poids brut total g/plante</v>
          </cell>
          <cell r="E3" t="str">
            <v>poids brut récolte g/plante</v>
          </cell>
          <cell r="F3" t="str">
            <v>total DM g/plante</v>
          </cell>
          <cell r="G3" t="str">
            <v>%eau racine</v>
          </cell>
          <cell r="H3" t="str">
            <v>%eau tiges / branches</v>
          </cell>
          <cell r="I3" t="str">
            <v>%eau feuilles, taille annuelle non récoltées</v>
          </cell>
          <cell r="J3" t="str">
            <v>%eau récolte</v>
          </cell>
          <cell r="K3" t="str">
            <v>%eau tronc</v>
          </cell>
          <cell r="L3" t="str">
            <v>%C DM racine</v>
          </cell>
          <cell r="M3" t="str">
            <v>%C DM tiges</v>
          </cell>
          <cell r="N3" t="str">
            <v>%C DM feuilles</v>
          </cell>
          <cell r="O3" t="str">
            <v>%C DM récolte</v>
          </cell>
          <cell r="P3" t="str">
            <v>%C DM tronc</v>
          </cell>
          <cell r="Q3" t="str">
            <v>gC plant racine</v>
          </cell>
          <cell r="R3" t="str">
            <v>gC plant tiges</v>
          </cell>
          <cell r="S3" t="str">
            <v>gC plant feuilles</v>
          </cell>
          <cell r="T3" t="str">
            <v>gC plant récolte</v>
          </cell>
          <cell r="U3" t="str">
            <v>gC plant tronc</v>
          </cell>
          <cell r="V3" t="str">
            <v>densité plantation /m2</v>
          </cell>
          <cell r="W3" t="str">
            <v>densité plantation /ha</v>
          </cell>
          <cell r="X3" t="str">
            <v>% poids brut récolte / total</v>
          </cell>
          <cell r="Y3" t="str">
            <v>récolte DM g/ plant</v>
          </cell>
          <cell r="Z3" t="str">
            <v>% DM récolte / DM totale</v>
          </cell>
          <cell r="AA3" t="str">
            <v>tMS récolte /ha</v>
          </cell>
          <cell r="AB3" t="str">
            <v>TMB récolte /ha</v>
          </cell>
          <cell r="AC3" t="str">
            <v>âge adulte (ans)</v>
          </cell>
          <cell r="AD3" t="str">
            <v>stock C cycle LONG kgC / arbre</v>
          </cell>
          <cell r="AE3" t="str">
            <v>flux C cycle COURT kgC / arbre</v>
          </cell>
          <cell r="AF3" t="str">
            <v>% cycle long / total</v>
          </cell>
          <cell r="AG3" t="str">
            <v>aut1</v>
          </cell>
          <cell r="AH3" t="str">
            <v>aut2</v>
          </cell>
          <cell r="AI3" t="str">
            <v>aut3</v>
          </cell>
          <cell r="AJ3" t="str">
            <v>aut4</v>
          </cell>
          <cell r="AK3" t="str">
            <v>aut5</v>
          </cell>
        </row>
        <row r="4">
          <cell r="A4">
            <v>1</v>
          </cell>
          <cell r="B4" t="str">
            <v>arbo</v>
          </cell>
          <cell r="C4" t="str">
            <v>apricot</v>
          </cell>
          <cell r="D4">
            <v>182780</v>
          </cell>
          <cell r="E4">
            <v>125000</v>
          </cell>
          <cell r="F4">
            <v>50983</v>
          </cell>
          <cell r="G4">
            <v>0.4</v>
          </cell>
          <cell r="H4">
            <v>0.40529999999999999</v>
          </cell>
          <cell r="I4">
            <v>0.57999999999999996</v>
          </cell>
          <cell r="J4">
            <v>0.85129999999999995</v>
          </cell>
          <cell r="K4">
            <v>0.40529999999999999</v>
          </cell>
          <cell r="L4">
            <v>0.4304</v>
          </cell>
          <cell r="M4">
            <v>0.46739999999999998</v>
          </cell>
          <cell r="N4">
            <v>0.45129999999999998</v>
          </cell>
          <cell r="O4">
            <v>0.64500000000000002</v>
          </cell>
          <cell r="P4">
            <v>0.46739999999999998</v>
          </cell>
          <cell r="Q4">
            <v>6512</v>
          </cell>
          <cell r="R4">
            <v>2831</v>
          </cell>
          <cell r="S4">
            <v>2290</v>
          </cell>
          <cell r="T4">
            <v>8545</v>
          </cell>
          <cell r="U4">
            <v>2867</v>
          </cell>
          <cell r="V4">
            <v>2.0400000000000001E-2</v>
          </cell>
          <cell r="W4">
            <v>204.00000000000003</v>
          </cell>
          <cell r="X4">
            <v>0.68388226282963127</v>
          </cell>
          <cell r="Y4">
            <v>18587.500000000007</v>
          </cell>
          <cell r="Z4">
            <v>0.36458231175097594</v>
          </cell>
          <cell r="AA4">
            <v>3.7918500000000019</v>
          </cell>
          <cell r="AB4">
            <v>25.500000000000004</v>
          </cell>
          <cell r="AC4">
            <v>20</v>
          </cell>
          <cell r="AD4">
            <v>12.21</v>
          </cell>
          <cell r="AE4">
            <v>10.835000000000001</v>
          </cell>
          <cell r="AF4">
            <v>0.5298329355608592</v>
          </cell>
        </row>
        <row r="5">
          <cell r="A5">
            <v>2</v>
          </cell>
          <cell r="B5" t="str">
            <v>arbo</v>
          </cell>
          <cell r="C5" t="str">
            <v>lemon</v>
          </cell>
          <cell r="D5">
            <v>284830</v>
          </cell>
          <cell r="E5">
            <v>200000</v>
          </cell>
          <cell r="F5">
            <v>37233</v>
          </cell>
          <cell r="G5">
            <v>0.48</v>
          </cell>
          <cell r="H5">
            <v>0.47660000000000002</v>
          </cell>
          <cell r="I5">
            <v>0.57520000000000004</v>
          </cell>
          <cell r="J5">
            <v>0.86729999999999996</v>
          </cell>
          <cell r="K5">
            <v>0.47660000000000002</v>
          </cell>
          <cell r="L5">
            <v>0.43869999999999998</v>
          </cell>
          <cell r="M5">
            <v>0.44230000000000003</v>
          </cell>
          <cell r="N5">
            <v>0.433</v>
          </cell>
          <cell r="O5">
            <v>0.42509999999999998</v>
          </cell>
          <cell r="P5">
            <v>0.44230000000000003</v>
          </cell>
          <cell r="Q5">
            <v>6121</v>
          </cell>
          <cell r="R5">
            <v>3935</v>
          </cell>
          <cell r="S5">
            <v>6744</v>
          </cell>
          <cell r="T5">
            <v>11282</v>
          </cell>
          <cell r="U5">
            <v>1080</v>
          </cell>
          <cell r="V5">
            <v>2.8000000000000001E-2</v>
          </cell>
          <cell r="W5">
            <v>280</v>
          </cell>
          <cell r="X5">
            <v>0.70217322613488753</v>
          </cell>
          <cell r="Y5">
            <v>26540.000000000007</v>
          </cell>
          <cell r="Z5">
            <v>0.71280853006741351</v>
          </cell>
          <cell r="AA5">
            <v>7.4312000000000014</v>
          </cell>
          <cell r="AB5">
            <v>56</v>
          </cell>
          <cell r="AC5">
            <v>20</v>
          </cell>
          <cell r="AD5">
            <v>11.135999999999999</v>
          </cell>
          <cell r="AE5">
            <v>18.026</v>
          </cell>
          <cell r="AF5">
            <v>0.38186681297579039</v>
          </cell>
        </row>
        <row r="6">
          <cell r="A6">
            <v>3</v>
          </cell>
          <cell r="B6" t="str">
            <v>arbo</v>
          </cell>
          <cell r="C6" t="str">
            <v>mandarine orange</v>
          </cell>
          <cell r="D6">
            <v>89010</v>
          </cell>
          <cell r="E6">
            <v>80000</v>
          </cell>
          <cell r="F6">
            <v>19587</v>
          </cell>
          <cell r="G6">
            <v>0.66520000000000001</v>
          </cell>
          <cell r="H6">
            <v>0.39779999999999999</v>
          </cell>
          <cell r="I6">
            <v>0.5202</v>
          </cell>
          <cell r="J6">
            <v>0.80630000000000002</v>
          </cell>
          <cell r="K6">
            <v>0.39779999999999999</v>
          </cell>
          <cell r="L6">
            <v>0.44979999999999998</v>
          </cell>
          <cell r="M6">
            <v>0.44979999999999998</v>
          </cell>
          <cell r="N6">
            <v>0.40570000000000001</v>
          </cell>
          <cell r="O6">
            <v>0.435</v>
          </cell>
          <cell r="P6">
            <v>0.44979999999999998</v>
          </cell>
          <cell r="Q6">
            <v>430.5</v>
          </cell>
          <cell r="R6">
            <v>284.39999999999998</v>
          </cell>
          <cell r="S6">
            <v>908.4</v>
          </cell>
          <cell r="T6">
            <v>6740.8</v>
          </cell>
          <cell r="U6">
            <v>118</v>
          </cell>
          <cell r="V6">
            <v>4.2000000000000003E-2</v>
          </cell>
          <cell r="W6">
            <v>420</v>
          </cell>
          <cell r="X6">
            <v>0.89877541849230425</v>
          </cell>
          <cell r="Y6">
            <v>15495.999999999998</v>
          </cell>
          <cell r="Z6">
            <v>0.79113697860826049</v>
          </cell>
          <cell r="AA6">
            <v>6.5083199999999994</v>
          </cell>
          <cell r="AB6">
            <v>33.6</v>
          </cell>
          <cell r="AC6">
            <v>20</v>
          </cell>
          <cell r="AD6">
            <v>0.83289999999999997</v>
          </cell>
          <cell r="AE6">
            <v>7.6491999999999996</v>
          </cell>
          <cell r="AF6">
            <v>9.8195022459060852E-2</v>
          </cell>
        </row>
        <row r="7">
          <cell r="A7">
            <v>4</v>
          </cell>
          <cell r="B7" t="str">
            <v>arbo</v>
          </cell>
          <cell r="C7" t="str">
            <v>nectarine</v>
          </cell>
          <cell r="D7">
            <v>106481</v>
          </cell>
          <cell r="E7">
            <v>75000</v>
          </cell>
          <cell r="F7">
            <v>26862</v>
          </cell>
          <cell r="G7">
            <v>0.35770000000000002</v>
          </cell>
          <cell r="H7">
            <v>0.4622</v>
          </cell>
          <cell r="I7">
            <v>0.57220000000000004</v>
          </cell>
          <cell r="J7">
            <v>0.87190000000000001</v>
          </cell>
          <cell r="K7">
            <v>0.4622</v>
          </cell>
          <cell r="L7">
            <v>0.48020000000000002</v>
          </cell>
          <cell r="M7">
            <v>0.4556</v>
          </cell>
          <cell r="N7">
            <v>0.44130000000000003</v>
          </cell>
          <cell r="O7">
            <v>0.49009999999999998</v>
          </cell>
          <cell r="P7">
            <v>0.4556</v>
          </cell>
          <cell r="Q7">
            <v>4105</v>
          </cell>
          <cell r="R7">
            <v>784</v>
          </cell>
          <cell r="S7">
            <v>1831</v>
          </cell>
          <cell r="T7">
            <v>4709</v>
          </cell>
          <cell r="U7">
            <v>1292</v>
          </cell>
          <cell r="V7">
            <v>5.7000000000000002E-2</v>
          </cell>
          <cell r="W7">
            <v>570</v>
          </cell>
          <cell r="X7">
            <v>0.7043510109784844</v>
          </cell>
          <cell r="Y7">
            <v>9607.5</v>
          </cell>
          <cell r="Z7">
            <v>0.35766138038865314</v>
          </cell>
          <cell r="AA7">
            <v>5.4762750000000002</v>
          </cell>
          <cell r="AB7">
            <v>42.75</v>
          </cell>
          <cell r="AC7">
            <v>20</v>
          </cell>
          <cell r="AD7">
            <v>6.181</v>
          </cell>
          <cell r="AE7">
            <v>6.54</v>
          </cell>
          <cell r="AF7">
            <v>0.48588947409794825</v>
          </cell>
        </row>
        <row r="8">
          <cell r="A8">
            <v>5</v>
          </cell>
          <cell r="B8" t="str">
            <v>arbo</v>
          </cell>
          <cell r="C8" t="str">
            <v>orange</v>
          </cell>
          <cell r="D8">
            <v>133510</v>
          </cell>
          <cell r="E8">
            <v>100000</v>
          </cell>
          <cell r="F8">
            <v>31833</v>
          </cell>
          <cell r="G8">
            <v>0.67969999999999997</v>
          </cell>
          <cell r="H8">
            <v>0.45929999999999999</v>
          </cell>
          <cell r="I8">
            <v>0.55640000000000001</v>
          </cell>
          <cell r="J8">
            <v>0.8286</v>
          </cell>
          <cell r="K8">
            <v>0.45929999999999999</v>
          </cell>
          <cell r="L8">
            <v>0.44130000000000003</v>
          </cell>
          <cell r="M8">
            <v>0.44130000000000003</v>
          </cell>
          <cell r="N8">
            <v>0.40799999999999997</v>
          </cell>
          <cell r="O8">
            <v>0.41899999999999998</v>
          </cell>
          <cell r="P8">
            <v>0.44130000000000003</v>
          </cell>
          <cell r="Q8">
            <v>1068</v>
          </cell>
          <cell r="R8">
            <v>1483</v>
          </cell>
          <cell r="S8">
            <v>1610</v>
          </cell>
          <cell r="T8">
            <v>8618</v>
          </cell>
          <cell r="U8">
            <v>679</v>
          </cell>
          <cell r="V8">
            <v>4.2000000000000003E-2</v>
          </cell>
          <cell r="W8">
            <v>420</v>
          </cell>
          <cell r="X8">
            <v>0.7490075649764063</v>
          </cell>
          <cell r="Y8">
            <v>17140</v>
          </cell>
          <cell r="Z8">
            <v>0.5384349574341093</v>
          </cell>
          <cell r="AA8">
            <v>7.1987999999999994</v>
          </cell>
          <cell r="AB8">
            <v>42</v>
          </cell>
          <cell r="AC8">
            <v>20</v>
          </cell>
          <cell r="AD8">
            <v>3.23</v>
          </cell>
          <cell r="AE8">
            <v>10.228</v>
          </cell>
          <cell r="AF8">
            <v>0.24000594441967602</v>
          </cell>
        </row>
        <row r="9">
          <cell r="A9">
            <v>6</v>
          </cell>
          <cell r="B9" t="str">
            <v>arbo</v>
          </cell>
          <cell r="C9" t="str">
            <v>peach</v>
          </cell>
          <cell r="D9">
            <v>116481</v>
          </cell>
          <cell r="E9">
            <v>78000</v>
          </cell>
          <cell r="F9">
            <v>25122</v>
          </cell>
          <cell r="G9">
            <v>0.35770000000000002</v>
          </cell>
          <cell r="H9">
            <v>0.4622</v>
          </cell>
          <cell r="I9">
            <v>0.57220000000000004</v>
          </cell>
          <cell r="J9">
            <v>0.89510000000000001</v>
          </cell>
          <cell r="K9">
            <v>0.4622</v>
          </cell>
          <cell r="L9">
            <v>0.48020000000000002</v>
          </cell>
          <cell r="M9">
            <v>0.4556</v>
          </cell>
          <cell r="N9">
            <v>0.44130000000000003</v>
          </cell>
          <cell r="O9">
            <v>0.46839999999999998</v>
          </cell>
          <cell r="P9">
            <v>0.4556</v>
          </cell>
          <cell r="Q9">
            <v>4721</v>
          </cell>
          <cell r="R9">
            <v>1029</v>
          </cell>
          <cell r="S9">
            <v>2209</v>
          </cell>
          <cell r="T9">
            <v>3833</v>
          </cell>
          <cell r="U9">
            <v>1782</v>
          </cell>
          <cell r="V9">
            <v>5.7000000000000002E-2</v>
          </cell>
          <cell r="W9">
            <v>570</v>
          </cell>
          <cell r="X9">
            <v>0.66963710819790356</v>
          </cell>
          <cell r="Y9">
            <v>8182.2</v>
          </cell>
          <cell r="Z9">
            <v>0.32569859087652259</v>
          </cell>
          <cell r="AA9">
            <v>4.6638540000000006</v>
          </cell>
          <cell r="AB9">
            <v>44.46</v>
          </cell>
          <cell r="AC9">
            <v>20</v>
          </cell>
          <cell r="AD9">
            <v>7.532</v>
          </cell>
          <cell r="AE9">
            <v>6.0419999999999998</v>
          </cell>
          <cell r="AF9">
            <v>0.5548843377044349</v>
          </cell>
        </row>
        <row r="10">
          <cell r="A10">
            <v>7</v>
          </cell>
          <cell r="B10" t="str">
            <v>arbo</v>
          </cell>
          <cell r="C10" t="str">
            <v>grape</v>
          </cell>
          <cell r="D10">
            <v>64168</v>
          </cell>
          <cell r="E10">
            <v>47500</v>
          </cell>
          <cell r="F10">
            <v>13704</v>
          </cell>
          <cell r="G10">
            <v>0.55330000000000001</v>
          </cell>
          <cell r="H10">
            <v>0.61619999999999997</v>
          </cell>
          <cell r="I10">
            <v>0.66579999999999995</v>
          </cell>
          <cell r="J10">
            <v>0.8528</v>
          </cell>
          <cell r="K10">
            <v>0.50739999999999996</v>
          </cell>
          <cell r="L10">
            <v>0.44979999999999998</v>
          </cell>
          <cell r="M10">
            <v>0.45889999999999997</v>
          </cell>
          <cell r="N10">
            <v>0.46179999999999999</v>
          </cell>
          <cell r="O10">
            <v>0.47170000000000001</v>
          </cell>
          <cell r="P10">
            <v>0.45889999999999997</v>
          </cell>
          <cell r="Q10">
            <v>1254</v>
          </cell>
          <cell r="R10">
            <v>637</v>
          </cell>
          <cell r="S10">
            <v>802</v>
          </cell>
          <cell r="T10">
            <v>3298</v>
          </cell>
          <cell r="U10">
            <v>367</v>
          </cell>
          <cell r="V10">
            <v>8.2000000000000003E-2</v>
          </cell>
          <cell r="W10">
            <v>820</v>
          </cell>
          <cell r="X10">
            <v>0.74024435855878323</v>
          </cell>
          <cell r="Y10">
            <v>6992</v>
          </cell>
          <cell r="Z10">
            <v>0.51021599532983075</v>
          </cell>
          <cell r="AA10">
            <v>5.7334399999999999</v>
          </cell>
          <cell r="AB10">
            <v>38.950000000000003</v>
          </cell>
          <cell r="AC10">
            <v>20</v>
          </cell>
          <cell r="AD10">
            <v>2.258</v>
          </cell>
          <cell r="AE10">
            <v>4.0999999999999996</v>
          </cell>
          <cell r="AF10">
            <v>0.35514312676942439</v>
          </cell>
        </row>
        <row r="11">
          <cell r="A11">
            <v>8</v>
          </cell>
          <cell r="B11" t="str">
            <v>cér</v>
          </cell>
          <cell r="C11" t="str">
            <v>oat</v>
          </cell>
          <cell r="D11">
            <v>23.1</v>
          </cell>
          <cell r="F11">
            <v>7.1</v>
          </cell>
          <cell r="G11">
            <v>0.9103</v>
          </cell>
          <cell r="I11">
            <v>0.63890000000000002</v>
          </cell>
          <cell r="L11">
            <v>0.34210000000000002</v>
          </cell>
          <cell r="N11">
            <v>0.42030000000000001</v>
          </cell>
          <cell r="Q11">
            <v>0.15</v>
          </cell>
          <cell r="S11">
            <v>2.85</v>
          </cell>
          <cell r="V11">
            <v>128</v>
          </cell>
          <cell r="W11">
            <v>1280000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1.4999999999999999E-4</v>
          </cell>
          <cell r="AE11">
            <v>2.8500000000000001E-3</v>
          </cell>
          <cell r="AF11">
            <v>4.9999999999999996E-2</v>
          </cell>
        </row>
        <row r="12">
          <cell r="A12">
            <v>9</v>
          </cell>
          <cell r="B12" t="str">
            <v>cér</v>
          </cell>
          <cell r="C12" t="str">
            <v>soft wheat</v>
          </cell>
          <cell r="D12">
            <v>18.3</v>
          </cell>
          <cell r="F12">
            <v>7.4</v>
          </cell>
          <cell r="G12">
            <v>0.498</v>
          </cell>
          <cell r="I12">
            <v>0.60229999999999995</v>
          </cell>
          <cell r="L12">
            <v>0.26540000000000002</v>
          </cell>
          <cell r="N12">
            <v>0.42259999999999998</v>
          </cell>
          <cell r="Q12">
            <v>0.2</v>
          </cell>
          <cell r="S12">
            <v>2.8</v>
          </cell>
          <cell r="V12">
            <v>125</v>
          </cell>
          <cell r="W12">
            <v>1250000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2.0000000000000001E-4</v>
          </cell>
          <cell r="AE12">
            <v>2.8E-3</v>
          </cell>
          <cell r="AF12">
            <v>6.6666666666666666E-2</v>
          </cell>
        </row>
        <row r="13">
          <cell r="A13">
            <v>10</v>
          </cell>
          <cell r="B13" t="str">
            <v>cér</v>
          </cell>
          <cell r="C13" t="str">
            <v>barley</v>
          </cell>
          <cell r="D13">
            <v>63.9</v>
          </cell>
          <cell r="F13">
            <v>8.8000000000000007</v>
          </cell>
          <cell r="G13">
            <v>0.5363</v>
          </cell>
          <cell r="I13">
            <v>0.87290000000000001</v>
          </cell>
          <cell r="L13">
            <v>0.27650000000000002</v>
          </cell>
          <cell r="N13">
            <v>0.42730000000000001</v>
          </cell>
          <cell r="Q13">
            <v>0.2</v>
          </cell>
          <cell r="S13">
            <v>3</v>
          </cell>
          <cell r="V13">
            <v>100</v>
          </cell>
          <cell r="W13">
            <v>1000000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2.0000000000000001E-4</v>
          </cell>
          <cell r="AE13">
            <v>3.0000000000000001E-3</v>
          </cell>
          <cell r="AF13">
            <v>6.25E-2</v>
          </cell>
        </row>
        <row r="14">
          <cell r="A14">
            <v>11</v>
          </cell>
          <cell r="B14" t="str">
            <v>lég</v>
          </cell>
          <cell r="C14" t="str">
            <v>artichoke</v>
          </cell>
          <cell r="D14">
            <v>4987</v>
          </cell>
          <cell r="E14">
            <v>598</v>
          </cell>
          <cell r="F14">
            <v>1260</v>
          </cell>
          <cell r="G14">
            <v>0.66500000000000004</v>
          </cell>
          <cell r="H14">
            <v>0.69</v>
          </cell>
          <cell r="I14">
            <v>0.80700000000000005</v>
          </cell>
          <cell r="J14">
            <v>0.75700000000000001</v>
          </cell>
          <cell r="L14">
            <v>0.42199999999999999</v>
          </cell>
          <cell r="M14">
            <v>0.39</v>
          </cell>
          <cell r="N14">
            <v>0.39150000000000001</v>
          </cell>
          <cell r="O14">
            <v>0.42330000000000001</v>
          </cell>
          <cell r="Q14">
            <v>117.1</v>
          </cell>
          <cell r="R14">
            <v>155</v>
          </cell>
          <cell r="S14">
            <v>171.6</v>
          </cell>
          <cell r="T14">
            <v>61.8</v>
          </cell>
          <cell r="V14">
            <v>0.7</v>
          </cell>
          <cell r="W14">
            <v>7000</v>
          </cell>
          <cell r="X14">
            <v>0.11991177060356928</v>
          </cell>
          <cell r="Y14">
            <v>145.31399999999999</v>
          </cell>
          <cell r="Z14">
            <v>0.11532857142857142</v>
          </cell>
          <cell r="AA14">
            <v>1.017198</v>
          </cell>
          <cell r="AB14">
            <v>4.1859999999999999</v>
          </cell>
          <cell r="AC14">
            <v>1</v>
          </cell>
          <cell r="AD14">
            <v>0.27210000000000001</v>
          </cell>
          <cell r="AE14">
            <v>0.23339999999999997</v>
          </cell>
          <cell r="AF14">
            <v>0.53827893175074193</v>
          </cell>
        </row>
        <row r="15">
          <cell r="A15">
            <v>12</v>
          </cell>
          <cell r="B15" t="str">
            <v>lég</v>
          </cell>
          <cell r="C15" t="str">
            <v>broccoli Naxos</v>
          </cell>
          <cell r="D15">
            <v>1182.7</v>
          </cell>
          <cell r="E15">
            <v>186.5</v>
          </cell>
          <cell r="F15">
            <v>161.9</v>
          </cell>
          <cell r="G15">
            <v>0.77659999999999996</v>
          </cell>
          <cell r="H15">
            <v>0.88009999999999999</v>
          </cell>
          <cell r="I15">
            <v>0.87549999999999994</v>
          </cell>
          <cell r="J15">
            <v>0.88549999999999995</v>
          </cell>
          <cell r="L15">
            <v>0.39350000000000002</v>
          </cell>
          <cell r="M15">
            <v>0.4</v>
          </cell>
          <cell r="N15">
            <v>0.41810000000000003</v>
          </cell>
          <cell r="O15">
            <v>0.44209999999999999</v>
          </cell>
          <cell r="Q15">
            <v>17.3</v>
          </cell>
          <cell r="R15">
            <v>40.700000000000003</v>
          </cell>
          <cell r="S15">
            <v>2.7</v>
          </cell>
          <cell r="T15">
            <v>4.4000000000000004</v>
          </cell>
          <cell r="V15">
            <v>3.5</v>
          </cell>
          <cell r="W15">
            <v>35000</v>
          </cell>
          <cell r="X15">
            <v>0.15769003128434936</v>
          </cell>
          <cell r="Y15">
            <v>21.354250000000008</v>
          </cell>
          <cell r="Z15">
            <v>0.13189777640518843</v>
          </cell>
          <cell r="AA15">
            <v>0.74739875000000033</v>
          </cell>
          <cell r="AB15">
            <v>6.5274999999999999</v>
          </cell>
          <cell r="AC15">
            <v>1</v>
          </cell>
          <cell r="AD15">
            <v>5.8000000000000003E-2</v>
          </cell>
          <cell r="AE15">
            <v>7.1000000000000004E-3</v>
          </cell>
          <cell r="AF15">
            <v>0.89093701996927799</v>
          </cell>
        </row>
        <row r="16">
          <cell r="A16">
            <v>13</v>
          </cell>
          <cell r="B16" t="str">
            <v>lég</v>
          </cell>
          <cell r="C16" t="str">
            <v>broccoli Parthenon</v>
          </cell>
          <cell r="D16">
            <v>1140.7</v>
          </cell>
          <cell r="E16">
            <v>207.4</v>
          </cell>
          <cell r="F16">
            <v>139.1</v>
          </cell>
          <cell r="G16">
            <v>0.81230000000000002</v>
          </cell>
          <cell r="H16">
            <v>0.8952</v>
          </cell>
          <cell r="I16">
            <v>0.89410000000000001</v>
          </cell>
          <cell r="J16">
            <v>0.89570000000000005</v>
          </cell>
          <cell r="L16">
            <v>0.4148</v>
          </cell>
          <cell r="M16">
            <v>0.41499999999999998</v>
          </cell>
          <cell r="N16">
            <v>0.4204</v>
          </cell>
          <cell r="O16">
            <v>0.43980000000000002</v>
          </cell>
          <cell r="Q16">
            <v>17.8</v>
          </cell>
          <cell r="R16">
            <v>26.1</v>
          </cell>
          <cell r="S16">
            <v>4.5999999999999996</v>
          </cell>
          <cell r="T16">
            <v>9.6999999999999993</v>
          </cell>
          <cell r="V16">
            <v>3.5</v>
          </cell>
          <cell r="W16">
            <v>35000</v>
          </cell>
          <cell r="X16">
            <v>0.18181818181818182</v>
          </cell>
          <cell r="Y16">
            <v>21.631819999999991</v>
          </cell>
          <cell r="Z16">
            <v>0.15551272465851898</v>
          </cell>
          <cell r="AA16">
            <v>0.75711369999999967</v>
          </cell>
          <cell r="AB16">
            <v>7.2590000000000003</v>
          </cell>
          <cell r="AC16">
            <v>1</v>
          </cell>
          <cell r="AD16">
            <v>4.3900000000000008E-2</v>
          </cell>
          <cell r="AE16">
            <v>1.4299999999999998E-2</v>
          </cell>
          <cell r="AF16">
            <v>0.75429553264604809</v>
          </cell>
        </row>
        <row r="17">
          <cell r="A17">
            <v>14</v>
          </cell>
          <cell r="B17" t="str">
            <v>lég</v>
          </cell>
          <cell r="C17" t="str">
            <v>winter cauliflower</v>
          </cell>
          <cell r="D17">
            <v>2366.6</v>
          </cell>
          <cell r="E17">
            <v>801</v>
          </cell>
          <cell r="F17">
            <v>238.2</v>
          </cell>
          <cell r="G17">
            <v>0.75309999999999999</v>
          </cell>
          <cell r="H17">
            <v>0.89759999999999995</v>
          </cell>
          <cell r="I17">
            <v>0.90459999999999996</v>
          </cell>
          <cell r="J17">
            <v>0.90690000000000004</v>
          </cell>
          <cell r="L17">
            <v>0.38190000000000002</v>
          </cell>
          <cell r="M17">
            <v>0.36270000000000002</v>
          </cell>
          <cell r="N17">
            <v>0.38400000000000001</v>
          </cell>
          <cell r="O17">
            <v>0.41770000000000002</v>
          </cell>
          <cell r="Q17">
            <v>7.9</v>
          </cell>
          <cell r="R17">
            <v>8.6999999999999993</v>
          </cell>
          <cell r="S17">
            <v>45.7</v>
          </cell>
          <cell r="T17">
            <v>31.1</v>
          </cell>
          <cell r="V17">
            <v>3.5</v>
          </cell>
          <cell r="W17">
            <v>35000</v>
          </cell>
          <cell r="X17">
            <v>0.33846023831657229</v>
          </cell>
          <cell r="Y17">
            <v>74.573099999999968</v>
          </cell>
          <cell r="Z17">
            <v>0.31306926952141045</v>
          </cell>
          <cell r="AA17">
            <v>2.6100584999999987</v>
          </cell>
          <cell r="AB17">
            <v>28.035</v>
          </cell>
          <cell r="AC17">
            <v>1</v>
          </cell>
          <cell r="AD17">
            <v>1.66E-2</v>
          </cell>
          <cell r="AE17">
            <v>7.6800000000000007E-2</v>
          </cell>
          <cell r="AF17">
            <v>0.17773019271948606</v>
          </cell>
        </row>
        <row r="18">
          <cell r="A18">
            <v>15</v>
          </cell>
          <cell r="B18" t="str">
            <v>lég</v>
          </cell>
          <cell r="C18" t="str">
            <v>lettuce Cogollo</v>
          </cell>
          <cell r="D18">
            <v>583.4</v>
          </cell>
          <cell r="E18">
            <v>430.2</v>
          </cell>
          <cell r="F18">
            <v>41.2</v>
          </cell>
          <cell r="G18">
            <v>0.77439999999999998</v>
          </cell>
          <cell r="H18">
            <v>0.93700000000000006</v>
          </cell>
          <cell r="J18">
            <v>0.94810000000000005</v>
          </cell>
          <cell r="L18">
            <v>0.39900000000000002</v>
          </cell>
          <cell r="M18">
            <v>0.36749999999999999</v>
          </cell>
          <cell r="O18">
            <v>0.3508</v>
          </cell>
          <cell r="Q18">
            <v>5.0999999999999996</v>
          </cell>
          <cell r="R18">
            <v>2.2000000000000002</v>
          </cell>
          <cell r="T18">
            <v>7.8</v>
          </cell>
          <cell r="V18">
            <v>15</v>
          </cell>
          <cell r="W18">
            <v>150000</v>
          </cell>
          <cell r="X18">
            <v>0.73740143983544737</v>
          </cell>
          <cell r="Y18">
            <v>22.327379999999977</v>
          </cell>
          <cell r="Z18">
            <v>0.5419266990291256</v>
          </cell>
          <cell r="AA18">
            <v>3.3491069999999965</v>
          </cell>
          <cell r="AB18">
            <v>64.53</v>
          </cell>
          <cell r="AC18">
            <v>1</v>
          </cell>
          <cell r="AD18">
            <v>7.3000000000000001E-3</v>
          </cell>
          <cell r="AE18">
            <v>7.7999999999999996E-3</v>
          </cell>
          <cell r="AF18">
            <v>0.48344370860927155</v>
          </cell>
        </row>
        <row r="19">
          <cell r="A19">
            <v>16</v>
          </cell>
          <cell r="B19" t="str">
            <v>lég</v>
          </cell>
          <cell r="C19" t="str">
            <v>lettuce Romaine</v>
          </cell>
          <cell r="D19">
            <v>1372.1</v>
          </cell>
          <cell r="E19">
            <v>1121.5</v>
          </cell>
          <cell r="F19">
            <v>96.8</v>
          </cell>
          <cell r="G19">
            <v>0.71899999999999997</v>
          </cell>
          <cell r="H19">
            <v>0.93169999999999997</v>
          </cell>
          <cell r="J19">
            <v>0.94130000000000003</v>
          </cell>
          <cell r="L19">
            <v>0.38690000000000002</v>
          </cell>
          <cell r="M19">
            <v>0.37909999999999999</v>
          </cell>
          <cell r="O19">
            <v>0.3579</v>
          </cell>
          <cell r="Q19">
            <v>7.1</v>
          </cell>
          <cell r="R19">
            <v>4.8</v>
          </cell>
          <cell r="T19">
            <v>23.5</v>
          </cell>
          <cell r="V19">
            <v>6.5</v>
          </cell>
          <cell r="W19">
            <v>65000</v>
          </cell>
          <cell r="X19">
            <v>0.81736025071058971</v>
          </cell>
          <cell r="Y19">
            <v>65.832049999999967</v>
          </cell>
          <cell r="Z19">
            <v>0.6800831611570245</v>
          </cell>
          <cell r="AA19">
            <v>4.2790832499999976</v>
          </cell>
          <cell r="AB19">
            <v>72.897499999999994</v>
          </cell>
          <cell r="AC19">
            <v>1</v>
          </cell>
          <cell r="AD19">
            <v>1.1899999999999999E-2</v>
          </cell>
          <cell r="AE19">
            <v>2.35E-2</v>
          </cell>
          <cell r="AF19">
            <v>0.33615819209039544</v>
          </cell>
        </row>
        <row r="20">
          <cell r="A20">
            <v>17</v>
          </cell>
          <cell r="B20" t="str">
            <v>lég</v>
          </cell>
          <cell r="C20" t="str">
            <v>melon</v>
          </cell>
          <cell r="D20">
            <v>4831</v>
          </cell>
          <cell r="E20">
            <v>2972</v>
          </cell>
          <cell r="F20">
            <v>549</v>
          </cell>
          <cell r="G20">
            <v>0.80530000000000002</v>
          </cell>
          <cell r="H20">
            <v>0.87470000000000003</v>
          </cell>
          <cell r="I20">
            <v>0.88170000000000004</v>
          </cell>
          <cell r="J20">
            <v>0.89249999999999996</v>
          </cell>
          <cell r="L20">
            <v>0.39689999999999998</v>
          </cell>
          <cell r="M20">
            <v>0.3362</v>
          </cell>
          <cell r="N20">
            <v>0.36720000000000003</v>
          </cell>
          <cell r="O20">
            <v>0.43430000000000002</v>
          </cell>
          <cell r="Q20">
            <v>2</v>
          </cell>
          <cell r="R20">
            <v>45.1</v>
          </cell>
          <cell r="S20">
            <v>33</v>
          </cell>
          <cell r="T20">
            <v>138.5</v>
          </cell>
          <cell r="V20">
            <v>1</v>
          </cell>
          <cell r="W20">
            <v>10000</v>
          </cell>
          <cell r="X20">
            <v>0.6151935417097909</v>
          </cell>
          <cell r="Y20">
            <v>319.49000000000012</v>
          </cell>
          <cell r="Z20">
            <v>0.58194899817850665</v>
          </cell>
          <cell r="AA20">
            <v>3.1949000000000014</v>
          </cell>
          <cell r="AB20">
            <v>29.72</v>
          </cell>
          <cell r="AC20">
            <v>1</v>
          </cell>
          <cell r="AD20">
            <v>4.7100000000000003E-2</v>
          </cell>
          <cell r="AE20">
            <v>0.17150000000000001</v>
          </cell>
          <cell r="AF20">
            <v>0.21546203110704482</v>
          </cell>
        </row>
        <row r="21">
          <cell r="A21">
            <v>18</v>
          </cell>
          <cell r="B21" t="str">
            <v>lég</v>
          </cell>
          <cell r="C21" t="str">
            <v>watermelon</v>
          </cell>
          <cell r="D21">
            <v>21096</v>
          </cell>
          <cell r="E21">
            <v>15989</v>
          </cell>
          <cell r="F21">
            <v>1013</v>
          </cell>
          <cell r="G21">
            <v>0.81869999999999998</v>
          </cell>
          <cell r="H21">
            <v>0.87990000000000002</v>
          </cell>
          <cell r="I21">
            <v>0.88049999999999995</v>
          </cell>
          <cell r="J21">
            <v>0.97509999999999997</v>
          </cell>
          <cell r="L21">
            <v>0.37830000000000003</v>
          </cell>
          <cell r="M21">
            <v>0.39290000000000003</v>
          </cell>
          <cell r="N21">
            <v>0.37540000000000001</v>
          </cell>
          <cell r="O21">
            <v>0.42709999999999998</v>
          </cell>
          <cell r="Q21">
            <v>3.2</v>
          </cell>
          <cell r="R21">
            <v>112</v>
          </cell>
          <cell r="S21">
            <v>121</v>
          </cell>
          <cell r="T21">
            <v>170</v>
          </cell>
          <cell r="V21">
            <v>0.4</v>
          </cell>
          <cell r="W21">
            <v>4000</v>
          </cell>
          <cell r="X21">
            <v>0.75791619264315513</v>
          </cell>
          <cell r="Y21">
            <v>398.12610000000052</v>
          </cell>
          <cell r="Z21">
            <v>0.39301688055281392</v>
          </cell>
          <cell r="AA21">
            <v>1.5925044000000022</v>
          </cell>
          <cell r="AB21">
            <v>63.956000000000003</v>
          </cell>
          <cell r="AC21">
            <v>1</v>
          </cell>
          <cell r="AD21">
            <v>0.1152</v>
          </cell>
          <cell r="AE21">
            <v>0.29099999999999998</v>
          </cell>
          <cell r="AF21">
            <v>0.28360413589364841</v>
          </cell>
        </row>
        <row r="22">
          <cell r="A22">
            <v>19</v>
          </cell>
          <cell r="B22" t="str">
            <v>lég</v>
          </cell>
          <cell r="C22" t="str">
            <v>pepper</v>
          </cell>
          <cell r="D22">
            <v>1713</v>
          </cell>
          <cell r="E22">
            <v>683</v>
          </cell>
          <cell r="F22">
            <v>740</v>
          </cell>
          <cell r="G22">
            <v>0.43230000000000002</v>
          </cell>
          <cell r="H22">
            <v>0.41239999999999999</v>
          </cell>
          <cell r="I22">
            <v>0.41120000000000001</v>
          </cell>
          <cell r="J22">
            <v>0.80249999999999999</v>
          </cell>
          <cell r="L22">
            <v>0.43149999999999999</v>
          </cell>
          <cell r="M22">
            <v>0.40820000000000001</v>
          </cell>
          <cell r="N22">
            <v>0.31140000000000001</v>
          </cell>
          <cell r="O22">
            <v>0.46339999999999998</v>
          </cell>
          <cell r="Q22">
            <v>13.1</v>
          </cell>
          <cell r="R22">
            <v>109.8</v>
          </cell>
          <cell r="S22">
            <v>95.2</v>
          </cell>
          <cell r="T22">
            <v>62.5</v>
          </cell>
          <cell r="V22">
            <v>2.2000000000000002</v>
          </cell>
          <cell r="W22">
            <v>22000</v>
          </cell>
          <cell r="X22">
            <v>0.39871570344424984</v>
          </cell>
          <cell r="Y22">
            <v>134.89250000000001</v>
          </cell>
          <cell r="Z22">
            <v>0.18228716216216218</v>
          </cell>
          <cell r="AA22">
            <v>2.9676350000000005</v>
          </cell>
          <cell r="AB22">
            <v>15.026</v>
          </cell>
          <cell r="AC22">
            <v>1</v>
          </cell>
          <cell r="AD22">
            <v>0.1229</v>
          </cell>
          <cell r="AE22">
            <v>0.15769999999999998</v>
          </cell>
          <cell r="AF22">
            <v>0.43799002138275128</v>
          </cell>
        </row>
        <row r="23">
          <cell r="A23">
            <v>20</v>
          </cell>
          <cell r="B23" t="str">
            <v>arbo</v>
          </cell>
          <cell r="C23" t="str">
            <v>plum</v>
          </cell>
          <cell r="D23">
            <v>97011</v>
          </cell>
          <cell r="E23">
            <v>75000</v>
          </cell>
          <cell r="F23">
            <v>22987</v>
          </cell>
          <cell r="G23">
            <v>0.37780000000000002</v>
          </cell>
          <cell r="H23">
            <v>0.48399999999999999</v>
          </cell>
          <cell r="I23">
            <v>0.58430000000000004</v>
          </cell>
          <cell r="J23">
            <v>0.85589999999999999</v>
          </cell>
          <cell r="K23">
            <v>0.50860000000000005</v>
          </cell>
          <cell r="L23">
            <v>0.48209999999999997</v>
          </cell>
          <cell r="M23">
            <v>0.47089999999999999</v>
          </cell>
          <cell r="N23">
            <v>0.42409999999999998</v>
          </cell>
          <cell r="O23">
            <v>0.49380000000000002</v>
          </cell>
          <cell r="P23">
            <v>0.47089999999999999</v>
          </cell>
          <cell r="Q23">
            <v>3780</v>
          </cell>
          <cell r="R23">
            <v>700</v>
          </cell>
          <cell r="S23">
            <v>306</v>
          </cell>
          <cell r="T23">
            <v>5226</v>
          </cell>
          <cell r="U23">
            <v>1109</v>
          </cell>
          <cell r="V23">
            <v>5.7000000000000002E-2</v>
          </cell>
          <cell r="W23">
            <v>570</v>
          </cell>
          <cell r="X23">
            <v>0.77310820422426318</v>
          </cell>
          <cell r="Y23">
            <v>10807.5</v>
          </cell>
          <cell r="Z23">
            <v>0.47015704528646629</v>
          </cell>
          <cell r="AA23">
            <v>6.1602749999999995</v>
          </cell>
          <cell r="AB23">
            <v>42.75</v>
          </cell>
          <cell r="AC23">
            <v>1</v>
          </cell>
          <cell r="AD23">
            <v>5.5890000000000004</v>
          </cell>
          <cell r="AE23">
            <v>5.532</v>
          </cell>
          <cell r="AF23">
            <v>0.5025627191799299</v>
          </cell>
        </row>
        <row r="24">
          <cell r="A24">
            <v>21</v>
          </cell>
          <cell r="B24" t="str">
            <v>lég</v>
          </cell>
          <cell r="C24" t="str">
            <v>tomato Corvey</v>
          </cell>
          <cell r="D24">
            <v>5827</v>
          </cell>
          <cell r="E24">
            <v>3394</v>
          </cell>
          <cell r="F24">
            <v>1000</v>
          </cell>
          <cell r="G24">
            <v>0.83230000000000004</v>
          </cell>
          <cell r="H24">
            <v>0.79300000000000004</v>
          </cell>
          <cell r="I24">
            <v>0.80400000000000005</v>
          </cell>
          <cell r="J24">
            <v>0.84950000000000003</v>
          </cell>
          <cell r="L24">
            <v>0.3896</v>
          </cell>
          <cell r="M24">
            <v>0.40360000000000001</v>
          </cell>
          <cell r="N24">
            <v>0.40989999999999999</v>
          </cell>
          <cell r="O24">
            <v>0.46050000000000002</v>
          </cell>
          <cell r="Q24">
            <v>8.8000000000000007</v>
          </cell>
          <cell r="R24">
            <v>120</v>
          </cell>
          <cell r="S24">
            <v>69.599999999999994</v>
          </cell>
          <cell r="T24">
            <v>235.2</v>
          </cell>
          <cell r="V24">
            <v>2</v>
          </cell>
          <cell r="W24">
            <v>20000</v>
          </cell>
          <cell r="X24">
            <v>0.5824609576111206</v>
          </cell>
          <cell r="Y24">
            <v>510.79699999999991</v>
          </cell>
          <cell r="Z24">
            <v>0.51079699999999995</v>
          </cell>
          <cell r="AA24">
            <v>10.215939999999998</v>
          </cell>
          <cell r="AB24">
            <v>67.88</v>
          </cell>
          <cell r="AC24">
            <v>1</v>
          </cell>
          <cell r="AD24">
            <v>0.1288</v>
          </cell>
          <cell r="AE24">
            <v>0.30479999999999996</v>
          </cell>
          <cell r="AF24">
            <v>0.29704797047970483</v>
          </cell>
        </row>
        <row r="25">
          <cell r="A25">
            <v>22</v>
          </cell>
          <cell r="B25" t="str">
            <v>arbo</v>
          </cell>
          <cell r="C25" t="str">
            <v>olive</v>
          </cell>
          <cell r="Q25">
            <v>2226.8000000000002</v>
          </cell>
          <cell r="R25">
            <v>2599.1999999999998</v>
          </cell>
          <cell r="S25">
            <v>1518.4</v>
          </cell>
          <cell r="T25">
            <v>7266.2</v>
          </cell>
          <cell r="U25">
            <v>990</v>
          </cell>
          <cell r="V25">
            <v>3.2000000000000001E-2</v>
          </cell>
          <cell r="W25">
            <v>320</v>
          </cell>
          <cell r="X25" t="e">
            <v>#DIV/0!</v>
          </cell>
          <cell r="Y25">
            <v>0</v>
          </cell>
          <cell r="Z25" t="e">
            <v>#DIV/0!</v>
          </cell>
          <cell r="AA25">
            <v>0</v>
          </cell>
          <cell r="AB25">
            <v>0</v>
          </cell>
          <cell r="AC25">
            <v>20</v>
          </cell>
          <cell r="AD25">
            <v>5.8159999999999998</v>
          </cell>
          <cell r="AE25">
            <v>8.7846000000000011</v>
          </cell>
          <cell r="AF25">
            <v>0.39833979425503058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eurs d'émission"/>
      <sheetName val="Descriptif"/>
      <sheetName val="Energie 1"/>
      <sheetName val="Energie 2"/>
      <sheetName val="Hors énergie 1"/>
      <sheetName val="Hors énergie 2"/>
      <sheetName val="Intrants"/>
      <sheetName val="Futurs emballages"/>
      <sheetName val="Fret"/>
      <sheetName val="Déplacements"/>
      <sheetName val="Déchets directs"/>
      <sheetName val="Immobilisations"/>
      <sheetName val="utilisation"/>
      <sheetName val="fin de vie"/>
      <sheetName val="Récap et action"/>
      <sheetName val="Récap equ CO2"/>
      <sheetName val="Extractions equ C"/>
      <sheetName val="Extractions equ CO2"/>
      <sheetName val="ratios"/>
      <sheetName val="utilitaires"/>
      <sheetName val="export postes"/>
      <sheetName val="export sous-postes"/>
    </sheetNames>
    <sheetDataSet>
      <sheetData sheetId="0" refreshError="1">
        <row r="814">
          <cell r="A814" t="str">
            <v>R134a</v>
          </cell>
        </row>
        <row r="815">
          <cell r="A815" t="str">
            <v>R404a</v>
          </cell>
        </row>
        <row r="816">
          <cell r="A816" t="str">
            <v>R407c</v>
          </cell>
        </row>
        <row r="817">
          <cell r="A817" t="str">
            <v>R410a</v>
          </cell>
        </row>
        <row r="818">
          <cell r="A818" t="str">
            <v>R507</v>
          </cell>
        </row>
        <row r="819">
          <cell r="A819" t="str">
            <v>HFC – 125</v>
          </cell>
        </row>
        <row r="820">
          <cell r="A820" t="str">
            <v>HFC – 134</v>
          </cell>
        </row>
        <row r="821">
          <cell r="A821" t="str">
            <v>HFC – 134a</v>
          </cell>
        </row>
        <row r="822">
          <cell r="A822" t="str">
            <v>HFC – 143</v>
          </cell>
        </row>
        <row r="823">
          <cell r="A823" t="str">
            <v>HFC – 143a</v>
          </cell>
        </row>
        <row r="824">
          <cell r="A824" t="str">
            <v>HFC – 152a</v>
          </cell>
        </row>
        <row r="825">
          <cell r="A825" t="str">
            <v>HFC – 227ea</v>
          </cell>
        </row>
        <row r="826">
          <cell r="A826" t="str">
            <v>HFC – 23</v>
          </cell>
        </row>
        <row r="827">
          <cell r="A827" t="str">
            <v>HFC – 236fa</v>
          </cell>
        </row>
        <row r="828">
          <cell r="A828" t="str">
            <v>HFC – 245ca</v>
          </cell>
        </row>
        <row r="829">
          <cell r="A829" t="str">
            <v>HFC – 32</v>
          </cell>
        </row>
        <row r="830">
          <cell r="A830" t="str">
            <v>HFC – 41</v>
          </cell>
        </row>
        <row r="831">
          <cell r="A831" t="str">
            <v>HFC – 43 – 10mee</v>
          </cell>
        </row>
        <row r="832">
          <cell r="A832" t="str">
            <v>Perfluorobutane</v>
          </cell>
        </row>
        <row r="833">
          <cell r="A833" t="str">
            <v>Perfluoromethane</v>
          </cell>
        </row>
        <row r="834">
          <cell r="A834" t="str">
            <v>Perfluoropropane</v>
          </cell>
        </row>
        <row r="835">
          <cell r="A835" t="str">
            <v>Perfluoropentane</v>
          </cell>
        </row>
        <row r="836">
          <cell r="A836" t="str">
            <v>Perfluorocyclobutane</v>
          </cell>
        </row>
        <row r="837">
          <cell r="A837" t="str">
            <v>Perfluoroethane</v>
          </cell>
        </row>
        <row r="838">
          <cell r="A838" t="str">
            <v>Perfluorohexane</v>
          </cell>
        </row>
        <row r="839">
          <cell r="A839" t="str">
            <v>SF6</v>
          </cell>
        </row>
        <row r="843">
          <cell r="A843" t="str">
            <v>R11 - CFC hors kyoto</v>
          </cell>
        </row>
        <row r="844">
          <cell r="A844" t="str">
            <v>R12 - CFC hors kyoto</v>
          </cell>
        </row>
        <row r="845">
          <cell r="A845" t="str">
            <v>R502 - CFC hors kyoto</v>
          </cell>
        </row>
        <row r="846">
          <cell r="A846" t="str">
            <v>R22 - HCFC hors kyoto</v>
          </cell>
        </row>
        <row r="847">
          <cell r="A847" t="str">
            <v>R401a -HCFC hors kyoto</v>
          </cell>
        </row>
        <row r="848">
          <cell r="A848" t="str">
            <v>R408a -HCFC hors kyoto</v>
          </cell>
        </row>
        <row r="849">
          <cell r="A849" t="str">
            <v>NOx</v>
          </cell>
        </row>
        <row r="850">
          <cell r="A850" t="str">
            <v>Dichlorométhane</v>
          </cell>
        </row>
        <row r="1130">
          <cell r="A1130">
            <v>3</v>
          </cell>
        </row>
        <row r="1131">
          <cell r="A1131">
            <v>4</v>
          </cell>
        </row>
        <row r="1132">
          <cell r="A1132">
            <v>5</v>
          </cell>
        </row>
        <row r="1133">
          <cell r="A1133">
            <v>6</v>
          </cell>
        </row>
        <row r="1134">
          <cell r="A1134">
            <v>7</v>
          </cell>
        </row>
        <row r="1135">
          <cell r="A1135">
            <v>8</v>
          </cell>
        </row>
        <row r="1136">
          <cell r="A1136">
            <v>9</v>
          </cell>
        </row>
        <row r="1137">
          <cell r="A1137">
            <v>10</v>
          </cell>
        </row>
        <row r="1138">
          <cell r="A1138" t="str">
            <v>11 et plus</v>
          </cell>
        </row>
        <row r="1186">
          <cell r="A1186" t="str">
            <v>Minibus</v>
          </cell>
        </row>
        <row r="1187">
          <cell r="A1187" t="str">
            <v>Autobus urbain Idf</v>
          </cell>
        </row>
        <row r="1188">
          <cell r="A1188" t="str">
            <v>Autobus urbain province</v>
          </cell>
        </row>
        <row r="1189">
          <cell r="A1189" t="str">
            <v>Autocar interurbain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ur code"/>
      <sheetName val="Animals"/>
      <sheetName val="Feeds"/>
      <sheetName val="Manure"/>
      <sheetName val="Standard data"/>
      <sheetName val="Results"/>
    </sheetNames>
    <sheetDataSet>
      <sheetData sheetId="0" refreshError="1"/>
      <sheetData sheetId="1">
        <row r="68">
          <cell r="U68">
            <v>0</v>
          </cell>
        </row>
      </sheetData>
      <sheetData sheetId="2">
        <row r="330">
          <cell r="K330">
            <v>0</v>
          </cell>
        </row>
      </sheetData>
      <sheetData sheetId="3">
        <row r="36">
          <cell r="L36">
            <v>0</v>
          </cell>
        </row>
      </sheetData>
      <sheetData sheetId="4">
        <row r="151">
          <cell r="C151" t="str">
            <v>Grazing (grasslands)</v>
          </cell>
        </row>
        <row r="152">
          <cell r="C152" t="str">
            <v>Grass silage</v>
          </cell>
        </row>
        <row r="153">
          <cell r="C153" t="str">
            <v>Maize silage</v>
          </cell>
        </row>
        <row r="154">
          <cell r="C154" t="str">
            <v>Hay from natural or temporary grasslands</v>
          </cell>
        </row>
        <row r="155">
          <cell r="C155" t="str">
            <v>Lucerne hay</v>
          </cell>
        </row>
        <row r="156">
          <cell r="C156" t="str">
            <v>Barn dried hay</v>
          </cell>
        </row>
        <row r="157">
          <cell r="C157" t="str">
            <v>Beet feed</v>
          </cell>
        </row>
        <row r="158">
          <cell r="C158" t="str">
            <v>Green rape</v>
          </cell>
        </row>
        <row r="159">
          <cell r="C159" t="str">
            <v>Sorghum feed</v>
          </cell>
        </row>
        <row r="160">
          <cell r="C160" t="str">
            <v>Fodder kale</v>
          </cell>
        </row>
        <row r="161">
          <cell r="C161" t="str">
            <v>Dehydrated beet pulp</v>
          </cell>
        </row>
        <row r="162">
          <cell r="C162" t="str">
            <v>Squeezed beet pulp</v>
          </cell>
        </row>
        <row r="163">
          <cell r="C163" t="str">
            <v>Sugar beet molasses</v>
          </cell>
        </row>
        <row r="164">
          <cell r="C164" t="str">
            <v>By-products of beer production (squeezed)</v>
          </cell>
        </row>
        <row r="165">
          <cell r="C165" t="str">
            <v>Dehydrated alfalfa</v>
          </cell>
        </row>
        <row r="166">
          <cell r="C166" t="str">
            <v>Fresh beet pulp</v>
          </cell>
        </row>
        <row r="167">
          <cell r="C167" t="str">
            <v>NH3 treated straw</v>
          </cell>
        </row>
        <row r="168">
          <cell r="C168" t="str">
            <v>Non-treated straw</v>
          </cell>
        </row>
        <row r="169">
          <cell r="C169" t="str">
            <v>Pea straw</v>
          </cell>
        </row>
        <row r="181">
          <cell r="C181" t="str">
            <v>Wheat</v>
          </cell>
        </row>
        <row r="182">
          <cell r="C182" t="str">
            <v xml:space="preserve">Barley </v>
          </cell>
        </row>
        <row r="183">
          <cell r="C183" t="str">
            <v xml:space="preserve">Maize for grain </v>
          </cell>
        </row>
        <row r="184">
          <cell r="C184" t="str">
            <v>Triticale</v>
          </cell>
        </row>
        <row r="185">
          <cell r="C185" t="str">
            <v>Oat</v>
          </cell>
        </row>
        <row r="186">
          <cell r="C186" t="str">
            <v>Sorghum seed</v>
          </cell>
        </row>
        <row r="187">
          <cell r="C187" t="str">
            <v>Soya seed</v>
          </cell>
        </row>
        <row r="188">
          <cell r="C188" t="str">
            <v>Peas seed</v>
          </cell>
        </row>
        <row r="189">
          <cell r="C189" t="str">
            <v>Rape seed</v>
          </cell>
        </row>
        <row r="190">
          <cell r="C190" t="str">
            <v>Sunflower seed</v>
          </cell>
        </row>
        <row r="191">
          <cell r="C191" t="str">
            <v>Soya bean meal</v>
          </cell>
        </row>
        <row r="192">
          <cell r="C192" t="str">
            <v>Rapeseed cake</v>
          </cell>
        </row>
        <row r="193">
          <cell r="C193" t="str">
            <v>Sunflower cake</v>
          </cell>
        </row>
        <row r="194">
          <cell r="C194" t="str">
            <v>Flax seed</v>
          </cell>
        </row>
        <row r="195">
          <cell r="C195" t="str">
            <v>Milling products</v>
          </cell>
        </row>
        <row r="196">
          <cell r="C196" t="str">
            <v>Corn gluten feed</v>
          </cell>
        </row>
        <row r="197">
          <cell r="C197" t="str">
            <v>Dried beet flesh</v>
          </cell>
        </row>
        <row r="198">
          <cell r="C198" t="str">
            <v>Hard wheat</v>
          </cell>
        </row>
        <row r="211">
          <cell r="C211" t="str">
            <v>Dairy cows, 18% crude protein, pellet form</v>
          </cell>
        </row>
        <row r="212">
          <cell r="C212" t="str">
            <v>Dairy cows, 20% crude protein, pellet form</v>
          </cell>
        </row>
        <row r="213">
          <cell r="C213" t="str">
            <v>Dairy cows, 22% crude protein, pellet form</v>
          </cell>
        </row>
        <row r="214">
          <cell r="C214" t="str">
            <v>Dairy cows, 25% crude protein, pellet form</v>
          </cell>
        </row>
        <row r="215">
          <cell r="C215" t="str">
            <v>Dairy cows, 30% crude protein, pellet form</v>
          </cell>
        </row>
        <row r="216">
          <cell r="C216" t="str">
            <v>Dairy cows, 35% crude protein, pellet form</v>
          </cell>
        </row>
        <row r="217">
          <cell r="C217" t="str">
            <v>Dairy cows, 40% crude protein, pellet form</v>
          </cell>
        </row>
        <row r="218">
          <cell r="C218" t="str">
            <v>Suckler cow, 18% crude protein, pellet form</v>
          </cell>
        </row>
        <row r="219">
          <cell r="C219" t="str">
            <v>Suckler cow, 20% crude protein, pellet form</v>
          </cell>
        </row>
        <row r="220">
          <cell r="C220" t="str">
            <v>Suckler cow, 22% crude protein, pellet form</v>
          </cell>
        </row>
        <row r="221">
          <cell r="C221" t="str">
            <v>Suckler cow, 25% crude protein, pellet form</v>
          </cell>
        </row>
        <row r="222">
          <cell r="C222" t="str">
            <v>Suckler cow, 30% crude protein, pellet form</v>
          </cell>
        </row>
        <row r="223">
          <cell r="C223" t="str">
            <v>Suckler cow, 35% crude protein, pellet form</v>
          </cell>
        </row>
        <row r="224">
          <cell r="C224" t="str">
            <v>Suckler cow, 40% crude protein, pellet form</v>
          </cell>
        </row>
        <row r="225">
          <cell r="C225" t="str">
            <v>Mash, pellet form</v>
          </cell>
        </row>
        <row r="236">
          <cell r="C236" t="str">
            <v>Piglets, first stage feed, pellet form</v>
          </cell>
        </row>
        <row r="237">
          <cell r="C237" t="str">
            <v>Piglets, 2nd stage feed, pellet form</v>
          </cell>
        </row>
        <row r="238">
          <cell r="C238" t="str">
            <v>Pigs for fattening, pellet form</v>
          </cell>
        </row>
        <row r="239">
          <cell r="C239" t="str">
            <v>Growing- finishing pig, pellet form</v>
          </cell>
        </row>
        <row r="240">
          <cell r="C240" t="str">
            <v>Pregnant sow, pellet form</v>
          </cell>
        </row>
        <row r="241">
          <cell r="C241" t="str">
            <v>Suckling sow, pellet form</v>
          </cell>
        </row>
        <row r="242">
          <cell r="C242" t="str">
            <v>Piglets, first stage feed, flour form</v>
          </cell>
        </row>
        <row r="243">
          <cell r="C243" t="str">
            <v>Piglets, 2nd stage feed, flour form</v>
          </cell>
        </row>
        <row r="244">
          <cell r="C244" t="str">
            <v>Pigs for fattening, flour form</v>
          </cell>
        </row>
        <row r="245">
          <cell r="C245" t="str">
            <v>Growing- finishing pig, flour form</v>
          </cell>
        </row>
        <row r="246">
          <cell r="C246" t="str">
            <v>Pregnant sow, flour form</v>
          </cell>
        </row>
        <row r="247">
          <cell r="C247" t="str">
            <v>Suckling sow, flour form</v>
          </cell>
        </row>
        <row r="258">
          <cell r="C258" t="str">
            <v>Wheat-based, pellet form</v>
          </cell>
        </row>
        <row r="259">
          <cell r="C259" t="str">
            <v>Maize-based, pellet form</v>
          </cell>
        </row>
        <row r="260">
          <cell r="C260" t="str">
            <v>Wheat-based, flour form</v>
          </cell>
        </row>
        <row r="261">
          <cell r="C261" t="str">
            <v>Maize-based, flour form</v>
          </cell>
        </row>
        <row r="278">
          <cell r="C278" t="str">
            <v>Horse, 14% crude protein, pellet form</v>
          </cell>
        </row>
        <row r="279">
          <cell r="C279" t="str">
            <v>Suckler calf, flour form</v>
          </cell>
        </row>
        <row r="405">
          <cell r="B405" t="str">
            <v>Daily spread</v>
          </cell>
          <cell r="C405" t="str">
            <v>Daily spread</v>
          </cell>
          <cell r="D405" t="str">
            <v>Daily spread</v>
          </cell>
          <cell r="F405" t="str">
            <v>Daily spread</v>
          </cell>
          <cell r="G405" t="str">
            <v>Solid storage</v>
          </cell>
          <cell r="H405" t="str">
            <v>Solid storage</v>
          </cell>
          <cell r="I405" t="str">
            <v>Dry lot</v>
          </cell>
          <cell r="J405" t="str">
            <v>Dry lot</v>
          </cell>
        </row>
        <row r="406">
          <cell r="B406" t="str">
            <v>Solid storage</v>
          </cell>
          <cell r="C406" t="str">
            <v>Solid storage</v>
          </cell>
          <cell r="D406" t="str">
            <v>Solid storage</v>
          </cell>
          <cell r="F406" t="str">
            <v>Solid storage</v>
          </cell>
          <cell r="G406" t="str">
            <v>Dry lot</v>
          </cell>
          <cell r="H406" t="str">
            <v>Dry lot</v>
          </cell>
          <cell r="I406" t="str">
            <v xml:space="preserve">Uncovered anaerobic lagoon </v>
          </cell>
          <cell r="J406" t="str">
            <v xml:space="preserve">Uncovered anaerobic lagoon </v>
          </cell>
        </row>
        <row r="407">
          <cell r="B407" t="str">
            <v>Dry lot</v>
          </cell>
          <cell r="C407" t="str">
            <v>Dry lot</v>
          </cell>
          <cell r="D407" t="str">
            <v>Liquid / Slurry with natural crust cover</v>
          </cell>
          <cell r="F407" t="str">
            <v>Liquid / Slurry with natural crust cover</v>
          </cell>
          <cell r="G407" t="str">
            <v xml:space="preserve">Anaerobic digester </v>
          </cell>
          <cell r="H407" t="str">
            <v>Liquid / Slurry with natural crust cover</v>
          </cell>
          <cell r="I407" t="str">
            <v>Composting In-vessel</v>
          </cell>
          <cell r="J407" t="str">
            <v>Composting In-vessel</v>
          </cell>
        </row>
        <row r="408">
          <cell r="B408" t="str">
            <v>Liquid / Slurry with natural crust cover</v>
          </cell>
          <cell r="C408" t="str">
            <v>Liquid / Slurry with natural crust cover</v>
          </cell>
          <cell r="D408" t="str">
            <v>Liquid / slurry without natural crust cover</v>
          </cell>
          <cell r="F408" t="str">
            <v>Liquid / slurry without natural crust cover</v>
          </cell>
          <cell r="G408" t="str">
            <v>Cattle and swine deep bedding-no mixing, &lt;1 month</v>
          </cell>
          <cell r="H408" t="str">
            <v>Liquid / slurry without natural crust cover</v>
          </cell>
          <cell r="I408" t="str">
            <v>Composting Static Pile</v>
          </cell>
          <cell r="J408" t="str">
            <v>Composting Static Pile</v>
          </cell>
        </row>
        <row r="409">
          <cell r="B409" t="str">
            <v>Liquid / slurry without natural crust cover</v>
          </cell>
          <cell r="C409" t="str">
            <v>Liquid / slurry without natural crust cover</v>
          </cell>
          <cell r="D409" t="str">
            <v xml:space="preserve">Uncovered anaerobic lagoon </v>
          </cell>
          <cell r="F409" t="str">
            <v xml:space="preserve">Uncovered anaerobic lagoon </v>
          </cell>
          <cell r="G409" t="str">
            <v>Cattle and swine deep bedding-no mixing, &gt;1 month</v>
          </cell>
          <cell r="H409" t="str">
            <v xml:space="preserve">Uncovered anaerobic lagoon </v>
          </cell>
          <cell r="I409" t="str">
            <v>Composting intensive windrow</v>
          </cell>
          <cell r="J409" t="str">
            <v>Composting intensive windrow</v>
          </cell>
        </row>
        <row r="410">
          <cell r="B410" t="str">
            <v xml:space="preserve">Uncovered anaerobic lagoon </v>
          </cell>
          <cell r="C410" t="str">
            <v xml:space="preserve">Uncovered anaerobic lagoon </v>
          </cell>
          <cell r="D410" t="str">
            <v>Pit storage below animal confinements, &lt;1 month</v>
          </cell>
          <cell r="F410" t="str">
            <v>Pit storage below animal confinements, &lt;1 month</v>
          </cell>
          <cell r="G410" t="str">
            <v>Composting In-vessel</v>
          </cell>
          <cell r="H410" t="str">
            <v>Pit storage below animal confinements, &lt;1 month</v>
          </cell>
          <cell r="I410" t="str">
            <v>Composting passive windrow</v>
          </cell>
          <cell r="J410" t="str">
            <v>Composting passive windrow</v>
          </cell>
        </row>
        <row r="411">
          <cell r="B411" t="str">
            <v>Pit storage below animal confinements, &lt;1 month</v>
          </cell>
          <cell r="C411" t="str">
            <v>Pit storage below animal confinements, &lt;1 month</v>
          </cell>
          <cell r="D411" t="str">
            <v>Pit storage below animal confinements, &gt; 1 month</v>
          </cell>
          <cell r="F411" t="str">
            <v>Pit storage below animal confinements, &gt; 1 month</v>
          </cell>
          <cell r="G411" t="str">
            <v>Composting Static Pile</v>
          </cell>
          <cell r="H411" t="str">
            <v>Pit storage below animal confinements, &gt; 1 month</v>
          </cell>
          <cell r="I411" t="str">
            <v>Poultry manure with litter</v>
          </cell>
          <cell r="J411" t="str">
            <v>Poultry manure with litter</v>
          </cell>
        </row>
        <row r="412">
          <cell r="B412" t="str">
            <v>Pit storage below animal confinements, &gt; 1 month</v>
          </cell>
          <cell r="C412" t="str">
            <v>Pit storage below animal confinements, &gt; 1 month</v>
          </cell>
          <cell r="D412" t="str">
            <v xml:space="preserve">Anaerobic digester </v>
          </cell>
          <cell r="F412" t="str">
            <v xml:space="preserve">Anaerobic digester </v>
          </cell>
          <cell r="G412" t="str">
            <v>Composting intensive windrow</v>
          </cell>
          <cell r="H412" t="str">
            <v xml:space="preserve">Anaerobic digester </v>
          </cell>
          <cell r="I412" t="str">
            <v>Poultry without litter</v>
          </cell>
          <cell r="J412" t="str">
            <v>Poultry without litter</v>
          </cell>
        </row>
        <row r="413">
          <cell r="B413" t="str">
            <v xml:space="preserve">Anaerobic digester </v>
          </cell>
          <cell r="C413" t="str">
            <v xml:space="preserve">Anaerobic digester </v>
          </cell>
          <cell r="D413" t="str">
            <v>Cattle and swine deep bedding-no mixing, &lt;1 month</v>
          </cell>
          <cell r="F413" t="str">
            <v>Cattle and swine deep bedding-no mixing, &lt;1 month</v>
          </cell>
          <cell r="G413" t="str">
            <v>Composting passive windrow</v>
          </cell>
          <cell r="H413" t="str">
            <v>Cattle and swine deep bedding-no mixing, &lt;1 month</v>
          </cell>
        </row>
        <row r="414">
          <cell r="B414" t="str">
            <v>Cattle and swine deep bedding-no mixing, &lt;1 month</v>
          </cell>
          <cell r="C414" t="str">
            <v>Cattle and swine deep bedding-no mixing, &lt;1 month</v>
          </cell>
          <cell r="D414" t="str">
            <v>Cattle and swine deep bedding-no mixing, &gt;1 month</v>
          </cell>
          <cell r="F414" t="str">
            <v>Cattle and swine deep bedding-no mixing, &gt;1 month</v>
          </cell>
          <cell r="H414" t="str">
            <v>Cattle and swine deep bedding-no mixing, &gt;1 month</v>
          </cell>
        </row>
        <row r="415">
          <cell r="B415" t="str">
            <v>Cattle and swine deep bedding-no mixing, &gt;1 month</v>
          </cell>
          <cell r="C415" t="str">
            <v>Cattle and swine deep bedding-no mixing, &gt;1 month</v>
          </cell>
          <cell r="D415" t="str">
            <v>Cattle and swine deep bedding-active mixing, &lt; 1 month</v>
          </cell>
          <cell r="F415" t="str">
            <v>Cattle and swine deep bedding-active mixing, &lt; 1 month</v>
          </cell>
          <cell r="H415" t="str">
            <v>Cattle and swine deep bedding-active mixing, &lt; 1 month</v>
          </cell>
        </row>
        <row r="416">
          <cell r="B416" t="str">
            <v>Cattle and swine deep bedding-active mixing, &lt; 1 month</v>
          </cell>
          <cell r="C416" t="str">
            <v>Cattle and swine deep bedding-active mixing, &lt; 1 month</v>
          </cell>
          <cell r="D416" t="str">
            <v>Cattle and swine deep bedding-active mixing, &gt; 1 month</v>
          </cell>
          <cell r="F416" t="str">
            <v>Cattle and swine deep bedding-active mixing, &gt; 1 month</v>
          </cell>
          <cell r="H416" t="str">
            <v>Cattle and swine deep bedding-active mixing, &gt; 1 month</v>
          </cell>
        </row>
        <row r="417">
          <cell r="B417" t="str">
            <v>Cattle and swine deep bedding-active mixing, &gt; 1 month</v>
          </cell>
          <cell r="C417" t="str">
            <v>Cattle and swine deep bedding-active mixing, &gt; 1 month</v>
          </cell>
          <cell r="D417" t="str">
            <v>Composting In-vessel</v>
          </cell>
          <cell r="F417" t="str">
            <v>Composting In-vessel</v>
          </cell>
          <cell r="H417" t="str">
            <v>Composting In-vessel</v>
          </cell>
        </row>
        <row r="418">
          <cell r="B418" t="str">
            <v>Composting In-vessel</v>
          </cell>
          <cell r="C418" t="str">
            <v>Composting In-vessel</v>
          </cell>
          <cell r="D418" t="str">
            <v>Composting Static Pile</v>
          </cell>
          <cell r="F418" t="str">
            <v>Composting Static Pile</v>
          </cell>
          <cell r="H418" t="str">
            <v>Composting Static Pile</v>
          </cell>
        </row>
        <row r="419">
          <cell r="B419" t="str">
            <v>Composting Static Pile</v>
          </cell>
          <cell r="C419" t="str">
            <v>Composting Static Pile</v>
          </cell>
          <cell r="D419" t="str">
            <v>Composting intensive windrow</v>
          </cell>
          <cell r="F419" t="str">
            <v>Composting intensive windrow</v>
          </cell>
          <cell r="H419" t="str">
            <v>Composting intensive windrow</v>
          </cell>
        </row>
        <row r="420">
          <cell r="B420" t="str">
            <v>Composting intensive windrow</v>
          </cell>
          <cell r="C420" t="str">
            <v>Composting intensive windrow</v>
          </cell>
          <cell r="D420" t="str">
            <v>Composting passive windrow</v>
          </cell>
          <cell r="F420" t="str">
            <v>Composting passive windrow</v>
          </cell>
          <cell r="H420" t="str">
            <v>Composting passive windrow</v>
          </cell>
        </row>
        <row r="421">
          <cell r="B421" t="str">
            <v>Composting passive windrow</v>
          </cell>
          <cell r="C421" t="str">
            <v>Composting passive windrow</v>
          </cell>
          <cell r="H421" t="str">
            <v>Aerobic treatment - natural aeration systems</v>
          </cell>
        </row>
        <row r="422">
          <cell r="H422" t="str">
            <v>Aerobic treatment -  Forced aeration systems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16" workbookViewId="0">
      <selection activeCell="D44" sqref="D44"/>
    </sheetView>
  </sheetViews>
  <sheetFormatPr baseColWidth="10" defaultRowHeight="15"/>
  <cols>
    <col min="2" max="2" width="39.85546875" customWidth="1"/>
    <col min="4" max="4" width="18.42578125" customWidth="1"/>
    <col min="5" max="5" width="17.42578125" customWidth="1"/>
    <col min="7" max="7" width="15.140625" bestFit="1" customWidth="1"/>
    <col min="12" max="12" width="13.42578125" bestFit="1" customWidth="1"/>
  </cols>
  <sheetData>
    <row r="2" spans="2:12" ht="15.75">
      <c r="B2" s="1" t="s">
        <v>31</v>
      </c>
      <c r="C2" s="2"/>
      <c r="D2" s="3"/>
      <c r="H2" s="4"/>
      <c r="K2" s="4"/>
      <c r="L2" s="4"/>
    </row>
    <row r="3" spans="2:12" ht="45">
      <c r="B3" s="5" t="s">
        <v>100</v>
      </c>
      <c r="C3" s="5" t="s">
        <v>101</v>
      </c>
      <c r="D3" s="5" t="s">
        <v>103</v>
      </c>
      <c r="H3" s="4"/>
      <c r="K3" s="4"/>
    </row>
    <row r="4" spans="2:12">
      <c r="B4" s="6" t="s">
        <v>66</v>
      </c>
      <c r="C4" s="9">
        <v>0</v>
      </c>
      <c r="D4" s="12">
        <f>C4*VLOOKUP(B4,'Standard data'!$B$5:$E$39,4,FALSE)</f>
        <v>0</v>
      </c>
      <c r="H4" s="4"/>
      <c r="J4" s="4"/>
      <c r="K4" s="4"/>
    </row>
    <row r="5" spans="2:12">
      <c r="B5" s="6" t="s">
        <v>66</v>
      </c>
      <c r="C5" s="9">
        <v>0</v>
      </c>
      <c r="D5" s="12">
        <f>C5*VLOOKUP(B5,'Standard data'!$B$5:$E$39,4,FALSE)</f>
        <v>0</v>
      </c>
      <c r="H5" s="4"/>
      <c r="I5" s="4"/>
      <c r="J5" s="4"/>
      <c r="K5" s="4"/>
    </row>
    <row r="6" spans="2:12">
      <c r="B6" s="6" t="s">
        <v>66</v>
      </c>
      <c r="C6" s="9">
        <v>0</v>
      </c>
      <c r="D6" s="12">
        <f>C6*VLOOKUP(B6,'Standard data'!$B$5:$E$39,4,FALSE)</f>
        <v>0</v>
      </c>
      <c r="H6" s="4"/>
      <c r="I6" s="4"/>
      <c r="J6" s="4"/>
      <c r="K6" s="4"/>
    </row>
    <row r="7" spans="2:12">
      <c r="B7" s="6" t="s">
        <v>66</v>
      </c>
      <c r="C7" s="9">
        <v>0</v>
      </c>
      <c r="D7" s="12">
        <f>C7*VLOOKUP(B7,'Standard data'!$B$5:$E$39,4,FALSE)</f>
        <v>0</v>
      </c>
      <c r="H7" s="4"/>
      <c r="I7" s="4"/>
      <c r="J7" s="4"/>
      <c r="K7" s="4"/>
    </row>
    <row r="8" spans="2:12">
      <c r="B8" s="6" t="s">
        <v>66</v>
      </c>
      <c r="C8" s="9">
        <v>0</v>
      </c>
      <c r="D8" s="12">
        <f>C8*VLOOKUP(B8,'Standard data'!$B$5:$E$39,4,FALSE)</f>
        <v>0</v>
      </c>
      <c r="H8" s="4"/>
      <c r="I8" s="4"/>
      <c r="J8" s="4"/>
      <c r="K8" s="4"/>
    </row>
    <row r="9" spans="2:12" ht="15.75" thickBot="1">
      <c r="B9" s="6" t="s">
        <v>66</v>
      </c>
      <c r="C9" s="9">
        <v>0</v>
      </c>
      <c r="D9" s="12">
        <f>C9*VLOOKUP(B9,'Standard data'!$B$5:$E$39,4,FALSE)</f>
        <v>0</v>
      </c>
      <c r="H9" s="4"/>
      <c r="I9" s="4"/>
      <c r="J9" s="4"/>
      <c r="K9" s="4"/>
    </row>
    <row r="10" spans="2:12" ht="15.75" thickBot="1">
      <c r="D10" s="20">
        <f ca="1">SUM(D4:D10)</f>
        <v>0</v>
      </c>
      <c r="H10" s="4"/>
      <c r="I10" s="4"/>
      <c r="J10" s="4"/>
      <c r="K10" s="4"/>
    </row>
    <row r="11" spans="2:12">
      <c r="H11" s="4"/>
      <c r="I11" s="4"/>
      <c r="J11" s="4"/>
      <c r="K11" s="4"/>
    </row>
    <row r="13" spans="2:12">
      <c r="B13" s="49" t="s">
        <v>81</v>
      </c>
    </row>
    <row r="14" spans="2:12" s="18" customFormat="1" ht="45">
      <c r="B14" s="5" t="s">
        <v>104</v>
      </c>
      <c r="C14" s="5" t="s">
        <v>106</v>
      </c>
      <c r="D14" s="5" t="s">
        <v>103</v>
      </c>
      <c r="E14"/>
    </row>
    <row r="15" spans="2:12">
      <c r="B15" s="6" t="s">
        <v>40</v>
      </c>
      <c r="C15" s="9">
        <v>0</v>
      </c>
      <c r="D15" s="12">
        <f>C15*VLOOKUP(B15,'Standard data'!$B$45:$E$50,4,FALSE)</f>
        <v>0</v>
      </c>
    </row>
    <row r="16" spans="2:12">
      <c r="B16" s="6" t="s">
        <v>40</v>
      </c>
      <c r="C16" s="9">
        <v>0</v>
      </c>
      <c r="D16" s="12">
        <f>C16*VLOOKUP(B16,'Standard data'!$B$45:$E$50,4,FALSE)</f>
        <v>0</v>
      </c>
    </row>
    <row r="17" spans="2:4">
      <c r="B17" s="6" t="s">
        <v>40</v>
      </c>
      <c r="C17" s="9">
        <v>0</v>
      </c>
      <c r="D17" s="12">
        <f>C17*VLOOKUP(B17,'Standard data'!$B$45:$E$50,4,FALSE)</f>
        <v>0</v>
      </c>
    </row>
    <row r="18" spans="2:4">
      <c r="B18" s="6" t="s">
        <v>40</v>
      </c>
      <c r="C18" s="9">
        <v>0</v>
      </c>
      <c r="D18" s="12">
        <f>C18*VLOOKUP(B18,'Standard data'!$B$45:$E$50,4,FALSE)</f>
        <v>0</v>
      </c>
    </row>
    <row r="19" spans="2:4">
      <c r="B19" s="6" t="s">
        <v>40</v>
      </c>
      <c r="C19" s="9">
        <v>0</v>
      </c>
      <c r="D19" s="12">
        <f>C19*VLOOKUP(B19,'Standard data'!$B$45:$E$50,4,FALSE)</f>
        <v>0</v>
      </c>
    </row>
    <row r="20" spans="2:4" ht="15.75" thickBot="1">
      <c r="B20" s="6" t="s">
        <v>40</v>
      </c>
      <c r="C20" s="9">
        <v>0</v>
      </c>
      <c r="D20" s="12">
        <f>C20*VLOOKUP(B20,'Standard data'!$B$45:$E$50,4,FALSE)</f>
        <v>0</v>
      </c>
    </row>
    <row r="21" spans="2:4" ht="15.75" thickBot="1">
      <c r="D21" s="20">
        <f ca="1">SUM(D15:D21)</f>
        <v>0</v>
      </c>
    </row>
    <row r="24" spans="2:4">
      <c r="B24" s="49" t="s">
        <v>84</v>
      </c>
    </row>
    <row r="25" spans="2:4" ht="60">
      <c r="B25" s="5" t="s">
        <v>104</v>
      </c>
      <c r="C25" s="5" t="s">
        <v>107</v>
      </c>
      <c r="D25" s="5" t="s">
        <v>103</v>
      </c>
    </row>
    <row r="26" spans="2:4">
      <c r="B26" s="6" t="s">
        <v>86</v>
      </c>
      <c r="C26" s="9">
        <v>0</v>
      </c>
      <c r="D26" s="12">
        <f>C26*VLOOKUP(B26,'Standard data'!$B$55:$F$64,5,FALSE)</f>
        <v>0</v>
      </c>
    </row>
    <row r="27" spans="2:4">
      <c r="B27" s="6" t="s">
        <v>86</v>
      </c>
      <c r="C27" s="9">
        <v>0</v>
      </c>
      <c r="D27" s="12">
        <f>C27*VLOOKUP(B27,'Standard data'!$B$55:$F$64,5,FALSE)</f>
        <v>0</v>
      </c>
    </row>
    <row r="28" spans="2:4">
      <c r="B28" s="6" t="s">
        <v>86</v>
      </c>
      <c r="C28" s="9">
        <v>0</v>
      </c>
      <c r="D28" s="12">
        <f>C28*VLOOKUP(B28,'Standard data'!$B$55:$F$64,5,FALSE)</f>
        <v>0</v>
      </c>
    </row>
    <row r="29" spans="2:4">
      <c r="B29" s="6" t="s">
        <v>86</v>
      </c>
      <c r="C29" s="9">
        <v>0</v>
      </c>
      <c r="D29" s="12">
        <f>C29*VLOOKUP(B29,'Standard data'!$B$55:$F$64,5,FALSE)</f>
        <v>0</v>
      </c>
    </row>
    <row r="30" spans="2:4">
      <c r="B30" s="6" t="s">
        <v>86</v>
      </c>
      <c r="C30" s="9">
        <v>0</v>
      </c>
      <c r="D30" s="12">
        <f>C30*VLOOKUP(B30,'Standard data'!$B$55:$F$64,5,FALSE)</f>
        <v>0</v>
      </c>
    </row>
    <row r="31" spans="2:4" ht="15.75" thickBot="1">
      <c r="B31" s="6" t="s">
        <v>86</v>
      </c>
      <c r="C31" s="9">
        <v>0</v>
      </c>
      <c r="D31" s="12">
        <f>C31*VLOOKUP(B31,'Standard data'!$B$55:$F$64,5,FALSE)</f>
        <v>0</v>
      </c>
    </row>
    <row r="32" spans="2:4" ht="15.75" thickBot="1">
      <c r="D32" s="20">
        <f ca="1">SUM(D26:D32)</f>
        <v>0</v>
      </c>
    </row>
    <row r="35" spans="2:4">
      <c r="B35" s="49" t="s">
        <v>108</v>
      </c>
    </row>
    <row r="36" spans="2:4" ht="60">
      <c r="B36" s="5" t="s">
        <v>104</v>
      </c>
      <c r="C36" s="5" t="s">
        <v>107</v>
      </c>
      <c r="D36" s="5" t="s">
        <v>103</v>
      </c>
    </row>
    <row r="37" spans="2:4">
      <c r="B37" s="6" t="s">
        <v>44</v>
      </c>
      <c r="C37" s="9">
        <v>0</v>
      </c>
      <c r="D37" s="12">
        <f>C37*VLOOKUP(B37,'Standard data'!$B$71:$H$79,7,FALSE)</f>
        <v>0</v>
      </c>
    </row>
    <row r="38" spans="2:4">
      <c r="B38" s="6" t="s">
        <v>44</v>
      </c>
      <c r="C38" s="9">
        <v>0</v>
      </c>
      <c r="D38" s="12">
        <f>C38*VLOOKUP(B38,'Standard data'!$B$71:$H$79,7,FALSE)</f>
        <v>0</v>
      </c>
    </row>
    <row r="39" spans="2:4">
      <c r="B39" s="6" t="s">
        <v>44</v>
      </c>
      <c r="C39" s="9">
        <v>0</v>
      </c>
      <c r="D39" s="12">
        <f>C39*VLOOKUP(B39,'Standard data'!$B$71:$H$79,7,FALSE)</f>
        <v>0</v>
      </c>
    </row>
    <row r="40" spans="2:4">
      <c r="B40" s="6" t="s">
        <v>44</v>
      </c>
      <c r="C40" s="9">
        <v>0</v>
      </c>
      <c r="D40" s="12">
        <f>C40*VLOOKUP(B40,'Standard data'!$B$71:$H$79,7,FALSE)</f>
        <v>0</v>
      </c>
    </row>
    <row r="41" spans="2:4">
      <c r="B41" s="6" t="s">
        <v>44</v>
      </c>
      <c r="C41" s="9">
        <v>0</v>
      </c>
      <c r="D41" s="12">
        <f>C41*VLOOKUP(B41,'Standard data'!$B$71:$H$79,7,FALSE)</f>
        <v>0</v>
      </c>
    </row>
    <row r="42" spans="2:4" ht="15.75" thickBot="1">
      <c r="B42" s="6" t="s">
        <v>44</v>
      </c>
      <c r="C42" s="9">
        <v>0</v>
      </c>
      <c r="D42" s="12">
        <f>C42*VLOOKUP(B42,'Standard data'!$B$71:$H$79,7,FALSE)</f>
        <v>0</v>
      </c>
    </row>
    <row r="43" spans="2:4" ht="15.75" thickBot="1">
      <c r="D43" s="20">
        <f ca="1">SUM(D37:D43)</f>
        <v>0</v>
      </c>
    </row>
  </sheetData>
  <dataValidations count="4">
    <dataValidation type="list" allowBlank="1" showInputMessage="1" showErrorMessage="1" sqref="B4:B9">
      <formula1>electricity_ID</formula1>
    </dataValidation>
    <dataValidation type="list" allowBlank="1" showInputMessage="1" showErrorMessage="1" sqref="B15:B20">
      <formula1>energy_ID</formula1>
    </dataValidation>
    <dataValidation type="list" allowBlank="1" showInputMessage="1" showErrorMessage="1" sqref="B26:B31">
      <formula1>biomass_ID</formula1>
    </dataValidation>
    <dataValidation type="list" allowBlank="1" showInputMessage="1" showErrorMessage="1" sqref="B37:B42">
      <formula1>transport_ID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44" workbookViewId="0">
      <selection activeCell="H73" sqref="H73"/>
    </sheetView>
  </sheetViews>
  <sheetFormatPr baseColWidth="10" defaultRowHeight="15"/>
  <cols>
    <col min="1" max="1" width="17.7109375" customWidth="1"/>
    <col min="2" max="2" width="37" customWidth="1"/>
    <col min="3" max="3" width="9.140625" customWidth="1"/>
    <col min="4" max="4" width="17.7109375" customWidth="1"/>
    <col min="5" max="5" width="13.140625" customWidth="1"/>
    <col min="6" max="6" width="15.42578125" customWidth="1"/>
  </cols>
  <sheetData>
    <row r="1" spans="1:7" ht="15.75">
      <c r="A1" s="7"/>
      <c r="B1" s="32" t="s">
        <v>60</v>
      </c>
      <c r="C1" s="33"/>
      <c r="D1" s="33"/>
      <c r="E1" s="33"/>
    </row>
    <row r="2" spans="1:7" ht="16.5" thickBot="1">
      <c r="A2" s="7"/>
      <c r="B2" s="27" t="s">
        <v>102</v>
      </c>
      <c r="C2" s="33"/>
      <c r="D2" s="33"/>
      <c r="E2" s="33"/>
    </row>
    <row r="3" spans="1:7" ht="25.5">
      <c r="A3" s="7"/>
      <c r="B3" s="22" t="s">
        <v>72</v>
      </c>
      <c r="C3" s="22" t="s">
        <v>32</v>
      </c>
      <c r="D3" s="36" t="s">
        <v>65</v>
      </c>
      <c r="E3" s="26" t="s">
        <v>36</v>
      </c>
      <c r="F3" s="45" t="s">
        <v>73</v>
      </c>
    </row>
    <row r="4" spans="1:7">
      <c r="A4" s="7"/>
      <c r="C4" s="28"/>
      <c r="D4" s="37"/>
      <c r="E4" s="29" t="s">
        <v>38</v>
      </c>
    </row>
    <row r="5" spans="1:7" ht="15.75" thickBot="1">
      <c r="A5" s="7"/>
      <c r="B5" s="30" t="s">
        <v>66</v>
      </c>
      <c r="C5" s="30" t="s">
        <v>59</v>
      </c>
      <c r="D5" s="34">
        <v>135.99280555939998</v>
      </c>
      <c r="E5" s="38">
        <f>D5/3.6</f>
        <v>37.775779322055548</v>
      </c>
      <c r="F5" t="s">
        <v>37</v>
      </c>
      <c r="G5" t="s">
        <v>74</v>
      </c>
    </row>
    <row r="6" spans="1:7" ht="16.5" thickTop="1" thickBot="1">
      <c r="A6" s="7"/>
      <c r="B6" s="30" t="s">
        <v>67</v>
      </c>
      <c r="C6" s="30" t="s">
        <v>59</v>
      </c>
      <c r="D6" s="34">
        <v>141.1312777777778</v>
      </c>
      <c r="E6" s="38">
        <f t="shared" ref="E6:E10" si="0">D6/3.6</f>
        <v>39.203132716049389</v>
      </c>
    </row>
    <row r="7" spans="1:7" ht="16.5" thickTop="1" thickBot="1">
      <c r="A7" s="7"/>
      <c r="B7" s="30" t="s">
        <v>68</v>
      </c>
      <c r="C7" s="30" t="s">
        <v>59</v>
      </c>
      <c r="D7" s="34">
        <v>150.10905555555556</v>
      </c>
      <c r="E7" s="38">
        <f t="shared" si="0"/>
        <v>41.696959876543211</v>
      </c>
    </row>
    <row r="8" spans="1:7" ht="16.5" thickTop="1" thickBot="1">
      <c r="A8" s="7"/>
      <c r="B8" s="30" t="s">
        <v>69</v>
      </c>
      <c r="C8" s="30" t="s">
        <v>59</v>
      </c>
      <c r="D8" s="34">
        <v>185.90639925693955</v>
      </c>
      <c r="E8" s="38">
        <f t="shared" si="0"/>
        <v>51.640666460260988</v>
      </c>
    </row>
    <row r="9" spans="1:7" ht="16.5" thickTop="1" thickBot="1">
      <c r="A9" s="7"/>
      <c r="B9" s="30" t="s">
        <v>70</v>
      </c>
      <c r="C9" s="30" t="s">
        <v>59</v>
      </c>
      <c r="D9" s="34">
        <v>192.93097222222221</v>
      </c>
      <c r="E9" s="38">
        <f t="shared" si="0"/>
        <v>53.591936728395055</v>
      </c>
    </row>
    <row r="10" spans="1:7" ht="16.5" thickTop="1" thickBot="1">
      <c r="A10" s="7"/>
      <c r="B10" s="30" t="s">
        <v>71</v>
      </c>
      <c r="C10" s="30" t="s">
        <v>59</v>
      </c>
      <c r="D10" s="34">
        <v>205.20716998472224</v>
      </c>
      <c r="E10" s="38">
        <f t="shared" si="0"/>
        <v>57.001991662422846</v>
      </c>
    </row>
    <row r="11" spans="1:7" ht="16.5" thickTop="1" thickBot="1">
      <c r="A11" s="7"/>
      <c r="B11" s="30" t="s">
        <v>15</v>
      </c>
      <c r="C11" s="30" t="s">
        <v>59</v>
      </c>
      <c r="D11" s="34">
        <v>52.135959999999997</v>
      </c>
      <c r="E11" s="38">
        <f t="shared" ref="E11:E38" si="1">D11/3.6</f>
        <v>14.482211111111109</v>
      </c>
      <c r="F11" t="s">
        <v>76</v>
      </c>
      <c r="G11" t="s">
        <v>75</v>
      </c>
    </row>
    <row r="12" spans="1:7" ht="16.5" thickTop="1" thickBot="1">
      <c r="A12" s="7"/>
      <c r="B12" s="30" t="s">
        <v>0</v>
      </c>
      <c r="C12" s="30" t="s">
        <v>59</v>
      </c>
      <c r="D12" s="34">
        <v>59.414259999999999</v>
      </c>
      <c r="E12" s="38">
        <f t="shared" si="1"/>
        <v>16.50396111111111</v>
      </c>
      <c r="F12" t="s">
        <v>76</v>
      </c>
    </row>
    <row r="13" spans="1:7" ht="16.5" thickTop="1" thickBot="1">
      <c r="A13" s="19"/>
      <c r="B13" s="30" t="s">
        <v>1</v>
      </c>
      <c r="C13" s="30" t="s">
        <v>59</v>
      </c>
      <c r="D13" s="34">
        <v>191.54580000000001</v>
      </c>
      <c r="E13" s="38">
        <f t="shared" si="1"/>
        <v>53.207166666666666</v>
      </c>
      <c r="F13" t="s">
        <v>76</v>
      </c>
    </row>
    <row r="14" spans="1:7" ht="16.5" thickTop="1" thickBot="1">
      <c r="A14" s="19"/>
      <c r="B14" s="30" t="s">
        <v>61</v>
      </c>
      <c r="C14" s="30" t="s">
        <v>59</v>
      </c>
      <c r="D14" s="34">
        <v>112.21393999999999</v>
      </c>
      <c r="E14" s="38">
        <f t="shared" si="1"/>
        <v>31.170538888888885</v>
      </c>
      <c r="F14" t="s">
        <v>76</v>
      </c>
    </row>
    <row r="15" spans="1:7" ht="16.5" thickTop="1" thickBot="1">
      <c r="A15" s="19"/>
      <c r="B15" s="30" t="s">
        <v>10</v>
      </c>
      <c r="C15" s="30" t="s">
        <v>59</v>
      </c>
      <c r="D15" s="34">
        <v>263.15355999999997</v>
      </c>
      <c r="E15" s="38">
        <f t="shared" si="1"/>
        <v>73.098211111111098</v>
      </c>
      <c r="F15" t="s">
        <v>76</v>
      </c>
    </row>
    <row r="16" spans="1:7" ht="16.5" thickTop="1" thickBot="1">
      <c r="A16" s="19"/>
      <c r="B16" s="30" t="s">
        <v>2</v>
      </c>
      <c r="C16" s="30" t="s">
        <v>59</v>
      </c>
      <c r="D16" s="34">
        <v>196.98819999999998</v>
      </c>
      <c r="E16" s="38">
        <f t="shared" si="1"/>
        <v>54.718944444444439</v>
      </c>
      <c r="F16" t="s">
        <v>76</v>
      </c>
    </row>
    <row r="17" spans="1:6" ht="16.5" thickTop="1" thickBot="1">
      <c r="A17" s="19"/>
      <c r="B17" s="30" t="s">
        <v>3</v>
      </c>
      <c r="C17" s="30" t="s">
        <v>59</v>
      </c>
      <c r="D17" s="34">
        <v>115.67488</v>
      </c>
      <c r="E17" s="38">
        <f t="shared" si="1"/>
        <v>32.131911111111108</v>
      </c>
      <c r="F17" t="s">
        <v>76</v>
      </c>
    </row>
    <row r="18" spans="1:6" ht="16.5" thickTop="1" thickBot="1">
      <c r="A18" s="19"/>
      <c r="B18" s="30" t="s">
        <v>4</v>
      </c>
      <c r="C18" s="30" t="s">
        <v>59</v>
      </c>
      <c r="D18" s="34">
        <v>321.05920000000003</v>
      </c>
      <c r="E18" s="38">
        <f t="shared" si="1"/>
        <v>89.183111111111117</v>
      </c>
      <c r="F18" t="s">
        <v>76</v>
      </c>
    </row>
    <row r="19" spans="1:6" ht="16.5" thickTop="1" thickBot="1">
      <c r="B19" s="30" t="s">
        <v>21</v>
      </c>
      <c r="C19" s="30" t="s">
        <v>59</v>
      </c>
      <c r="D19" s="34">
        <v>63.532119999999999</v>
      </c>
      <c r="E19" s="38">
        <f t="shared" si="1"/>
        <v>17.64781111111111</v>
      </c>
      <c r="F19" t="s">
        <v>76</v>
      </c>
    </row>
    <row r="20" spans="1:6" ht="16.5" thickTop="1" thickBot="1">
      <c r="B20" s="30" t="s">
        <v>8</v>
      </c>
      <c r="C20" s="30" t="s">
        <v>59</v>
      </c>
      <c r="D20" s="34">
        <v>22.657688</v>
      </c>
      <c r="E20" s="38">
        <f t="shared" si="1"/>
        <v>6.2938022222222223</v>
      </c>
      <c r="F20" t="s">
        <v>76</v>
      </c>
    </row>
    <row r="21" spans="1:6" ht="16.5" thickTop="1" thickBot="1">
      <c r="B21" s="30" t="s">
        <v>6</v>
      </c>
      <c r="C21" s="30" t="s">
        <v>59</v>
      </c>
      <c r="D21" s="34">
        <v>169.90128000000001</v>
      </c>
      <c r="E21" s="38">
        <f t="shared" si="1"/>
        <v>47.194800000000001</v>
      </c>
      <c r="F21" t="s">
        <v>76</v>
      </c>
    </row>
    <row r="22" spans="1:6" ht="16.5" thickTop="1" thickBot="1">
      <c r="B22" s="30" t="s">
        <v>62</v>
      </c>
      <c r="C22" s="30" t="s">
        <v>59</v>
      </c>
      <c r="D22" s="34">
        <v>242.99256</v>
      </c>
      <c r="E22" s="38">
        <f t="shared" si="1"/>
        <v>67.497933333333336</v>
      </c>
      <c r="F22" t="s">
        <v>76</v>
      </c>
    </row>
    <row r="23" spans="1:6" ht="16.5" thickTop="1" thickBot="1">
      <c r="B23" s="30" t="s">
        <v>13</v>
      </c>
      <c r="C23" s="30" t="s">
        <v>59</v>
      </c>
      <c r="D23" s="34">
        <v>120.04956</v>
      </c>
      <c r="E23" s="38">
        <f t="shared" si="1"/>
        <v>33.347099999999998</v>
      </c>
      <c r="F23" t="s">
        <v>76</v>
      </c>
    </row>
    <row r="24" spans="1:6" ht="16.5" thickTop="1" thickBot="1">
      <c r="B24" s="30" t="s">
        <v>5</v>
      </c>
      <c r="C24" s="30" t="s">
        <v>59</v>
      </c>
      <c r="D24" s="34">
        <v>164.21964</v>
      </c>
      <c r="E24" s="38">
        <f t="shared" si="1"/>
        <v>45.616566666666664</v>
      </c>
      <c r="F24" t="s">
        <v>76</v>
      </c>
    </row>
    <row r="25" spans="1:6" ht="16.5" thickTop="1" thickBot="1">
      <c r="B25" s="30" t="s">
        <v>9</v>
      </c>
      <c r="C25" s="30" t="s">
        <v>59</v>
      </c>
      <c r="D25" s="34">
        <v>137.82488000000001</v>
      </c>
      <c r="E25" s="38">
        <f t="shared" si="1"/>
        <v>38.284688888888887</v>
      </c>
      <c r="F25" t="s">
        <v>76</v>
      </c>
    </row>
    <row r="26" spans="1:6" ht="16.5" thickTop="1" thickBot="1">
      <c r="B26" s="30" t="s">
        <v>11</v>
      </c>
      <c r="C26" s="30" t="s">
        <v>59</v>
      </c>
      <c r="D26" s="34">
        <v>60.874719999999996</v>
      </c>
      <c r="E26" s="38">
        <f t="shared" si="1"/>
        <v>16.909644444444442</v>
      </c>
      <c r="F26" t="s">
        <v>76</v>
      </c>
    </row>
    <row r="27" spans="1:6" ht="16.5" thickTop="1" thickBot="1">
      <c r="B27" s="30" t="s">
        <v>12</v>
      </c>
      <c r="C27" s="30" t="s">
        <v>59</v>
      </c>
      <c r="D27" s="34">
        <v>127.09032000000001</v>
      </c>
      <c r="E27" s="38">
        <f t="shared" si="1"/>
        <v>35.302866666666667</v>
      </c>
      <c r="F27" t="s">
        <v>76</v>
      </c>
    </row>
    <row r="28" spans="1:6" ht="16.5" thickTop="1" thickBot="1">
      <c r="B28" s="30" t="s">
        <v>63</v>
      </c>
      <c r="C28" s="30" t="s">
        <v>59</v>
      </c>
      <c r="D28" s="34">
        <v>82.377759999999995</v>
      </c>
      <c r="E28" s="38">
        <f t="shared" si="1"/>
        <v>22.88271111111111</v>
      </c>
      <c r="F28" t="s">
        <v>76</v>
      </c>
    </row>
    <row r="29" spans="1:6" ht="16.5" thickTop="1" thickBot="1">
      <c r="B29" s="30" t="s">
        <v>14</v>
      </c>
      <c r="C29" s="30" t="s">
        <v>59</v>
      </c>
      <c r="D29" s="34">
        <v>356.17363999999998</v>
      </c>
      <c r="E29" s="38">
        <f t="shared" si="1"/>
        <v>98.937122222222214</v>
      </c>
      <c r="F29" t="s">
        <v>76</v>
      </c>
    </row>
    <row r="30" spans="1:6" ht="16.5" thickTop="1" thickBot="1">
      <c r="B30" s="30" t="s">
        <v>64</v>
      </c>
      <c r="C30" s="30" t="s">
        <v>59</v>
      </c>
      <c r="D30" s="34">
        <v>146.35900000000001</v>
      </c>
      <c r="E30" s="38">
        <f t="shared" si="1"/>
        <v>40.655277777777776</v>
      </c>
      <c r="F30" t="s">
        <v>76</v>
      </c>
    </row>
    <row r="31" spans="1:6" ht="16.5" thickTop="1" thickBot="1">
      <c r="B31" s="30" t="s">
        <v>16</v>
      </c>
      <c r="C31" s="30" t="s">
        <v>59</v>
      </c>
      <c r="D31" s="34">
        <v>285.93599999999998</v>
      </c>
      <c r="E31" s="38">
        <f t="shared" si="1"/>
        <v>79.426666666666662</v>
      </c>
      <c r="F31" t="s">
        <v>76</v>
      </c>
    </row>
    <row r="32" spans="1:6" ht="16.5" thickTop="1" thickBot="1">
      <c r="B32" s="30" t="s">
        <v>17</v>
      </c>
      <c r="C32" s="30" t="s">
        <v>59</v>
      </c>
      <c r="D32" s="34">
        <v>137.11972</v>
      </c>
      <c r="E32" s="38">
        <f t="shared" si="1"/>
        <v>38.088811111111113</v>
      </c>
      <c r="F32" t="s">
        <v>76</v>
      </c>
    </row>
    <row r="33" spans="2:7" ht="16.5" thickTop="1" thickBot="1">
      <c r="B33" s="30" t="s">
        <v>18</v>
      </c>
      <c r="C33" s="30" t="s">
        <v>59</v>
      </c>
      <c r="D33" s="34">
        <v>176.35067999999998</v>
      </c>
      <c r="E33" s="38">
        <f t="shared" si="1"/>
        <v>48.986299999999993</v>
      </c>
      <c r="F33" t="s">
        <v>76</v>
      </c>
    </row>
    <row r="34" spans="2:7" ht="16.5" thickTop="1" thickBot="1">
      <c r="B34" s="30" t="s">
        <v>20</v>
      </c>
      <c r="C34" s="30" t="s">
        <v>59</v>
      </c>
      <c r="D34" s="34">
        <v>69.410440000000008</v>
      </c>
      <c r="E34" s="38">
        <f t="shared" si="1"/>
        <v>19.280677777777779</v>
      </c>
      <c r="F34" t="s">
        <v>76</v>
      </c>
    </row>
    <row r="35" spans="2:7" ht="16.5" thickTop="1" thickBot="1">
      <c r="B35" s="30" t="s">
        <v>19</v>
      </c>
      <c r="C35" s="30" t="s">
        <v>59</v>
      </c>
      <c r="D35" s="34">
        <v>122.14023999999999</v>
      </c>
      <c r="E35" s="38">
        <f t="shared" si="1"/>
        <v>33.927844444444439</v>
      </c>
      <c r="F35" t="s">
        <v>76</v>
      </c>
    </row>
    <row r="36" spans="2:7" ht="16.5" thickTop="1" thickBot="1">
      <c r="B36" s="30" t="s">
        <v>7</v>
      </c>
      <c r="C36" s="30" t="s">
        <v>59</v>
      </c>
      <c r="D36" s="34">
        <v>106.81139999999999</v>
      </c>
      <c r="E36" s="38">
        <f t="shared" si="1"/>
        <v>29.66983333333333</v>
      </c>
      <c r="F36" t="s">
        <v>76</v>
      </c>
    </row>
    <row r="37" spans="2:7" ht="16.5" thickTop="1" thickBot="1">
      <c r="B37" s="30" t="s">
        <v>22</v>
      </c>
      <c r="C37" s="30" t="s">
        <v>59</v>
      </c>
      <c r="D37" s="34">
        <v>6.1055800000000007</v>
      </c>
      <c r="E37" s="38">
        <f t="shared" si="1"/>
        <v>1.6959944444444446</v>
      </c>
      <c r="F37" t="s">
        <v>76</v>
      </c>
    </row>
    <row r="38" spans="2:7" ht="16.5" thickTop="1" thickBot="1">
      <c r="B38" s="30" t="s">
        <v>23</v>
      </c>
      <c r="C38" s="30" t="s">
        <v>59</v>
      </c>
      <c r="D38" s="34">
        <v>164.79975999999999</v>
      </c>
      <c r="E38" s="39">
        <f t="shared" si="1"/>
        <v>45.77771111111111</v>
      </c>
      <c r="F38" t="s">
        <v>76</v>
      </c>
    </row>
    <row r="39" spans="2:7" ht="16.5" thickTop="1" thickBot="1">
      <c r="B39" s="46" t="s">
        <v>85</v>
      </c>
      <c r="C39" s="30" t="s">
        <v>59</v>
      </c>
      <c r="D39" s="34"/>
      <c r="E39" s="39"/>
    </row>
    <row r="40" spans="2:7" ht="15.75" thickTop="1"/>
    <row r="42" spans="2:7" ht="15.75" thickBot="1">
      <c r="B42" t="s">
        <v>105</v>
      </c>
    </row>
    <row r="43" spans="2:7" ht="25.5">
      <c r="B43" s="22" t="s">
        <v>81</v>
      </c>
      <c r="C43" s="22" t="s">
        <v>32</v>
      </c>
      <c r="D43" s="22" t="s">
        <v>65</v>
      </c>
      <c r="E43" s="26" t="s">
        <v>36</v>
      </c>
      <c r="F43" s="45" t="s">
        <v>73</v>
      </c>
    </row>
    <row r="44" spans="2:7">
      <c r="B44" s="27"/>
      <c r="C44" s="28"/>
      <c r="D44" s="28"/>
      <c r="E44" s="29" t="s">
        <v>38</v>
      </c>
    </row>
    <row r="45" spans="2:7" ht="15.75" thickBot="1">
      <c r="B45" s="30" t="s">
        <v>40</v>
      </c>
      <c r="C45" s="30" t="s">
        <v>78</v>
      </c>
      <c r="D45" s="34"/>
      <c r="E45" s="35">
        <v>94.2</v>
      </c>
      <c r="F45" t="s">
        <v>37</v>
      </c>
      <c r="G45" t="s">
        <v>74</v>
      </c>
    </row>
    <row r="46" spans="2:7" ht="16.5" thickTop="1" thickBot="1">
      <c r="B46" s="30" t="s">
        <v>77</v>
      </c>
      <c r="C46" s="30" t="s">
        <v>78</v>
      </c>
      <c r="D46" s="34"/>
      <c r="E46" s="35">
        <v>94.2</v>
      </c>
    </row>
    <row r="47" spans="2:7" ht="16.5" thickTop="1" thickBot="1">
      <c r="B47" s="30" t="s">
        <v>79</v>
      </c>
      <c r="C47" s="30" t="s">
        <v>78</v>
      </c>
      <c r="D47" s="34"/>
      <c r="E47" s="35">
        <v>112.32458333333332</v>
      </c>
    </row>
    <row r="48" spans="2:7" ht="16.5" thickTop="1" thickBot="1">
      <c r="B48" s="30" t="s">
        <v>80</v>
      </c>
      <c r="C48" s="30" t="s">
        <v>78</v>
      </c>
      <c r="D48" s="34"/>
      <c r="E48" s="35">
        <v>116.73458333333332</v>
      </c>
    </row>
    <row r="49" spans="2:7" ht="16.5" thickTop="1" thickBot="1">
      <c r="B49" s="30" t="s">
        <v>82</v>
      </c>
      <c r="C49" s="30" t="s">
        <v>78</v>
      </c>
      <c r="D49" s="34"/>
      <c r="E49" s="35">
        <v>66</v>
      </c>
    </row>
    <row r="50" spans="2:7" ht="16.5" thickTop="1" thickBot="1">
      <c r="B50" s="30" t="s">
        <v>83</v>
      </c>
      <c r="C50" s="30" t="s">
        <v>78</v>
      </c>
      <c r="D50" s="34"/>
      <c r="E50" s="35">
        <v>66.309888888888892</v>
      </c>
    </row>
    <row r="51" spans="2:7" ht="15.75" thickTop="1"/>
    <row r="52" spans="2:7" ht="15.75" thickBot="1">
      <c r="B52" s="40"/>
      <c r="C52" s="40"/>
      <c r="D52" s="41"/>
      <c r="E52" s="42"/>
    </row>
    <row r="53" spans="2:7" ht="25.5">
      <c r="B53" s="22" t="s">
        <v>84</v>
      </c>
      <c r="C53" s="22" t="s">
        <v>32</v>
      </c>
      <c r="D53" s="22" t="s">
        <v>65</v>
      </c>
      <c r="E53" s="22" t="s">
        <v>97</v>
      </c>
      <c r="F53" s="26" t="s">
        <v>36</v>
      </c>
      <c r="G53" s="45" t="s">
        <v>73</v>
      </c>
    </row>
    <row r="54" spans="2:7">
      <c r="B54" s="27"/>
      <c r="C54" s="28"/>
      <c r="D54" s="28"/>
      <c r="E54" s="28"/>
      <c r="F54" s="43" t="s">
        <v>38</v>
      </c>
    </row>
    <row r="55" spans="2:7" ht="15.75" thickBot="1">
      <c r="B55" s="30" t="s">
        <v>86</v>
      </c>
      <c r="C55" s="30" t="s">
        <v>96</v>
      </c>
      <c r="D55" s="34"/>
      <c r="E55" s="34">
        <v>19</v>
      </c>
      <c r="F55" s="50">
        <v>1</v>
      </c>
      <c r="G55" t="s">
        <v>98</v>
      </c>
    </row>
    <row r="56" spans="2:7" ht="16.5" thickTop="1" thickBot="1">
      <c r="B56" s="30" t="s">
        <v>87</v>
      </c>
      <c r="C56" s="30" t="s">
        <v>96</v>
      </c>
      <c r="D56" s="34"/>
      <c r="E56" s="34">
        <v>19</v>
      </c>
      <c r="F56" s="50">
        <v>1</v>
      </c>
      <c r="G56" t="s">
        <v>98</v>
      </c>
    </row>
    <row r="57" spans="2:7" ht="16.5" thickTop="1" thickBot="1">
      <c r="B57" s="30" t="s">
        <v>88</v>
      </c>
      <c r="C57" s="30" t="s">
        <v>96</v>
      </c>
      <c r="D57" s="34"/>
      <c r="E57" s="34">
        <v>19</v>
      </c>
      <c r="F57" s="50">
        <v>1</v>
      </c>
      <c r="G57" t="s">
        <v>98</v>
      </c>
    </row>
    <row r="58" spans="2:7" ht="16.5" thickTop="1" thickBot="1">
      <c r="B58" s="30" t="s">
        <v>89</v>
      </c>
      <c r="C58" s="30" t="s">
        <v>96</v>
      </c>
      <c r="D58" s="34"/>
      <c r="E58" s="34">
        <v>19</v>
      </c>
      <c r="F58" s="50">
        <v>1</v>
      </c>
      <c r="G58" t="s">
        <v>98</v>
      </c>
    </row>
    <row r="59" spans="2:7" ht="16.5" thickTop="1" thickBot="1">
      <c r="B59" s="30" t="s">
        <v>90</v>
      </c>
      <c r="C59" s="30" t="s">
        <v>96</v>
      </c>
      <c r="D59" s="34"/>
      <c r="E59" s="34">
        <v>19</v>
      </c>
      <c r="F59" s="50">
        <v>1</v>
      </c>
      <c r="G59" t="s">
        <v>98</v>
      </c>
    </row>
    <row r="60" spans="2:7" ht="16.5" thickTop="1" thickBot="1">
      <c r="B60" s="30" t="s">
        <v>91</v>
      </c>
      <c r="C60" s="30" t="s">
        <v>96</v>
      </c>
      <c r="D60" s="34"/>
      <c r="E60" s="34">
        <v>19</v>
      </c>
      <c r="F60" s="50">
        <v>1</v>
      </c>
      <c r="G60" t="s">
        <v>98</v>
      </c>
    </row>
    <row r="61" spans="2:7" ht="16.5" thickTop="1" thickBot="1">
      <c r="B61" s="30" t="s">
        <v>92</v>
      </c>
      <c r="C61" s="30" t="s">
        <v>96</v>
      </c>
      <c r="D61" s="34"/>
      <c r="E61" s="34">
        <v>19</v>
      </c>
      <c r="F61" s="50">
        <v>1</v>
      </c>
      <c r="G61" t="s">
        <v>98</v>
      </c>
    </row>
    <row r="62" spans="2:7" ht="16.5" thickTop="1" thickBot="1">
      <c r="B62" s="30" t="s">
        <v>93</v>
      </c>
      <c r="C62" s="30" t="s">
        <v>96</v>
      </c>
      <c r="D62" s="34"/>
      <c r="E62" s="34">
        <v>19</v>
      </c>
      <c r="F62" s="50">
        <v>1</v>
      </c>
      <c r="G62" t="s">
        <v>98</v>
      </c>
    </row>
    <row r="63" spans="2:7" ht="16.5" thickTop="1" thickBot="1">
      <c r="B63" s="30" t="s">
        <v>94</v>
      </c>
      <c r="C63" s="30" t="s">
        <v>96</v>
      </c>
      <c r="D63" s="34"/>
      <c r="E63" s="34">
        <v>18</v>
      </c>
      <c r="F63" s="50">
        <v>1</v>
      </c>
      <c r="G63" t="s">
        <v>98</v>
      </c>
    </row>
    <row r="64" spans="2:7" ht="16.5" thickTop="1" thickBot="1">
      <c r="B64" s="30" t="s">
        <v>95</v>
      </c>
      <c r="C64" s="30" t="s">
        <v>96</v>
      </c>
      <c r="D64" s="34"/>
      <c r="E64" s="34">
        <v>17.2</v>
      </c>
      <c r="F64" s="50">
        <v>1</v>
      </c>
      <c r="G64" t="s">
        <v>98</v>
      </c>
    </row>
    <row r="65" spans="1:9" ht="15.75" thickTop="1"/>
    <row r="68" spans="1:9" ht="15.75" thickBot="1">
      <c r="A68" s="7"/>
      <c r="I68" s="7"/>
    </row>
    <row r="69" spans="1:9" ht="25.5">
      <c r="A69" s="7"/>
      <c r="B69" s="22" t="s">
        <v>99</v>
      </c>
      <c r="C69" s="22" t="s">
        <v>32</v>
      </c>
      <c r="D69" s="23" t="s">
        <v>33</v>
      </c>
      <c r="E69" s="22" t="s">
        <v>34</v>
      </c>
      <c r="F69" s="24" t="s">
        <v>35</v>
      </c>
      <c r="G69" s="25"/>
      <c r="H69" s="26" t="s">
        <v>36</v>
      </c>
      <c r="I69" s="44" t="s">
        <v>73</v>
      </c>
    </row>
    <row r="70" spans="1:9">
      <c r="A70" s="7"/>
      <c r="B70" s="27"/>
      <c r="C70" s="28"/>
      <c r="D70" s="28" t="s">
        <v>37</v>
      </c>
      <c r="E70" s="28" t="s">
        <v>37</v>
      </c>
      <c r="F70" s="28" t="s">
        <v>37</v>
      </c>
      <c r="G70" s="28"/>
      <c r="H70" s="29" t="s">
        <v>38</v>
      </c>
    </row>
    <row r="71" spans="1:9" ht="15.75" thickBot="1">
      <c r="A71" s="7" t="s">
        <v>39</v>
      </c>
      <c r="B71" s="30" t="s">
        <v>40</v>
      </c>
      <c r="C71" s="30" t="s">
        <v>41</v>
      </c>
      <c r="D71" s="31">
        <v>40.5</v>
      </c>
      <c r="E71" s="31">
        <v>94.2</v>
      </c>
      <c r="F71" s="31">
        <v>0.97</v>
      </c>
      <c r="G71" s="31" t="s">
        <v>42</v>
      </c>
      <c r="H71" s="30">
        <f>(D71*E71*F71)/1000</f>
        <v>3.700647</v>
      </c>
      <c r="I71" s="7" t="s">
        <v>37</v>
      </c>
    </row>
    <row r="72" spans="1:9" ht="16.5" thickTop="1" thickBot="1">
      <c r="A72" s="7" t="s">
        <v>43</v>
      </c>
      <c r="B72" s="30" t="s">
        <v>44</v>
      </c>
      <c r="C72" s="30" t="s">
        <v>41</v>
      </c>
      <c r="D72" s="31">
        <v>43.1</v>
      </c>
      <c r="E72" s="31">
        <v>95.100000000000009</v>
      </c>
      <c r="F72" s="31">
        <v>0.83199999999999996</v>
      </c>
      <c r="G72" s="31" t="s">
        <v>42</v>
      </c>
      <c r="H72" s="30">
        <f>(D72*E72*F72)/1000</f>
        <v>3.4102099200000002</v>
      </c>
      <c r="I72" s="7" t="s">
        <v>37</v>
      </c>
    </row>
    <row r="73" spans="1:9" ht="16.5" thickTop="1" thickBot="1">
      <c r="A73" s="7" t="s">
        <v>45</v>
      </c>
      <c r="B73" s="30" t="s">
        <v>46</v>
      </c>
      <c r="C73" s="30" t="s">
        <v>41</v>
      </c>
      <c r="D73" s="31">
        <v>43.2</v>
      </c>
      <c r="E73" s="31">
        <v>93.3</v>
      </c>
      <c r="F73" s="31">
        <v>0.745</v>
      </c>
      <c r="G73" s="31" t="s">
        <v>42</v>
      </c>
      <c r="H73" s="30">
        <f>(D73*E73*F73)/1000</f>
        <v>3.0027671999999996</v>
      </c>
      <c r="I73" s="7" t="s">
        <v>37</v>
      </c>
    </row>
    <row r="74" spans="1:9" ht="16.5" thickTop="1" thickBot="1">
      <c r="A74" s="19" t="s">
        <v>47</v>
      </c>
      <c r="B74" s="30" t="s">
        <v>48</v>
      </c>
      <c r="C74" s="30" t="s">
        <v>41</v>
      </c>
      <c r="D74" s="31">
        <v>37.200000000000003</v>
      </c>
      <c r="E74" s="31">
        <v>32</v>
      </c>
      <c r="F74" s="31">
        <v>0.89</v>
      </c>
      <c r="G74" s="31" t="s">
        <v>42</v>
      </c>
      <c r="H74" s="30">
        <f>(D74*E74*F74)/1000</f>
        <v>1.0594560000000002</v>
      </c>
      <c r="I74" s="7" t="s">
        <v>98</v>
      </c>
    </row>
    <row r="75" spans="1:9" ht="16.5" thickTop="1" thickBot="1">
      <c r="A75" s="19" t="s">
        <v>49</v>
      </c>
      <c r="B75" s="30" t="s">
        <v>50</v>
      </c>
      <c r="C75" s="30" t="s">
        <v>41</v>
      </c>
      <c r="D75" s="31">
        <v>37.200000000000003</v>
      </c>
      <c r="E75" s="31">
        <v>26.1</v>
      </c>
      <c r="F75" s="31">
        <v>0.89</v>
      </c>
      <c r="G75" s="31" t="s">
        <v>42</v>
      </c>
      <c r="H75" s="30">
        <f>(D75*E75*F75)/1000</f>
        <v>0.86411880000000008</v>
      </c>
      <c r="I75" s="7" t="s">
        <v>98</v>
      </c>
    </row>
    <row r="76" spans="1:9" ht="16.5" thickTop="1" thickBot="1">
      <c r="A76" s="19" t="s">
        <v>51</v>
      </c>
      <c r="B76" s="30" t="s">
        <v>52</v>
      </c>
      <c r="C76" s="30" t="s">
        <v>41</v>
      </c>
      <c r="D76" s="31">
        <v>37.200000000000003</v>
      </c>
      <c r="E76" s="31">
        <v>26.375</v>
      </c>
      <c r="F76" s="31">
        <v>0.89</v>
      </c>
      <c r="G76" s="31" t="s">
        <v>42</v>
      </c>
      <c r="H76" s="30">
        <v>0.87322350000000004</v>
      </c>
      <c r="I76" s="7" t="s">
        <v>98</v>
      </c>
    </row>
    <row r="77" spans="1:9" ht="16.5" thickTop="1" thickBot="1">
      <c r="A77" s="19" t="s">
        <v>53</v>
      </c>
      <c r="B77" s="30" t="s">
        <v>54</v>
      </c>
      <c r="C77" s="30" t="s">
        <v>41</v>
      </c>
      <c r="D77" s="31">
        <v>37</v>
      </c>
      <c r="E77" s="31">
        <v>33.4</v>
      </c>
      <c r="F77" s="31">
        <v>0.92</v>
      </c>
      <c r="G77" s="31" t="s">
        <v>42</v>
      </c>
      <c r="H77" s="30">
        <f>(D77*E77*F77)/1000</f>
        <v>1.1369359999999999</v>
      </c>
      <c r="I77" s="7" t="s">
        <v>98</v>
      </c>
    </row>
    <row r="78" spans="1:9" ht="16.5" thickTop="1" thickBot="1">
      <c r="A78" s="19" t="s">
        <v>55</v>
      </c>
      <c r="B78" s="30" t="s">
        <v>56</v>
      </c>
      <c r="C78" s="30" t="s">
        <v>41</v>
      </c>
      <c r="D78" s="31">
        <v>37</v>
      </c>
      <c r="E78" s="31">
        <v>27.2</v>
      </c>
      <c r="F78" s="31">
        <v>0.92</v>
      </c>
      <c r="G78" s="31" t="s">
        <v>42</v>
      </c>
      <c r="H78" s="30">
        <f>(D78*E78*F78)/1000</f>
        <v>0.92588800000000004</v>
      </c>
      <c r="I78" s="7" t="s">
        <v>98</v>
      </c>
    </row>
    <row r="79" spans="1:9" ht="16.5" thickTop="1" thickBot="1">
      <c r="A79" s="19" t="s">
        <v>57</v>
      </c>
      <c r="B79" s="30" t="s">
        <v>58</v>
      </c>
      <c r="C79" s="30" t="s">
        <v>41</v>
      </c>
      <c r="D79" s="31">
        <v>37</v>
      </c>
      <c r="E79" s="31">
        <f>AVERAGE(33.4,27.2,22.2,27.1)</f>
        <v>27.475000000000001</v>
      </c>
      <c r="F79" s="31">
        <v>0.92</v>
      </c>
      <c r="G79" s="31" t="s">
        <v>42</v>
      </c>
      <c r="H79" s="30">
        <f>(D79*E79*F79)/1000</f>
        <v>0.93524900000000011</v>
      </c>
      <c r="I79" s="7" t="s">
        <v>98</v>
      </c>
    </row>
    <row r="80" spans="1:9" ht="15.75" thickTop="1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14" sqref="A14"/>
    </sheetView>
  </sheetViews>
  <sheetFormatPr baseColWidth="10" defaultRowHeight="15"/>
  <cols>
    <col min="1" max="1" width="94.28515625" bestFit="1" customWidth="1"/>
  </cols>
  <sheetData>
    <row r="1" spans="1:3" ht="18.75">
      <c r="A1" s="21" t="s">
        <v>115</v>
      </c>
    </row>
    <row r="3" spans="1:3" ht="30">
      <c r="A3" s="13" t="s">
        <v>109</v>
      </c>
      <c r="B3" s="13">
        <f ca="1">Energy!D10</f>
        <v>0</v>
      </c>
      <c r="C3" s="13" t="s">
        <v>113</v>
      </c>
    </row>
    <row r="4" spans="1:3" ht="30">
      <c r="A4" s="13" t="s">
        <v>110</v>
      </c>
      <c r="B4" s="13">
        <f ca="1">Energy!D21</f>
        <v>0</v>
      </c>
      <c r="C4" s="13" t="s">
        <v>113</v>
      </c>
    </row>
    <row r="5" spans="1:3" ht="30">
      <c r="A5" s="13" t="s">
        <v>111</v>
      </c>
      <c r="B5" s="13">
        <f ca="1">Energy!D32</f>
        <v>0</v>
      </c>
      <c r="C5" s="13" t="s">
        <v>113</v>
      </c>
    </row>
    <row r="6" spans="1:3" ht="30">
      <c r="A6" s="13" t="s">
        <v>112</v>
      </c>
      <c r="B6" s="13">
        <f ca="1">Energy!D43</f>
        <v>0</v>
      </c>
      <c r="C6" s="13" t="s">
        <v>113</v>
      </c>
    </row>
    <row r="7" spans="1:3" ht="15.75" thickBot="1"/>
    <row r="8" spans="1:3" ht="30.75" thickBot="1">
      <c r="A8" s="51" t="s">
        <v>114</v>
      </c>
      <c r="B8" s="52">
        <f ca="1">SUM(B3:B6)</f>
        <v>0</v>
      </c>
      <c r="C8" s="53" t="s">
        <v>113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/>
  <cols>
    <col min="2" max="2" width="30.7109375" customWidth="1"/>
  </cols>
  <sheetData>
    <row r="1" spans="1:2" ht="16.5" thickBot="1">
      <c r="A1" s="47" t="s">
        <v>24</v>
      </c>
      <c r="B1" s="48"/>
    </row>
    <row r="2" spans="1:2">
      <c r="A2" s="8"/>
      <c r="B2" s="9" t="s">
        <v>25</v>
      </c>
    </row>
    <row r="3" spans="1:2" ht="15.75" thickBot="1">
      <c r="A3" s="10"/>
      <c r="B3" s="11" t="s">
        <v>26</v>
      </c>
    </row>
    <row r="4" spans="1:2" ht="15.75" thickTop="1">
      <c r="A4" s="12"/>
      <c r="B4" s="13" t="s">
        <v>27</v>
      </c>
    </row>
    <row r="5" spans="1:2">
      <c r="A5" s="14"/>
      <c r="B5" s="15" t="s">
        <v>28</v>
      </c>
    </row>
    <row r="6" spans="1:2" ht="15.75" thickBot="1">
      <c r="A6" s="16"/>
      <c r="B6" s="16" t="s">
        <v>29</v>
      </c>
    </row>
    <row r="7" spans="1:2" ht="16.5" thickTop="1" thickBot="1">
      <c r="A7" s="17"/>
      <c r="B7" s="17" t="s">
        <v>30</v>
      </c>
    </row>
    <row r="8" spans="1:2" ht="15.75" thickTop="1"/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Energy</vt:lpstr>
      <vt:lpstr>Standard data</vt:lpstr>
      <vt:lpstr>Results</vt:lpstr>
      <vt:lpstr>Colour code</vt:lpstr>
      <vt:lpstr>biomass_ID</vt:lpstr>
      <vt:lpstr>electricity_ID</vt:lpstr>
      <vt:lpstr>energy_ID</vt:lpstr>
      <vt:lpstr>transport_ID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Buerck</dc:creator>
  <cp:lastModifiedBy>Susanne Koeppen</cp:lastModifiedBy>
  <dcterms:created xsi:type="dcterms:W3CDTF">2021-03-31T08:47:37Z</dcterms:created>
  <dcterms:modified xsi:type="dcterms:W3CDTF">2021-06-09T15:34:26Z</dcterms:modified>
</cp:coreProperties>
</file>