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ETIPA\dash plotly\kotrana\data\"/>
    </mc:Choice>
  </mc:AlternateContent>
  <xr:revisionPtr revIDLastSave="0" documentId="13_ncr:1_{FE841740-A252-4DA1-9A37-427ED766C49A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Sheet1" sheetId="1" r:id="rId1"/>
    <sheet name="Feuil1" sheetId="2" r:id="rId2"/>
  </sheets>
  <calcPr calcId="181029"/>
</workbook>
</file>

<file path=xl/calcChain.xml><?xml version="1.0" encoding="utf-8"?>
<calcChain xmlns="http://schemas.openxmlformats.org/spreadsheetml/2006/main">
  <c r="I96" i="2" l="1"/>
  <c r="J96" i="2"/>
  <c r="N96" i="2" s="1"/>
  <c r="P96" i="2" s="1"/>
  <c r="K96" i="2"/>
  <c r="L96" i="2"/>
  <c r="M96" i="2"/>
  <c r="I97" i="2"/>
  <c r="J97" i="2"/>
  <c r="K97" i="2"/>
  <c r="L97" i="2"/>
  <c r="N97" i="2" s="1"/>
  <c r="P97" i="2" s="1"/>
  <c r="M97" i="2"/>
  <c r="I98" i="2"/>
  <c r="J98" i="2"/>
  <c r="K98" i="2"/>
  <c r="L98" i="2"/>
  <c r="M98" i="2"/>
  <c r="N98" i="2"/>
  <c r="P98" i="2" s="1"/>
  <c r="I99" i="2"/>
  <c r="N99" i="2" s="1"/>
  <c r="P99" i="2" s="1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V5" i="2"/>
  <c r="V4" i="2"/>
  <c r="N101" i="2" l="1"/>
  <c r="P101" i="2" s="1"/>
  <c r="N102" i="2"/>
  <c r="P102" i="2" s="1"/>
  <c r="N100" i="2"/>
  <c r="P100" i="2" s="1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I541" i="2"/>
  <c r="J541" i="2"/>
  <c r="K541" i="2"/>
  <c r="L541" i="2"/>
  <c r="M541" i="2"/>
  <c r="I530" i="2"/>
  <c r="I531" i="2"/>
  <c r="I532" i="2"/>
  <c r="I533" i="2"/>
  <c r="I534" i="2"/>
  <c r="I535" i="2"/>
  <c r="I536" i="2"/>
  <c r="I537" i="2"/>
  <c r="I538" i="2"/>
  <c r="I539" i="2"/>
  <c r="I540" i="2"/>
  <c r="J530" i="2"/>
  <c r="J531" i="2"/>
  <c r="J532" i="2"/>
  <c r="J533" i="2"/>
  <c r="J534" i="2"/>
  <c r="J535" i="2"/>
  <c r="J536" i="2"/>
  <c r="J537" i="2"/>
  <c r="J538" i="2"/>
  <c r="J539" i="2"/>
  <c r="J540" i="2"/>
  <c r="K530" i="2"/>
  <c r="K531" i="2"/>
  <c r="K532" i="2"/>
  <c r="K533" i="2"/>
  <c r="K534" i="2"/>
  <c r="K535" i="2"/>
  <c r="K536" i="2"/>
  <c r="K537" i="2"/>
  <c r="K538" i="2"/>
  <c r="K539" i="2"/>
  <c r="K540" i="2"/>
  <c r="L530" i="2"/>
  <c r="L531" i="2"/>
  <c r="L532" i="2"/>
  <c r="L533" i="2"/>
  <c r="L534" i="2"/>
  <c r="L535" i="2"/>
  <c r="L536" i="2"/>
  <c r="L537" i="2"/>
  <c r="L538" i="2"/>
  <c r="L539" i="2"/>
  <c r="L540" i="2"/>
  <c r="M530" i="2"/>
  <c r="M531" i="2"/>
  <c r="M532" i="2"/>
  <c r="M533" i="2"/>
  <c r="M534" i="2"/>
  <c r="M535" i="2"/>
  <c r="M536" i="2"/>
  <c r="M537" i="2"/>
  <c r="M538" i="2"/>
  <c r="M539" i="2"/>
  <c r="M540" i="2"/>
  <c r="I529" i="2"/>
  <c r="J529" i="2"/>
  <c r="K529" i="2"/>
  <c r="L529" i="2"/>
  <c r="M529" i="2"/>
  <c r="I523" i="2"/>
  <c r="I524" i="2"/>
  <c r="I525" i="2"/>
  <c r="I526" i="2"/>
  <c r="I527" i="2"/>
  <c r="I528" i="2"/>
  <c r="J523" i="2"/>
  <c r="J524" i="2"/>
  <c r="J525" i="2"/>
  <c r="J526" i="2"/>
  <c r="J527" i="2"/>
  <c r="J528" i="2"/>
  <c r="K523" i="2"/>
  <c r="K524" i="2"/>
  <c r="K525" i="2"/>
  <c r="K526" i="2"/>
  <c r="K527" i="2"/>
  <c r="K528" i="2"/>
  <c r="L523" i="2"/>
  <c r="L524" i="2"/>
  <c r="L525" i="2"/>
  <c r="L526" i="2"/>
  <c r="L527" i="2"/>
  <c r="L528" i="2"/>
  <c r="M523" i="2"/>
  <c r="M524" i="2"/>
  <c r="M525" i="2"/>
  <c r="M526" i="2"/>
  <c r="M527" i="2"/>
  <c r="M528" i="2"/>
  <c r="I522" i="2"/>
  <c r="J522" i="2"/>
  <c r="K522" i="2"/>
  <c r="L522" i="2"/>
  <c r="M522" i="2"/>
  <c r="I515" i="2"/>
  <c r="I516" i="2"/>
  <c r="I517" i="2"/>
  <c r="I518" i="2"/>
  <c r="I519" i="2"/>
  <c r="I520" i="2"/>
  <c r="I521" i="2"/>
  <c r="J515" i="2"/>
  <c r="J516" i="2"/>
  <c r="J517" i="2"/>
  <c r="J518" i="2"/>
  <c r="J519" i="2"/>
  <c r="J520" i="2"/>
  <c r="J521" i="2"/>
  <c r="K515" i="2"/>
  <c r="K516" i="2"/>
  <c r="K517" i="2"/>
  <c r="K518" i="2"/>
  <c r="K519" i="2"/>
  <c r="K520" i="2"/>
  <c r="K521" i="2"/>
  <c r="L515" i="2"/>
  <c r="L516" i="2"/>
  <c r="L517" i="2"/>
  <c r="L518" i="2"/>
  <c r="L519" i="2"/>
  <c r="L520" i="2"/>
  <c r="L521" i="2"/>
  <c r="M515" i="2"/>
  <c r="M516" i="2"/>
  <c r="M517" i="2"/>
  <c r="M518" i="2"/>
  <c r="M519" i="2"/>
  <c r="M520" i="2"/>
  <c r="M521" i="2"/>
  <c r="I514" i="2"/>
  <c r="J514" i="2"/>
  <c r="K514" i="2"/>
  <c r="L514" i="2"/>
  <c r="M514" i="2"/>
  <c r="I507" i="2"/>
  <c r="I508" i="2"/>
  <c r="I509" i="2"/>
  <c r="I510" i="2"/>
  <c r="I511" i="2"/>
  <c r="I512" i="2"/>
  <c r="I513" i="2"/>
  <c r="J507" i="2"/>
  <c r="J508" i="2"/>
  <c r="J509" i="2"/>
  <c r="J510" i="2"/>
  <c r="J511" i="2"/>
  <c r="J512" i="2"/>
  <c r="J513" i="2"/>
  <c r="K507" i="2"/>
  <c r="K508" i="2"/>
  <c r="K509" i="2"/>
  <c r="K510" i="2"/>
  <c r="K511" i="2"/>
  <c r="K512" i="2"/>
  <c r="K513" i="2"/>
  <c r="L507" i="2"/>
  <c r="L508" i="2"/>
  <c r="L509" i="2"/>
  <c r="L510" i="2"/>
  <c r="L511" i="2"/>
  <c r="L512" i="2"/>
  <c r="L513" i="2"/>
  <c r="M507" i="2"/>
  <c r="M508" i="2"/>
  <c r="M509" i="2"/>
  <c r="M510" i="2"/>
  <c r="M511" i="2"/>
  <c r="M512" i="2"/>
  <c r="M513" i="2"/>
  <c r="K506" i="2"/>
  <c r="I506" i="2"/>
  <c r="J506" i="2"/>
  <c r="L506" i="2"/>
  <c r="M506" i="2"/>
  <c r="I499" i="2"/>
  <c r="I500" i="2"/>
  <c r="I501" i="2"/>
  <c r="I502" i="2"/>
  <c r="I503" i="2"/>
  <c r="I504" i="2"/>
  <c r="I505" i="2"/>
  <c r="J499" i="2"/>
  <c r="J500" i="2"/>
  <c r="J501" i="2"/>
  <c r="J502" i="2"/>
  <c r="J503" i="2"/>
  <c r="J504" i="2"/>
  <c r="J505" i="2"/>
  <c r="K499" i="2"/>
  <c r="K500" i="2"/>
  <c r="K501" i="2"/>
  <c r="K502" i="2"/>
  <c r="K503" i="2"/>
  <c r="K504" i="2"/>
  <c r="K505" i="2"/>
  <c r="L499" i="2"/>
  <c r="L500" i="2"/>
  <c r="L501" i="2"/>
  <c r="L502" i="2"/>
  <c r="L503" i="2"/>
  <c r="L504" i="2"/>
  <c r="L505" i="2"/>
  <c r="M499" i="2"/>
  <c r="M500" i="2"/>
  <c r="M501" i="2"/>
  <c r="M502" i="2"/>
  <c r="M503" i="2"/>
  <c r="M504" i="2"/>
  <c r="M505" i="2"/>
  <c r="I498" i="2"/>
  <c r="J498" i="2"/>
  <c r="K498" i="2"/>
  <c r="L498" i="2"/>
  <c r="M498" i="2"/>
  <c r="I492" i="2"/>
  <c r="I493" i="2"/>
  <c r="I494" i="2"/>
  <c r="I495" i="2"/>
  <c r="I496" i="2"/>
  <c r="I497" i="2"/>
  <c r="J492" i="2"/>
  <c r="J493" i="2"/>
  <c r="J494" i="2"/>
  <c r="J495" i="2"/>
  <c r="J496" i="2"/>
  <c r="J497" i="2"/>
  <c r="K492" i="2"/>
  <c r="K493" i="2"/>
  <c r="K494" i="2"/>
  <c r="K495" i="2"/>
  <c r="K496" i="2"/>
  <c r="K497" i="2"/>
  <c r="L492" i="2"/>
  <c r="L493" i="2"/>
  <c r="L494" i="2"/>
  <c r="L495" i="2"/>
  <c r="L496" i="2"/>
  <c r="L497" i="2"/>
  <c r="M492" i="2"/>
  <c r="M493" i="2"/>
  <c r="M494" i="2"/>
  <c r="M495" i="2"/>
  <c r="M496" i="2"/>
  <c r="M497" i="2"/>
  <c r="I491" i="2"/>
  <c r="J491" i="2"/>
  <c r="K491" i="2"/>
  <c r="L491" i="2"/>
  <c r="M491" i="2"/>
  <c r="I487" i="2"/>
  <c r="I488" i="2"/>
  <c r="I489" i="2"/>
  <c r="I490" i="2"/>
  <c r="J487" i="2"/>
  <c r="J488" i="2"/>
  <c r="J489" i="2"/>
  <c r="J490" i="2"/>
  <c r="K487" i="2"/>
  <c r="K488" i="2"/>
  <c r="K489" i="2"/>
  <c r="K490" i="2"/>
  <c r="L487" i="2"/>
  <c r="L488" i="2"/>
  <c r="L489" i="2"/>
  <c r="L490" i="2"/>
  <c r="M487" i="2"/>
  <c r="M488" i="2"/>
  <c r="M489" i="2"/>
  <c r="M490" i="2"/>
  <c r="I486" i="2"/>
  <c r="J486" i="2"/>
  <c r="K486" i="2"/>
  <c r="L486" i="2"/>
  <c r="M486" i="2"/>
  <c r="I482" i="2"/>
  <c r="I483" i="2"/>
  <c r="I484" i="2"/>
  <c r="I485" i="2"/>
  <c r="J482" i="2"/>
  <c r="J483" i="2"/>
  <c r="J484" i="2"/>
  <c r="J485" i="2"/>
  <c r="K482" i="2"/>
  <c r="K483" i="2"/>
  <c r="K484" i="2"/>
  <c r="K485" i="2"/>
  <c r="L482" i="2"/>
  <c r="L483" i="2"/>
  <c r="L484" i="2"/>
  <c r="L485" i="2"/>
  <c r="M482" i="2"/>
  <c r="M483" i="2"/>
  <c r="M484" i="2"/>
  <c r="M485" i="2"/>
  <c r="I481" i="2"/>
  <c r="J481" i="2"/>
  <c r="K481" i="2"/>
  <c r="L481" i="2"/>
  <c r="M481" i="2"/>
  <c r="I475" i="2"/>
  <c r="I476" i="2"/>
  <c r="I477" i="2"/>
  <c r="I478" i="2"/>
  <c r="I479" i="2"/>
  <c r="I480" i="2"/>
  <c r="J475" i="2"/>
  <c r="J476" i="2"/>
  <c r="J477" i="2"/>
  <c r="J478" i="2"/>
  <c r="J479" i="2"/>
  <c r="J480" i="2"/>
  <c r="K475" i="2"/>
  <c r="K476" i="2"/>
  <c r="K477" i="2"/>
  <c r="K478" i="2"/>
  <c r="K479" i="2"/>
  <c r="K480" i="2"/>
  <c r="L475" i="2"/>
  <c r="L476" i="2"/>
  <c r="L477" i="2"/>
  <c r="L478" i="2"/>
  <c r="L479" i="2"/>
  <c r="L480" i="2"/>
  <c r="M475" i="2"/>
  <c r="M476" i="2"/>
  <c r="M477" i="2"/>
  <c r="M478" i="2"/>
  <c r="M479" i="2"/>
  <c r="M480" i="2"/>
  <c r="I474" i="2"/>
  <c r="J474" i="2"/>
  <c r="K474" i="2"/>
  <c r="L474" i="2"/>
  <c r="M474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I461" i="2"/>
  <c r="J461" i="2"/>
  <c r="K461" i="2"/>
  <c r="L461" i="2"/>
  <c r="M461" i="2"/>
  <c r="I457" i="2"/>
  <c r="I458" i="2"/>
  <c r="I459" i="2"/>
  <c r="I460" i="2"/>
  <c r="J457" i="2"/>
  <c r="J458" i="2"/>
  <c r="J459" i="2"/>
  <c r="J460" i="2"/>
  <c r="K457" i="2"/>
  <c r="K458" i="2"/>
  <c r="K459" i="2"/>
  <c r="K460" i="2"/>
  <c r="L457" i="2"/>
  <c r="L458" i="2"/>
  <c r="L459" i="2"/>
  <c r="L460" i="2"/>
  <c r="M457" i="2"/>
  <c r="M458" i="2"/>
  <c r="M459" i="2"/>
  <c r="M460" i="2"/>
  <c r="I456" i="2"/>
  <c r="J456" i="2"/>
  <c r="K456" i="2"/>
  <c r="L456" i="2"/>
  <c r="M456" i="2"/>
  <c r="I445" i="2"/>
  <c r="I446" i="2"/>
  <c r="I447" i="2"/>
  <c r="I448" i="2"/>
  <c r="I449" i="2"/>
  <c r="I450" i="2"/>
  <c r="I451" i="2"/>
  <c r="I452" i="2"/>
  <c r="I453" i="2"/>
  <c r="I454" i="2"/>
  <c r="I455" i="2"/>
  <c r="J445" i="2"/>
  <c r="J446" i="2"/>
  <c r="J447" i="2"/>
  <c r="J448" i="2"/>
  <c r="J449" i="2"/>
  <c r="J450" i="2"/>
  <c r="J451" i="2"/>
  <c r="J452" i="2"/>
  <c r="J453" i="2"/>
  <c r="J454" i="2"/>
  <c r="J455" i="2"/>
  <c r="K445" i="2"/>
  <c r="K446" i="2"/>
  <c r="K447" i="2"/>
  <c r="K448" i="2"/>
  <c r="K449" i="2"/>
  <c r="K450" i="2"/>
  <c r="K451" i="2"/>
  <c r="K452" i="2"/>
  <c r="K453" i="2"/>
  <c r="K454" i="2"/>
  <c r="K455" i="2"/>
  <c r="L445" i="2"/>
  <c r="L446" i="2"/>
  <c r="L447" i="2"/>
  <c r="L448" i="2"/>
  <c r="L449" i="2"/>
  <c r="L450" i="2"/>
  <c r="L451" i="2"/>
  <c r="L452" i="2"/>
  <c r="L453" i="2"/>
  <c r="L454" i="2"/>
  <c r="L455" i="2"/>
  <c r="M445" i="2"/>
  <c r="M446" i="2"/>
  <c r="M447" i="2"/>
  <c r="M448" i="2"/>
  <c r="M449" i="2"/>
  <c r="M450" i="2"/>
  <c r="M451" i="2"/>
  <c r="M452" i="2"/>
  <c r="M453" i="2"/>
  <c r="M454" i="2"/>
  <c r="M455" i="2"/>
  <c r="I444" i="2"/>
  <c r="J444" i="2"/>
  <c r="K444" i="2"/>
  <c r="L444" i="2"/>
  <c r="M444" i="2"/>
  <c r="I439" i="2"/>
  <c r="I440" i="2"/>
  <c r="I441" i="2"/>
  <c r="I442" i="2"/>
  <c r="I443" i="2"/>
  <c r="J439" i="2"/>
  <c r="J440" i="2"/>
  <c r="J441" i="2"/>
  <c r="J442" i="2"/>
  <c r="J443" i="2"/>
  <c r="K439" i="2"/>
  <c r="K440" i="2"/>
  <c r="K441" i="2"/>
  <c r="K442" i="2"/>
  <c r="K443" i="2"/>
  <c r="L439" i="2"/>
  <c r="L440" i="2"/>
  <c r="L441" i="2"/>
  <c r="L442" i="2"/>
  <c r="L443" i="2"/>
  <c r="M439" i="2"/>
  <c r="M440" i="2"/>
  <c r="M441" i="2"/>
  <c r="M442" i="2"/>
  <c r="M443" i="2"/>
  <c r="I438" i="2"/>
  <c r="J438" i="2"/>
  <c r="K438" i="2"/>
  <c r="L438" i="2"/>
  <c r="M438" i="2"/>
  <c r="I433" i="2"/>
  <c r="I434" i="2"/>
  <c r="I435" i="2"/>
  <c r="I436" i="2"/>
  <c r="I437" i="2"/>
  <c r="J433" i="2"/>
  <c r="J434" i="2"/>
  <c r="J435" i="2"/>
  <c r="J436" i="2"/>
  <c r="J437" i="2"/>
  <c r="K433" i="2"/>
  <c r="K434" i="2"/>
  <c r="K435" i="2"/>
  <c r="K436" i="2"/>
  <c r="K437" i="2"/>
  <c r="L433" i="2"/>
  <c r="L434" i="2"/>
  <c r="L435" i="2"/>
  <c r="L436" i="2"/>
  <c r="L437" i="2"/>
  <c r="M433" i="2"/>
  <c r="M434" i="2"/>
  <c r="M435" i="2"/>
  <c r="M436" i="2"/>
  <c r="M437" i="2"/>
  <c r="I432" i="2"/>
  <c r="J432" i="2"/>
  <c r="K432" i="2"/>
  <c r="L432" i="2"/>
  <c r="M432" i="2"/>
  <c r="I426" i="2"/>
  <c r="I427" i="2"/>
  <c r="I428" i="2"/>
  <c r="I429" i="2"/>
  <c r="I430" i="2"/>
  <c r="I431" i="2"/>
  <c r="J426" i="2"/>
  <c r="J427" i="2"/>
  <c r="J428" i="2"/>
  <c r="J429" i="2"/>
  <c r="J430" i="2"/>
  <c r="J431" i="2"/>
  <c r="K426" i="2"/>
  <c r="K427" i="2"/>
  <c r="K428" i="2"/>
  <c r="K429" i="2"/>
  <c r="K430" i="2"/>
  <c r="K431" i="2"/>
  <c r="L426" i="2"/>
  <c r="L427" i="2"/>
  <c r="L428" i="2"/>
  <c r="L429" i="2"/>
  <c r="L430" i="2"/>
  <c r="L431" i="2"/>
  <c r="M426" i="2"/>
  <c r="M427" i="2"/>
  <c r="M428" i="2"/>
  <c r="M429" i="2"/>
  <c r="M430" i="2"/>
  <c r="M431" i="2"/>
  <c r="I425" i="2"/>
  <c r="J425" i="2"/>
  <c r="K425" i="2"/>
  <c r="L425" i="2"/>
  <c r="M425" i="2"/>
  <c r="I421" i="2"/>
  <c r="I422" i="2"/>
  <c r="I423" i="2"/>
  <c r="I424" i="2"/>
  <c r="J421" i="2"/>
  <c r="J422" i="2"/>
  <c r="J423" i="2"/>
  <c r="J424" i="2"/>
  <c r="K421" i="2"/>
  <c r="K422" i="2"/>
  <c r="K423" i="2"/>
  <c r="K424" i="2"/>
  <c r="L421" i="2"/>
  <c r="L422" i="2"/>
  <c r="L423" i="2"/>
  <c r="L424" i="2"/>
  <c r="M421" i="2"/>
  <c r="M422" i="2"/>
  <c r="M423" i="2"/>
  <c r="M424" i="2"/>
  <c r="I420" i="2"/>
  <c r="J420" i="2"/>
  <c r="K420" i="2"/>
  <c r="L420" i="2"/>
  <c r="M420" i="2"/>
  <c r="I416" i="2"/>
  <c r="I417" i="2"/>
  <c r="I418" i="2"/>
  <c r="I419" i="2"/>
  <c r="J416" i="2"/>
  <c r="J417" i="2"/>
  <c r="J418" i="2"/>
  <c r="J419" i="2"/>
  <c r="K416" i="2"/>
  <c r="K417" i="2"/>
  <c r="K418" i="2"/>
  <c r="K419" i="2"/>
  <c r="L416" i="2"/>
  <c r="L417" i="2"/>
  <c r="L418" i="2"/>
  <c r="L419" i="2"/>
  <c r="M416" i="2"/>
  <c r="M417" i="2"/>
  <c r="M418" i="2"/>
  <c r="M419" i="2"/>
  <c r="I415" i="2"/>
  <c r="J415" i="2"/>
  <c r="K415" i="2"/>
  <c r="L415" i="2"/>
  <c r="M415" i="2"/>
  <c r="I410" i="2"/>
  <c r="I411" i="2"/>
  <c r="I412" i="2"/>
  <c r="I413" i="2"/>
  <c r="I414" i="2"/>
  <c r="J410" i="2"/>
  <c r="J411" i="2"/>
  <c r="J412" i="2"/>
  <c r="J413" i="2"/>
  <c r="J414" i="2"/>
  <c r="K410" i="2"/>
  <c r="K411" i="2"/>
  <c r="K412" i="2"/>
  <c r="K413" i="2"/>
  <c r="K414" i="2"/>
  <c r="L410" i="2"/>
  <c r="L411" i="2"/>
  <c r="L412" i="2"/>
  <c r="L413" i="2"/>
  <c r="L414" i="2"/>
  <c r="M410" i="2"/>
  <c r="M411" i="2"/>
  <c r="M412" i="2"/>
  <c r="M413" i="2"/>
  <c r="M414" i="2"/>
  <c r="I409" i="2"/>
  <c r="J409" i="2"/>
  <c r="K409" i="2"/>
  <c r="L409" i="2"/>
  <c r="M409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I390" i="2"/>
  <c r="J390" i="2"/>
  <c r="K390" i="2"/>
  <c r="L390" i="2"/>
  <c r="M390" i="2"/>
  <c r="I380" i="2"/>
  <c r="I381" i="2"/>
  <c r="I382" i="2"/>
  <c r="I383" i="2"/>
  <c r="I384" i="2"/>
  <c r="I385" i="2"/>
  <c r="I386" i="2"/>
  <c r="I387" i="2"/>
  <c r="I388" i="2"/>
  <c r="I389" i="2"/>
  <c r="J380" i="2"/>
  <c r="J381" i="2"/>
  <c r="J382" i="2"/>
  <c r="J383" i="2"/>
  <c r="J384" i="2"/>
  <c r="J385" i="2"/>
  <c r="J386" i="2"/>
  <c r="J387" i="2"/>
  <c r="J388" i="2"/>
  <c r="J389" i="2"/>
  <c r="K380" i="2"/>
  <c r="K381" i="2"/>
  <c r="K382" i="2"/>
  <c r="K383" i="2"/>
  <c r="K384" i="2"/>
  <c r="K385" i="2"/>
  <c r="K386" i="2"/>
  <c r="K387" i="2"/>
  <c r="K388" i="2"/>
  <c r="K389" i="2"/>
  <c r="L380" i="2"/>
  <c r="L381" i="2"/>
  <c r="L382" i="2"/>
  <c r="L383" i="2"/>
  <c r="L384" i="2"/>
  <c r="L385" i="2"/>
  <c r="L386" i="2"/>
  <c r="L387" i="2"/>
  <c r="L388" i="2"/>
  <c r="L389" i="2"/>
  <c r="M380" i="2"/>
  <c r="M381" i="2"/>
  <c r="M382" i="2"/>
  <c r="M383" i="2"/>
  <c r="M384" i="2"/>
  <c r="M385" i="2"/>
  <c r="M386" i="2"/>
  <c r="M387" i="2"/>
  <c r="M388" i="2"/>
  <c r="M389" i="2"/>
  <c r="I379" i="2"/>
  <c r="J379" i="2"/>
  <c r="K379" i="2"/>
  <c r="L379" i="2"/>
  <c r="M379" i="2"/>
  <c r="I371" i="2"/>
  <c r="I372" i="2"/>
  <c r="I373" i="2"/>
  <c r="I374" i="2"/>
  <c r="I375" i="2"/>
  <c r="I376" i="2"/>
  <c r="I377" i="2"/>
  <c r="I378" i="2"/>
  <c r="J371" i="2"/>
  <c r="J372" i="2"/>
  <c r="J373" i="2"/>
  <c r="J374" i="2"/>
  <c r="J375" i="2"/>
  <c r="J376" i="2"/>
  <c r="J377" i="2"/>
  <c r="J378" i="2"/>
  <c r="K371" i="2"/>
  <c r="K372" i="2"/>
  <c r="K373" i="2"/>
  <c r="K374" i="2"/>
  <c r="K375" i="2"/>
  <c r="K376" i="2"/>
  <c r="K377" i="2"/>
  <c r="K378" i="2"/>
  <c r="L371" i="2"/>
  <c r="L372" i="2"/>
  <c r="L373" i="2"/>
  <c r="L374" i="2"/>
  <c r="L375" i="2"/>
  <c r="L376" i="2"/>
  <c r="L377" i="2"/>
  <c r="L378" i="2"/>
  <c r="M371" i="2"/>
  <c r="M372" i="2"/>
  <c r="M373" i="2"/>
  <c r="M374" i="2"/>
  <c r="M375" i="2"/>
  <c r="M376" i="2"/>
  <c r="M377" i="2"/>
  <c r="M378" i="2"/>
  <c r="I370" i="2"/>
  <c r="J370" i="2"/>
  <c r="K370" i="2"/>
  <c r="L370" i="2"/>
  <c r="M370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I331" i="2"/>
  <c r="I332" i="2"/>
  <c r="I333" i="2"/>
  <c r="I334" i="2"/>
  <c r="I335" i="2"/>
  <c r="J332" i="2"/>
  <c r="J333" i="2"/>
  <c r="J334" i="2"/>
  <c r="J335" i="2"/>
  <c r="K332" i="2"/>
  <c r="K333" i="2"/>
  <c r="K334" i="2"/>
  <c r="K335" i="2"/>
  <c r="L332" i="2"/>
  <c r="L333" i="2"/>
  <c r="L334" i="2"/>
  <c r="L335" i="2"/>
  <c r="M332" i="2"/>
  <c r="M333" i="2"/>
  <c r="M334" i="2"/>
  <c r="M335" i="2"/>
  <c r="J331" i="2"/>
  <c r="K331" i="2"/>
  <c r="L331" i="2"/>
  <c r="M331" i="2"/>
  <c r="M330" i="2"/>
  <c r="K330" i="2"/>
  <c r="L327" i="2"/>
  <c r="M329" i="2"/>
  <c r="L329" i="2"/>
  <c r="M328" i="2"/>
  <c r="K328" i="2"/>
  <c r="I327" i="2"/>
  <c r="I328" i="2"/>
  <c r="I329" i="2"/>
  <c r="I330" i="2"/>
  <c r="J327" i="2"/>
  <c r="J328" i="2"/>
  <c r="J329" i="2"/>
  <c r="J330" i="2"/>
  <c r="K327" i="2"/>
  <c r="K329" i="2"/>
  <c r="L328" i="2"/>
  <c r="L330" i="2"/>
  <c r="M327" i="2"/>
  <c r="I325" i="2"/>
  <c r="I326" i="2"/>
  <c r="J325" i="2"/>
  <c r="J326" i="2"/>
  <c r="K325" i="2"/>
  <c r="K326" i="2"/>
  <c r="L325" i="2"/>
  <c r="L326" i="2"/>
  <c r="M325" i="2"/>
  <c r="M326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I305" i="2"/>
  <c r="J305" i="2"/>
  <c r="K305" i="2"/>
  <c r="L305" i="2"/>
  <c r="M305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I288" i="2"/>
  <c r="J288" i="2"/>
  <c r="K288" i="2"/>
  <c r="L288" i="2"/>
  <c r="M288" i="2"/>
  <c r="I283" i="2"/>
  <c r="I284" i="2"/>
  <c r="I285" i="2"/>
  <c r="I286" i="2"/>
  <c r="I287" i="2"/>
  <c r="J283" i="2"/>
  <c r="J284" i="2"/>
  <c r="J285" i="2"/>
  <c r="J286" i="2"/>
  <c r="J287" i="2"/>
  <c r="K283" i="2"/>
  <c r="K284" i="2"/>
  <c r="K285" i="2"/>
  <c r="K286" i="2"/>
  <c r="K287" i="2"/>
  <c r="L283" i="2"/>
  <c r="L284" i="2"/>
  <c r="L285" i="2"/>
  <c r="L286" i="2"/>
  <c r="L287" i="2"/>
  <c r="M283" i="2"/>
  <c r="M284" i="2"/>
  <c r="M285" i="2"/>
  <c r="M286" i="2"/>
  <c r="M287" i="2"/>
  <c r="I282" i="2"/>
  <c r="J282" i="2"/>
  <c r="K282" i="2"/>
  <c r="L282" i="2"/>
  <c r="M282" i="2"/>
  <c r="I274" i="2"/>
  <c r="I275" i="2"/>
  <c r="I276" i="2"/>
  <c r="I277" i="2"/>
  <c r="I278" i="2"/>
  <c r="I279" i="2"/>
  <c r="I280" i="2"/>
  <c r="I281" i="2"/>
  <c r="J274" i="2"/>
  <c r="J275" i="2"/>
  <c r="J276" i="2"/>
  <c r="J277" i="2"/>
  <c r="J278" i="2"/>
  <c r="J279" i="2"/>
  <c r="J280" i="2"/>
  <c r="J281" i="2"/>
  <c r="K274" i="2"/>
  <c r="K275" i="2"/>
  <c r="K276" i="2"/>
  <c r="K277" i="2"/>
  <c r="K278" i="2"/>
  <c r="K279" i="2"/>
  <c r="K280" i="2"/>
  <c r="K281" i="2"/>
  <c r="L274" i="2"/>
  <c r="L275" i="2"/>
  <c r="L276" i="2"/>
  <c r="L277" i="2"/>
  <c r="L278" i="2"/>
  <c r="L279" i="2"/>
  <c r="L280" i="2"/>
  <c r="L281" i="2"/>
  <c r="M274" i="2"/>
  <c r="M275" i="2"/>
  <c r="M276" i="2"/>
  <c r="M277" i="2"/>
  <c r="M278" i="2"/>
  <c r="M279" i="2"/>
  <c r="M280" i="2"/>
  <c r="M281" i="2"/>
  <c r="I273" i="2"/>
  <c r="J273" i="2"/>
  <c r="K273" i="2"/>
  <c r="L273" i="2"/>
  <c r="M273" i="2"/>
  <c r="N283" i="2" l="1"/>
  <c r="P283" i="2" s="1"/>
  <c r="N323" i="2"/>
  <c r="P323" i="2" s="1"/>
  <c r="N315" i="2"/>
  <c r="P315" i="2" s="1"/>
  <c r="N307" i="2"/>
  <c r="P307" i="2" s="1"/>
  <c r="N327" i="2"/>
  <c r="P327" i="2" s="1"/>
  <c r="N331" i="2"/>
  <c r="P331" i="2" s="1"/>
  <c r="N349" i="2"/>
  <c r="P349" i="2" s="1"/>
  <c r="N341" i="2"/>
  <c r="P341" i="2" s="1"/>
  <c r="N363" i="2"/>
  <c r="P363" i="2" s="1"/>
  <c r="N355" i="2"/>
  <c r="P355" i="2" s="1"/>
  <c r="N386" i="2"/>
  <c r="P386" i="2" s="1"/>
  <c r="N413" i="2"/>
  <c r="P413" i="2" s="1"/>
  <c r="N415" i="2"/>
  <c r="P415" i="2" s="1"/>
  <c r="N426" i="2"/>
  <c r="P426" i="2" s="1"/>
  <c r="N443" i="2"/>
  <c r="P443" i="2" s="1"/>
  <c r="N453" i="2"/>
  <c r="P453" i="2" s="1"/>
  <c r="N445" i="2"/>
  <c r="P445" i="2" s="1"/>
  <c r="N458" i="2"/>
  <c r="P458" i="2" s="1"/>
  <c r="N480" i="2"/>
  <c r="P480" i="2" s="1"/>
  <c r="N501" i="2"/>
  <c r="P501" i="2" s="1"/>
  <c r="N509" i="2"/>
  <c r="P509" i="2" s="1"/>
  <c r="N517" i="2"/>
  <c r="P517" i="2" s="1"/>
  <c r="N539" i="2"/>
  <c r="P539" i="2" s="1"/>
  <c r="N531" i="2"/>
  <c r="P531" i="2" s="1"/>
  <c r="N321" i="2"/>
  <c r="P321" i="2" s="1"/>
  <c r="N313" i="2"/>
  <c r="P313" i="2" s="1"/>
  <c r="N376" i="2"/>
  <c r="P376" i="2" s="1"/>
  <c r="N418" i="2"/>
  <c r="P418" i="2" s="1"/>
  <c r="N424" i="2"/>
  <c r="P424" i="2" s="1"/>
  <c r="N451" i="2"/>
  <c r="P451" i="2" s="1"/>
  <c r="N499" i="2"/>
  <c r="P499" i="2" s="1"/>
  <c r="N507" i="2"/>
  <c r="P507" i="2" s="1"/>
  <c r="N515" i="2"/>
  <c r="P515" i="2" s="1"/>
  <c r="N537" i="2"/>
  <c r="P537" i="2" s="1"/>
  <c r="N374" i="2"/>
  <c r="P374" i="2" s="1"/>
  <c r="N278" i="2"/>
  <c r="P278" i="2" s="1"/>
  <c r="N353" i="2"/>
  <c r="P353" i="2" s="1"/>
  <c r="N411" i="2"/>
  <c r="P411" i="2" s="1"/>
  <c r="N492" i="2"/>
  <c r="P492" i="2" s="1"/>
  <c r="N280" i="2"/>
  <c r="P280" i="2" s="1"/>
  <c r="N290" i="2"/>
  <c r="P290" i="2" s="1"/>
  <c r="N319" i="2"/>
  <c r="P319" i="2" s="1"/>
  <c r="N279" i="2"/>
  <c r="P279" i="2" s="1"/>
  <c r="N286" i="2"/>
  <c r="P286" i="2" s="1"/>
  <c r="N288" i="2"/>
  <c r="P288" i="2" s="1"/>
  <c r="N297" i="2"/>
  <c r="P297" i="2" s="1"/>
  <c r="N289" i="2"/>
  <c r="P289" i="2" s="1"/>
  <c r="N318" i="2"/>
  <c r="P318" i="2" s="1"/>
  <c r="N310" i="2"/>
  <c r="P310" i="2" s="1"/>
  <c r="N330" i="2"/>
  <c r="P330" i="2" s="1"/>
  <c r="N334" i="2"/>
  <c r="P334" i="2" s="1"/>
  <c r="N352" i="2"/>
  <c r="P352" i="2" s="1"/>
  <c r="N344" i="2"/>
  <c r="P344" i="2" s="1"/>
  <c r="N336" i="2"/>
  <c r="P336" i="2" s="1"/>
  <c r="N366" i="2"/>
  <c r="P366" i="2" s="1"/>
  <c r="N358" i="2"/>
  <c r="P358" i="2" s="1"/>
  <c r="N373" i="2"/>
  <c r="P373" i="2" s="1"/>
  <c r="N389" i="2"/>
  <c r="P389" i="2" s="1"/>
  <c r="N381" i="2"/>
  <c r="P381" i="2" s="1"/>
  <c r="N407" i="2"/>
  <c r="P407" i="2" s="1"/>
  <c r="N399" i="2"/>
  <c r="P399" i="2" s="1"/>
  <c r="N391" i="2"/>
  <c r="P391" i="2" s="1"/>
  <c r="N421" i="2"/>
  <c r="P421" i="2" s="1"/>
  <c r="N429" i="2"/>
  <c r="P429" i="2" s="1"/>
  <c r="N432" i="2"/>
  <c r="P432" i="2" s="1"/>
  <c r="N434" i="2"/>
  <c r="P434" i="2" s="1"/>
  <c r="N448" i="2"/>
  <c r="P448" i="2" s="1"/>
  <c r="N456" i="2"/>
  <c r="P456" i="2" s="1"/>
  <c r="N467" i="2"/>
  <c r="P467" i="2" s="1"/>
  <c r="N475" i="2"/>
  <c r="P475" i="2" s="1"/>
  <c r="N483" i="2"/>
  <c r="P483" i="2" s="1"/>
  <c r="N489" i="2"/>
  <c r="P489" i="2" s="1"/>
  <c r="N497" i="2"/>
  <c r="P497" i="2" s="1"/>
  <c r="N504" i="2"/>
  <c r="P504" i="2" s="1"/>
  <c r="N512" i="2"/>
  <c r="P512" i="2" s="1"/>
  <c r="N520" i="2"/>
  <c r="P520" i="2" s="1"/>
  <c r="N523" i="2"/>
  <c r="P523" i="2" s="1"/>
  <c r="N534" i="2"/>
  <c r="P534" i="2" s="1"/>
  <c r="N549" i="2"/>
  <c r="P549" i="2" s="1"/>
  <c r="N276" i="2"/>
  <c r="P276" i="2" s="1"/>
  <c r="N472" i="2"/>
  <c r="P472" i="2" s="1"/>
  <c r="N361" i="2"/>
  <c r="P361" i="2" s="1"/>
  <c r="N384" i="2"/>
  <c r="P384" i="2" s="1"/>
  <c r="N409" i="2"/>
  <c r="P409" i="2" s="1"/>
  <c r="N437" i="2"/>
  <c r="P437" i="2" s="1"/>
  <c r="N311" i="2"/>
  <c r="P311" i="2" s="1"/>
  <c r="N345" i="2"/>
  <c r="P345" i="2" s="1"/>
  <c r="N285" i="2"/>
  <c r="P285" i="2" s="1"/>
  <c r="N296" i="2"/>
  <c r="P296" i="2" s="1"/>
  <c r="N317" i="2"/>
  <c r="P317" i="2" s="1"/>
  <c r="N309" i="2"/>
  <c r="P309" i="2" s="1"/>
  <c r="N329" i="2"/>
  <c r="P329" i="2" s="1"/>
  <c r="N333" i="2"/>
  <c r="P333" i="2" s="1"/>
  <c r="N351" i="2"/>
  <c r="P351" i="2" s="1"/>
  <c r="N343" i="2"/>
  <c r="P343" i="2" s="1"/>
  <c r="N365" i="2"/>
  <c r="P365" i="2" s="1"/>
  <c r="N357" i="2"/>
  <c r="P357" i="2" s="1"/>
  <c r="N372" i="2"/>
  <c r="P372" i="2" s="1"/>
  <c r="N388" i="2"/>
  <c r="P388" i="2" s="1"/>
  <c r="N380" i="2"/>
  <c r="P380" i="2" s="1"/>
  <c r="N406" i="2"/>
  <c r="P406" i="2" s="1"/>
  <c r="N398" i="2"/>
  <c r="P398" i="2" s="1"/>
  <c r="N428" i="2"/>
  <c r="P428" i="2" s="1"/>
  <c r="N433" i="2"/>
  <c r="P433" i="2" s="1"/>
  <c r="N455" i="2"/>
  <c r="P455" i="2" s="1"/>
  <c r="N447" i="2"/>
  <c r="P447" i="2" s="1"/>
  <c r="N460" i="2"/>
  <c r="P460" i="2" s="1"/>
  <c r="N461" i="2"/>
  <c r="P461" i="2" s="1"/>
  <c r="N466" i="2"/>
  <c r="P466" i="2" s="1"/>
  <c r="N482" i="2"/>
  <c r="P482" i="2" s="1"/>
  <c r="N488" i="2"/>
  <c r="P488" i="2" s="1"/>
  <c r="N496" i="2"/>
  <c r="P496" i="2" s="1"/>
  <c r="N503" i="2"/>
  <c r="P503" i="2" s="1"/>
  <c r="N506" i="2"/>
  <c r="P506" i="2" s="1"/>
  <c r="N511" i="2"/>
  <c r="P511" i="2" s="1"/>
  <c r="N519" i="2"/>
  <c r="P519" i="2" s="1"/>
  <c r="N533" i="2"/>
  <c r="P533" i="2" s="1"/>
  <c r="N541" i="2"/>
  <c r="P541" i="2" s="1"/>
  <c r="N548" i="2"/>
  <c r="P548" i="2" s="1"/>
  <c r="N404" i="2"/>
  <c r="P404" i="2" s="1"/>
  <c r="N274" i="2"/>
  <c r="P274" i="2" s="1"/>
  <c r="N292" i="2"/>
  <c r="P292" i="2" s="1"/>
  <c r="N339" i="2"/>
  <c r="P339" i="2" s="1"/>
  <c r="N394" i="2"/>
  <c r="P394" i="2" s="1"/>
  <c r="N441" i="2"/>
  <c r="P441" i="2" s="1"/>
  <c r="N287" i="2"/>
  <c r="P287" i="2" s="1"/>
  <c r="N359" i="2"/>
  <c r="P359" i="2" s="1"/>
  <c r="N382" i="2"/>
  <c r="P382" i="2" s="1"/>
  <c r="N304" i="2"/>
  <c r="P304" i="2" s="1"/>
  <c r="N277" i="2"/>
  <c r="P277" i="2" s="1"/>
  <c r="N282" i="2"/>
  <c r="P282" i="2" s="1"/>
  <c r="N284" i="2"/>
  <c r="P284" i="2" s="1"/>
  <c r="N303" i="2"/>
  <c r="P303" i="2" s="1"/>
  <c r="N295" i="2"/>
  <c r="P295" i="2" s="1"/>
  <c r="N324" i="2"/>
  <c r="P324" i="2" s="1"/>
  <c r="N316" i="2"/>
  <c r="P316" i="2" s="1"/>
  <c r="N308" i="2"/>
  <c r="P308" i="2" s="1"/>
  <c r="N328" i="2"/>
  <c r="P328" i="2" s="1"/>
  <c r="N332" i="2"/>
  <c r="P332" i="2" s="1"/>
  <c r="N350" i="2"/>
  <c r="P350" i="2" s="1"/>
  <c r="N342" i="2"/>
  <c r="P342" i="2" s="1"/>
  <c r="N364" i="2"/>
  <c r="P364" i="2" s="1"/>
  <c r="N356" i="2"/>
  <c r="P356" i="2" s="1"/>
  <c r="N370" i="2"/>
  <c r="P370" i="2" s="1"/>
  <c r="N371" i="2"/>
  <c r="P371" i="2" s="1"/>
  <c r="N387" i="2"/>
  <c r="P387" i="2" s="1"/>
  <c r="N405" i="2"/>
  <c r="P405" i="2" s="1"/>
  <c r="N397" i="2"/>
  <c r="P397" i="2" s="1"/>
  <c r="N414" i="2"/>
  <c r="P414" i="2" s="1"/>
  <c r="N427" i="2"/>
  <c r="P427" i="2" s="1"/>
  <c r="N454" i="2"/>
  <c r="P454" i="2" s="1"/>
  <c r="N446" i="2"/>
  <c r="P446" i="2" s="1"/>
  <c r="N459" i="2"/>
  <c r="P459" i="2" s="1"/>
  <c r="N473" i="2"/>
  <c r="P473" i="2" s="1"/>
  <c r="N465" i="2"/>
  <c r="P465" i="2" s="1"/>
  <c r="N474" i="2"/>
  <c r="P474" i="2" s="1"/>
  <c r="N487" i="2"/>
  <c r="P487" i="2" s="1"/>
  <c r="N495" i="2"/>
  <c r="P495" i="2" s="1"/>
  <c r="N498" i="2"/>
  <c r="P498" i="2" s="1"/>
  <c r="N502" i="2"/>
  <c r="P502" i="2" s="1"/>
  <c r="N510" i="2"/>
  <c r="P510" i="2" s="1"/>
  <c r="N514" i="2"/>
  <c r="P514" i="2" s="1"/>
  <c r="N518" i="2"/>
  <c r="P518" i="2" s="1"/>
  <c r="N522" i="2"/>
  <c r="P522" i="2" s="1"/>
  <c r="N540" i="2"/>
  <c r="P540" i="2" s="1"/>
  <c r="N532" i="2"/>
  <c r="P532" i="2" s="1"/>
  <c r="N555" i="2"/>
  <c r="P555" i="2" s="1"/>
  <c r="N547" i="2"/>
  <c r="P547" i="2" s="1"/>
  <c r="N554" i="2"/>
  <c r="P554" i="2" s="1"/>
  <c r="N546" i="2"/>
  <c r="P546" i="2" s="1"/>
  <c r="N378" i="2"/>
  <c r="P378" i="2" s="1"/>
  <c r="N464" i="2"/>
  <c r="P464" i="2" s="1"/>
  <c r="N494" i="2"/>
  <c r="P494" i="2" s="1"/>
  <c r="N528" i="2"/>
  <c r="P528" i="2" s="1"/>
  <c r="N275" i="2"/>
  <c r="P275" i="2" s="1"/>
  <c r="N301" i="2"/>
  <c r="P301" i="2" s="1"/>
  <c r="N293" i="2"/>
  <c r="P293" i="2" s="1"/>
  <c r="N322" i="2"/>
  <c r="P322" i="2" s="1"/>
  <c r="N314" i="2"/>
  <c r="P314" i="2" s="1"/>
  <c r="N306" i="2"/>
  <c r="P306" i="2" s="1"/>
  <c r="N348" i="2"/>
  <c r="P348" i="2" s="1"/>
  <c r="N340" i="2"/>
  <c r="P340" i="2" s="1"/>
  <c r="N362" i="2"/>
  <c r="P362" i="2" s="1"/>
  <c r="N354" i="2"/>
  <c r="P354" i="2" s="1"/>
  <c r="N377" i="2"/>
  <c r="P377" i="2" s="1"/>
  <c r="N385" i="2"/>
  <c r="P385" i="2" s="1"/>
  <c r="N403" i="2"/>
  <c r="P403" i="2" s="1"/>
  <c r="N395" i="2"/>
  <c r="P395" i="2" s="1"/>
  <c r="N412" i="2"/>
  <c r="P412" i="2" s="1"/>
  <c r="N419" i="2"/>
  <c r="P419" i="2" s="1"/>
  <c r="N420" i="2"/>
  <c r="P420" i="2" s="1"/>
  <c r="N442" i="2"/>
  <c r="P442" i="2" s="1"/>
  <c r="N444" i="2"/>
  <c r="P444" i="2" s="1"/>
  <c r="N452" i="2"/>
  <c r="P452" i="2" s="1"/>
  <c r="N457" i="2"/>
  <c r="P457" i="2" s="1"/>
  <c r="N471" i="2"/>
  <c r="P471" i="2" s="1"/>
  <c r="N463" i="2"/>
  <c r="P463" i="2" s="1"/>
  <c r="N479" i="2"/>
  <c r="P479" i="2" s="1"/>
  <c r="N493" i="2"/>
  <c r="P493" i="2" s="1"/>
  <c r="N500" i="2"/>
  <c r="P500" i="2" s="1"/>
  <c r="N508" i="2"/>
  <c r="P508" i="2" s="1"/>
  <c r="N516" i="2"/>
  <c r="P516" i="2" s="1"/>
  <c r="N527" i="2"/>
  <c r="P527" i="2" s="1"/>
  <c r="N538" i="2"/>
  <c r="P538" i="2" s="1"/>
  <c r="N530" i="2"/>
  <c r="P530" i="2" s="1"/>
  <c r="N553" i="2"/>
  <c r="P553" i="2" s="1"/>
  <c r="N545" i="2"/>
  <c r="P545" i="2" s="1"/>
  <c r="N552" i="2"/>
  <c r="P552" i="2" s="1"/>
  <c r="N544" i="2"/>
  <c r="P544" i="2" s="1"/>
  <c r="N294" i="2"/>
  <c r="P294" i="2" s="1"/>
  <c r="N273" i="2"/>
  <c r="P273" i="2" s="1"/>
  <c r="N305" i="2"/>
  <c r="P305" i="2" s="1"/>
  <c r="N402" i="2"/>
  <c r="P402" i="2" s="1"/>
  <c r="N470" i="2"/>
  <c r="P470" i="2" s="1"/>
  <c r="N462" i="2"/>
  <c r="P462" i="2" s="1"/>
  <c r="N478" i="2"/>
  <c r="P478" i="2" s="1"/>
  <c r="N481" i="2"/>
  <c r="P481" i="2" s="1"/>
  <c r="N526" i="2"/>
  <c r="P526" i="2" s="1"/>
  <c r="N529" i="2"/>
  <c r="P529" i="2" s="1"/>
  <c r="N281" i="2"/>
  <c r="P281" i="2" s="1"/>
  <c r="N299" i="2"/>
  <c r="P299" i="2" s="1"/>
  <c r="N291" i="2"/>
  <c r="P291" i="2" s="1"/>
  <c r="N320" i="2"/>
  <c r="P320" i="2" s="1"/>
  <c r="N312" i="2"/>
  <c r="P312" i="2" s="1"/>
  <c r="N325" i="2"/>
  <c r="P325" i="2" s="1"/>
  <c r="N346" i="2"/>
  <c r="P346" i="2" s="1"/>
  <c r="N338" i="2"/>
  <c r="P338" i="2" s="1"/>
  <c r="N368" i="2"/>
  <c r="P368" i="2" s="1"/>
  <c r="N360" i="2"/>
  <c r="P360" i="2" s="1"/>
  <c r="N375" i="2"/>
  <c r="P375" i="2" s="1"/>
  <c r="N383" i="2"/>
  <c r="P383" i="2" s="1"/>
  <c r="N390" i="2"/>
  <c r="P390" i="2" s="1"/>
  <c r="N401" i="2"/>
  <c r="P401" i="2" s="1"/>
  <c r="N393" i="2"/>
  <c r="P393" i="2" s="1"/>
  <c r="N410" i="2"/>
  <c r="P410" i="2" s="1"/>
  <c r="N417" i="2"/>
  <c r="P417" i="2" s="1"/>
  <c r="N423" i="2"/>
  <c r="P423" i="2" s="1"/>
  <c r="N431" i="2"/>
  <c r="P431" i="2" s="1"/>
  <c r="N436" i="2"/>
  <c r="P436" i="2" s="1"/>
  <c r="N438" i="2"/>
  <c r="P438" i="2" s="1"/>
  <c r="N440" i="2"/>
  <c r="P440" i="2" s="1"/>
  <c r="N450" i="2"/>
  <c r="P450" i="2" s="1"/>
  <c r="N469" i="2"/>
  <c r="P469" i="2" s="1"/>
  <c r="N477" i="2"/>
  <c r="P477" i="2" s="1"/>
  <c r="N485" i="2"/>
  <c r="P485" i="2" s="1"/>
  <c r="N486" i="2"/>
  <c r="P486" i="2" s="1"/>
  <c r="N525" i="2"/>
  <c r="P525" i="2" s="1"/>
  <c r="N536" i="2"/>
  <c r="P536" i="2" s="1"/>
  <c r="N551" i="2"/>
  <c r="P551" i="2" s="1"/>
  <c r="N543" i="2"/>
  <c r="P543" i="2" s="1"/>
  <c r="N302" i="2"/>
  <c r="P302" i="2" s="1"/>
  <c r="N396" i="2"/>
  <c r="P396" i="2" s="1"/>
  <c r="N300" i="2"/>
  <c r="P300" i="2" s="1"/>
  <c r="N326" i="2"/>
  <c r="P326" i="2" s="1"/>
  <c r="N347" i="2"/>
  <c r="P347" i="2" s="1"/>
  <c r="N369" i="2"/>
  <c r="P369" i="2" s="1"/>
  <c r="N425" i="2"/>
  <c r="P425" i="2" s="1"/>
  <c r="N298" i="2"/>
  <c r="P298" i="2" s="1"/>
  <c r="N335" i="2"/>
  <c r="P335" i="2" s="1"/>
  <c r="N337" i="2"/>
  <c r="P337" i="2" s="1"/>
  <c r="N367" i="2"/>
  <c r="P367" i="2" s="1"/>
  <c r="N379" i="2"/>
  <c r="P379" i="2" s="1"/>
  <c r="N408" i="2"/>
  <c r="P408" i="2" s="1"/>
  <c r="N400" i="2"/>
  <c r="P400" i="2" s="1"/>
  <c r="N392" i="2"/>
  <c r="P392" i="2" s="1"/>
  <c r="N416" i="2"/>
  <c r="P416" i="2" s="1"/>
  <c r="N422" i="2"/>
  <c r="P422" i="2" s="1"/>
  <c r="N430" i="2"/>
  <c r="P430" i="2" s="1"/>
  <c r="N435" i="2"/>
  <c r="P435" i="2" s="1"/>
  <c r="N439" i="2"/>
  <c r="P439" i="2" s="1"/>
  <c r="N449" i="2"/>
  <c r="P449" i="2" s="1"/>
  <c r="N468" i="2"/>
  <c r="P468" i="2" s="1"/>
  <c r="N476" i="2"/>
  <c r="P476" i="2" s="1"/>
  <c r="N484" i="2"/>
  <c r="P484" i="2" s="1"/>
  <c r="N490" i="2"/>
  <c r="P490" i="2" s="1"/>
  <c r="N491" i="2"/>
  <c r="P491" i="2" s="1"/>
  <c r="N505" i="2"/>
  <c r="P505" i="2" s="1"/>
  <c r="N513" i="2"/>
  <c r="P513" i="2" s="1"/>
  <c r="N521" i="2"/>
  <c r="P521" i="2" s="1"/>
  <c r="N524" i="2"/>
  <c r="P524" i="2" s="1"/>
  <c r="N535" i="2"/>
  <c r="P535" i="2" s="1"/>
  <c r="N550" i="2"/>
  <c r="P550" i="2" s="1"/>
  <c r="N542" i="2"/>
  <c r="P542" i="2" s="1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I257" i="2"/>
  <c r="J257" i="2"/>
  <c r="K257" i="2"/>
  <c r="L257" i="2"/>
  <c r="M257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I232" i="2"/>
  <c r="J232" i="2"/>
  <c r="K232" i="2"/>
  <c r="L232" i="2"/>
  <c r="M232" i="2"/>
  <c r="I224" i="2"/>
  <c r="I225" i="2"/>
  <c r="I226" i="2"/>
  <c r="I227" i="2"/>
  <c r="I228" i="2"/>
  <c r="I229" i="2"/>
  <c r="I230" i="2"/>
  <c r="I231" i="2"/>
  <c r="J224" i="2"/>
  <c r="J225" i="2"/>
  <c r="J226" i="2"/>
  <c r="J227" i="2"/>
  <c r="J228" i="2"/>
  <c r="J229" i="2"/>
  <c r="J230" i="2"/>
  <c r="J231" i="2"/>
  <c r="K224" i="2"/>
  <c r="K225" i="2"/>
  <c r="K226" i="2"/>
  <c r="K227" i="2"/>
  <c r="K228" i="2"/>
  <c r="K229" i="2"/>
  <c r="K230" i="2"/>
  <c r="K231" i="2"/>
  <c r="L224" i="2"/>
  <c r="L225" i="2"/>
  <c r="L226" i="2"/>
  <c r="L227" i="2"/>
  <c r="L228" i="2"/>
  <c r="L229" i="2"/>
  <c r="L230" i="2"/>
  <c r="L231" i="2"/>
  <c r="M224" i="2"/>
  <c r="M225" i="2"/>
  <c r="M226" i="2"/>
  <c r="M227" i="2"/>
  <c r="M228" i="2"/>
  <c r="M229" i="2"/>
  <c r="M230" i="2"/>
  <c r="M231" i="2"/>
  <c r="I223" i="2"/>
  <c r="J223" i="2"/>
  <c r="K223" i="2"/>
  <c r="L223" i="2"/>
  <c r="M223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I204" i="2"/>
  <c r="I205" i="2"/>
  <c r="I206" i="2"/>
  <c r="I207" i="2"/>
  <c r="I208" i="2"/>
  <c r="I209" i="2"/>
  <c r="I210" i="2"/>
  <c r="J204" i="2"/>
  <c r="J205" i="2"/>
  <c r="J206" i="2"/>
  <c r="J207" i="2"/>
  <c r="J208" i="2"/>
  <c r="J209" i="2"/>
  <c r="J210" i="2"/>
  <c r="K204" i="2"/>
  <c r="K205" i="2"/>
  <c r="K206" i="2"/>
  <c r="K207" i="2"/>
  <c r="K208" i="2"/>
  <c r="K209" i="2"/>
  <c r="K210" i="2"/>
  <c r="L204" i="2"/>
  <c r="L205" i="2"/>
  <c r="L206" i="2"/>
  <c r="L207" i="2"/>
  <c r="L208" i="2"/>
  <c r="L209" i="2"/>
  <c r="L210" i="2"/>
  <c r="M204" i="2"/>
  <c r="M205" i="2"/>
  <c r="M206" i="2"/>
  <c r="M207" i="2"/>
  <c r="M208" i="2"/>
  <c r="M209" i="2"/>
  <c r="M210" i="2"/>
  <c r="I203" i="2"/>
  <c r="J203" i="2"/>
  <c r="K203" i="2"/>
  <c r="L203" i="2"/>
  <c r="M203" i="2"/>
  <c r="I194" i="2"/>
  <c r="I195" i="2"/>
  <c r="I196" i="2"/>
  <c r="I197" i="2"/>
  <c r="I198" i="2"/>
  <c r="I199" i="2"/>
  <c r="I200" i="2"/>
  <c r="I201" i="2"/>
  <c r="I202" i="2"/>
  <c r="J194" i="2"/>
  <c r="J195" i="2"/>
  <c r="J196" i="2"/>
  <c r="J197" i="2"/>
  <c r="J198" i="2"/>
  <c r="J199" i="2"/>
  <c r="J200" i="2"/>
  <c r="J201" i="2"/>
  <c r="J202" i="2"/>
  <c r="K194" i="2"/>
  <c r="K195" i="2"/>
  <c r="K196" i="2"/>
  <c r="K197" i="2"/>
  <c r="K198" i="2"/>
  <c r="K199" i="2"/>
  <c r="K200" i="2"/>
  <c r="K201" i="2"/>
  <c r="K202" i="2"/>
  <c r="L194" i="2"/>
  <c r="L195" i="2"/>
  <c r="L196" i="2"/>
  <c r="L197" i="2"/>
  <c r="L198" i="2"/>
  <c r="L199" i="2"/>
  <c r="L200" i="2"/>
  <c r="L201" i="2"/>
  <c r="L202" i="2"/>
  <c r="M194" i="2"/>
  <c r="M195" i="2"/>
  <c r="M196" i="2"/>
  <c r="M197" i="2"/>
  <c r="M198" i="2"/>
  <c r="M199" i="2"/>
  <c r="M200" i="2"/>
  <c r="M201" i="2"/>
  <c r="M202" i="2"/>
  <c r="M57" i="2"/>
  <c r="L57" i="2"/>
  <c r="K57" i="2"/>
  <c r="J57" i="2"/>
  <c r="I57" i="2"/>
  <c r="M48" i="2"/>
  <c r="L48" i="2"/>
  <c r="K48" i="2"/>
  <c r="J48" i="2"/>
  <c r="I48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I163" i="2"/>
  <c r="J163" i="2"/>
  <c r="K163" i="2"/>
  <c r="L163" i="2"/>
  <c r="M163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I136" i="2"/>
  <c r="J136" i="2"/>
  <c r="K136" i="2"/>
  <c r="L136" i="2"/>
  <c r="M136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I104" i="2"/>
  <c r="J104" i="2"/>
  <c r="K104" i="2"/>
  <c r="L104" i="2"/>
  <c r="M104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103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103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103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103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103" i="2"/>
  <c r="I70" i="2"/>
  <c r="J70" i="2"/>
  <c r="K70" i="2"/>
  <c r="L70" i="2"/>
  <c r="M70" i="2"/>
  <c r="N91" i="2" l="1"/>
  <c r="P91" i="2" s="1"/>
  <c r="N83" i="2"/>
  <c r="P83" i="2" s="1"/>
  <c r="N75" i="2"/>
  <c r="P75" i="2" s="1"/>
  <c r="N133" i="2"/>
  <c r="P133" i="2" s="1"/>
  <c r="N125" i="2"/>
  <c r="P125" i="2" s="1"/>
  <c r="N117" i="2"/>
  <c r="P117" i="2" s="1"/>
  <c r="N109" i="2"/>
  <c r="P109" i="2" s="1"/>
  <c r="N163" i="2"/>
  <c r="P163" i="2" s="1"/>
  <c r="N199" i="2"/>
  <c r="P199" i="2" s="1"/>
  <c r="N209" i="2"/>
  <c r="P209" i="2" s="1"/>
  <c r="N257" i="2"/>
  <c r="P257" i="2" s="1"/>
  <c r="N124" i="2"/>
  <c r="P124" i="2" s="1"/>
  <c r="N226" i="2"/>
  <c r="P226" i="2" s="1"/>
  <c r="N82" i="2"/>
  <c r="P82" i="2" s="1"/>
  <c r="N104" i="2"/>
  <c r="P104" i="2" s="1"/>
  <c r="N81" i="2"/>
  <c r="P81" i="2" s="1"/>
  <c r="N123" i="2"/>
  <c r="P123" i="2" s="1"/>
  <c r="N107" i="2"/>
  <c r="P107" i="2" s="1"/>
  <c r="N162" i="2"/>
  <c r="P162" i="2" s="1"/>
  <c r="N146" i="2"/>
  <c r="P146" i="2" s="1"/>
  <c r="N184" i="2"/>
  <c r="P184" i="2" s="1"/>
  <c r="N168" i="2"/>
  <c r="P168" i="2" s="1"/>
  <c r="N88" i="2"/>
  <c r="P88" i="2" s="1"/>
  <c r="N80" i="2"/>
  <c r="P80" i="2" s="1"/>
  <c r="N72" i="2"/>
  <c r="P72" i="2" s="1"/>
  <c r="N130" i="2"/>
  <c r="P130" i="2" s="1"/>
  <c r="N122" i="2"/>
  <c r="P122" i="2" s="1"/>
  <c r="N114" i="2"/>
  <c r="P114" i="2" s="1"/>
  <c r="N106" i="2"/>
  <c r="P106" i="2" s="1"/>
  <c r="N161" i="2"/>
  <c r="P161" i="2" s="1"/>
  <c r="N153" i="2"/>
  <c r="P153" i="2" s="1"/>
  <c r="N145" i="2"/>
  <c r="P145" i="2" s="1"/>
  <c r="N137" i="2"/>
  <c r="P137" i="2" s="1"/>
  <c r="N191" i="2"/>
  <c r="P191" i="2" s="1"/>
  <c r="N183" i="2"/>
  <c r="P183" i="2" s="1"/>
  <c r="N175" i="2"/>
  <c r="P175" i="2" s="1"/>
  <c r="N167" i="2"/>
  <c r="P167" i="2" s="1"/>
  <c r="N196" i="2"/>
  <c r="P196" i="2" s="1"/>
  <c r="N206" i="2"/>
  <c r="P206" i="2" s="1"/>
  <c r="N217" i="2"/>
  <c r="P217" i="2" s="1"/>
  <c r="N227" i="2"/>
  <c r="P227" i="2" s="1"/>
  <c r="N232" i="2"/>
  <c r="P232" i="2" s="1"/>
  <c r="N249" i="2"/>
  <c r="P249" i="2" s="1"/>
  <c r="N241" i="2"/>
  <c r="P241" i="2" s="1"/>
  <c r="N233" i="2"/>
  <c r="P233" i="2" s="1"/>
  <c r="N266" i="2"/>
  <c r="P266" i="2" s="1"/>
  <c r="N258" i="2"/>
  <c r="P258" i="2" s="1"/>
  <c r="N87" i="2"/>
  <c r="P87" i="2" s="1"/>
  <c r="N113" i="2"/>
  <c r="P113" i="2" s="1"/>
  <c r="N160" i="2"/>
  <c r="P160" i="2" s="1"/>
  <c r="N144" i="2"/>
  <c r="P144" i="2" s="1"/>
  <c r="N182" i="2"/>
  <c r="P182" i="2" s="1"/>
  <c r="N166" i="2"/>
  <c r="P166" i="2" s="1"/>
  <c r="N195" i="2"/>
  <c r="P195" i="2" s="1"/>
  <c r="N256" i="2"/>
  <c r="P256" i="2" s="1"/>
  <c r="N248" i="2"/>
  <c r="P248" i="2" s="1"/>
  <c r="N240" i="2"/>
  <c r="P240" i="2" s="1"/>
  <c r="N265" i="2"/>
  <c r="P265" i="2" s="1"/>
  <c r="N79" i="2"/>
  <c r="P79" i="2" s="1"/>
  <c r="N105" i="2"/>
  <c r="P105" i="2" s="1"/>
  <c r="N152" i="2"/>
  <c r="P152" i="2" s="1"/>
  <c r="N190" i="2"/>
  <c r="P190" i="2" s="1"/>
  <c r="N174" i="2"/>
  <c r="P174" i="2" s="1"/>
  <c r="N57" i="2"/>
  <c r="P57" i="2" s="1"/>
  <c r="N205" i="2"/>
  <c r="P205" i="2" s="1"/>
  <c r="N216" i="2"/>
  <c r="P216" i="2" s="1"/>
  <c r="N94" i="2"/>
  <c r="P94" i="2" s="1"/>
  <c r="N86" i="2"/>
  <c r="P86" i="2" s="1"/>
  <c r="N78" i="2"/>
  <c r="P78" i="2" s="1"/>
  <c r="N128" i="2"/>
  <c r="P128" i="2" s="1"/>
  <c r="N120" i="2"/>
  <c r="P120" i="2" s="1"/>
  <c r="N112" i="2"/>
  <c r="P112" i="2" s="1"/>
  <c r="N159" i="2"/>
  <c r="P159" i="2" s="1"/>
  <c r="N151" i="2"/>
  <c r="P151" i="2" s="1"/>
  <c r="N143" i="2"/>
  <c r="P143" i="2" s="1"/>
  <c r="N189" i="2"/>
  <c r="P189" i="2" s="1"/>
  <c r="N181" i="2"/>
  <c r="P181" i="2" s="1"/>
  <c r="N173" i="2"/>
  <c r="P173" i="2" s="1"/>
  <c r="N165" i="2"/>
  <c r="P165" i="2" s="1"/>
  <c r="N202" i="2"/>
  <c r="P202" i="2" s="1"/>
  <c r="N194" i="2"/>
  <c r="P194" i="2" s="1"/>
  <c r="N204" i="2"/>
  <c r="P204" i="2" s="1"/>
  <c r="N215" i="2"/>
  <c r="P215" i="2" s="1"/>
  <c r="N225" i="2"/>
  <c r="P225" i="2" s="1"/>
  <c r="N255" i="2"/>
  <c r="P255" i="2" s="1"/>
  <c r="N247" i="2"/>
  <c r="P247" i="2" s="1"/>
  <c r="N239" i="2"/>
  <c r="P239" i="2" s="1"/>
  <c r="N272" i="2"/>
  <c r="P272" i="2" s="1"/>
  <c r="N264" i="2"/>
  <c r="P264" i="2" s="1"/>
  <c r="N95" i="2"/>
  <c r="P95" i="2" s="1"/>
  <c r="N121" i="2"/>
  <c r="P121" i="2" s="1"/>
  <c r="N93" i="2"/>
  <c r="P93" i="2" s="1"/>
  <c r="N77" i="2"/>
  <c r="P77" i="2" s="1"/>
  <c r="N135" i="2"/>
  <c r="P135" i="2" s="1"/>
  <c r="N111" i="2"/>
  <c r="P111" i="2" s="1"/>
  <c r="N158" i="2"/>
  <c r="P158" i="2" s="1"/>
  <c r="N142" i="2"/>
  <c r="P142" i="2" s="1"/>
  <c r="N180" i="2"/>
  <c r="P180" i="2" s="1"/>
  <c r="N164" i="2"/>
  <c r="P164" i="2" s="1"/>
  <c r="N201" i="2"/>
  <c r="P201" i="2" s="1"/>
  <c r="N222" i="2"/>
  <c r="P222" i="2" s="1"/>
  <c r="N214" i="2"/>
  <c r="P214" i="2" s="1"/>
  <c r="N223" i="2"/>
  <c r="P223" i="2" s="1"/>
  <c r="N224" i="2"/>
  <c r="P224" i="2" s="1"/>
  <c r="N254" i="2"/>
  <c r="P254" i="2" s="1"/>
  <c r="N246" i="2"/>
  <c r="P246" i="2" s="1"/>
  <c r="N238" i="2"/>
  <c r="P238" i="2" s="1"/>
  <c r="N271" i="2"/>
  <c r="P271" i="2" s="1"/>
  <c r="N263" i="2"/>
  <c r="P263" i="2" s="1"/>
  <c r="N103" i="2"/>
  <c r="P103" i="2" s="1"/>
  <c r="N71" i="2"/>
  <c r="P71" i="2" s="1"/>
  <c r="N129" i="2"/>
  <c r="P129" i="2" s="1"/>
  <c r="N85" i="2"/>
  <c r="P85" i="2" s="1"/>
  <c r="N127" i="2"/>
  <c r="P127" i="2" s="1"/>
  <c r="N119" i="2"/>
  <c r="P119" i="2" s="1"/>
  <c r="N150" i="2"/>
  <c r="P150" i="2" s="1"/>
  <c r="N188" i="2"/>
  <c r="P188" i="2" s="1"/>
  <c r="N172" i="2"/>
  <c r="P172" i="2" s="1"/>
  <c r="N70" i="2"/>
  <c r="P70" i="2" s="1"/>
  <c r="N92" i="2"/>
  <c r="P92" i="2" s="1"/>
  <c r="N84" i="2"/>
  <c r="P84" i="2" s="1"/>
  <c r="N76" i="2"/>
  <c r="P76" i="2" s="1"/>
  <c r="N134" i="2"/>
  <c r="P134" i="2" s="1"/>
  <c r="N126" i="2"/>
  <c r="P126" i="2" s="1"/>
  <c r="N118" i="2"/>
  <c r="P118" i="2" s="1"/>
  <c r="N110" i="2"/>
  <c r="P110" i="2" s="1"/>
  <c r="N157" i="2"/>
  <c r="P157" i="2" s="1"/>
  <c r="N149" i="2"/>
  <c r="P149" i="2" s="1"/>
  <c r="N141" i="2"/>
  <c r="P141" i="2" s="1"/>
  <c r="N187" i="2"/>
  <c r="P187" i="2" s="1"/>
  <c r="N179" i="2"/>
  <c r="P179" i="2" s="1"/>
  <c r="N171" i="2"/>
  <c r="P171" i="2" s="1"/>
  <c r="N48" i="2"/>
  <c r="P48" i="2" s="1"/>
  <c r="N200" i="2"/>
  <c r="P200" i="2" s="1"/>
  <c r="N210" i="2"/>
  <c r="P210" i="2" s="1"/>
  <c r="N221" i="2"/>
  <c r="P221" i="2" s="1"/>
  <c r="N213" i="2"/>
  <c r="P213" i="2" s="1"/>
  <c r="N231" i="2"/>
  <c r="P231" i="2" s="1"/>
  <c r="N253" i="2"/>
  <c r="P253" i="2" s="1"/>
  <c r="N245" i="2"/>
  <c r="P245" i="2" s="1"/>
  <c r="N237" i="2"/>
  <c r="P237" i="2" s="1"/>
  <c r="N270" i="2"/>
  <c r="P270" i="2" s="1"/>
  <c r="N262" i="2"/>
  <c r="P262" i="2" s="1"/>
  <c r="N156" i="2"/>
  <c r="P156" i="2" s="1"/>
  <c r="N148" i="2"/>
  <c r="P148" i="2" s="1"/>
  <c r="N140" i="2"/>
  <c r="P140" i="2" s="1"/>
  <c r="N186" i="2"/>
  <c r="P186" i="2" s="1"/>
  <c r="N178" i="2"/>
  <c r="P178" i="2" s="1"/>
  <c r="N170" i="2"/>
  <c r="P170" i="2" s="1"/>
  <c r="N220" i="2"/>
  <c r="P220" i="2" s="1"/>
  <c r="N212" i="2"/>
  <c r="P212" i="2" s="1"/>
  <c r="N230" i="2"/>
  <c r="P230" i="2" s="1"/>
  <c r="N252" i="2"/>
  <c r="P252" i="2" s="1"/>
  <c r="N244" i="2"/>
  <c r="P244" i="2" s="1"/>
  <c r="N236" i="2"/>
  <c r="P236" i="2" s="1"/>
  <c r="N269" i="2"/>
  <c r="P269" i="2" s="1"/>
  <c r="N261" i="2"/>
  <c r="P261" i="2" s="1"/>
  <c r="N116" i="2"/>
  <c r="P116" i="2" s="1"/>
  <c r="N108" i="2"/>
  <c r="P108" i="2" s="1"/>
  <c r="N136" i="2"/>
  <c r="P136" i="2" s="1"/>
  <c r="N155" i="2"/>
  <c r="P155" i="2" s="1"/>
  <c r="N147" i="2"/>
  <c r="P147" i="2" s="1"/>
  <c r="N139" i="2"/>
  <c r="P139" i="2" s="1"/>
  <c r="N193" i="2"/>
  <c r="P193" i="2" s="1"/>
  <c r="N185" i="2"/>
  <c r="P185" i="2" s="1"/>
  <c r="N177" i="2"/>
  <c r="P177" i="2" s="1"/>
  <c r="N169" i="2"/>
  <c r="P169" i="2" s="1"/>
  <c r="N198" i="2"/>
  <c r="P198" i="2" s="1"/>
  <c r="N208" i="2"/>
  <c r="P208" i="2" s="1"/>
  <c r="N219" i="2"/>
  <c r="P219" i="2" s="1"/>
  <c r="N211" i="2"/>
  <c r="P211" i="2" s="1"/>
  <c r="N229" i="2"/>
  <c r="P229" i="2" s="1"/>
  <c r="N251" i="2"/>
  <c r="P251" i="2" s="1"/>
  <c r="N243" i="2"/>
  <c r="P243" i="2" s="1"/>
  <c r="N235" i="2"/>
  <c r="P235" i="2" s="1"/>
  <c r="N268" i="2"/>
  <c r="P268" i="2" s="1"/>
  <c r="N260" i="2"/>
  <c r="P260" i="2" s="1"/>
  <c r="N90" i="2"/>
  <c r="P90" i="2" s="1"/>
  <c r="N74" i="2"/>
  <c r="P74" i="2" s="1"/>
  <c r="N132" i="2"/>
  <c r="P132" i="2" s="1"/>
  <c r="N89" i="2"/>
  <c r="P89" i="2" s="1"/>
  <c r="N73" i="2"/>
  <c r="P73" i="2" s="1"/>
  <c r="N131" i="2"/>
  <c r="P131" i="2" s="1"/>
  <c r="N115" i="2"/>
  <c r="P115" i="2" s="1"/>
  <c r="N154" i="2"/>
  <c r="P154" i="2" s="1"/>
  <c r="N138" i="2"/>
  <c r="P138" i="2" s="1"/>
  <c r="N192" i="2"/>
  <c r="P192" i="2" s="1"/>
  <c r="N176" i="2"/>
  <c r="P176" i="2" s="1"/>
  <c r="N197" i="2"/>
  <c r="P197" i="2" s="1"/>
  <c r="N203" i="2"/>
  <c r="P203" i="2" s="1"/>
  <c r="N207" i="2"/>
  <c r="P207" i="2" s="1"/>
  <c r="N218" i="2"/>
  <c r="P218" i="2" s="1"/>
  <c r="N228" i="2"/>
  <c r="P228" i="2" s="1"/>
  <c r="N250" i="2"/>
  <c r="P250" i="2" s="1"/>
  <c r="N242" i="2"/>
  <c r="P242" i="2" s="1"/>
  <c r="N234" i="2"/>
  <c r="P234" i="2" s="1"/>
  <c r="N267" i="2"/>
  <c r="P267" i="2" s="1"/>
  <c r="N259" i="2"/>
  <c r="P259" i="2" s="1"/>
  <c r="M47" i="2"/>
  <c r="M49" i="2"/>
  <c r="M50" i="2"/>
  <c r="M51" i="2"/>
  <c r="M52" i="2"/>
  <c r="M53" i="2"/>
  <c r="M54" i="2"/>
  <c r="M55" i="2"/>
  <c r="M56" i="2"/>
  <c r="M58" i="2"/>
  <c r="M59" i="2"/>
  <c r="M60" i="2"/>
  <c r="M61" i="2"/>
  <c r="M62" i="2"/>
  <c r="M63" i="2"/>
  <c r="M64" i="2"/>
  <c r="M65" i="2"/>
  <c r="M66" i="2"/>
  <c r="M67" i="2"/>
  <c r="M68" i="2"/>
  <c r="M6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50" i="2"/>
  <c r="L51" i="2"/>
  <c r="L52" i="2"/>
  <c r="L53" i="2"/>
  <c r="L54" i="2"/>
  <c r="L55" i="2"/>
  <c r="L56" i="2"/>
  <c r="L58" i="2"/>
  <c r="L59" i="2"/>
  <c r="L60" i="2"/>
  <c r="L61" i="2"/>
  <c r="L62" i="2"/>
  <c r="L63" i="2"/>
  <c r="L64" i="2"/>
  <c r="L65" i="2"/>
  <c r="L66" i="2"/>
  <c r="L67" i="2"/>
  <c r="L68" i="2"/>
  <c r="L6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8" i="2"/>
  <c r="K59" i="2"/>
  <c r="K60" i="2"/>
  <c r="K61" i="2"/>
  <c r="K62" i="2"/>
  <c r="K63" i="2"/>
  <c r="K64" i="2"/>
  <c r="K65" i="2"/>
  <c r="K66" i="2"/>
  <c r="K67" i="2"/>
  <c r="K68" i="2"/>
  <c r="K6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50" i="2"/>
  <c r="J51" i="2"/>
  <c r="J52" i="2"/>
  <c r="J53" i="2"/>
  <c r="J54" i="2"/>
  <c r="J55" i="2"/>
  <c r="J56" i="2"/>
  <c r="J58" i="2"/>
  <c r="J59" i="2"/>
  <c r="J60" i="2"/>
  <c r="J61" i="2"/>
  <c r="J62" i="2"/>
  <c r="J63" i="2"/>
  <c r="J64" i="2"/>
  <c r="J65" i="2"/>
  <c r="J66" i="2"/>
  <c r="J67" i="2"/>
  <c r="J68" i="2"/>
  <c r="J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8" i="2"/>
  <c r="I59" i="2"/>
  <c r="I60" i="2"/>
  <c r="I61" i="2"/>
  <c r="I62" i="2"/>
  <c r="I63" i="2"/>
  <c r="I64" i="2"/>
  <c r="I65" i="2"/>
  <c r="I66" i="2"/>
  <c r="N66" i="2" s="1"/>
  <c r="P66" i="2" s="1"/>
  <c r="I67" i="2"/>
  <c r="I68" i="2"/>
  <c r="I6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J68" i="1"/>
  <c r="J69" i="1"/>
  <c r="K68" i="1"/>
  <c r="K69" i="1"/>
  <c r="L68" i="1"/>
  <c r="L69" i="1"/>
  <c r="M68" i="1"/>
  <c r="M69" i="1"/>
  <c r="N58" i="2" l="1"/>
  <c r="P58" i="2" s="1"/>
  <c r="N49" i="2"/>
  <c r="P49" i="2" s="1"/>
  <c r="N56" i="2"/>
  <c r="P56" i="2" s="1"/>
  <c r="N65" i="2"/>
  <c r="P65" i="2" s="1"/>
  <c r="N47" i="2"/>
  <c r="P47" i="2" s="1"/>
  <c r="N64" i="2"/>
  <c r="P64" i="2" s="1"/>
  <c r="N55" i="2"/>
  <c r="P55" i="2" s="1"/>
  <c r="N61" i="2"/>
  <c r="P61" i="2" s="1"/>
  <c r="N52" i="2"/>
  <c r="P52" i="2" s="1"/>
  <c r="N62" i="2"/>
  <c r="P62" i="2" s="1"/>
  <c r="N68" i="2"/>
  <c r="P68" i="2" s="1"/>
  <c r="N51" i="2"/>
  <c r="P51" i="2" s="1"/>
  <c r="N53" i="2"/>
  <c r="P53" i="2" s="1"/>
  <c r="N69" i="2"/>
  <c r="P69" i="2" s="1"/>
  <c r="N60" i="2"/>
  <c r="P60" i="2" s="1"/>
  <c r="N67" i="2"/>
  <c r="P67" i="2" s="1"/>
  <c r="N59" i="2"/>
  <c r="P59" i="2" s="1"/>
  <c r="N50" i="2"/>
  <c r="P50" i="2" s="1"/>
  <c r="N63" i="2"/>
  <c r="P63" i="2" s="1"/>
  <c r="N54" i="2"/>
  <c r="P54" i="2" s="1"/>
  <c r="N69" i="1"/>
  <c r="P69" i="1" s="1"/>
  <c r="N68" i="1"/>
  <c r="P68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46" i="2"/>
  <c r="N46" i="2" s="1"/>
  <c r="P46" i="2" s="1"/>
  <c r="M45" i="2"/>
  <c r="N45" i="2" s="1"/>
  <c r="P45" i="2" s="1"/>
  <c r="M44" i="2"/>
  <c r="N44" i="2" s="1"/>
  <c r="P44" i="2" s="1"/>
  <c r="M43" i="2"/>
  <c r="N43" i="2" s="1"/>
  <c r="P43" i="2" s="1"/>
  <c r="M42" i="2"/>
  <c r="N42" i="2" s="1"/>
  <c r="P42" i="2" s="1"/>
  <c r="M41" i="2"/>
  <c r="N41" i="2" s="1"/>
  <c r="P41" i="2" s="1"/>
  <c r="M40" i="2"/>
  <c r="N40" i="2" s="1"/>
  <c r="P40" i="2" s="1"/>
  <c r="M39" i="2"/>
  <c r="N39" i="2" s="1"/>
  <c r="P39" i="2" s="1"/>
  <c r="M38" i="2"/>
  <c r="N38" i="2" s="1"/>
  <c r="P38" i="2" s="1"/>
  <c r="M37" i="2"/>
  <c r="N37" i="2" s="1"/>
  <c r="P37" i="2" s="1"/>
  <c r="M36" i="2"/>
  <c r="N36" i="2" s="1"/>
  <c r="P36" i="2" s="1"/>
  <c r="M35" i="2"/>
  <c r="N35" i="2" s="1"/>
  <c r="P35" i="2" s="1"/>
  <c r="M34" i="2"/>
  <c r="N34" i="2" s="1"/>
  <c r="P34" i="2" s="1"/>
  <c r="M33" i="2"/>
  <c r="N33" i="2" s="1"/>
  <c r="P33" i="2" s="1"/>
  <c r="M32" i="2"/>
  <c r="N32" i="2" s="1"/>
  <c r="P32" i="2" s="1"/>
  <c r="M31" i="2"/>
  <c r="N31" i="2" s="1"/>
  <c r="P31" i="2" s="1"/>
  <c r="M30" i="2"/>
  <c r="N30" i="2" s="1"/>
  <c r="P30" i="2" s="1"/>
  <c r="M29" i="2"/>
  <c r="N29" i="2" s="1"/>
  <c r="P29" i="2" s="1"/>
  <c r="M28" i="2"/>
  <c r="N28" i="2" s="1"/>
  <c r="P28" i="2" s="1"/>
  <c r="M27" i="2"/>
  <c r="N27" i="2" s="1"/>
  <c r="P27" i="2" s="1"/>
  <c r="M26" i="2"/>
  <c r="N26" i="2" s="1"/>
  <c r="P26" i="2" s="1"/>
  <c r="M25" i="2"/>
  <c r="N25" i="2" s="1"/>
  <c r="P25" i="2" s="1"/>
  <c r="M24" i="2"/>
  <c r="N24" i="2" s="1"/>
  <c r="P24" i="2" s="1"/>
  <c r="M23" i="2"/>
  <c r="N23" i="2" s="1"/>
  <c r="P23" i="2" s="1"/>
  <c r="M22" i="2"/>
  <c r="N22" i="2" s="1"/>
  <c r="P22" i="2" s="1"/>
  <c r="M21" i="2"/>
  <c r="N21" i="2" s="1"/>
  <c r="P21" i="2" s="1"/>
  <c r="M20" i="2"/>
  <c r="N20" i="2" s="1"/>
  <c r="P20" i="2" s="1"/>
  <c r="M19" i="2"/>
  <c r="N19" i="2" s="1"/>
  <c r="P19" i="2" s="1"/>
  <c r="M18" i="2"/>
  <c r="N18" i="2" s="1"/>
  <c r="P18" i="2" s="1"/>
  <c r="M17" i="2"/>
  <c r="N17" i="2" s="1"/>
  <c r="P17" i="2" s="1"/>
  <c r="M16" i="2"/>
  <c r="N16" i="2" s="1"/>
  <c r="P16" i="2" s="1"/>
  <c r="M15" i="2"/>
  <c r="N15" i="2" s="1"/>
  <c r="P15" i="2" s="1"/>
  <c r="M14" i="2"/>
  <c r="N14" i="2" s="1"/>
  <c r="P14" i="2" s="1"/>
  <c r="M13" i="2"/>
  <c r="N13" i="2" s="1"/>
  <c r="P13" i="2" s="1"/>
  <c r="M12" i="2"/>
  <c r="N12" i="2" s="1"/>
  <c r="P12" i="2" s="1"/>
  <c r="M11" i="2"/>
  <c r="N11" i="2" s="1"/>
  <c r="P11" i="2" s="1"/>
  <c r="M10" i="2"/>
  <c r="N10" i="2" s="1"/>
  <c r="P10" i="2" s="1"/>
  <c r="M9" i="2"/>
  <c r="N9" i="2" s="1"/>
  <c r="P9" i="2" s="1"/>
  <c r="M8" i="2"/>
  <c r="N8" i="2" s="1"/>
  <c r="P8" i="2" s="1"/>
  <c r="M7" i="2"/>
  <c r="N7" i="2" s="1"/>
  <c r="P7" i="2" s="1"/>
  <c r="M6" i="2"/>
  <c r="N6" i="2" s="1"/>
  <c r="P6" i="2" s="1"/>
  <c r="M5" i="2"/>
  <c r="N5" i="2" s="1"/>
  <c r="P5" i="2" s="1"/>
  <c r="M4" i="2"/>
  <c r="N4" i="2" s="1"/>
  <c r="P4" i="2" s="1"/>
  <c r="M3" i="2"/>
  <c r="N3" i="2" s="1"/>
  <c r="P3" i="2" s="1"/>
  <c r="M2" i="2"/>
  <c r="L2" i="2"/>
  <c r="K2" i="2"/>
  <c r="J2" i="2"/>
  <c r="I2" i="2"/>
  <c r="N2" i="2" l="1"/>
  <c r="P2" i="2" s="1"/>
  <c r="N62" i="1"/>
  <c r="P62" i="1" s="1"/>
  <c r="N53" i="1"/>
  <c r="P53" i="1" s="1"/>
  <c r="N60" i="1"/>
  <c r="P60" i="1" s="1"/>
  <c r="N52" i="1"/>
  <c r="P52" i="1" s="1"/>
  <c r="N54" i="1"/>
  <c r="P54" i="1" s="1"/>
  <c r="N57" i="1"/>
  <c r="P57" i="1" s="1"/>
  <c r="N49" i="1"/>
  <c r="P49" i="1" s="1"/>
  <c r="N65" i="1"/>
  <c r="P65" i="1" s="1"/>
  <c r="N61" i="1"/>
  <c r="P61" i="1" s="1"/>
  <c r="N50" i="1"/>
  <c r="P50" i="1" s="1"/>
  <c r="N64" i="1"/>
  <c r="P64" i="1" s="1"/>
  <c r="N56" i="1"/>
  <c r="P56" i="1" s="1"/>
  <c r="N48" i="1"/>
  <c r="P48" i="1" s="1"/>
  <c r="N66" i="1"/>
  <c r="P66" i="1" s="1"/>
  <c r="N58" i="1"/>
  <c r="P58" i="1" s="1"/>
  <c r="N67" i="1"/>
  <c r="P67" i="1" s="1"/>
  <c r="N59" i="1"/>
  <c r="P59" i="1" s="1"/>
  <c r="N51" i="1"/>
  <c r="P51" i="1" s="1"/>
  <c r="N63" i="1"/>
  <c r="P63" i="1" s="1"/>
  <c r="N55" i="1"/>
  <c r="P55" i="1" s="1"/>
  <c r="N47" i="1"/>
  <c r="P47" i="1" s="1"/>
  <c r="L46" i="1" l="1"/>
  <c r="M46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2" i="1"/>
  <c r="P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I2" i="1"/>
  <c r="N46" i="1" l="1"/>
  <c r="P46" i="1" s="1"/>
</calcChain>
</file>

<file path=xl/sharedStrings.xml><?xml version="1.0" encoding="utf-8"?>
<sst xmlns="http://schemas.openxmlformats.org/spreadsheetml/2006/main" count="1225" uniqueCount="552">
  <si>
    <t>AMBALAVAO ISOTRY</t>
  </si>
  <si>
    <t>AMBATOMENA AMBOASARIKELY</t>
  </si>
  <si>
    <t>AMBATOVINAKY</t>
  </si>
  <si>
    <t>AMBOHITSIROHITRA ANALAKELY</t>
  </si>
  <si>
    <t>AMPANDRANA ANKADIVATO</t>
  </si>
  <si>
    <t>AMPARIBE AMBOHIDAHY MAHAMASINA</t>
  </si>
  <si>
    <t>ANATIHAZO ISOTRY</t>
  </si>
  <si>
    <t>ANDAVAMAMBA ANATIHAZO I</t>
  </si>
  <si>
    <t>ANDAVAMAMBA ANATIHAZO II</t>
  </si>
  <si>
    <t>ANDAVAMAMBA ANJEZIKA I</t>
  </si>
  <si>
    <t>ANDAVAMAMBA ANJEZIKA II</t>
  </si>
  <si>
    <t>ANDOHATAPENAKA I</t>
  </si>
  <si>
    <t>ANDOHATAPENAKA II</t>
  </si>
  <si>
    <t>ANDOHATAPENAKA III</t>
  </si>
  <si>
    <t>ANDRANOMANALINA AFOVOANY</t>
  </si>
  <si>
    <t>ANDRANOMANALINA I</t>
  </si>
  <si>
    <t>ANDRANOMANALINA ISOTRY</t>
  </si>
  <si>
    <t>ANKASINA</t>
  </si>
  <si>
    <t>ANTANIMALALAKA ANALAKELY</t>
  </si>
  <si>
    <t>ANTETEZANA AFOVOANY I</t>
  </si>
  <si>
    <t>ANTETEZANA AFOVOANY II</t>
  </si>
  <si>
    <t>ANTOHOMADINIKA AFOVOANY</t>
  </si>
  <si>
    <t>ANTOHOMADINIKA ANTANIAVO</t>
  </si>
  <si>
    <t>ANTOHOMADINIKA ATSIMO</t>
  </si>
  <si>
    <t>ANTOHOMADINIKA FAAMI</t>
  </si>
  <si>
    <t>ANTOHOMADINIKA III G HANGAR</t>
  </si>
  <si>
    <t>AVARATETEZANA BEKIRARO</t>
  </si>
  <si>
    <t>CITE 67 HA AFOVOANY ANDREFANA</t>
  </si>
  <si>
    <t>CITE 67 HA ATSIMO</t>
  </si>
  <si>
    <t>CITE 67 HA AVARATRA ANDREFANA</t>
  </si>
  <si>
    <t>CITE 67 HA AVARATRA ATSINANANA</t>
  </si>
  <si>
    <t>CITE AMBODIN'ISOTRY</t>
  </si>
  <si>
    <t>CITE AMPEFILOHA</t>
  </si>
  <si>
    <t>FARAVOHITRA AMBONY</t>
  </si>
  <si>
    <t>FARAVOHITRA MANDROSOA</t>
  </si>
  <si>
    <t>ISORAKA AMPATSAKANA</t>
  </si>
  <si>
    <t>ISOTRY ATSINANANA TSARALALANA</t>
  </si>
  <si>
    <t>LALAMBY SY NY MANODIDINA</t>
  </si>
  <si>
    <t>MANARINTSOA AFOVOANY</t>
  </si>
  <si>
    <t>MANARINTSOA ANATIHAZO</t>
  </si>
  <si>
    <t>MANARINTSOA ATSINANANA</t>
  </si>
  <si>
    <t>MANARINTSOA ISOTRY</t>
  </si>
  <si>
    <t>SOARANO AMBONDRONA AMBODIFILAO</t>
  </si>
  <si>
    <t>SOARANO AMBONDRONA TSIAZOTAFO</t>
  </si>
  <si>
    <t>60 et plus</t>
  </si>
  <si>
    <t>Demande de transport</t>
  </si>
  <si>
    <t>Primus ou Arret principal</t>
  </si>
  <si>
    <t>Affectation demande</t>
  </si>
  <si>
    <t>Terminus</t>
  </si>
  <si>
    <t>Affectation Terminus</t>
  </si>
  <si>
    <t>Arret secondaire</t>
  </si>
  <si>
    <t>Affectation demande2</t>
  </si>
  <si>
    <t>60 et plus6</t>
  </si>
  <si>
    <t>Nom Fokontany</t>
  </si>
  <si>
    <t>Commune</t>
  </si>
  <si>
    <t>Nbr Population</t>
  </si>
  <si>
    <t>1ER ARRONDISSEMENT</t>
  </si>
  <si>
    <t>2E ARRONDISSEMENT</t>
  </si>
  <si>
    <t>0_5</t>
  </si>
  <si>
    <t>6_15</t>
  </si>
  <si>
    <t>16_26</t>
  </si>
  <si>
    <t>26_60</t>
  </si>
  <si>
    <t>0_52</t>
  </si>
  <si>
    <t>6_153</t>
  </si>
  <si>
    <t>16_264</t>
  </si>
  <si>
    <t>26_605</t>
  </si>
  <si>
    <t>AMBATOROKA</t>
  </si>
  <si>
    <t>AMBOHIMIANDRA</t>
  </si>
  <si>
    <t>AMBOHIPO</t>
  </si>
  <si>
    <t>AMBOHITSIROA VN</t>
  </si>
  <si>
    <t>AMBOHITSOA</t>
  </si>
  <si>
    <t>AMBOLOKANDRINA</t>
  </si>
  <si>
    <t>AMPAMANTANANA</t>
  </si>
  <si>
    <t>ANDAFIAVARATRA</t>
  </si>
  <si>
    <t>ANDOHAMANDRY</t>
  </si>
  <si>
    <t>ANDOHANIMANDROSEZA</t>
  </si>
  <si>
    <t>ANKAZOTOKANA AMBONY</t>
  </si>
  <si>
    <t>ANTANIMORA AMPASANIMALO</t>
  </si>
  <si>
    <t>ANTSAHABE</t>
  </si>
  <si>
    <t>FALIARIVO AMBANIDIA</t>
  </si>
  <si>
    <t>MAHAZOARIVO</t>
  </si>
  <si>
    <t>MANAKAMBAHINY</t>
  </si>
  <si>
    <t>MANDROSEZA</t>
  </si>
  <si>
    <t>MANJAKAMIADANA</t>
  </si>
  <si>
    <t>MIANDRARIVO</t>
  </si>
  <si>
    <t>MORARANO ANDRANGARANGA AMBATOLAMPY</t>
  </si>
  <si>
    <t>TSIADANA</t>
  </si>
  <si>
    <t>VOLOSARIKA</t>
  </si>
  <si>
    <t>MORARANO</t>
  </si>
  <si>
    <t>0-5</t>
  </si>
  <si>
    <t>26-60</t>
  </si>
  <si>
    <t>6-15</t>
  </si>
  <si>
    <t>16-25</t>
  </si>
  <si>
    <t>61_et_plus</t>
  </si>
  <si>
    <t>61 et plus</t>
  </si>
  <si>
    <t>3E ARRONDISSEMENT</t>
  </si>
  <si>
    <t>AMBATOMITSANGANA</t>
  </si>
  <si>
    <t>AMBODIVONA ANKADIFOTSY</t>
  </si>
  <si>
    <t>AMBOHIBARY ANTANIMENA</t>
  </si>
  <si>
    <t>AMBOHITRAKELY</t>
  </si>
  <si>
    <t>AMPAHIBE</t>
  </si>
  <si>
    <t>AMPANDRANA ANDREFANA</t>
  </si>
  <si>
    <t>AMPANDRANA ATSINANANA</t>
  </si>
  <si>
    <t>AMPANDRANA BESARETY</t>
  </si>
  <si>
    <t>ANDRAVOAHANGY ANDREFANA</t>
  </si>
  <si>
    <t>ANDRAVOAHANGY ATSINANANA</t>
  </si>
  <si>
    <t>ANDRAVOAHANGY TSENA</t>
  </si>
  <si>
    <t>ANKADIFOTSY ANTANIFOTSY</t>
  </si>
  <si>
    <t>ANKADIFOTSY BEFELATANANA</t>
  </si>
  <si>
    <t>ANKADITAPAKA AVARATRA</t>
  </si>
  <si>
    <t>ANKADIVATO IIL</t>
  </si>
  <si>
    <t>ANKAZOMANGA ANDRAHARO</t>
  </si>
  <si>
    <t>ANKORONDRANO ANDRANOMAHERY</t>
  </si>
  <si>
    <t>ANKORONDRANO ANDREFANA</t>
  </si>
  <si>
    <t>ANKORONDRANO ATSINANANA</t>
  </si>
  <si>
    <t>ANTANIMENA</t>
  </si>
  <si>
    <t>ANTANINANDRO AMPANDRANA</t>
  </si>
  <si>
    <t>ANTSAKAVIRO AMBODIROTRA</t>
  </si>
  <si>
    <t>AVARADOHA</t>
  </si>
  <si>
    <t>BEHORIRIKA</t>
  </si>
  <si>
    <t>BEHORIRIKA AMBATOMITSANGANA</t>
  </si>
  <si>
    <t>BEHORIRIKA ANKADITAPAKA</t>
  </si>
  <si>
    <t>BESARETY</t>
  </si>
  <si>
    <t>BETONGOLO</t>
  </si>
  <si>
    <t>MAHAVOKY</t>
  </si>
  <si>
    <t>MANDIALAZA AMBATOMITSANGANA</t>
  </si>
  <si>
    <t>MANDIALAZA AMBODIVONA</t>
  </si>
  <si>
    <t>MANDIALAZA ANKADIFOTSY</t>
  </si>
  <si>
    <t>SOAVINANDRIANA</t>
  </si>
  <si>
    <t>TSARAMASAY</t>
  </si>
  <si>
    <t>4E ARRONDISSEMENT</t>
  </si>
  <si>
    <t>AMBANIN'AMPAMARINANA</t>
  </si>
  <si>
    <t>AMBOHIBARIKELY</t>
  </si>
  <si>
    <t>AMPANGABE ANJANKINIFOLO</t>
  </si>
  <si>
    <t>AMPEFILOHA AMBODIRANO</t>
  </si>
  <si>
    <t>ANDAVAMAMBA AMBILANIBE</t>
  </si>
  <si>
    <t>ANGARANGARANA</t>
  </si>
  <si>
    <t>ANKADILALANA</t>
  </si>
  <si>
    <t>ANKADITOHO MAROHOHO</t>
  </si>
  <si>
    <t>ANKAZOTOHO ANOSIMAHAVELONA</t>
  </si>
  <si>
    <t>ANOSIBE OUEST I</t>
  </si>
  <si>
    <t>ANOSIBE OUEST II</t>
  </si>
  <si>
    <t>ANOSIPATRANA EST</t>
  </si>
  <si>
    <t>ANOSIPATRANA OUEST</t>
  </si>
  <si>
    <t>ANOSIZATO EST I</t>
  </si>
  <si>
    <t>ANOSIZATO EST II</t>
  </si>
  <si>
    <t>FIADANANA IIIL</t>
  </si>
  <si>
    <t>FIADANANA IIIN</t>
  </si>
  <si>
    <t>ILANIVATO AMPASIKA</t>
  </si>
  <si>
    <t>IVOLANIRAY</t>
  </si>
  <si>
    <t>MADERA MANONTANA</t>
  </si>
  <si>
    <t>MAHAMASINA SUD</t>
  </si>
  <si>
    <t>MANANJARA</t>
  </si>
  <si>
    <t>MANDRANGOBATO I</t>
  </si>
  <si>
    <t>MANDRANGOBATO II</t>
  </si>
  <si>
    <t>OUEST AMBOHIJANAHARY IIIG/IIIM</t>
  </si>
  <si>
    <t>OUEST AMBOHIJANAHARY IIIH/IIIO</t>
  </si>
  <si>
    <t>OUEST ANKADIMBAHOAKA</t>
  </si>
  <si>
    <t>OUEST MANANJARA</t>
  </si>
  <si>
    <t>SOANIERANA III I</t>
  </si>
  <si>
    <t>SOANIERANA III J</t>
  </si>
  <si>
    <t>TSARAFARITRA</t>
  </si>
  <si>
    <t>TSIMIALONJAFY</t>
  </si>
  <si>
    <t>5E ARRONDISSEMENT</t>
  </si>
  <si>
    <t>ALAROBIA AMBONILOHA</t>
  </si>
  <si>
    <t>AMBATOBE</t>
  </si>
  <si>
    <t>AMBATOKARANANA</t>
  </si>
  <si>
    <t>AMBATOMAINTY</t>
  </si>
  <si>
    <t>AMBATOMARO</t>
  </si>
  <si>
    <t>AMBODITSIRY</t>
  </si>
  <si>
    <t>AMBODIVOANJO</t>
  </si>
  <si>
    <t>AMBOHIDAHY</t>
  </si>
  <si>
    <t>AMBOHIMIRARY</t>
  </si>
  <si>
    <t>AMPANOTOKANA</t>
  </si>
  <si>
    <t>ANALAMAHITSY CITE</t>
  </si>
  <si>
    <t>ANALAMAHITSY TANANA</t>
  </si>
  <si>
    <t>ANDRAISORO</t>
  </si>
  <si>
    <t>ANDROHIBE</t>
  </si>
  <si>
    <t>ANJANAHARY IIA</t>
  </si>
  <si>
    <t>ANJANAHARY IIN</t>
  </si>
  <si>
    <t>ANJANAHARY IIO</t>
  </si>
  <si>
    <t>ANJANAHARY IIS</t>
  </si>
  <si>
    <t>ANKERANA ANKADINDRAMAMY</t>
  </si>
  <si>
    <t>IVANDRY</t>
  </si>
  <si>
    <t>MANJAKARAY IIB</t>
  </si>
  <si>
    <t>MANJAKARAY IIC</t>
  </si>
  <si>
    <t>MANJAKARAY IID</t>
  </si>
  <si>
    <t>NANISANA IADIAMBOLA</t>
  </si>
  <si>
    <t>SOAVIMASOANDRO</t>
  </si>
  <si>
    <t>TSARAHONENANA</t>
  </si>
  <si>
    <t>6E ARRONDISSEMENT</t>
  </si>
  <si>
    <t>AMBARAVARANKAZO</t>
  </si>
  <si>
    <t>AMBATOLAMPY</t>
  </si>
  <si>
    <t>AMBOAVAHY</t>
  </si>
  <si>
    <t>AMBODIHADY</t>
  </si>
  <si>
    <t>AMBODIMITA</t>
  </si>
  <si>
    <t>AMBODIVONA</t>
  </si>
  <si>
    <t>AMBODIVONKELY</t>
  </si>
  <si>
    <t>AMBOHIDROA</t>
  </si>
  <si>
    <t>AMBOHIMANANDRAY</t>
  </si>
  <si>
    <t>AMBOHIMANDROSO</t>
  </si>
  <si>
    <t>AMBOHIMIADANA ATSIMO</t>
  </si>
  <si>
    <t>AMBOHIMIADANA AVARATRA</t>
  </si>
  <si>
    <t>AMBOHIMITSINJO</t>
  </si>
  <si>
    <t>AMORONA</t>
  </si>
  <si>
    <t>AMPANDRIAMBEHIVAVY</t>
  </si>
  <si>
    <t>AMPEFILOHA ANKENIHENY</t>
  </si>
  <si>
    <t>ANDRAHARO</t>
  </si>
  <si>
    <t>ANDRANOMENA</t>
  </si>
  <si>
    <t>ANJANAKIMBORO</t>
  </si>
  <si>
    <t>ANKAZOMANGA ATSIMO</t>
  </si>
  <si>
    <t>ANOSIBE ZAIVOLA</t>
  </si>
  <si>
    <t>ANOSISOA</t>
  </si>
  <si>
    <t>ANOSIVAVAKA</t>
  </si>
  <si>
    <t>ANTANETY ATSIMO</t>
  </si>
  <si>
    <t>ANTANETY AVARATRA</t>
  </si>
  <si>
    <t>ANTANJOMBE AMBONY</t>
  </si>
  <si>
    <t>ANTANJOMBE AVARATRA</t>
  </si>
  <si>
    <t>ANTSARARAY</t>
  </si>
  <si>
    <t>AVARATANANA</t>
  </si>
  <si>
    <t>AVARATETEZANA</t>
  </si>
  <si>
    <t>BETAFO</t>
  </si>
  <si>
    <t>16_25</t>
  </si>
  <si>
    <t>Ambohipotsy</t>
  </si>
  <si>
    <t>Androndrakely</t>
  </si>
  <si>
    <t>AMBODISAHA</t>
  </si>
  <si>
    <t>AMBOHIDEHILAHY</t>
  </si>
  <si>
    <t>AMBOHIDRATRIMO</t>
  </si>
  <si>
    <t>AMBOHITSIROA</t>
  </si>
  <si>
    <t>AMBOVO</t>
  </si>
  <si>
    <t>AMPANATAOVANA</t>
  </si>
  <si>
    <t>ANTOHIBE</t>
  </si>
  <si>
    <t>ATSIMOMPARIHY</t>
  </si>
  <si>
    <t>SOAMANANETY</t>
  </si>
  <si>
    <t>AMBODIFASINA</t>
  </si>
  <si>
    <t>Ambohidava</t>
  </si>
  <si>
    <t>Ambohimarina</t>
  </si>
  <si>
    <t>AMBOHINOME</t>
  </si>
  <si>
    <t>ANJOMAKELY</t>
  </si>
  <si>
    <t>AVARAJOZORO</t>
  </si>
  <si>
    <t>SOAVINARIVO</t>
  </si>
  <si>
    <t>AMBOHINAMBO</t>
  </si>
  <si>
    <t>AMBOHITRAVAO</t>
  </si>
  <si>
    <t>AMBOROPOTSY</t>
  </si>
  <si>
    <t>Ankadivory</t>
  </si>
  <si>
    <t>FARALAZA</t>
  </si>
  <si>
    <t>FITROAFANA</t>
  </si>
  <si>
    <t>IMERINAFOVOANY</t>
  </si>
  <si>
    <t>MAIBAHOAKA</t>
  </si>
  <si>
    <t>MAMORY MIRAY ANTOBY</t>
  </si>
  <si>
    <t>MANDRIAMBERO</t>
  </si>
  <si>
    <t>TALATAMATY</t>
  </si>
  <si>
    <t>TANJONDAVA</t>
  </si>
  <si>
    <t>IARINARIVO</t>
  </si>
  <si>
    <t>AMBOASARY</t>
  </si>
  <si>
    <t>AMBOHINANJAKANA</t>
  </si>
  <si>
    <t>ANDRIANTANY</t>
  </si>
  <si>
    <t>Antanantanana</t>
  </si>
  <si>
    <t>MANONILAHY I</t>
  </si>
  <si>
    <t>MAROLOHA</t>
  </si>
  <si>
    <t>TANJONDROA</t>
  </si>
  <si>
    <t>AMBOHITRIMANJAKA</t>
  </si>
  <si>
    <t>AMBATOLAMPY ATSIMO</t>
  </si>
  <si>
    <t>AMBATOLAMPY AVARATRA</t>
  </si>
  <si>
    <t>AMBOHIMANANJO</t>
  </si>
  <si>
    <t>AMPANOMAHITSY</t>
  </si>
  <si>
    <t>AMPIRIAKA</t>
  </si>
  <si>
    <t>ANDRANOMAHITSY</t>
  </si>
  <si>
    <t>ANDRINGITANA</t>
  </si>
  <si>
    <t>ANOSIMANJAKA</t>
  </si>
  <si>
    <t>ANTANETIBE</t>
  </si>
  <si>
    <t>ANTSAHAFOHY</t>
  </si>
  <si>
    <t>ANTSAHAMARINA</t>
  </si>
  <si>
    <t>ANTSAHAVOLO</t>
  </si>
  <si>
    <t>BELOHA</t>
  </si>
  <si>
    <t>FARAHINDRA</t>
  </si>
  <si>
    <t>FIAKARANA</t>
  </si>
  <si>
    <t>IKOPAKELY</t>
  </si>
  <si>
    <t>LEHILAVA</t>
  </si>
  <si>
    <t>MAHITSY AVARATRA</t>
  </si>
  <si>
    <t>MAHITSY FIRAISANA</t>
  </si>
  <si>
    <t>MIADANA</t>
  </si>
  <si>
    <t>NAMORANA</t>
  </si>
  <si>
    <t>-</t>
  </si>
  <si>
    <t>ANOSIALA</t>
  </si>
  <si>
    <t>AMBATOMENA</t>
  </si>
  <si>
    <t>AMBOHIPANASINA</t>
  </si>
  <si>
    <t>AMBOHIPIARA</t>
  </si>
  <si>
    <t>AMBOHITRINIBE</t>
  </si>
  <si>
    <t>AMBOHITSIMELOKA</t>
  </si>
  <si>
    <t>ANDRAKAJA</t>
  </si>
  <si>
    <t>ANJANAMASINA</t>
  </si>
  <si>
    <t>ANKAZO ANDRIAMPANANINA</t>
  </si>
  <si>
    <t>AVARABOHITRA</t>
  </si>
  <si>
    <t>LAVAHITSINY</t>
  </si>
  <si>
    <t>MANDROSOA</t>
  </si>
  <si>
    <t>MANJAKAZAFY</t>
  </si>
  <si>
    <t>SOAMANANDRAY</t>
  </si>
  <si>
    <t>TSARAMANDROSO NAMONTANA</t>
  </si>
  <si>
    <t>ANTEHIROKA</t>
  </si>
  <si>
    <t>AMBOAROY</t>
  </si>
  <si>
    <t>AMBOHIJANAHARY</t>
  </si>
  <si>
    <t>ANDRANORO</t>
  </si>
  <si>
    <t>ANTALAMOHITRA</t>
  </si>
  <si>
    <t>ANTSAKAMBAHINY</t>
  </si>
  <si>
    <t>MORONDAVA</t>
  </si>
  <si>
    <t>AMBOHIBAO</t>
  </si>
  <si>
    <t>ANKADIVORY</t>
  </si>
  <si>
    <t>IVATO</t>
  </si>
  <si>
    <t>IVATO AEROPORT</t>
  </si>
  <si>
    <t>TANAMBAO</t>
  </si>
  <si>
    <t>ILAIVOLA</t>
  </si>
  <si>
    <t>AMBODIRANO</t>
  </si>
  <si>
    <t>ANKADINDRAVOLA</t>
  </si>
  <si>
    <t>SABOTSY NAMEHANA</t>
  </si>
  <si>
    <t>AMBATOFOTSY</t>
  </si>
  <si>
    <t>AMBOHIBARY</t>
  </si>
  <si>
    <t>AMBOHIDRANO</t>
  </si>
  <si>
    <t>AMBOHINAORINA</t>
  </si>
  <si>
    <t>AMORONDRIA</t>
  </si>
  <si>
    <t>ANDIDIANA</t>
  </si>
  <si>
    <t>ANDREFANTSENA</t>
  </si>
  <si>
    <t>ANTSAHATSIRESY</t>
  </si>
  <si>
    <t>ANTSOFINONDRY</t>
  </si>
  <si>
    <t>ATSINANANTSENA</t>
  </si>
  <si>
    <t>BERAVINA</t>
  </si>
  <si>
    <t>BOTONA</t>
  </si>
  <si>
    <t>MANARINTSOA</t>
  </si>
  <si>
    <t>NAMEHANA</t>
  </si>
  <si>
    <t>SOANIADANANA</t>
  </si>
  <si>
    <t>TSARAFARA</t>
  </si>
  <si>
    <t>AMBOHIMANGA ROVA</t>
  </si>
  <si>
    <t>AMBOHIMARINA</t>
  </si>
  <si>
    <t>AMBOHITRANDRIAMANJAKA</t>
  </si>
  <si>
    <t>AMBOHITRIMO</t>
  </si>
  <si>
    <t>ANKAZOBE</t>
  </si>
  <si>
    <t>ANOSIARIVO</t>
  </si>
  <si>
    <t>ANTSAHAKELY</t>
  </si>
  <si>
    <t>AVARAKADY</t>
  </si>
  <si>
    <t>FIEKENA</t>
  </si>
  <si>
    <t>IAVOAMBONY</t>
  </si>
  <si>
    <t>IMANJA</t>
  </si>
  <si>
    <t>IMERINTSIAFINDRA</t>
  </si>
  <si>
    <t>MAHATSINJO</t>
  </si>
  <si>
    <t>MALAZA</t>
  </si>
  <si>
    <t>MANANKASINA</t>
  </si>
  <si>
    <t>SOAMONINA</t>
  </si>
  <si>
    <t>SOAVINANDRIAMANITRA</t>
  </si>
  <si>
    <t>SOAVINIMERINA</t>
  </si>
  <si>
    <t>VAKINAMPASIKA</t>
  </si>
  <si>
    <t>AMBODITSIARIVO</t>
  </si>
  <si>
    <t>MANANDRIANA</t>
  </si>
  <si>
    <t>AMBOHIMPANANINA</t>
  </si>
  <si>
    <t>ANOSY AVARATRA</t>
  </si>
  <si>
    <t>ISAHAFA</t>
  </si>
  <si>
    <t>AMBOHITRINIMANGA</t>
  </si>
  <si>
    <t>FARAVOHITRA</t>
  </si>
  <si>
    <t>LAZAINA</t>
  </si>
  <si>
    <t>AMBOHIBE</t>
  </si>
  <si>
    <t>AMBOHIPANJA</t>
  </si>
  <si>
    <t>AMBOHITRAINA</t>
  </si>
  <si>
    <t>AMBOHITRARAHABA</t>
  </si>
  <si>
    <t>ANDRANOVELONA</t>
  </si>
  <si>
    <t>ANDRONONOBE</t>
  </si>
  <si>
    <t>ANKADIKELY</t>
  </si>
  <si>
    <t>ANTANANDRANO</t>
  </si>
  <si>
    <t>ANTSAHAMAROFOZA</t>
  </si>
  <si>
    <t>ANTSAPANDRANO</t>
  </si>
  <si>
    <t>BELANITRA</t>
  </si>
  <si>
    <t>ILAFY</t>
  </si>
  <si>
    <t>MANAZARY</t>
  </si>
  <si>
    <t>MANJAKA</t>
  </si>
  <si>
    <t>MASINANDRIANA</t>
  </si>
  <si>
    <t>ANKADIKELY ILAFY</t>
  </si>
  <si>
    <t>AMBOHIMAHITSY</t>
  </si>
  <si>
    <t>AMBOHIMANGAKELY</t>
  </si>
  <si>
    <t>AMBOHIPIAINANA</t>
  </si>
  <si>
    <t>AMBOHITROMBIHAVANA</t>
  </si>
  <si>
    <t>AMORONANKONA</t>
  </si>
  <si>
    <t>ANDRANOVAO</t>
  </si>
  <si>
    <t>ANKADINDAMBO</t>
  </si>
  <si>
    <t>ANTANAMBAO</t>
  </si>
  <si>
    <t>ANTANETIBE IKIANJA</t>
  </si>
  <si>
    <t>BEHITSY</t>
  </si>
  <si>
    <t>BETSIZARAINA</t>
  </si>
  <si>
    <t>IKIANJA</t>
  </si>
  <si>
    <t>SOAMANANDRARINY</t>
  </si>
  <si>
    <t>SOANIERANA</t>
  </si>
  <si>
    <t>TSARAHASINA</t>
  </si>
  <si>
    <t>AMBOHIMANAMBOLA</t>
  </si>
  <si>
    <t>AMBOHIBATO</t>
  </si>
  <si>
    <t>AMBOHIMANAMBOLA FIRAISANA</t>
  </si>
  <si>
    <t>AMBOHIMANAMBOLA GARA</t>
  </si>
  <si>
    <t>AMBOHIPENO</t>
  </si>
  <si>
    <t>AMPAHIMANGA</t>
  </si>
  <si>
    <t>ANDRAMANONGA</t>
  </si>
  <si>
    <t>IHARAMY</t>
  </si>
  <si>
    <t>TANJONANDRIANA</t>
  </si>
  <si>
    <t>AMBOHIMALAZA MIRAY</t>
  </si>
  <si>
    <t>AMBOHITRANDRIANA</t>
  </si>
  <si>
    <t>AMBOHITREMO</t>
  </si>
  <si>
    <t>ANDRANONOMBY</t>
  </si>
  <si>
    <t>ANDRANOSOA</t>
  </si>
  <si>
    <t>ANTENTONA</t>
  </si>
  <si>
    <t>ATSIMON'AMBOHIDRAY</t>
  </si>
  <si>
    <t>FIADANANA</t>
  </si>
  <si>
    <t>MAHIA</t>
  </si>
  <si>
    <t>MASOMBAHINY</t>
  </si>
  <si>
    <t>ALASORA</t>
  </si>
  <si>
    <t>AMBATOMALAZA</t>
  </si>
  <si>
    <t>AMBODIVONDAVA</t>
  </si>
  <si>
    <t>AMBOHIDRAZAKA</t>
  </si>
  <si>
    <t>AMBOHITANETY</t>
  </si>
  <si>
    <t>AMBOHITROMBY</t>
  </si>
  <si>
    <t>AMPAHIBATO</t>
  </si>
  <si>
    <t>ANKADIEVO</t>
  </si>
  <si>
    <t>ANKADINDRATOMBO</t>
  </si>
  <si>
    <t>EST-MAHAZOARIVO</t>
  </si>
  <si>
    <t>MAHITSY</t>
  </si>
  <si>
    <t>MANDIKAMANANA</t>
  </si>
  <si>
    <t>MENDRIKOLOVANA</t>
  </si>
  <si>
    <t>SUD-AMBOHIPO</t>
  </si>
  <si>
    <t>BEMASOANDRO</t>
  </si>
  <si>
    <t>AMBODIAMBERIVATRY</t>
  </si>
  <si>
    <t>AMBOHIJAFY</t>
  </si>
  <si>
    <t>ANOSIMASINA</t>
  </si>
  <si>
    <t>ANTANETY</t>
  </si>
  <si>
    <t>ANKADIMANGA</t>
  </si>
  <si>
    <t>AMBOHIDAVENONA</t>
  </si>
  <si>
    <t>AMBOHIMIDASY</t>
  </si>
  <si>
    <t>ANDOHALAFY</t>
  </si>
  <si>
    <t>ANDRAVAKO</t>
  </si>
  <si>
    <t>ANTANIMENAKELY</t>
  </si>
  <si>
    <t>AMBOHIDRAPETO</t>
  </si>
  <si>
    <t>ANTSAHAMASINA</t>
  </si>
  <si>
    <t>AVARATSENA</t>
  </si>
  <si>
    <t>MERIMANDROSO</t>
  </si>
  <si>
    <t>ANDRANONAHOATRA</t>
  </si>
  <si>
    <t>AKANY FIRAISANA</t>
  </si>
  <si>
    <t>AKANY SAMBATRA</t>
  </si>
  <si>
    <t>AMBANIALA</t>
  </si>
  <si>
    <t>AMBANILALANA</t>
  </si>
  <si>
    <t>AMBOHIMAMORY</t>
  </si>
  <si>
    <t>SOAMIAMPITA</t>
  </si>
  <si>
    <t>ITAOSY</t>
  </si>
  <si>
    <t>AMBODIFASIKA</t>
  </si>
  <si>
    <t>AMBOHIPARAKY</t>
  </si>
  <si>
    <t>ANJAKAIVO</t>
  </si>
  <si>
    <t>TSARAZAZA</t>
  </si>
  <si>
    <t>AMBAVAHADITOKANA</t>
  </si>
  <si>
    <t>AMBOATAVO</t>
  </si>
  <si>
    <t>ANJANADRAMBONY</t>
  </si>
  <si>
    <t>ANTANJONA</t>
  </si>
  <si>
    <t>LOHARANOMBATO</t>
  </si>
  <si>
    <t>FENOARIVO</t>
  </si>
  <si>
    <t>AMBANIAVARATRA</t>
  </si>
  <si>
    <t>AMBATOMILONA</t>
  </si>
  <si>
    <t>AMBOHIDRAZANA</t>
  </si>
  <si>
    <t>AMBOHIJATOVO ANTANIMENA</t>
  </si>
  <si>
    <t>AMPEFILOHA</t>
  </si>
  <si>
    <t>ANDREFAKADY AMBONISAHA</t>
  </si>
  <si>
    <t>FIRAVAHANA</t>
  </si>
  <si>
    <t>MADIOMANANA</t>
  </si>
  <si>
    <t>TAMPONTANANA</t>
  </si>
  <si>
    <t>ALAKAMISY FENOARIVO</t>
  </si>
  <si>
    <t>AMBOHIMASINA</t>
  </si>
  <si>
    <t>AMBOHIMIARINA</t>
  </si>
  <si>
    <t>ANTANETY II</t>
  </si>
  <si>
    <t>AMPITATAFIKA</t>
  </si>
  <si>
    <t>AMBODIAFONTSY</t>
  </si>
  <si>
    <t>AMBODIZOZORO</t>
  </si>
  <si>
    <t>AMBOHIMANGIDY</t>
  </si>
  <si>
    <t>AMBOHIMPAMONJY</t>
  </si>
  <si>
    <t>AMPITATAFIKA VAOVAO</t>
  </si>
  <si>
    <t>ANKADITANY</t>
  </si>
  <si>
    <t>ATSIMOMBOHITRA</t>
  </si>
  <si>
    <t>FALIARIVO</t>
  </si>
  <si>
    <t>SOAVIMBAHOAKA</t>
  </si>
  <si>
    <t>ANOSIZATO ANDREFANA</t>
  </si>
  <si>
    <t>AMBANIMASO</t>
  </si>
  <si>
    <t>AMBODIVONA ANKENIHENY</t>
  </si>
  <si>
    <t>ANKAZOTOHO</t>
  </si>
  <si>
    <t>ANTANANAMBONY</t>
  </si>
  <si>
    <t>ANTANDROKOMBY</t>
  </si>
  <si>
    <t>ANTOKOTANITSARA</t>
  </si>
  <si>
    <t>SOAVINA</t>
  </si>
  <si>
    <t>AMBANIVOHITRA</t>
  </si>
  <si>
    <t>AMBIHIVY</t>
  </si>
  <si>
    <t>ANALAPANGA</t>
  </si>
  <si>
    <t>VAHILAVA</t>
  </si>
  <si>
    <t>TANJOMBATO</t>
  </si>
  <si>
    <t>AMBOHIMANATRIKA MIVOATRA</t>
  </si>
  <si>
    <t>ANDAFIATSIMO MIJORO</t>
  </si>
  <si>
    <t>ANKENIHENY MIRAY HINA</t>
  </si>
  <si>
    <t>TANJOMBATO IRAITSIMIVAKY</t>
  </si>
  <si>
    <t>TONGARIVO MANDROSO</t>
  </si>
  <si>
    <t>ANKARAOBATO</t>
  </si>
  <si>
    <t>AMBOHIBAHINY</t>
  </si>
  <si>
    <t>ANKADILALAMPOTSY</t>
  </si>
  <si>
    <t>ANKADINANDRIANA</t>
  </si>
  <si>
    <t>ANTANETISOA</t>
  </si>
  <si>
    <t>ANTSAHASOA</t>
  </si>
  <si>
    <t>IFARIHY</t>
  </si>
  <si>
    <t>ANDOHARANOFOTSY</t>
  </si>
  <si>
    <t>AMBOHIMANALA</t>
  </si>
  <si>
    <t>BELAMBANANA</t>
  </si>
  <si>
    <t>IAVOLOHA</t>
  </si>
  <si>
    <t>MAHABO</t>
  </si>
  <si>
    <t>MAHALAVOLONA</t>
  </si>
  <si>
    <t>VOLOTARA</t>
  </si>
  <si>
    <t>AMPANEFY</t>
  </si>
  <si>
    <t>ISAINGY</t>
  </si>
  <si>
    <t>ANTALATA</t>
  </si>
  <si>
    <t>MALAHO</t>
  </si>
  <si>
    <t>AMBOHIDRONONO</t>
  </si>
  <si>
    <t>AMPANDROTRARANA</t>
  </si>
  <si>
    <t>SOALANDY</t>
  </si>
  <si>
    <t>AMBATOMANOINA</t>
  </si>
  <si>
    <t>AMBOHIMASOMBOLA</t>
  </si>
  <si>
    <t>ANKADIVORIBE SOALANDY</t>
  </si>
  <si>
    <t>LAILAVA ANDREFANA</t>
  </si>
  <si>
    <t>LAILAVA ATSINANANA</t>
  </si>
  <si>
    <t>TSARARIRININA</t>
  </si>
  <si>
    <t>BONGATSARA</t>
  </si>
  <si>
    <t>AMBEROKELY</t>
  </si>
  <si>
    <t>AMBOANJOBE</t>
  </si>
  <si>
    <t>AMBOHIMIADANA</t>
  </si>
  <si>
    <t>AMBOLAMENA</t>
  </si>
  <si>
    <t>AMBOHIJANAKA</t>
  </si>
  <si>
    <t>AMBODIANKONDRO</t>
  </si>
  <si>
    <t>ANKADIVOLA</t>
  </si>
  <si>
    <t>ANTOVONTANY</t>
  </si>
  <si>
    <t>IMERIMANJAKA</t>
  </si>
  <si>
    <t>LOHANOSY</t>
  </si>
  <si>
    <t>MAHAIMANDRY</t>
  </si>
  <si>
    <t>MANDALOTSIMAKA</t>
  </si>
  <si>
    <t>SOANAVELA</t>
  </si>
  <si>
    <t>SOARANOKELY</t>
  </si>
  <si>
    <t>TSILAZAINA</t>
  </si>
  <si>
    <t>TSIAFAHY</t>
  </si>
  <si>
    <t>AMBATOLOKANGA</t>
  </si>
  <si>
    <t>AMBOHAJA</t>
  </si>
  <si>
    <t>AMBOHIBOLOLONA</t>
  </si>
  <si>
    <t>AMBOHIKELY</t>
  </si>
  <si>
    <t>AMBOHIMIADANA NORD</t>
  </si>
  <si>
    <t>ANDREFANDRANO</t>
  </si>
  <si>
    <t>ANKORONDRANO</t>
  </si>
  <si>
    <t>MASOMBOAY</t>
  </si>
  <si>
    <t>VATOVAKY</t>
  </si>
  <si>
    <t>Arret_Andavamamba_Fiangonana</t>
  </si>
  <si>
    <t>Arret_Andavamamba</t>
  </si>
  <si>
    <t>Arret_Andavamamba_JIRAMA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</si>
</sst>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5999938962981048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0" fontId="14" fillId="33" borderId="10" xfId="0" applyFont="1" applyFill="1" applyBorder="1"/>
    <xf numFmtId="0" fontId="0" fillId="34" borderId="11" xfId="0" applyFill="1" applyBorder="1"/>
    <xf numFmtId="0" fontId="0" fillId="34" borderId="12" xfId="0" applyFill="1" applyBorder="1"/>
    <xf numFmtId="0" fontId="0" fillId="35" borderId="11" xfId="0" applyFill="1" applyBorder="1"/>
    <xf numFmtId="0" fontId="0" fillId="35" borderId="12" xfId="0" applyFill="1" applyBorder="1"/>
    <xf numFmtId="0" fontId="14" fillId="33" borderId="14" xfId="0" applyFont="1" applyFill="1" applyBorder="1"/>
    <xf numFmtId="0" fontId="14" fillId="33" borderId="15" xfId="0" applyFont="1" applyFill="1" applyBorder="1"/>
    <xf numFmtId="1" fontId="0" fillId="34" borderId="13" xfId="0" applyNumberFormat="1" applyFill="1" applyBorder="1"/>
    <xf numFmtId="1" fontId="0" fillId="34" borderId="12" xfId="0" applyNumberFormat="1" applyFill="1" applyBorder="1"/>
    <xf numFmtId="0" fontId="14" fillId="33" borderId="16" xfId="0" applyFont="1" applyFill="1" applyBorder="1"/>
    <xf numFmtId="0" fontId="0" fillId="34" borderId="13" xfId="0" applyFill="1" applyBorder="1"/>
    <xf numFmtId="1" fontId="0" fillId="35" borderId="12" xfId="0" applyNumberFormat="1" applyFill="1" applyBorder="1"/>
    <xf numFmtId="43" fontId="14" fillId="33" borderId="16" xfId="1" applyFont="1" applyFill="1" applyBorder="1"/>
    <xf numFmtId="43" fontId="0" fillId="0" borderId="0" xfId="1" applyFont="1"/>
    <xf numFmtId="17" fontId="14" fillId="33" borderId="16" xfId="0" quotePrefix="1" applyNumberFormat="1" applyFont="1" applyFill="1" applyBorder="1"/>
    <xf numFmtId="0" fontId="19" fillId="36" borderId="17" xfId="43" applyFont="1" applyFill="1" applyBorder="1" applyAlignment="1">
      <alignment horizontal="left" vertical="top" wrapText="1"/>
    </xf>
    <xf numFmtId="1" fontId="0" fillId="34" borderId="18" xfId="0" applyNumberFormat="1" applyFill="1" applyBorder="1"/>
    <xf numFmtId="0" fontId="19" fillId="36" borderId="19" xfId="43" applyFont="1" applyFill="1" applyBorder="1" applyAlignment="1">
      <alignment horizontal="left" vertical="top" wrapText="1"/>
    </xf>
    <xf numFmtId="0" fontId="0" fillId="37" borderId="0" xfId="0" applyFill="1"/>
    <xf numFmtId="1" fontId="0" fillId="37" borderId="0" xfId="0" applyNumberFormat="1" applyFill="1"/>
    <xf numFmtId="0" fontId="19" fillId="37" borderId="17" xfId="43" applyFont="1" applyFill="1" applyBorder="1" applyAlignment="1">
      <alignment horizontal="left" vertical="top" wrapText="1"/>
    </xf>
    <xf numFmtId="1" fontId="0" fillId="38" borderId="13" xfId="0" applyNumberFormat="1" applyFill="1" applyBorder="1"/>
    <xf numFmtId="1" fontId="0" fillId="38" borderId="12" xfId="0" applyNumberFormat="1" applyFill="1" applyBorder="1"/>
    <xf numFmtId="1" fontId="0" fillId="38" borderId="18" xfId="0" applyNumberFormat="1" applyFill="1" applyBorder="1"/>
    <xf numFmtId="1" fontId="0" fillId="34" borderId="20" xfId="0" applyNumberFormat="1" applyFill="1" applyBorder="1"/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rmal_Feuil1" xfId="43" xr:uid="{7CB2FD74-FA84-43DF-90BC-DB3E4FB39B76}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25"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theme="4" tint="0.59999389629810485"/>
          <bgColor theme="4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46AAC-5F5F-4FB8-BE3E-5AC631D7FC67}" name="Tableau1" displayName="Tableau1" ref="A1:T69" totalsRowShown="0" headerRowDxfId="24">
  <autoFilter ref="A1:T69" xr:uid="{4A4F778F-1077-4919-B33A-9B14B2258C49}"/>
  <tableColumns count="20">
    <tableColumn id="1" xr3:uid="{4B43CE7F-B797-46A4-809C-E2A47CEC4826}" name="Nom Fokontany"/>
    <tableColumn id="20" xr3:uid="{AA501D43-BA0F-40A6-823B-C29E8611417D}" name="Commune"/>
    <tableColumn id="2" xr3:uid="{4667E300-37D5-429C-93A5-B23B34965FD0}" name="Nbr Population"/>
    <tableColumn id="3" xr3:uid="{74986537-2052-440A-9A50-7294EC4882C9}" name="0_5" dataCellStyle="Milliers"/>
    <tableColumn id="4" xr3:uid="{0B4D4BC8-A511-4C5C-9A07-25184EBEB197}" name="6_15" dataCellStyle="Milliers"/>
    <tableColumn id="5" xr3:uid="{F1B4BCF6-034E-4499-AD6E-A19C89892B2A}" name="16_26" dataCellStyle="Milliers"/>
    <tableColumn id="6" xr3:uid="{49978770-A77F-44BD-A178-553273A77E39}" name="26_60" dataCellStyle="Milliers"/>
    <tableColumn id="7" xr3:uid="{EE919838-0908-4931-96A0-05712EDB9B45}" name="60 et plus" dataCellStyle="Milliers"/>
    <tableColumn id="8" xr3:uid="{0212DD90-82FB-4EFD-8A73-80AA75D4915B}" name="0_52" dataDxfId="23">
      <calculatedColumnFormula>C2*D2</calculatedColumnFormula>
    </tableColumn>
    <tableColumn id="9" xr3:uid="{D25B0FB3-4CEA-47DB-BB7D-C10800B0F5EE}" name="6_153" dataDxfId="22">
      <calculatedColumnFormula>Tableau1[[#This Row],[Nbr Population]]*Tableau1[[#This Row],[0_5]]</calculatedColumnFormula>
    </tableColumn>
    <tableColumn id="10" xr3:uid="{61981D14-3778-4CE6-B910-3F603B4F2F7B}" name="16_264" dataDxfId="21">
      <calculatedColumnFormula>Tableau1[[#This Row],[Nbr Population]]*Tableau1[[#This Row],[16_26]]</calculatedColumnFormula>
    </tableColumn>
    <tableColumn id="11" xr3:uid="{BFEBFD5F-C29F-47AC-938A-22A7BE4709FC}" name="26_605" dataDxfId="20">
      <calculatedColumnFormula>C2*G2</calculatedColumnFormula>
    </tableColumn>
    <tableColumn id="12" xr3:uid="{850204A5-4C10-46EB-B399-7DE7165B79A8}" name="60 et plus6" dataDxfId="19">
      <calculatedColumnFormula>C2*H2</calculatedColumnFormula>
    </tableColumn>
    <tableColumn id="13" xr3:uid="{44FBDF8D-38B7-4465-84D2-3926A82EEB44}" name="Demande de transport" dataDxfId="18">
      <calculatedColumnFormula>I2*0+J2*0.36+K2*0.36+L2*0.36+M2*0.36</calculatedColumnFormula>
    </tableColumn>
    <tableColumn id="14" xr3:uid="{28AC3636-59B2-4055-BEF1-3CA61AFF65D8}" name="Primus ou Arret principal"/>
    <tableColumn id="15" xr3:uid="{58DC4C7D-C4EE-43CA-BF17-A331645FC381}" name="Affectation demande" dataDxfId="17">
      <calculatedColumnFormula>0.15*N2</calculatedColumnFormula>
    </tableColumn>
    <tableColumn id="16" xr3:uid="{CF9CCBB4-C1D7-408C-ABEE-4A65E01C6402}" name="Terminus"/>
    <tableColumn id="17" xr3:uid="{13C136D0-70C0-4C6A-9FBA-CCAD05B64C1B}" name="Affectation Terminus"/>
    <tableColumn id="18" xr3:uid="{7CA20907-1214-4D28-BFBF-39C6869F22D4}" name="Arret secondaire"/>
    <tableColumn id="19" xr3:uid="{B2ACB779-1F87-41E4-A51A-A60876B76BBE}" name="Affectation demande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104C4-909A-4F36-B5AC-B9434748AE1C}" name="Tableau2" displayName="Tableau2" ref="A1:T555" totalsRowShown="0" dataDxfId="16">
  <autoFilter ref="A1:T555" xr:uid="{555104C4-909A-4F36-B5AC-B9434748AE1C}"/>
  <tableColumns count="20">
    <tableColumn id="2" xr3:uid="{A9B18086-FF00-4D13-8826-2EBCB2A3BAC7}" name="Commune"/>
    <tableColumn id="1" xr3:uid="{FA7AA007-1311-490F-9EC5-55CF2D726E49}" name="Nom Fokontany"/>
    <tableColumn id="3" xr3:uid="{FC62EB41-6B2B-4AC3-A86B-9E81A554FB43}" name="Nbr Population"/>
    <tableColumn id="4" xr3:uid="{4983C4ED-D5B9-4F84-88FB-A63F13784904}" name="0_5" dataDxfId="15"/>
    <tableColumn id="5" xr3:uid="{0A5388AB-1C75-4336-874A-32836E786C2E}" name="6_15" dataDxfId="14"/>
    <tableColumn id="6" xr3:uid="{C8A38FA2-B4F8-4853-B4B0-051BB9BF20D5}" name="16_25" dataDxfId="13"/>
    <tableColumn id="7" xr3:uid="{B639BA24-C8CA-4E92-8F2B-AEAB2BEABC1E}" name="26_60" dataDxfId="12"/>
    <tableColumn id="8" xr3:uid="{BD858DCD-7C08-4324-B322-5780D16ABCF7}" name="61 et plus" dataDxfId="11"/>
    <tableColumn id="9" xr3:uid="{E6CACB43-55F0-4C9B-89E0-8DE4412BAEF9}" name="0-5" dataDxfId="10">
      <calculatedColumnFormula>C2*D2</calculatedColumnFormula>
    </tableColumn>
    <tableColumn id="10" xr3:uid="{D9349324-09BE-4903-A4E4-0A5EB07BFA15}" name="6-15" dataDxfId="9">
      <calculatedColumnFormula>C2*E2</calculatedColumnFormula>
    </tableColumn>
    <tableColumn id="11" xr3:uid="{58949B89-F1BC-41E0-B57E-9B9F8C035EF0}" name="16-25" dataDxfId="8">
      <calculatedColumnFormula>C2*F2</calculatedColumnFormula>
    </tableColumn>
    <tableColumn id="12" xr3:uid="{3F99A46F-D7AC-477B-9765-C0381E6C6856}" name="26-60" dataDxfId="7">
      <calculatedColumnFormula>C2*G2</calculatedColumnFormula>
    </tableColumn>
    <tableColumn id="13" xr3:uid="{395C8E07-B149-4795-A99B-71F41F82402F}" name="61_et_plus" dataDxfId="6">
      <calculatedColumnFormula>C2*H2</calculatedColumnFormula>
    </tableColumn>
    <tableColumn id="14" xr3:uid="{B5BF9296-4DE9-4929-B9CC-5EF44F64085E}" name="Demande de transport" dataDxfId="5">
      <calculatedColumnFormula>Tableau2[[#This Row],[0-5]]*0+Tableau2[[#This Row],[6-15]]*0.36+Tableau2[[#This Row],[16-25]]*0.36+Tableau2[[#This Row],[26-60]]*0.36+Tableau2[[#This Row],[61_et_plus]]*0.36</calculatedColumnFormula>
    </tableColumn>
    <tableColumn id="15" xr3:uid="{02A50855-65A7-47A4-A74A-ED8CD15943B1}" name="Primus ou Arret principal"/>
    <tableColumn id="16" xr3:uid="{C65ADCEA-AB33-49DB-B9C9-C1379FEBE7DE}" name="Affectation demande" dataDxfId="4">
      <calculatedColumnFormula>Tableau2[[#This Row],[Demande de transport]]*0.15</calculatedColumnFormula>
    </tableColumn>
    <tableColumn id="17" xr3:uid="{2C0A4690-8053-4A1D-A6D0-A6A740D8C1D7}" name="Terminus" dataDxfId="3"/>
    <tableColumn id="18" xr3:uid="{A1735275-52B6-4D37-AAB9-47F903782F41}" name="Affectation Terminus" dataDxfId="2"/>
    <tableColumn id="19" xr3:uid="{ABD97472-532D-47D0-B7F9-08F4F58E11AD}" name="Arret secondaire" dataDxfId="1"/>
    <tableColumn id="20" xr3:uid="{0034307B-A16C-4DFD-B73B-9C56CAD5E563}" name="Affectation demande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workbookViewId="0">
      <selection activeCell="P2" sqref="P2"/>
    </sheetView>
  </sheetViews>
  <sheetFormatPr baseColWidth="10" defaultColWidth="9.140625" defaultRowHeight="15" x14ac:dyDescent="0.25"/>
  <cols>
    <col min="1" max="1" width="37.7109375" bestFit="1" customWidth="1"/>
    <col min="2" max="2" width="37.7109375" customWidth="1"/>
    <col min="3" max="3" width="16.7109375" bestFit="1" customWidth="1"/>
    <col min="4" max="4" width="8.28515625" bestFit="1" customWidth="1"/>
    <col min="5" max="5" width="9.28515625" bestFit="1" customWidth="1"/>
    <col min="6" max="7" width="10.28515625" style="16" bestFit="1" customWidth="1"/>
    <col min="8" max="8" width="14" style="16" bestFit="1" customWidth="1"/>
    <col min="9" max="9" width="9.42578125" bestFit="1" customWidth="1"/>
    <col min="11" max="11" width="9.5703125" bestFit="1" customWidth="1"/>
    <col min="13" max="13" width="12.5703125" customWidth="1"/>
    <col min="14" max="14" width="23" customWidth="1"/>
    <col min="15" max="15" width="25.140625" customWidth="1"/>
    <col min="16" max="16" width="22" customWidth="1"/>
    <col min="17" max="17" width="11.42578125" customWidth="1"/>
    <col min="18" max="18" width="21.85546875" customWidth="1"/>
    <col min="19" max="19" width="17.85546875" customWidth="1"/>
    <col min="20" max="20" width="23" customWidth="1"/>
  </cols>
  <sheetData>
    <row r="1" spans="1:20" x14ac:dyDescent="0.25">
      <c r="A1" t="s">
        <v>53</v>
      </c>
      <c r="B1" t="s">
        <v>54</v>
      </c>
      <c r="C1" t="s">
        <v>55</v>
      </c>
      <c r="D1" s="12" t="s">
        <v>58</v>
      </c>
      <c r="E1" s="12" t="s">
        <v>59</v>
      </c>
      <c r="F1" s="15" t="s">
        <v>60</v>
      </c>
      <c r="G1" s="15" t="s">
        <v>61</v>
      </c>
      <c r="H1" s="15" t="s">
        <v>44</v>
      </c>
      <c r="I1" s="12" t="s">
        <v>62</v>
      </c>
      <c r="J1" s="12" t="s">
        <v>63</v>
      </c>
      <c r="K1" s="15" t="s">
        <v>64</v>
      </c>
      <c r="L1" s="15" t="s">
        <v>65</v>
      </c>
      <c r="M1" s="15" t="s">
        <v>52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</row>
    <row r="2" spans="1:20" x14ac:dyDescent="0.25">
      <c r="A2" t="s">
        <v>0</v>
      </c>
      <c r="B2" s="2" t="s">
        <v>56</v>
      </c>
      <c r="C2">
        <v>3295</v>
      </c>
      <c r="D2" s="16">
        <v>0.1</v>
      </c>
      <c r="E2" s="16">
        <v>0.26</v>
      </c>
      <c r="F2" s="16">
        <v>0.17</v>
      </c>
      <c r="G2" s="16">
        <v>0.44</v>
      </c>
      <c r="H2" s="16">
        <v>0.03</v>
      </c>
      <c r="I2" s="2">
        <f>C2*D2</f>
        <v>329.5</v>
      </c>
      <c r="J2" s="2">
        <f>Tableau1[[#This Row],[Nbr Population]]*Tableau1[[#This Row],[0_5]]</f>
        <v>329.5</v>
      </c>
      <c r="K2" s="2">
        <f>Tableau1[[#This Row],[Nbr Population]]*Tableau1[[#This Row],[16_26]]</f>
        <v>560.15000000000009</v>
      </c>
      <c r="L2" s="2">
        <f>C2*G2</f>
        <v>1449.8</v>
      </c>
      <c r="M2" s="2">
        <f>C2*H2</f>
        <v>98.85</v>
      </c>
      <c r="N2" s="2">
        <f>I2*0+J2*0.36+K2*0.36+L2*0.36+M2*0.36</f>
        <v>877.78800000000001</v>
      </c>
      <c r="P2" s="2">
        <f>0.15*N2</f>
        <v>131.66819999999998</v>
      </c>
    </row>
    <row r="3" spans="1:20" x14ac:dyDescent="0.25">
      <c r="A3" t="s">
        <v>1</v>
      </c>
      <c r="C3">
        <v>1708</v>
      </c>
      <c r="D3" s="16">
        <v>7.0000000000000007E-2</v>
      </c>
      <c r="E3" s="16">
        <v>0.15</v>
      </c>
      <c r="F3" s="16">
        <v>0.22</v>
      </c>
      <c r="G3" s="16">
        <v>0.43</v>
      </c>
      <c r="H3" s="16">
        <v>0.13</v>
      </c>
      <c r="I3" s="2">
        <f t="shared" ref="I3:I66" si="0">C3*D3</f>
        <v>119.56000000000002</v>
      </c>
      <c r="J3" s="2">
        <f>Tableau1[[#This Row],[Nbr Population]]*Tableau1[[#This Row],[0_5]]</f>
        <v>119.56000000000002</v>
      </c>
      <c r="K3" s="2">
        <f>Tableau1[[#This Row],[Nbr Population]]*Tableau1[[#This Row],[16_26]]</f>
        <v>375.76</v>
      </c>
      <c r="L3" s="2">
        <f t="shared" ref="L3:L45" si="1">C3*G3</f>
        <v>734.43999999999994</v>
      </c>
      <c r="M3" s="2">
        <f t="shared" ref="M3:M45" si="2">C3*H3</f>
        <v>222.04000000000002</v>
      </c>
      <c r="N3" s="2">
        <f t="shared" ref="N3:N45" si="3">I3*0+J3*0.36+K3*0.36+L3*0.36+M3*0.36</f>
        <v>522.64800000000002</v>
      </c>
      <c r="P3" s="2">
        <f t="shared" ref="P3:P45" si="4">0.15*N3</f>
        <v>78.397199999999998</v>
      </c>
    </row>
    <row r="4" spans="1:20" x14ac:dyDescent="0.25">
      <c r="A4" t="s">
        <v>2</v>
      </c>
      <c r="C4">
        <v>1737</v>
      </c>
      <c r="D4" s="16">
        <v>0.03</v>
      </c>
      <c r="E4" s="16">
        <v>0.13</v>
      </c>
      <c r="F4" s="16">
        <v>0.25</v>
      </c>
      <c r="G4" s="16">
        <v>0.43</v>
      </c>
      <c r="H4" s="16">
        <v>0.15</v>
      </c>
      <c r="I4" s="2">
        <f t="shared" si="0"/>
        <v>52.11</v>
      </c>
      <c r="J4" s="2">
        <f>Tableau1[[#This Row],[Nbr Population]]*Tableau1[[#This Row],[0_5]]</f>
        <v>52.11</v>
      </c>
      <c r="K4" s="2">
        <f>Tableau1[[#This Row],[Nbr Population]]*Tableau1[[#This Row],[16_26]]</f>
        <v>434.25</v>
      </c>
      <c r="L4" s="2">
        <f t="shared" si="1"/>
        <v>746.91</v>
      </c>
      <c r="M4" s="2">
        <f t="shared" si="2"/>
        <v>260.55</v>
      </c>
      <c r="N4" s="2">
        <f t="shared" si="3"/>
        <v>537.77519999999993</v>
      </c>
      <c r="P4" s="2">
        <f t="shared" si="4"/>
        <v>80.666279999999986</v>
      </c>
    </row>
    <row r="5" spans="1:20" x14ac:dyDescent="0.25">
      <c r="A5" t="s">
        <v>3</v>
      </c>
      <c r="C5">
        <v>1148</v>
      </c>
      <c r="D5" s="16">
        <v>7.0000000000000007E-2</v>
      </c>
      <c r="E5" s="16">
        <v>0.11</v>
      </c>
      <c r="F5" s="16">
        <v>0.27</v>
      </c>
      <c r="G5" s="16">
        <v>0.45</v>
      </c>
      <c r="H5" s="16">
        <v>0.11</v>
      </c>
      <c r="I5" s="2">
        <f t="shared" si="0"/>
        <v>80.360000000000014</v>
      </c>
      <c r="J5" s="2">
        <f>Tableau1[[#This Row],[Nbr Population]]*Tableau1[[#This Row],[0_5]]</f>
        <v>80.360000000000014</v>
      </c>
      <c r="K5" s="2">
        <f>Tableau1[[#This Row],[Nbr Population]]*Tableau1[[#This Row],[16_26]]</f>
        <v>309.96000000000004</v>
      </c>
      <c r="L5" s="2">
        <f t="shared" si="1"/>
        <v>516.6</v>
      </c>
      <c r="M5" s="2">
        <f t="shared" si="2"/>
        <v>126.28</v>
      </c>
      <c r="N5" s="2">
        <f t="shared" si="3"/>
        <v>371.95200000000006</v>
      </c>
      <c r="P5" s="2">
        <f t="shared" si="4"/>
        <v>55.792800000000007</v>
      </c>
    </row>
    <row r="6" spans="1:20" x14ac:dyDescent="0.25">
      <c r="A6" t="s">
        <v>4</v>
      </c>
      <c r="C6">
        <v>4013</v>
      </c>
      <c r="D6" s="16">
        <v>0.06</v>
      </c>
      <c r="E6" s="16">
        <v>0.13</v>
      </c>
      <c r="F6" s="16">
        <v>0.23</v>
      </c>
      <c r="G6" s="16">
        <v>0.43</v>
      </c>
      <c r="H6" s="16">
        <v>0.14000000000000001</v>
      </c>
      <c r="I6" s="2">
        <f t="shared" si="0"/>
        <v>240.78</v>
      </c>
      <c r="J6" s="2">
        <f>Tableau1[[#This Row],[Nbr Population]]*Tableau1[[#This Row],[0_5]]</f>
        <v>240.78</v>
      </c>
      <c r="K6" s="2">
        <f>Tableau1[[#This Row],[Nbr Population]]*Tableau1[[#This Row],[16_26]]</f>
        <v>922.99</v>
      </c>
      <c r="L6" s="2">
        <f t="shared" si="1"/>
        <v>1725.59</v>
      </c>
      <c r="M6" s="2">
        <f t="shared" si="2"/>
        <v>561.82000000000005</v>
      </c>
      <c r="N6" s="2">
        <f t="shared" si="3"/>
        <v>1242.4248</v>
      </c>
      <c r="P6" s="2">
        <f t="shared" si="4"/>
        <v>186.36372</v>
      </c>
    </row>
    <row r="7" spans="1:20" x14ac:dyDescent="0.25">
      <c r="A7" t="s">
        <v>5</v>
      </c>
      <c r="C7">
        <v>2104</v>
      </c>
      <c r="D7" s="16">
        <v>0.09</v>
      </c>
      <c r="E7" s="16">
        <v>0.18</v>
      </c>
      <c r="F7" s="16">
        <v>0.18</v>
      </c>
      <c r="G7" s="16">
        <v>0.44</v>
      </c>
      <c r="H7" s="16">
        <v>0.1</v>
      </c>
      <c r="I7" s="2">
        <f t="shared" si="0"/>
        <v>189.35999999999999</v>
      </c>
      <c r="J7" s="2">
        <f>Tableau1[[#This Row],[Nbr Population]]*Tableau1[[#This Row],[0_5]]</f>
        <v>189.35999999999999</v>
      </c>
      <c r="K7" s="2">
        <f>Tableau1[[#This Row],[Nbr Population]]*Tableau1[[#This Row],[16_26]]</f>
        <v>378.71999999999997</v>
      </c>
      <c r="L7" s="2">
        <f t="shared" si="1"/>
        <v>925.76</v>
      </c>
      <c r="M7" s="2">
        <f t="shared" si="2"/>
        <v>210.4</v>
      </c>
      <c r="N7" s="2">
        <f t="shared" si="3"/>
        <v>613.52639999999997</v>
      </c>
      <c r="P7" s="2">
        <f t="shared" si="4"/>
        <v>92.028959999999998</v>
      </c>
    </row>
    <row r="8" spans="1:20" x14ac:dyDescent="0.25">
      <c r="A8" t="s">
        <v>6</v>
      </c>
      <c r="C8">
        <v>5877</v>
      </c>
      <c r="D8" s="16">
        <v>0.12</v>
      </c>
      <c r="E8" s="16">
        <v>0.19</v>
      </c>
      <c r="F8" s="16">
        <v>0.23</v>
      </c>
      <c r="G8" s="16">
        <v>0.39</v>
      </c>
      <c r="H8" s="16">
        <v>7.0000000000000007E-2</v>
      </c>
      <c r="I8" s="2">
        <f t="shared" si="0"/>
        <v>705.24</v>
      </c>
      <c r="J8" s="2">
        <f>Tableau1[[#This Row],[Nbr Population]]*Tableau1[[#This Row],[0_5]]</f>
        <v>705.24</v>
      </c>
      <c r="K8" s="2">
        <f>Tableau1[[#This Row],[Nbr Population]]*Tableau1[[#This Row],[16_26]]</f>
        <v>1351.71</v>
      </c>
      <c r="L8" s="2">
        <f t="shared" si="1"/>
        <v>2292.0300000000002</v>
      </c>
      <c r="M8" s="2">
        <f t="shared" si="2"/>
        <v>411.39000000000004</v>
      </c>
      <c r="N8" s="2">
        <f t="shared" si="3"/>
        <v>1713.7331999999999</v>
      </c>
      <c r="P8" s="2">
        <f t="shared" si="4"/>
        <v>257.05998</v>
      </c>
    </row>
    <row r="9" spans="1:20" x14ac:dyDescent="0.25">
      <c r="A9" t="s">
        <v>7</v>
      </c>
      <c r="C9">
        <v>4385</v>
      </c>
      <c r="D9" s="16">
        <v>0.11</v>
      </c>
      <c r="E9" s="16">
        <v>0.18</v>
      </c>
      <c r="F9" s="16">
        <v>0.26</v>
      </c>
      <c r="G9" s="16">
        <v>0.38</v>
      </c>
      <c r="H9" s="16">
        <v>7.0000000000000007E-2</v>
      </c>
      <c r="I9" s="2">
        <f t="shared" si="0"/>
        <v>482.35</v>
      </c>
      <c r="J9" s="2">
        <f>Tableau1[[#This Row],[Nbr Population]]*Tableau1[[#This Row],[0_5]]</f>
        <v>482.35</v>
      </c>
      <c r="K9" s="2">
        <f>Tableau1[[#This Row],[Nbr Population]]*Tableau1[[#This Row],[16_26]]</f>
        <v>1140.1000000000001</v>
      </c>
      <c r="L9" s="2">
        <f t="shared" si="1"/>
        <v>1666.3</v>
      </c>
      <c r="M9" s="2">
        <f t="shared" si="2"/>
        <v>306.95000000000005</v>
      </c>
      <c r="N9" s="2">
        <f t="shared" si="3"/>
        <v>1294.452</v>
      </c>
      <c r="P9" s="2">
        <f t="shared" si="4"/>
        <v>194.1678</v>
      </c>
    </row>
    <row r="10" spans="1:20" x14ac:dyDescent="0.25">
      <c r="A10" t="s">
        <v>8</v>
      </c>
      <c r="C10">
        <v>8172</v>
      </c>
      <c r="D10" s="16">
        <v>0.15</v>
      </c>
      <c r="E10" s="16">
        <v>0.23</v>
      </c>
      <c r="F10" s="16">
        <v>0.22</v>
      </c>
      <c r="G10" s="16">
        <v>0.36</v>
      </c>
      <c r="H10" s="16">
        <v>0.05</v>
      </c>
      <c r="I10" s="2">
        <f t="shared" si="0"/>
        <v>1225.8</v>
      </c>
      <c r="J10" s="2">
        <f>Tableau1[[#This Row],[Nbr Population]]*Tableau1[[#This Row],[0_5]]</f>
        <v>1225.8</v>
      </c>
      <c r="K10" s="2">
        <f>Tableau1[[#This Row],[Nbr Population]]*Tableau1[[#This Row],[16_26]]</f>
        <v>1797.84</v>
      </c>
      <c r="L10" s="2">
        <f t="shared" si="1"/>
        <v>2941.92</v>
      </c>
      <c r="M10" s="2">
        <f t="shared" si="2"/>
        <v>408.6</v>
      </c>
      <c r="N10" s="2">
        <f t="shared" si="3"/>
        <v>2294.6976</v>
      </c>
      <c r="P10" s="2">
        <f t="shared" si="4"/>
        <v>344.20463999999998</v>
      </c>
    </row>
    <row r="11" spans="1:20" x14ac:dyDescent="0.25">
      <c r="A11" t="s">
        <v>9</v>
      </c>
      <c r="C11">
        <v>7650</v>
      </c>
      <c r="D11" s="16">
        <v>0.14000000000000001</v>
      </c>
      <c r="E11" s="16">
        <v>0.22</v>
      </c>
      <c r="F11" s="16">
        <v>0.24</v>
      </c>
      <c r="G11" s="16">
        <v>0.35</v>
      </c>
      <c r="H11" s="16">
        <v>0.03</v>
      </c>
      <c r="I11" s="2">
        <f t="shared" si="0"/>
        <v>1071</v>
      </c>
      <c r="J11" s="2">
        <f>Tableau1[[#This Row],[Nbr Population]]*Tableau1[[#This Row],[0_5]]</f>
        <v>1071</v>
      </c>
      <c r="K11" s="2">
        <f>Tableau1[[#This Row],[Nbr Population]]*Tableau1[[#This Row],[16_26]]</f>
        <v>1836</v>
      </c>
      <c r="L11" s="2">
        <f t="shared" si="1"/>
        <v>2677.5</v>
      </c>
      <c r="M11" s="2">
        <f t="shared" si="2"/>
        <v>229.5</v>
      </c>
      <c r="N11" s="2">
        <f t="shared" si="3"/>
        <v>2093.04</v>
      </c>
      <c r="P11" s="2">
        <f t="shared" si="4"/>
        <v>313.95599999999996</v>
      </c>
    </row>
    <row r="12" spans="1:20" x14ac:dyDescent="0.25">
      <c r="A12" t="s">
        <v>10</v>
      </c>
      <c r="C12">
        <v>6932</v>
      </c>
      <c r="D12" s="16">
        <v>0.16</v>
      </c>
      <c r="E12" s="16">
        <v>0.21</v>
      </c>
      <c r="F12" s="16">
        <v>0.25</v>
      </c>
      <c r="G12" s="16">
        <v>0.36</v>
      </c>
      <c r="H12" s="16">
        <v>0.03</v>
      </c>
      <c r="I12" s="2">
        <f t="shared" si="0"/>
        <v>1109.1200000000001</v>
      </c>
      <c r="J12" s="2">
        <f>Tableau1[[#This Row],[Nbr Population]]*Tableau1[[#This Row],[0_5]]</f>
        <v>1109.1200000000001</v>
      </c>
      <c r="K12" s="2">
        <f>Tableau1[[#This Row],[Nbr Population]]*Tableau1[[#This Row],[16_26]]</f>
        <v>1733</v>
      </c>
      <c r="L12" s="2">
        <f t="shared" si="1"/>
        <v>2495.52</v>
      </c>
      <c r="M12" s="2">
        <f t="shared" si="2"/>
        <v>207.95999999999998</v>
      </c>
      <c r="N12" s="2">
        <f t="shared" si="3"/>
        <v>1996.4160000000002</v>
      </c>
      <c r="P12" s="2">
        <f t="shared" si="4"/>
        <v>299.4624</v>
      </c>
    </row>
    <row r="13" spans="1:20" x14ac:dyDescent="0.25">
      <c r="A13" t="s">
        <v>11</v>
      </c>
      <c r="C13">
        <v>13890</v>
      </c>
      <c r="D13" s="16">
        <v>0.14000000000000001</v>
      </c>
      <c r="E13" s="16">
        <v>0.21</v>
      </c>
      <c r="F13" s="16">
        <v>0.26</v>
      </c>
      <c r="G13" s="16">
        <v>0.36</v>
      </c>
      <c r="H13" s="16">
        <v>0.03</v>
      </c>
      <c r="I13" s="2">
        <f t="shared" si="0"/>
        <v>1944.6000000000001</v>
      </c>
      <c r="J13" s="2">
        <f>Tableau1[[#This Row],[Nbr Population]]*Tableau1[[#This Row],[0_5]]</f>
        <v>1944.6000000000001</v>
      </c>
      <c r="K13" s="2">
        <f>Tableau1[[#This Row],[Nbr Population]]*Tableau1[[#This Row],[16_26]]</f>
        <v>3611.4</v>
      </c>
      <c r="L13" s="2">
        <f t="shared" si="1"/>
        <v>5000.3999999999996</v>
      </c>
      <c r="M13" s="2">
        <f t="shared" si="2"/>
        <v>416.7</v>
      </c>
      <c r="N13" s="2">
        <f t="shared" si="3"/>
        <v>3950.3160000000003</v>
      </c>
      <c r="P13" s="2">
        <f t="shared" si="4"/>
        <v>592.54740000000004</v>
      </c>
    </row>
    <row r="14" spans="1:20" x14ac:dyDescent="0.25">
      <c r="A14" t="s">
        <v>12</v>
      </c>
      <c r="C14">
        <v>17763</v>
      </c>
      <c r="D14" s="16">
        <v>0.16</v>
      </c>
      <c r="E14" s="16">
        <v>0.23</v>
      </c>
      <c r="F14" s="16">
        <v>0.23</v>
      </c>
      <c r="G14" s="16">
        <v>0.36</v>
      </c>
      <c r="H14" s="16">
        <v>0.03</v>
      </c>
      <c r="I14" s="2">
        <f t="shared" si="0"/>
        <v>2842.08</v>
      </c>
      <c r="J14" s="2">
        <f>Tableau1[[#This Row],[Nbr Population]]*Tableau1[[#This Row],[0_5]]</f>
        <v>2842.08</v>
      </c>
      <c r="K14" s="2">
        <f>Tableau1[[#This Row],[Nbr Population]]*Tableau1[[#This Row],[16_26]]</f>
        <v>4085.4900000000002</v>
      </c>
      <c r="L14" s="2">
        <f t="shared" si="1"/>
        <v>6394.6799999999994</v>
      </c>
      <c r="M14" s="2">
        <f t="shared" si="2"/>
        <v>532.89</v>
      </c>
      <c r="N14" s="2">
        <f t="shared" si="3"/>
        <v>4987.8503999999994</v>
      </c>
      <c r="P14" s="2">
        <f t="shared" si="4"/>
        <v>748.17755999999986</v>
      </c>
    </row>
    <row r="15" spans="1:20" x14ac:dyDescent="0.25">
      <c r="A15" t="s">
        <v>13</v>
      </c>
      <c r="C15">
        <v>8949</v>
      </c>
      <c r="D15" s="16">
        <v>0.16</v>
      </c>
      <c r="E15" s="16">
        <v>0.22</v>
      </c>
      <c r="F15" s="16">
        <v>0.27</v>
      </c>
      <c r="G15" s="16">
        <v>0.33</v>
      </c>
      <c r="H15" s="16">
        <v>0.02</v>
      </c>
      <c r="I15" s="2">
        <f t="shared" si="0"/>
        <v>1431.84</v>
      </c>
      <c r="J15" s="2">
        <f>Tableau1[[#This Row],[Nbr Population]]*Tableau1[[#This Row],[0_5]]</f>
        <v>1431.84</v>
      </c>
      <c r="K15" s="2">
        <f>Tableau1[[#This Row],[Nbr Population]]*Tableau1[[#This Row],[16_26]]</f>
        <v>2416.23</v>
      </c>
      <c r="L15" s="2">
        <f t="shared" si="1"/>
        <v>2953.17</v>
      </c>
      <c r="M15" s="2">
        <f t="shared" si="2"/>
        <v>178.98</v>
      </c>
      <c r="N15" s="2">
        <f t="shared" si="3"/>
        <v>2512.8791999999999</v>
      </c>
      <c r="P15" s="2">
        <f t="shared" si="4"/>
        <v>376.93187999999998</v>
      </c>
    </row>
    <row r="16" spans="1:20" x14ac:dyDescent="0.25">
      <c r="A16" t="s">
        <v>14</v>
      </c>
      <c r="C16">
        <v>4800</v>
      </c>
      <c r="D16" s="16">
        <v>0.11</v>
      </c>
      <c r="E16" s="16">
        <v>0.25</v>
      </c>
      <c r="F16" s="16">
        <v>0.18</v>
      </c>
      <c r="G16" s="16">
        <v>0.42</v>
      </c>
      <c r="H16" s="16">
        <v>0.04</v>
      </c>
      <c r="I16" s="2">
        <f t="shared" si="0"/>
        <v>528</v>
      </c>
      <c r="J16" s="2">
        <f>Tableau1[[#This Row],[Nbr Population]]*Tableau1[[#This Row],[0_5]]</f>
        <v>528</v>
      </c>
      <c r="K16" s="2">
        <f>Tableau1[[#This Row],[Nbr Population]]*Tableau1[[#This Row],[16_26]]</f>
        <v>864</v>
      </c>
      <c r="L16" s="2">
        <f t="shared" si="1"/>
        <v>2016</v>
      </c>
      <c r="M16" s="2">
        <f t="shared" si="2"/>
        <v>192</v>
      </c>
      <c r="N16" s="2">
        <f t="shared" si="3"/>
        <v>1296</v>
      </c>
      <c r="P16" s="2">
        <f t="shared" si="4"/>
        <v>194.4</v>
      </c>
    </row>
    <row r="17" spans="1:16" x14ac:dyDescent="0.25">
      <c r="A17" t="s">
        <v>15</v>
      </c>
      <c r="C17">
        <v>3223</v>
      </c>
      <c r="D17" s="16">
        <v>0.1</v>
      </c>
      <c r="E17" s="16">
        <v>0.2</v>
      </c>
      <c r="F17" s="16">
        <v>0.23</v>
      </c>
      <c r="G17" s="16">
        <v>0.42</v>
      </c>
      <c r="H17" s="16">
        <v>0.05</v>
      </c>
      <c r="I17" s="2">
        <f t="shared" si="0"/>
        <v>322.3</v>
      </c>
      <c r="J17" s="2">
        <f>Tableau1[[#This Row],[Nbr Population]]*Tableau1[[#This Row],[0_5]]</f>
        <v>322.3</v>
      </c>
      <c r="K17" s="2">
        <f>Tableau1[[#This Row],[Nbr Population]]*Tableau1[[#This Row],[16_26]]</f>
        <v>741.29000000000008</v>
      </c>
      <c r="L17" s="2">
        <f t="shared" si="1"/>
        <v>1353.6599999999999</v>
      </c>
      <c r="M17" s="2">
        <f t="shared" si="2"/>
        <v>161.15</v>
      </c>
      <c r="N17" s="2">
        <f t="shared" si="3"/>
        <v>928.22400000000005</v>
      </c>
      <c r="P17" s="2">
        <f t="shared" si="4"/>
        <v>139.2336</v>
      </c>
    </row>
    <row r="18" spans="1:16" x14ac:dyDescent="0.25">
      <c r="A18" t="s">
        <v>16</v>
      </c>
      <c r="C18">
        <v>1845</v>
      </c>
      <c r="D18" s="16">
        <v>0.08</v>
      </c>
      <c r="E18" s="16">
        <v>0.17</v>
      </c>
      <c r="F18" s="16">
        <v>0.36</v>
      </c>
      <c r="G18" s="16">
        <v>0.37</v>
      </c>
      <c r="H18" s="16">
        <v>0.02</v>
      </c>
      <c r="I18" s="2">
        <f t="shared" si="0"/>
        <v>147.6</v>
      </c>
      <c r="J18" s="2">
        <f>Tableau1[[#This Row],[Nbr Population]]*Tableau1[[#This Row],[0_5]]</f>
        <v>147.6</v>
      </c>
      <c r="K18" s="2">
        <f>Tableau1[[#This Row],[Nbr Population]]*Tableau1[[#This Row],[16_26]]</f>
        <v>664.19999999999993</v>
      </c>
      <c r="L18" s="2">
        <f t="shared" si="1"/>
        <v>682.65</v>
      </c>
      <c r="M18" s="2">
        <f t="shared" si="2"/>
        <v>36.9</v>
      </c>
      <c r="N18" s="2">
        <f t="shared" si="3"/>
        <v>551.28599999999994</v>
      </c>
      <c r="P18" s="2">
        <f t="shared" si="4"/>
        <v>82.692899999999995</v>
      </c>
    </row>
    <row r="19" spans="1:16" x14ac:dyDescent="0.25">
      <c r="A19" t="s">
        <v>17</v>
      </c>
      <c r="C19">
        <v>15551</v>
      </c>
      <c r="D19" s="16">
        <v>0.17</v>
      </c>
      <c r="E19" s="16">
        <v>0.23</v>
      </c>
      <c r="F19" s="16">
        <v>0.25</v>
      </c>
      <c r="G19" s="16">
        <v>0.33</v>
      </c>
      <c r="H19" s="16">
        <v>0.03</v>
      </c>
      <c r="I19" s="2">
        <f t="shared" si="0"/>
        <v>2643.67</v>
      </c>
      <c r="J19" s="2">
        <f>Tableau1[[#This Row],[Nbr Population]]*Tableau1[[#This Row],[0_5]]</f>
        <v>2643.67</v>
      </c>
      <c r="K19" s="2">
        <f>Tableau1[[#This Row],[Nbr Population]]*Tableau1[[#This Row],[16_26]]</f>
        <v>3887.75</v>
      </c>
      <c r="L19" s="2">
        <f t="shared" si="1"/>
        <v>5131.83</v>
      </c>
      <c r="M19" s="2">
        <f t="shared" si="2"/>
        <v>466.53</v>
      </c>
      <c r="N19" s="2">
        <f t="shared" si="3"/>
        <v>4366.7208000000001</v>
      </c>
      <c r="P19" s="2">
        <f t="shared" si="4"/>
        <v>655.00811999999996</v>
      </c>
    </row>
    <row r="20" spans="1:16" x14ac:dyDescent="0.25">
      <c r="A20" t="s">
        <v>18</v>
      </c>
      <c r="C20">
        <v>334</v>
      </c>
      <c r="D20" s="16">
        <v>0.04</v>
      </c>
      <c r="E20" s="16">
        <v>0.04</v>
      </c>
      <c r="F20" s="16">
        <v>7.0000000000000007E-2</v>
      </c>
      <c r="G20" s="16">
        <v>0.48</v>
      </c>
      <c r="H20" s="16">
        <v>0.37</v>
      </c>
      <c r="I20" s="2">
        <f t="shared" si="0"/>
        <v>13.36</v>
      </c>
      <c r="J20" s="2">
        <f>Tableau1[[#This Row],[Nbr Population]]*Tableau1[[#This Row],[0_5]]</f>
        <v>13.36</v>
      </c>
      <c r="K20" s="2">
        <f>Tableau1[[#This Row],[Nbr Population]]*Tableau1[[#This Row],[16_26]]</f>
        <v>23.380000000000003</v>
      </c>
      <c r="L20" s="2">
        <f t="shared" si="1"/>
        <v>160.32</v>
      </c>
      <c r="M20" s="2">
        <f t="shared" si="2"/>
        <v>123.58</v>
      </c>
      <c r="N20" s="2">
        <f t="shared" si="3"/>
        <v>115.43039999999999</v>
      </c>
      <c r="P20" s="2">
        <f t="shared" si="4"/>
        <v>17.314559999999997</v>
      </c>
    </row>
    <row r="21" spans="1:16" x14ac:dyDescent="0.25">
      <c r="A21" t="s">
        <v>19</v>
      </c>
      <c r="C21">
        <v>8433</v>
      </c>
      <c r="D21" s="16">
        <v>0.15</v>
      </c>
      <c r="E21" s="16">
        <v>0.2</v>
      </c>
      <c r="F21" s="16">
        <v>0.25</v>
      </c>
      <c r="G21" s="16">
        <v>0.37</v>
      </c>
      <c r="H21" s="16">
        <v>0.03</v>
      </c>
      <c r="I21" s="2">
        <f t="shared" si="0"/>
        <v>1264.95</v>
      </c>
      <c r="J21" s="2">
        <f>Tableau1[[#This Row],[Nbr Population]]*Tableau1[[#This Row],[0_5]]</f>
        <v>1264.95</v>
      </c>
      <c r="K21" s="2">
        <f>Tableau1[[#This Row],[Nbr Population]]*Tableau1[[#This Row],[16_26]]</f>
        <v>2108.25</v>
      </c>
      <c r="L21" s="2">
        <f t="shared" si="1"/>
        <v>3120.21</v>
      </c>
      <c r="M21" s="2">
        <f t="shared" si="2"/>
        <v>252.98999999999998</v>
      </c>
      <c r="N21" s="2">
        <f t="shared" si="3"/>
        <v>2428.7039999999997</v>
      </c>
      <c r="P21" s="2">
        <f t="shared" si="4"/>
        <v>364.30559999999997</v>
      </c>
    </row>
    <row r="22" spans="1:16" x14ac:dyDescent="0.25">
      <c r="A22" t="s">
        <v>20</v>
      </c>
      <c r="C22">
        <v>687</v>
      </c>
      <c r="D22" s="16">
        <v>0.04</v>
      </c>
      <c r="E22" s="16">
        <v>0.16</v>
      </c>
      <c r="F22" s="16">
        <v>0.31</v>
      </c>
      <c r="G22" s="16">
        <v>0.44</v>
      </c>
      <c r="H22" s="16">
        <v>0.04</v>
      </c>
      <c r="I22" s="2">
        <f t="shared" si="0"/>
        <v>27.48</v>
      </c>
      <c r="J22" s="2">
        <f>Tableau1[[#This Row],[Nbr Population]]*Tableau1[[#This Row],[0_5]]</f>
        <v>27.48</v>
      </c>
      <c r="K22" s="2">
        <f>Tableau1[[#This Row],[Nbr Population]]*Tableau1[[#This Row],[16_26]]</f>
        <v>212.97</v>
      </c>
      <c r="L22" s="2">
        <f t="shared" si="1"/>
        <v>302.28000000000003</v>
      </c>
      <c r="M22" s="2">
        <f t="shared" si="2"/>
        <v>27.48</v>
      </c>
      <c r="N22" s="2">
        <f t="shared" si="3"/>
        <v>205.2756</v>
      </c>
      <c r="P22" s="2">
        <f t="shared" si="4"/>
        <v>30.791339999999998</v>
      </c>
    </row>
    <row r="23" spans="1:16" x14ac:dyDescent="0.25">
      <c r="A23" t="s">
        <v>21</v>
      </c>
      <c r="C23">
        <v>5371</v>
      </c>
      <c r="D23" s="16">
        <v>0.13</v>
      </c>
      <c r="E23" s="16">
        <v>0.19</v>
      </c>
      <c r="F23" s="16">
        <v>0.21</v>
      </c>
      <c r="G23" s="16">
        <v>0.41</v>
      </c>
      <c r="H23" s="16">
        <v>0.05</v>
      </c>
      <c r="I23" s="2">
        <f t="shared" si="0"/>
        <v>698.23</v>
      </c>
      <c r="J23" s="2">
        <f>Tableau1[[#This Row],[Nbr Population]]*Tableau1[[#This Row],[0_5]]</f>
        <v>698.23</v>
      </c>
      <c r="K23" s="2">
        <f>Tableau1[[#This Row],[Nbr Population]]*Tableau1[[#This Row],[16_26]]</f>
        <v>1127.9099999999999</v>
      </c>
      <c r="L23" s="2">
        <f t="shared" si="1"/>
        <v>2202.1099999999997</v>
      </c>
      <c r="M23" s="2">
        <f t="shared" si="2"/>
        <v>268.55</v>
      </c>
      <c r="N23" s="2">
        <f t="shared" si="3"/>
        <v>1546.848</v>
      </c>
      <c r="P23" s="2">
        <f t="shared" si="4"/>
        <v>232.02719999999999</v>
      </c>
    </row>
    <row r="24" spans="1:16" x14ac:dyDescent="0.25">
      <c r="A24" t="s">
        <v>22</v>
      </c>
      <c r="C24">
        <v>3035</v>
      </c>
      <c r="D24" s="16">
        <v>0.12</v>
      </c>
      <c r="E24" s="16">
        <v>0.2</v>
      </c>
      <c r="F24" s="16">
        <v>0.22</v>
      </c>
      <c r="G24" s="16">
        <v>0.42</v>
      </c>
      <c r="H24" s="16">
        <v>0.04</v>
      </c>
      <c r="I24" s="2">
        <f t="shared" si="0"/>
        <v>364.2</v>
      </c>
      <c r="J24" s="2">
        <f>Tableau1[[#This Row],[Nbr Population]]*Tableau1[[#This Row],[0_5]]</f>
        <v>364.2</v>
      </c>
      <c r="K24" s="2">
        <f>Tableau1[[#This Row],[Nbr Population]]*Tableau1[[#This Row],[16_26]]</f>
        <v>667.7</v>
      </c>
      <c r="L24" s="2">
        <f t="shared" si="1"/>
        <v>1274.7</v>
      </c>
      <c r="M24" s="2">
        <f t="shared" si="2"/>
        <v>121.4</v>
      </c>
      <c r="N24" s="2">
        <f t="shared" si="3"/>
        <v>874.07999999999993</v>
      </c>
      <c r="P24" s="2">
        <f t="shared" si="4"/>
        <v>131.11199999999999</v>
      </c>
    </row>
    <row r="25" spans="1:16" x14ac:dyDescent="0.25">
      <c r="A25" t="s">
        <v>23</v>
      </c>
      <c r="C25">
        <v>9611</v>
      </c>
      <c r="D25" s="16">
        <v>0.13</v>
      </c>
      <c r="E25" s="16">
        <v>0.24</v>
      </c>
      <c r="F25" s="16">
        <v>0.22</v>
      </c>
      <c r="G25" s="16">
        <v>0.36</v>
      </c>
      <c r="H25" s="16">
        <v>0.04</v>
      </c>
      <c r="I25" s="2">
        <f t="shared" si="0"/>
        <v>1249.43</v>
      </c>
      <c r="J25" s="2">
        <f>Tableau1[[#This Row],[Nbr Population]]*Tableau1[[#This Row],[0_5]]</f>
        <v>1249.43</v>
      </c>
      <c r="K25" s="2">
        <f>Tableau1[[#This Row],[Nbr Population]]*Tableau1[[#This Row],[16_26]]</f>
        <v>2114.42</v>
      </c>
      <c r="L25" s="2">
        <f t="shared" si="1"/>
        <v>3459.96</v>
      </c>
      <c r="M25" s="2">
        <f t="shared" si="2"/>
        <v>384.44</v>
      </c>
      <c r="N25" s="2">
        <f t="shared" si="3"/>
        <v>2594.9699999999998</v>
      </c>
      <c r="P25" s="2">
        <f t="shared" si="4"/>
        <v>389.24549999999994</v>
      </c>
    </row>
    <row r="26" spans="1:16" x14ac:dyDescent="0.25">
      <c r="A26" t="s">
        <v>24</v>
      </c>
      <c r="C26">
        <v>13490</v>
      </c>
      <c r="D26" s="16">
        <v>0.15</v>
      </c>
      <c r="E26" s="16">
        <v>0.25</v>
      </c>
      <c r="F26" s="16">
        <v>0.21</v>
      </c>
      <c r="G26" s="16">
        <v>0.37</v>
      </c>
      <c r="H26" s="16">
        <v>0.03</v>
      </c>
      <c r="I26" s="2">
        <f t="shared" si="0"/>
        <v>2023.5</v>
      </c>
      <c r="J26" s="2">
        <f>Tableau1[[#This Row],[Nbr Population]]*Tableau1[[#This Row],[0_5]]</f>
        <v>2023.5</v>
      </c>
      <c r="K26" s="2">
        <f>Tableau1[[#This Row],[Nbr Population]]*Tableau1[[#This Row],[16_26]]</f>
        <v>2832.9</v>
      </c>
      <c r="L26" s="2">
        <f t="shared" si="1"/>
        <v>4991.3</v>
      </c>
      <c r="M26" s="2">
        <f t="shared" si="2"/>
        <v>404.7</v>
      </c>
      <c r="N26" s="2">
        <f t="shared" si="3"/>
        <v>3690.864</v>
      </c>
      <c r="P26" s="2">
        <f t="shared" si="4"/>
        <v>553.62959999999998</v>
      </c>
    </row>
    <row r="27" spans="1:16" x14ac:dyDescent="0.25">
      <c r="A27" t="s">
        <v>25</v>
      </c>
      <c r="C27">
        <v>11952</v>
      </c>
      <c r="D27" s="16">
        <v>0.14000000000000001</v>
      </c>
      <c r="E27" s="16">
        <v>0.22</v>
      </c>
      <c r="F27" s="16">
        <v>0.26</v>
      </c>
      <c r="G27" s="16">
        <v>0.35</v>
      </c>
      <c r="H27" s="16">
        <v>0.04</v>
      </c>
      <c r="I27" s="2">
        <f t="shared" si="0"/>
        <v>1673.2800000000002</v>
      </c>
      <c r="J27" s="2">
        <f>Tableau1[[#This Row],[Nbr Population]]*Tableau1[[#This Row],[0_5]]</f>
        <v>1673.2800000000002</v>
      </c>
      <c r="K27" s="2">
        <f>Tableau1[[#This Row],[Nbr Population]]*Tableau1[[#This Row],[16_26]]</f>
        <v>3107.52</v>
      </c>
      <c r="L27" s="2">
        <f t="shared" si="1"/>
        <v>4183.2</v>
      </c>
      <c r="M27" s="2">
        <f t="shared" si="2"/>
        <v>478.08</v>
      </c>
      <c r="N27" s="2">
        <f t="shared" si="3"/>
        <v>3399.1487999999999</v>
      </c>
      <c r="P27" s="2">
        <f t="shared" si="4"/>
        <v>509.87231999999995</v>
      </c>
    </row>
    <row r="28" spans="1:16" x14ac:dyDescent="0.25">
      <c r="A28" t="s">
        <v>26</v>
      </c>
      <c r="C28">
        <v>810</v>
      </c>
      <c r="D28" s="16">
        <v>0.06</v>
      </c>
      <c r="E28" s="16">
        <v>0.25</v>
      </c>
      <c r="F28" s="16">
        <v>0.3</v>
      </c>
      <c r="G28" s="16">
        <v>0.37</v>
      </c>
      <c r="H28" s="16">
        <v>0.02</v>
      </c>
      <c r="I28" s="2">
        <f t="shared" si="0"/>
        <v>48.6</v>
      </c>
      <c r="J28" s="2">
        <f>Tableau1[[#This Row],[Nbr Population]]*Tableau1[[#This Row],[0_5]]</f>
        <v>48.6</v>
      </c>
      <c r="K28" s="2">
        <f>Tableau1[[#This Row],[Nbr Population]]*Tableau1[[#This Row],[16_26]]</f>
        <v>243</v>
      </c>
      <c r="L28" s="2">
        <f t="shared" si="1"/>
        <v>299.7</v>
      </c>
      <c r="M28" s="2">
        <f t="shared" si="2"/>
        <v>16.2</v>
      </c>
      <c r="N28" s="2">
        <f t="shared" si="3"/>
        <v>218.7</v>
      </c>
      <c r="P28" s="2">
        <f t="shared" si="4"/>
        <v>32.805</v>
      </c>
    </row>
    <row r="29" spans="1:16" x14ac:dyDescent="0.25">
      <c r="A29" t="s">
        <v>27</v>
      </c>
      <c r="C29">
        <v>3935</v>
      </c>
      <c r="D29" s="16">
        <v>0.11</v>
      </c>
      <c r="E29" s="16">
        <v>0.17</v>
      </c>
      <c r="F29" s="16">
        <v>0.25</v>
      </c>
      <c r="G29" s="16">
        <v>0.4</v>
      </c>
      <c r="H29" s="16">
        <v>7.0000000000000007E-2</v>
      </c>
      <c r="I29" s="2">
        <f t="shared" si="0"/>
        <v>432.85</v>
      </c>
      <c r="J29" s="2">
        <f>Tableau1[[#This Row],[Nbr Population]]*Tableau1[[#This Row],[0_5]]</f>
        <v>432.85</v>
      </c>
      <c r="K29" s="2">
        <f>Tableau1[[#This Row],[Nbr Population]]*Tableau1[[#This Row],[16_26]]</f>
        <v>983.75</v>
      </c>
      <c r="L29" s="2">
        <f t="shared" si="1"/>
        <v>1574</v>
      </c>
      <c r="M29" s="2">
        <f t="shared" si="2"/>
        <v>275.45000000000005</v>
      </c>
      <c r="N29" s="2">
        <f t="shared" si="3"/>
        <v>1175.778</v>
      </c>
      <c r="P29" s="2">
        <f t="shared" si="4"/>
        <v>176.36670000000001</v>
      </c>
    </row>
    <row r="30" spans="1:16" x14ac:dyDescent="0.25">
      <c r="A30" t="s">
        <v>28</v>
      </c>
      <c r="C30">
        <v>6828</v>
      </c>
      <c r="D30" s="16">
        <v>0.11</v>
      </c>
      <c r="E30" s="16">
        <v>0.16</v>
      </c>
      <c r="F30" s="16">
        <v>0.25</v>
      </c>
      <c r="G30" s="16">
        <v>0.41</v>
      </c>
      <c r="H30" s="16">
        <v>7.0000000000000007E-2</v>
      </c>
      <c r="I30" s="2">
        <f t="shared" si="0"/>
        <v>751.08</v>
      </c>
      <c r="J30" s="2">
        <f>Tableau1[[#This Row],[Nbr Population]]*Tableau1[[#This Row],[0_5]]</f>
        <v>751.08</v>
      </c>
      <c r="K30" s="2">
        <f>Tableau1[[#This Row],[Nbr Population]]*Tableau1[[#This Row],[16_26]]</f>
        <v>1707</v>
      </c>
      <c r="L30" s="2">
        <f t="shared" si="1"/>
        <v>2799.48</v>
      </c>
      <c r="M30" s="2">
        <f t="shared" si="2"/>
        <v>477.96000000000004</v>
      </c>
      <c r="N30" s="2">
        <f t="shared" si="3"/>
        <v>2064.7871999999998</v>
      </c>
      <c r="P30" s="2">
        <f t="shared" si="4"/>
        <v>309.71807999999993</v>
      </c>
    </row>
    <row r="31" spans="1:16" x14ac:dyDescent="0.25">
      <c r="A31" t="s">
        <v>29</v>
      </c>
      <c r="C31">
        <v>6695</v>
      </c>
      <c r="D31" s="16">
        <v>7.0000000000000007E-2</v>
      </c>
      <c r="E31" s="16">
        <v>0.16</v>
      </c>
      <c r="F31" s="16">
        <v>0.28000000000000003</v>
      </c>
      <c r="G31" s="16">
        <v>0.4</v>
      </c>
      <c r="H31" s="16">
        <v>0.08</v>
      </c>
      <c r="I31" s="2">
        <f t="shared" si="0"/>
        <v>468.65000000000003</v>
      </c>
      <c r="J31" s="2">
        <f>Tableau1[[#This Row],[Nbr Population]]*Tableau1[[#This Row],[0_5]]</f>
        <v>468.65000000000003</v>
      </c>
      <c r="K31" s="2">
        <f>Tableau1[[#This Row],[Nbr Population]]*Tableau1[[#This Row],[16_26]]</f>
        <v>1874.6000000000001</v>
      </c>
      <c r="L31" s="2">
        <f t="shared" si="1"/>
        <v>2678</v>
      </c>
      <c r="M31" s="2">
        <f t="shared" si="2"/>
        <v>535.6</v>
      </c>
      <c r="N31" s="2">
        <f t="shared" si="3"/>
        <v>2000.4659999999999</v>
      </c>
      <c r="P31" s="2">
        <f t="shared" si="4"/>
        <v>300.06989999999996</v>
      </c>
    </row>
    <row r="32" spans="1:16" x14ac:dyDescent="0.25">
      <c r="A32" t="s">
        <v>30</v>
      </c>
      <c r="C32">
        <v>7521</v>
      </c>
      <c r="D32" s="16">
        <v>7.0000000000000007E-2</v>
      </c>
      <c r="E32" s="16">
        <v>0.17</v>
      </c>
      <c r="F32" s="16">
        <v>0.26</v>
      </c>
      <c r="G32" s="16">
        <v>0.45</v>
      </c>
      <c r="H32" s="16">
        <v>0.05</v>
      </c>
      <c r="I32" s="2">
        <f t="shared" si="0"/>
        <v>526.47</v>
      </c>
      <c r="J32" s="2">
        <f>Tableau1[[#This Row],[Nbr Population]]*Tableau1[[#This Row],[0_5]]</f>
        <v>526.47</v>
      </c>
      <c r="K32" s="2">
        <f>Tableau1[[#This Row],[Nbr Population]]*Tableau1[[#This Row],[16_26]]</f>
        <v>1955.46</v>
      </c>
      <c r="L32" s="2">
        <f t="shared" si="1"/>
        <v>3384.4500000000003</v>
      </c>
      <c r="M32" s="2">
        <f t="shared" si="2"/>
        <v>376.05</v>
      </c>
      <c r="N32" s="2">
        <f t="shared" si="3"/>
        <v>2247.2748000000001</v>
      </c>
      <c r="P32" s="2">
        <f t="shared" si="4"/>
        <v>337.09122000000002</v>
      </c>
    </row>
    <row r="33" spans="1:16" x14ac:dyDescent="0.25">
      <c r="A33" t="s">
        <v>31</v>
      </c>
      <c r="C33">
        <v>6413</v>
      </c>
      <c r="D33" s="16">
        <v>0.1</v>
      </c>
      <c r="E33" s="16">
        <v>0.17</v>
      </c>
      <c r="F33" s="16">
        <v>0.23</v>
      </c>
      <c r="G33" s="16">
        <v>0.41</v>
      </c>
      <c r="H33" s="16">
        <v>0.08</v>
      </c>
      <c r="I33" s="2">
        <f t="shared" si="0"/>
        <v>641.30000000000007</v>
      </c>
      <c r="J33" s="2">
        <f>Tableau1[[#This Row],[Nbr Population]]*Tableau1[[#This Row],[0_5]]</f>
        <v>641.30000000000007</v>
      </c>
      <c r="K33" s="2">
        <f>Tableau1[[#This Row],[Nbr Population]]*Tableau1[[#This Row],[16_26]]</f>
        <v>1474.99</v>
      </c>
      <c r="L33" s="2">
        <f t="shared" si="1"/>
        <v>2629.33</v>
      </c>
      <c r="M33" s="2">
        <f t="shared" si="2"/>
        <v>513.04</v>
      </c>
      <c r="N33" s="2">
        <f t="shared" si="3"/>
        <v>1893.1176</v>
      </c>
      <c r="P33" s="2">
        <f t="shared" si="4"/>
        <v>283.96764000000002</v>
      </c>
    </row>
    <row r="34" spans="1:16" x14ac:dyDescent="0.25">
      <c r="A34" t="s">
        <v>32</v>
      </c>
      <c r="C34">
        <v>3755</v>
      </c>
      <c r="D34" s="16">
        <v>7.0000000000000007E-2</v>
      </c>
      <c r="E34" s="16">
        <v>0.16</v>
      </c>
      <c r="F34" s="16">
        <v>0.21</v>
      </c>
      <c r="G34" s="16">
        <v>0.43</v>
      </c>
      <c r="H34" s="16">
        <v>0.13</v>
      </c>
      <c r="I34" s="2">
        <f t="shared" si="0"/>
        <v>262.85000000000002</v>
      </c>
      <c r="J34" s="2">
        <f>Tableau1[[#This Row],[Nbr Population]]*Tableau1[[#This Row],[0_5]]</f>
        <v>262.85000000000002</v>
      </c>
      <c r="K34" s="2">
        <f>Tableau1[[#This Row],[Nbr Population]]*Tableau1[[#This Row],[16_26]]</f>
        <v>788.55</v>
      </c>
      <c r="L34" s="2">
        <f t="shared" si="1"/>
        <v>1614.6499999999999</v>
      </c>
      <c r="M34" s="2">
        <f t="shared" si="2"/>
        <v>488.15000000000003</v>
      </c>
      <c r="N34" s="2">
        <f t="shared" si="3"/>
        <v>1135.5119999999999</v>
      </c>
      <c r="P34" s="2">
        <f t="shared" si="4"/>
        <v>170.32679999999999</v>
      </c>
    </row>
    <row r="35" spans="1:16" x14ac:dyDescent="0.25">
      <c r="A35" t="s">
        <v>33</v>
      </c>
      <c r="C35">
        <v>1238</v>
      </c>
      <c r="D35" s="16">
        <v>0.08</v>
      </c>
      <c r="E35" s="16">
        <v>0.12</v>
      </c>
      <c r="F35" s="16">
        <v>0.27</v>
      </c>
      <c r="G35" s="16">
        <v>0.44</v>
      </c>
      <c r="H35" s="16">
        <v>0.09</v>
      </c>
      <c r="I35" s="2">
        <f t="shared" si="0"/>
        <v>99.04</v>
      </c>
      <c r="J35" s="2">
        <f>Tableau1[[#This Row],[Nbr Population]]*Tableau1[[#This Row],[0_5]]</f>
        <v>99.04</v>
      </c>
      <c r="K35" s="2">
        <f>Tableau1[[#This Row],[Nbr Population]]*Tableau1[[#This Row],[16_26]]</f>
        <v>334.26000000000005</v>
      </c>
      <c r="L35" s="2">
        <f t="shared" si="1"/>
        <v>544.72</v>
      </c>
      <c r="M35" s="2">
        <f t="shared" si="2"/>
        <v>111.42</v>
      </c>
      <c r="N35" s="2">
        <f t="shared" si="3"/>
        <v>392.19840000000005</v>
      </c>
      <c r="P35" s="2">
        <f t="shared" si="4"/>
        <v>58.829760000000007</v>
      </c>
    </row>
    <row r="36" spans="1:16" x14ac:dyDescent="0.25">
      <c r="A36" t="s">
        <v>34</v>
      </c>
      <c r="C36">
        <v>1755</v>
      </c>
      <c r="D36" s="16">
        <v>0.08</v>
      </c>
      <c r="E36" s="16">
        <v>0.13</v>
      </c>
      <c r="F36" s="16">
        <v>0.22</v>
      </c>
      <c r="G36" s="16">
        <v>0.45</v>
      </c>
      <c r="H36" s="16">
        <v>0.13</v>
      </c>
      <c r="I36" s="2">
        <f t="shared" si="0"/>
        <v>140.4</v>
      </c>
      <c r="J36" s="2">
        <f>Tableau1[[#This Row],[Nbr Population]]*Tableau1[[#This Row],[0_5]]</f>
        <v>140.4</v>
      </c>
      <c r="K36" s="2">
        <f>Tableau1[[#This Row],[Nbr Population]]*Tableau1[[#This Row],[16_26]]</f>
        <v>386.1</v>
      </c>
      <c r="L36" s="2">
        <f t="shared" si="1"/>
        <v>789.75</v>
      </c>
      <c r="M36" s="2">
        <f t="shared" si="2"/>
        <v>228.15</v>
      </c>
      <c r="N36" s="2">
        <f t="shared" si="3"/>
        <v>555.98400000000004</v>
      </c>
      <c r="P36" s="2">
        <f t="shared" si="4"/>
        <v>83.397599999999997</v>
      </c>
    </row>
    <row r="37" spans="1:16" x14ac:dyDescent="0.25">
      <c r="A37" t="s">
        <v>35</v>
      </c>
      <c r="C37">
        <v>2376</v>
      </c>
      <c r="D37" s="16">
        <v>0.1</v>
      </c>
      <c r="E37" s="16">
        <v>0.08</v>
      </c>
      <c r="F37" s="16">
        <v>0.15</v>
      </c>
      <c r="G37" s="16">
        <v>0.5</v>
      </c>
      <c r="H37" s="16">
        <v>0.17</v>
      </c>
      <c r="I37" s="2">
        <f t="shared" si="0"/>
        <v>237.60000000000002</v>
      </c>
      <c r="J37" s="2">
        <f>Tableau1[[#This Row],[Nbr Population]]*Tableau1[[#This Row],[0_5]]</f>
        <v>237.60000000000002</v>
      </c>
      <c r="K37" s="2">
        <f>Tableau1[[#This Row],[Nbr Population]]*Tableau1[[#This Row],[16_26]]</f>
        <v>356.4</v>
      </c>
      <c r="L37" s="2">
        <f t="shared" si="1"/>
        <v>1188</v>
      </c>
      <c r="M37" s="2">
        <f t="shared" si="2"/>
        <v>403.92</v>
      </c>
      <c r="N37" s="2">
        <f t="shared" si="3"/>
        <v>786.93119999999999</v>
      </c>
      <c r="P37" s="2">
        <f t="shared" si="4"/>
        <v>118.03967999999999</v>
      </c>
    </row>
    <row r="38" spans="1:16" x14ac:dyDescent="0.25">
      <c r="A38" t="s">
        <v>36</v>
      </c>
      <c r="C38">
        <v>2490</v>
      </c>
      <c r="D38" s="16">
        <v>7.0000000000000007E-2</v>
      </c>
      <c r="E38" s="16">
        <v>0.13</v>
      </c>
      <c r="F38" s="16">
        <v>0.22</v>
      </c>
      <c r="G38" s="16">
        <v>0.47</v>
      </c>
      <c r="H38" s="16">
        <v>0.12</v>
      </c>
      <c r="I38" s="2">
        <f t="shared" si="0"/>
        <v>174.3</v>
      </c>
      <c r="J38" s="2">
        <f>Tableau1[[#This Row],[Nbr Population]]*Tableau1[[#This Row],[0_5]]</f>
        <v>174.3</v>
      </c>
      <c r="K38" s="2">
        <f>Tableau1[[#This Row],[Nbr Population]]*Tableau1[[#This Row],[16_26]]</f>
        <v>547.79999999999995</v>
      </c>
      <c r="L38" s="2">
        <f t="shared" si="1"/>
        <v>1170.3</v>
      </c>
      <c r="M38" s="2">
        <f t="shared" si="2"/>
        <v>298.8</v>
      </c>
      <c r="N38" s="2">
        <f t="shared" si="3"/>
        <v>788.83199999999988</v>
      </c>
      <c r="P38" s="2">
        <f t="shared" si="4"/>
        <v>118.32479999999998</v>
      </c>
    </row>
    <row r="39" spans="1:16" x14ac:dyDescent="0.25">
      <c r="A39" t="s">
        <v>37</v>
      </c>
      <c r="C39">
        <v>1828</v>
      </c>
      <c r="D39" s="16">
        <v>0.12</v>
      </c>
      <c r="E39" s="16">
        <v>0.22</v>
      </c>
      <c r="F39" s="16">
        <v>0.22</v>
      </c>
      <c r="G39" s="16">
        <v>0.41</v>
      </c>
      <c r="H39" s="16">
        <v>0.03</v>
      </c>
      <c r="I39" s="2">
        <f t="shared" si="0"/>
        <v>219.35999999999999</v>
      </c>
      <c r="J39" s="2">
        <f>Tableau1[[#This Row],[Nbr Population]]*Tableau1[[#This Row],[0_5]]</f>
        <v>219.35999999999999</v>
      </c>
      <c r="K39" s="2">
        <f>Tableau1[[#This Row],[Nbr Population]]*Tableau1[[#This Row],[16_26]]</f>
        <v>402.16</v>
      </c>
      <c r="L39" s="2">
        <f t="shared" si="1"/>
        <v>749.4799999999999</v>
      </c>
      <c r="M39" s="2">
        <f t="shared" si="2"/>
        <v>54.839999999999996</v>
      </c>
      <c r="N39" s="2">
        <f t="shared" si="3"/>
        <v>513.30239999999992</v>
      </c>
      <c r="P39" s="2">
        <f t="shared" si="4"/>
        <v>76.995359999999991</v>
      </c>
    </row>
    <row r="40" spans="1:16" x14ac:dyDescent="0.25">
      <c r="A40" t="s">
        <v>38</v>
      </c>
      <c r="C40">
        <v>4986</v>
      </c>
      <c r="D40" s="16">
        <v>0.12</v>
      </c>
      <c r="E40" s="16">
        <v>0.23</v>
      </c>
      <c r="F40" s="16">
        <v>0.24</v>
      </c>
      <c r="G40" s="16">
        <v>0.37</v>
      </c>
      <c r="H40" s="16">
        <v>0.04</v>
      </c>
      <c r="I40" s="2">
        <f t="shared" si="0"/>
        <v>598.31999999999994</v>
      </c>
      <c r="J40" s="2">
        <f>Tableau1[[#This Row],[Nbr Population]]*Tableau1[[#This Row],[0_5]]</f>
        <v>598.31999999999994</v>
      </c>
      <c r="K40" s="2">
        <f>Tableau1[[#This Row],[Nbr Population]]*Tableau1[[#This Row],[16_26]]</f>
        <v>1196.6399999999999</v>
      </c>
      <c r="L40" s="2">
        <f t="shared" si="1"/>
        <v>1844.82</v>
      </c>
      <c r="M40" s="2">
        <f t="shared" si="2"/>
        <v>199.44</v>
      </c>
      <c r="N40" s="2">
        <f t="shared" si="3"/>
        <v>1382.1191999999999</v>
      </c>
      <c r="P40" s="2">
        <f t="shared" si="4"/>
        <v>207.31787999999997</v>
      </c>
    </row>
    <row r="41" spans="1:16" x14ac:dyDescent="0.25">
      <c r="A41" t="s">
        <v>39</v>
      </c>
      <c r="C41">
        <v>2561</v>
      </c>
      <c r="D41" s="16">
        <v>0.14000000000000001</v>
      </c>
      <c r="E41" s="16">
        <v>0.15</v>
      </c>
      <c r="F41" s="16">
        <v>0.27</v>
      </c>
      <c r="G41" s="16">
        <v>0.39</v>
      </c>
      <c r="H41" s="16">
        <v>0.05</v>
      </c>
      <c r="I41" s="2">
        <f t="shared" si="0"/>
        <v>358.54</v>
      </c>
      <c r="J41" s="2">
        <f>Tableau1[[#This Row],[Nbr Population]]*Tableau1[[#This Row],[0_5]]</f>
        <v>358.54</v>
      </c>
      <c r="K41" s="2">
        <f>Tableau1[[#This Row],[Nbr Population]]*Tableau1[[#This Row],[16_26]]</f>
        <v>691.47</v>
      </c>
      <c r="L41" s="2">
        <f t="shared" si="1"/>
        <v>998.79000000000008</v>
      </c>
      <c r="M41" s="2">
        <f t="shared" si="2"/>
        <v>128.05000000000001</v>
      </c>
      <c r="N41" s="2">
        <f t="shared" si="3"/>
        <v>783.66599999999994</v>
      </c>
      <c r="P41" s="2">
        <f t="shared" si="4"/>
        <v>117.54989999999998</v>
      </c>
    </row>
    <row r="42" spans="1:16" x14ac:dyDescent="0.25">
      <c r="A42" t="s">
        <v>40</v>
      </c>
      <c r="C42">
        <v>5596</v>
      </c>
      <c r="D42" s="16">
        <v>0.14000000000000001</v>
      </c>
      <c r="E42" s="16">
        <v>0.22</v>
      </c>
      <c r="F42" s="16">
        <v>0.25</v>
      </c>
      <c r="G42" s="16">
        <v>0.36</v>
      </c>
      <c r="H42" s="16">
        <v>0.03</v>
      </c>
      <c r="I42" s="2">
        <f t="shared" si="0"/>
        <v>783.44</v>
      </c>
      <c r="J42" s="2">
        <f>Tableau1[[#This Row],[Nbr Population]]*Tableau1[[#This Row],[0_5]]</f>
        <v>783.44</v>
      </c>
      <c r="K42" s="2">
        <f>Tableau1[[#This Row],[Nbr Population]]*Tableau1[[#This Row],[16_26]]</f>
        <v>1399</v>
      </c>
      <c r="L42" s="2">
        <f t="shared" si="1"/>
        <v>2014.56</v>
      </c>
      <c r="M42" s="2">
        <f t="shared" si="2"/>
        <v>167.88</v>
      </c>
      <c r="N42" s="2">
        <f t="shared" si="3"/>
        <v>1571.3568</v>
      </c>
      <c r="P42" s="2">
        <f t="shared" si="4"/>
        <v>235.70352</v>
      </c>
    </row>
    <row r="43" spans="1:16" x14ac:dyDescent="0.25">
      <c r="A43" t="s">
        <v>41</v>
      </c>
      <c r="C43">
        <v>1753</v>
      </c>
      <c r="D43" s="16">
        <v>0.11</v>
      </c>
      <c r="E43" s="16">
        <v>0.15</v>
      </c>
      <c r="F43" s="16">
        <v>0.28999999999999998</v>
      </c>
      <c r="G43" s="16">
        <v>0.38</v>
      </c>
      <c r="H43" s="16">
        <v>7.0000000000000007E-2</v>
      </c>
      <c r="I43" s="2">
        <f t="shared" si="0"/>
        <v>192.83</v>
      </c>
      <c r="J43" s="2">
        <f>Tableau1[[#This Row],[Nbr Population]]*Tableau1[[#This Row],[0_5]]</f>
        <v>192.83</v>
      </c>
      <c r="K43" s="2">
        <f>Tableau1[[#This Row],[Nbr Population]]*Tableau1[[#This Row],[16_26]]</f>
        <v>508.36999999999995</v>
      </c>
      <c r="L43" s="2">
        <f t="shared" si="1"/>
        <v>666.14</v>
      </c>
      <c r="M43" s="2">
        <f t="shared" si="2"/>
        <v>122.71000000000001</v>
      </c>
      <c r="N43" s="2">
        <f t="shared" si="3"/>
        <v>536.41800000000001</v>
      </c>
      <c r="P43" s="2">
        <f t="shared" si="4"/>
        <v>80.462699999999998</v>
      </c>
    </row>
    <row r="44" spans="1:16" x14ac:dyDescent="0.25">
      <c r="A44" t="s">
        <v>42</v>
      </c>
      <c r="C44">
        <v>2392</v>
      </c>
      <c r="D44" s="16">
        <v>7.0000000000000007E-2</v>
      </c>
      <c r="E44" s="16">
        <v>0.17</v>
      </c>
      <c r="F44" s="16">
        <v>0.27</v>
      </c>
      <c r="G44" s="16">
        <v>0.39</v>
      </c>
      <c r="H44" s="16">
        <v>0.09</v>
      </c>
      <c r="I44" s="2">
        <f t="shared" si="0"/>
        <v>167.44000000000003</v>
      </c>
      <c r="J44" s="2">
        <f>Tableau1[[#This Row],[Nbr Population]]*Tableau1[[#This Row],[0_5]]</f>
        <v>167.44000000000003</v>
      </c>
      <c r="K44" s="2">
        <f>Tableau1[[#This Row],[Nbr Population]]*Tableau1[[#This Row],[16_26]]</f>
        <v>645.84</v>
      </c>
      <c r="L44" s="2">
        <f t="shared" si="1"/>
        <v>932.88</v>
      </c>
      <c r="M44" s="2">
        <f t="shared" si="2"/>
        <v>215.28</v>
      </c>
      <c r="N44" s="2">
        <f t="shared" si="3"/>
        <v>706.11840000000007</v>
      </c>
      <c r="P44" s="2">
        <f t="shared" si="4"/>
        <v>105.91776</v>
      </c>
    </row>
    <row r="45" spans="1:16" x14ac:dyDescent="0.25">
      <c r="A45" t="s">
        <v>43</v>
      </c>
      <c r="C45">
        <v>1594</v>
      </c>
      <c r="D45" s="16">
        <v>7.0000000000000007E-2</v>
      </c>
      <c r="E45" s="16">
        <v>0.12</v>
      </c>
      <c r="F45" s="16">
        <v>0.23</v>
      </c>
      <c r="G45" s="16">
        <v>0.49</v>
      </c>
      <c r="H45" s="16">
        <v>0.09</v>
      </c>
      <c r="I45" s="2">
        <f t="shared" si="0"/>
        <v>111.58000000000001</v>
      </c>
      <c r="J45" s="2">
        <f>Tableau1[[#This Row],[Nbr Population]]*Tableau1[[#This Row],[0_5]]</f>
        <v>111.58000000000001</v>
      </c>
      <c r="K45" s="2">
        <f>Tableau1[[#This Row],[Nbr Population]]*Tableau1[[#This Row],[16_26]]</f>
        <v>366.62</v>
      </c>
      <c r="L45" s="2">
        <f t="shared" si="1"/>
        <v>781.06</v>
      </c>
      <c r="M45" s="2">
        <f t="shared" si="2"/>
        <v>143.46</v>
      </c>
      <c r="N45" s="2">
        <f t="shared" si="3"/>
        <v>504.97919999999993</v>
      </c>
      <c r="P45" s="2">
        <f t="shared" si="4"/>
        <v>75.74687999999999</v>
      </c>
    </row>
    <row r="46" spans="1:16" x14ac:dyDescent="0.25">
      <c r="A46" t="s">
        <v>66</v>
      </c>
      <c r="B46" s="2" t="s">
        <v>57</v>
      </c>
      <c r="C46">
        <v>9148</v>
      </c>
      <c r="D46" s="1">
        <v>0.12</v>
      </c>
      <c r="E46" s="1">
        <v>0.18</v>
      </c>
      <c r="F46" s="1">
        <v>0.24099999999999999</v>
      </c>
      <c r="G46" s="1">
        <v>0.41799999999999998</v>
      </c>
      <c r="H46" s="1">
        <v>4.3999999999999997E-2</v>
      </c>
      <c r="I46" s="2">
        <f t="shared" si="0"/>
        <v>1097.76</v>
      </c>
      <c r="J46" s="2">
        <f>Tableau1[[#This Row],[Nbr Population]]*Tableau1[[#This Row],[0_5]]</f>
        <v>1097.76</v>
      </c>
      <c r="K46" s="2">
        <f>Tableau1[[#This Row],[Nbr Population]]*Tableau1[[#This Row],[16_26]]</f>
        <v>2204.6680000000001</v>
      </c>
      <c r="L46" s="2">
        <f>C46*G46</f>
        <v>3823.864</v>
      </c>
      <c r="M46" s="2">
        <f>C46*H46</f>
        <v>402.512</v>
      </c>
      <c r="N46" s="2">
        <f>I46*0+J46*0.36+K46*0.36+L46*0.36+M46*0.36</f>
        <v>2710.3694399999999</v>
      </c>
      <c r="P46" s="2">
        <f>0.15*N46</f>
        <v>406.55541599999998</v>
      </c>
    </row>
    <row r="47" spans="1:16" x14ac:dyDescent="0.25">
      <c r="A47" t="s">
        <v>67</v>
      </c>
      <c r="C47">
        <v>5909</v>
      </c>
      <c r="D47" s="1">
        <v>0.11</v>
      </c>
      <c r="E47" s="1">
        <v>0.185</v>
      </c>
      <c r="F47" s="1">
        <v>0.22800000000000001</v>
      </c>
      <c r="G47" s="1">
        <v>0.42799999999999999</v>
      </c>
      <c r="H47" s="1">
        <v>4.8000000000000001E-2</v>
      </c>
      <c r="I47" s="2">
        <f t="shared" si="0"/>
        <v>649.99</v>
      </c>
      <c r="J47" s="2">
        <f>Tableau1[[#This Row],[Nbr Population]]*Tableau1[[#This Row],[0_5]]</f>
        <v>649.99</v>
      </c>
      <c r="K47" s="2">
        <f>Tableau1[[#This Row],[Nbr Population]]*Tableau1[[#This Row],[16_26]]</f>
        <v>1347.252</v>
      </c>
      <c r="L47" s="2">
        <f t="shared" ref="L47:L67" si="5">C47*G47</f>
        <v>2529.0520000000001</v>
      </c>
      <c r="M47" s="2">
        <f t="shared" ref="M47:M67" si="6">C47*H47</f>
        <v>283.63200000000001</v>
      </c>
      <c r="N47" s="2">
        <f t="shared" ref="N47:N67" si="7">I47*0+J47*0.36+K47*0.36+L47*0.36+M47*0.36</f>
        <v>1731.5733599999999</v>
      </c>
      <c r="P47" s="2">
        <f t="shared" ref="P47:P67" si="8">0.15*N47</f>
        <v>259.73600399999998</v>
      </c>
    </row>
    <row r="48" spans="1:16" x14ac:dyDescent="0.25">
      <c r="A48" t="s">
        <v>68</v>
      </c>
      <c r="C48">
        <v>21606</v>
      </c>
      <c r="D48" s="1">
        <v>0.11</v>
      </c>
      <c r="E48" s="1">
        <v>0.14099999999999999</v>
      </c>
      <c r="F48" s="1">
        <v>0.33500000000000002</v>
      </c>
      <c r="G48" s="1">
        <v>0.36899999999999999</v>
      </c>
      <c r="H48" s="1">
        <v>4.2999999999999997E-2</v>
      </c>
      <c r="I48" s="2">
        <f t="shared" si="0"/>
        <v>2376.66</v>
      </c>
      <c r="J48" s="2">
        <f>Tableau1[[#This Row],[Nbr Population]]*Tableau1[[#This Row],[0_5]]</f>
        <v>2376.66</v>
      </c>
      <c r="K48" s="2">
        <f>Tableau1[[#This Row],[Nbr Population]]*Tableau1[[#This Row],[16_26]]</f>
        <v>7238.01</v>
      </c>
      <c r="L48" s="2">
        <f t="shared" si="5"/>
        <v>7972.6139999999996</v>
      </c>
      <c r="M48" s="2">
        <f t="shared" si="6"/>
        <v>929.05799999999988</v>
      </c>
      <c r="N48" s="2">
        <f t="shared" si="7"/>
        <v>6665.8831199999995</v>
      </c>
      <c r="P48" s="2">
        <f t="shared" si="8"/>
        <v>999.8824679999999</v>
      </c>
    </row>
    <row r="49" spans="1:16" x14ac:dyDescent="0.25">
      <c r="A49" t="s">
        <v>69</v>
      </c>
      <c r="C49">
        <v>1132</v>
      </c>
      <c r="D49" s="1">
        <v>0.06</v>
      </c>
      <c r="E49" s="1">
        <v>0.13100000000000001</v>
      </c>
      <c r="F49" s="1">
        <v>0.222</v>
      </c>
      <c r="G49" s="1">
        <v>0.48499999999999999</v>
      </c>
      <c r="H49" s="1">
        <v>0.10100000000000001</v>
      </c>
      <c r="I49" s="2">
        <f t="shared" si="0"/>
        <v>67.92</v>
      </c>
      <c r="J49" s="2">
        <f>Tableau1[[#This Row],[Nbr Population]]*Tableau1[[#This Row],[0_5]]</f>
        <v>67.92</v>
      </c>
      <c r="K49" s="2">
        <f>Tableau1[[#This Row],[Nbr Population]]*Tableau1[[#This Row],[16_26]]</f>
        <v>251.304</v>
      </c>
      <c r="L49" s="2">
        <f t="shared" si="5"/>
        <v>549.02</v>
      </c>
      <c r="M49" s="2">
        <f t="shared" si="6"/>
        <v>114.33200000000001</v>
      </c>
      <c r="N49" s="2">
        <f t="shared" si="7"/>
        <v>353.72735999999998</v>
      </c>
      <c r="P49" s="2">
        <f t="shared" si="8"/>
        <v>53.059103999999998</v>
      </c>
    </row>
    <row r="50" spans="1:16" x14ac:dyDescent="0.25">
      <c r="A50" t="s">
        <v>70</v>
      </c>
      <c r="C50">
        <v>8872</v>
      </c>
      <c r="D50" s="1">
        <v>0.13</v>
      </c>
      <c r="E50" s="1">
        <v>0.189</v>
      </c>
      <c r="F50" s="1">
        <v>0.23599999999999999</v>
      </c>
      <c r="G50" s="1">
        <v>0.38</v>
      </c>
      <c r="H50" s="1">
        <v>6.3E-2</v>
      </c>
      <c r="I50" s="2">
        <f t="shared" si="0"/>
        <v>1153.3600000000001</v>
      </c>
      <c r="J50" s="2">
        <f>Tableau1[[#This Row],[Nbr Population]]*Tableau1[[#This Row],[0_5]]</f>
        <v>1153.3600000000001</v>
      </c>
      <c r="K50" s="2">
        <f>Tableau1[[#This Row],[Nbr Population]]*Tableau1[[#This Row],[16_26]]</f>
        <v>2093.7919999999999</v>
      </c>
      <c r="L50" s="2">
        <f t="shared" si="5"/>
        <v>3371.36</v>
      </c>
      <c r="M50" s="2">
        <f t="shared" si="6"/>
        <v>558.93600000000004</v>
      </c>
      <c r="N50" s="2">
        <f t="shared" si="7"/>
        <v>2583.8812800000001</v>
      </c>
      <c r="P50" s="2">
        <f t="shared" si="8"/>
        <v>387.58219200000002</v>
      </c>
    </row>
    <row r="51" spans="1:16" x14ac:dyDescent="0.25">
      <c r="A51" t="s">
        <v>71</v>
      </c>
      <c r="C51">
        <v>26452</v>
      </c>
      <c r="D51" s="1">
        <v>0.1</v>
      </c>
      <c r="E51" s="1">
        <v>0.157</v>
      </c>
      <c r="F51" s="1">
        <v>0.36299999999999999</v>
      </c>
      <c r="G51" s="1">
        <v>0.34200000000000003</v>
      </c>
      <c r="H51" s="1">
        <v>0.04</v>
      </c>
      <c r="I51" s="2">
        <f t="shared" si="0"/>
        <v>2645.2000000000003</v>
      </c>
      <c r="J51" s="2">
        <f>Tableau1[[#This Row],[Nbr Population]]*Tableau1[[#This Row],[0_5]]</f>
        <v>2645.2000000000003</v>
      </c>
      <c r="K51" s="2">
        <f>Tableau1[[#This Row],[Nbr Population]]*Tableau1[[#This Row],[16_26]]</f>
        <v>9602.0759999999991</v>
      </c>
      <c r="L51" s="2">
        <f t="shared" si="5"/>
        <v>9046.5840000000007</v>
      </c>
      <c r="M51" s="2">
        <f t="shared" si="6"/>
        <v>1058.08</v>
      </c>
      <c r="N51" s="2">
        <f t="shared" si="7"/>
        <v>8046.6984000000002</v>
      </c>
      <c r="P51" s="2">
        <f t="shared" si="8"/>
        <v>1207.00476</v>
      </c>
    </row>
    <row r="52" spans="1:16" x14ac:dyDescent="0.25">
      <c r="A52" t="s">
        <v>72</v>
      </c>
      <c r="C52">
        <v>8162</v>
      </c>
      <c r="D52" s="1">
        <v>0.11</v>
      </c>
      <c r="E52" s="1">
        <v>0.20200000000000001</v>
      </c>
      <c r="F52" s="1">
        <v>0.246</v>
      </c>
      <c r="G52" s="1">
        <v>0.39100000000000001</v>
      </c>
      <c r="H52" s="1">
        <v>0.05</v>
      </c>
      <c r="I52" s="2">
        <f t="shared" si="0"/>
        <v>897.82</v>
      </c>
      <c r="J52" s="2">
        <f>Tableau1[[#This Row],[Nbr Population]]*Tableau1[[#This Row],[0_5]]</f>
        <v>897.82</v>
      </c>
      <c r="K52" s="2">
        <f>Tableau1[[#This Row],[Nbr Population]]*Tableau1[[#This Row],[16_26]]</f>
        <v>2007.8519999999999</v>
      </c>
      <c r="L52" s="2">
        <f t="shared" si="5"/>
        <v>3191.3420000000001</v>
      </c>
      <c r="M52" s="2">
        <f t="shared" si="6"/>
        <v>408.1</v>
      </c>
      <c r="N52" s="2">
        <f t="shared" si="7"/>
        <v>2341.8410400000002</v>
      </c>
      <c r="P52" s="2">
        <f t="shared" si="8"/>
        <v>351.27615600000001</v>
      </c>
    </row>
    <row r="53" spans="1:16" x14ac:dyDescent="0.25">
      <c r="A53" t="s">
        <v>73</v>
      </c>
      <c r="C53">
        <v>3694</v>
      </c>
      <c r="D53" s="1">
        <v>0.08</v>
      </c>
      <c r="E53" s="1">
        <v>0.17199999999999999</v>
      </c>
      <c r="F53" s="1">
        <v>0.246</v>
      </c>
      <c r="G53" s="1">
        <v>0.41299999999999998</v>
      </c>
      <c r="H53" s="1">
        <v>9.0999999999999998E-2</v>
      </c>
      <c r="I53" s="2">
        <f t="shared" si="0"/>
        <v>295.52</v>
      </c>
      <c r="J53" s="2">
        <f>Tableau1[[#This Row],[Nbr Population]]*Tableau1[[#This Row],[0_5]]</f>
        <v>295.52</v>
      </c>
      <c r="K53" s="2">
        <f>Tableau1[[#This Row],[Nbr Population]]*Tableau1[[#This Row],[16_26]]</f>
        <v>908.72399999999993</v>
      </c>
      <c r="L53" s="2">
        <f t="shared" si="5"/>
        <v>1525.6219999999998</v>
      </c>
      <c r="M53" s="2">
        <f t="shared" si="6"/>
        <v>336.154</v>
      </c>
      <c r="N53" s="2">
        <f t="shared" si="7"/>
        <v>1103.7671999999998</v>
      </c>
      <c r="P53" s="2">
        <f t="shared" si="8"/>
        <v>165.56507999999997</v>
      </c>
    </row>
    <row r="54" spans="1:16" x14ac:dyDescent="0.25">
      <c r="A54" t="s">
        <v>74</v>
      </c>
      <c r="C54">
        <v>7205</v>
      </c>
      <c r="D54" s="1">
        <v>0.14000000000000001</v>
      </c>
      <c r="E54" s="1">
        <v>0.222</v>
      </c>
      <c r="F54" s="1">
        <v>0.21</v>
      </c>
      <c r="G54" s="1">
        <v>0.373</v>
      </c>
      <c r="H54" s="1">
        <v>5.2999999999999999E-2</v>
      </c>
      <c r="I54" s="2">
        <f t="shared" si="0"/>
        <v>1008.7</v>
      </c>
      <c r="J54" s="2">
        <f>Tableau1[[#This Row],[Nbr Population]]*Tableau1[[#This Row],[0_5]]</f>
        <v>1008.7</v>
      </c>
      <c r="K54" s="2">
        <f>Tableau1[[#This Row],[Nbr Population]]*Tableau1[[#This Row],[16_26]]</f>
        <v>1513.05</v>
      </c>
      <c r="L54" s="2">
        <f t="shared" si="5"/>
        <v>2687.4650000000001</v>
      </c>
      <c r="M54" s="2">
        <f t="shared" si="6"/>
        <v>381.86500000000001</v>
      </c>
      <c r="N54" s="2">
        <f t="shared" si="7"/>
        <v>2012.7887999999998</v>
      </c>
      <c r="P54" s="2">
        <f t="shared" si="8"/>
        <v>301.91831999999994</v>
      </c>
    </row>
    <row r="55" spans="1:16" x14ac:dyDescent="0.25">
      <c r="A55" t="s">
        <v>75</v>
      </c>
      <c r="C55">
        <v>10372</v>
      </c>
      <c r="D55" s="1">
        <v>0.1</v>
      </c>
      <c r="E55" s="1">
        <v>0.16700000000000001</v>
      </c>
      <c r="F55" s="1">
        <v>0.28199999999999997</v>
      </c>
      <c r="G55" s="1">
        <v>0.39700000000000002</v>
      </c>
      <c r="H55" s="1">
        <v>5.3999999999999999E-2</v>
      </c>
      <c r="I55" s="2">
        <f t="shared" si="0"/>
        <v>1037.2</v>
      </c>
      <c r="J55" s="2">
        <f>Tableau1[[#This Row],[Nbr Population]]*Tableau1[[#This Row],[0_5]]</f>
        <v>1037.2</v>
      </c>
      <c r="K55" s="2">
        <f>Tableau1[[#This Row],[Nbr Population]]*Tableau1[[#This Row],[16_26]]</f>
        <v>2924.9039999999995</v>
      </c>
      <c r="L55" s="2">
        <f t="shared" si="5"/>
        <v>4117.6840000000002</v>
      </c>
      <c r="M55" s="2">
        <f t="shared" si="6"/>
        <v>560.08799999999997</v>
      </c>
      <c r="N55" s="2">
        <f t="shared" si="7"/>
        <v>3110.35536</v>
      </c>
      <c r="P55" s="2">
        <f t="shared" si="8"/>
        <v>466.55330399999997</v>
      </c>
    </row>
    <row r="56" spans="1:16" x14ac:dyDescent="0.25">
      <c r="A56" t="s">
        <v>76</v>
      </c>
      <c r="C56">
        <v>1610</v>
      </c>
      <c r="D56" s="1">
        <v>0.06</v>
      </c>
      <c r="E56" s="1">
        <v>0.16700000000000001</v>
      </c>
      <c r="F56" s="1">
        <v>0.23</v>
      </c>
      <c r="G56" s="1">
        <v>0.46</v>
      </c>
      <c r="H56" s="1">
        <v>8.6999999999999994E-2</v>
      </c>
      <c r="I56" s="2">
        <f t="shared" si="0"/>
        <v>96.6</v>
      </c>
      <c r="J56" s="2">
        <f>Tableau1[[#This Row],[Nbr Population]]*Tableau1[[#This Row],[0_5]]</f>
        <v>96.6</v>
      </c>
      <c r="K56" s="2">
        <f>Tableau1[[#This Row],[Nbr Population]]*Tableau1[[#This Row],[16_26]]</f>
        <v>370.3</v>
      </c>
      <c r="L56" s="2">
        <f t="shared" si="5"/>
        <v>740.6</v>
      </c>
      <c r="M56" s="2">
        <f t="shared" si="6"/>
        <v>140.07</v>
      </c>
      <c r="N56" s="2">
        <f t="shared" si="7"/>
        <v>485.12520000000001</v>
      </c>
      <c r="P56" s="2">
        <f t="shared" si="8"/>
        <v>72.768779999999992</v>
      </c>
    </row>
    <row r="57" spans="1:16" x14ac:dyDescent="0.25">
      <c r="A57" t="s">
        <v>77</v>
      </c>
      <c r="C57">
        <v>5009</v>
      </c>
      <c r="D57" s="1">
        <v>0.1</v>
      </c>
      <c r="E57" s="1">
        <v>0.19500000000000001</v>
      </c>
      <c r="F57" s="1">
        <v>0.22500000000000001</v>
      </c>
      <c r="G57" s="1">
        <v>0.43099999999999999</v>
      </c>
      <c r="H57" s="1">
        <v>5.0999999999999997E-2</v>
      </c>
      <c r="I57" s="2">
        <f t="shared" si="0"/>
        <v>500.90000000000003</v>
      </c>
      <c r="J57" s="2">
        <f>Tableau1[[#This Row],[Nbr Population]]*Tableau1[[#This Row],[0_5]]</f>
        <v>500.90000000000003</v>
      </c>
      <c r="K57" s="2">
        <f>Tableau1[[#This Row],[Nbr Population]]*Tableau1[[#This Row],[16_26]]</f>
        <v>1127.0250000000001</v>
      </c>
      <c r="L57" s="2">
        <f t="shared" si="5"/>
        <v>2158.8789999999999</v>
      </c>
      <c r="M57" s="2">
        <f t="shared" si="6"/>
        <v>255.45899999999997</v>
      </c>
      <c r="N57" s="2">
        <f t="shared" si="7"/>
        <v>1455.21468</v>
      </c>
      <c r="P57" s="2">
        <f t="shared" si="8"/>
        <v>218.28220200000001</v>
      </c>
    </row>
    <row r="58" spans="1:16" x14ac:dyDescent="0.25">
      <c r="A58" t="s">
        <v>78</v>
      </c>
      <c r="C58">
        <v>2410</v>
      </c>
      <c r="D58" s="1">
        <v>7.0000000000000007E-2</v>
      </c>
      <c r="E58" s="1">
        <v>0.127</v>
      </c>
      <c r="F58" s="1">
        <v>0.26100000000000001</v>
      </c>
      <c r="G58" s="1">
        <v>0.39400000000000002</v>
      </c>
      <c r="H58" s="1">
        <v>0.152</v>
      </c>
      <c r="I58" s="2">
        <f t="shared" si="0"/>
        <v>168.70000000000002</v>
      </c>
      <c r="J58" s="2">
        <f>Tableau1[[#This Row],[Nbr Population]]*Tableau1[[#This Row],[0_5]]</f>
        <v>168.70000000000002</v>
      </c>
      <c r="K58" s="2">
        <f>Tableau1[[#This Row],[Nbr Population]]*Tableau1[[#This Row],[16_26]]</f>
        <v>629.01</v>
      </c>
      <c r="L58" s="2">
        <f t="shared" si="5"/>
        <v>949.54000000000008</v>
      </c>
      <c r="M58" s="2">
        <f t="shared" si="6"/>
        <v>366.32</v>
      </c>
      <c r="N58" s="2">
        <f t="shared" si="7"/>
        <v>760.88519999999994</v>
      </c>
      <c r="P58" s="2">
        <f t="shared" si="8"/>
        <v>114.13277999999998</v>
      </c>
    </row>
    <row r="59" spans="1:16" x14ac:dyDescent="0.25">
      <c r="A59" t="s">
        <v>79</v>
      </c>
      <c r="C59">
        <v>5338</v>
      </c>
      <c r="D59" s="1">
        <v>0.1</v>
      </c>
      <c r="E59" s="1">
        <v>0.17299999999999999</v>
      </c>
      <c r="F59" s="1">
        <v>0.22900000000000001</v>
      </c>
      <c r="G59" s="1">
        <v>0.43099999999999999</v>
      </c>
      <c r="H59" s="1">
        <v>6.3E-2</v>
      </c>
      <c r="I59" s="2">
        <f t="shared" si="0"/>
        <v>533.80000000000007</v>
      </c>
      <c r="J59" s="2">
        <f>Tableau1[[#This Row],[Nbr Population]]*Tableau1[[#This Row],[0_5]]</f>
        <v>533.80000000000007</v>
      </c>
      <c r="K59" s="2">
        <f>Tableau1[[#This Row],[Nbr Population]]*Tableau1[[#This Row],[16_26]]</f>
        <v>1222.402</v>
      </c>
      <c r="L59" s="2">
        <f t="shared" si="5"/>
        <v>2300.6779999999999</v>
      </c>
      <c r="M59" s="2">
        <f t="shared" si="6"/>
        <v>336.29399999999998</v>
      </c>
      <c r="N59" s="2">
        <f t="shared" si="7"/>
        <v>1581.5426399999999</v>
      </c>
      <c r="P59" s="2">
        <f t="shared" si="8"/>
        <v>237.23139599999996</v>
      </c>
    </row>
    <row r="60" spans="1:16" x14ac:dyDescent="0.25">
      <c r="A60" t="s">
        <v>80</v>
      </c>
      <c r="C60">
        <v>7215</v>
      </c>
      <c r="D60" s="1">
        <v>0.13</v>
      </c>
      <c r="E60" s="1">
        <v>0.186</v>
      </c>
      <c r="F60" s="1">
        <v>0.23200000000000001</v>
      </c>
      <c r="G60" s="1">
        <v>0.40600000000000003</v>
      </c>
      <c r="H60" s="1">
        <v>4.2999999999999997E-2</v>
      </c>
      <c r="I60" s="2">
        <f t="shared" si="0"/>
        <v>937.95</v>
      </c>
      <c r="J60" s="2">
        <f>Tableau1[[#This Row],[Nbr Population]]*Tableau1[[#This Row],[0_5]]</f>
        <v>937.95</v>
      </c>
      <c r="K60" s="2">
        <f>Tableau1[[#This Row],[Nbr Population]]*Tableau1[[#This Row],[16_26]]</f>
        <v>1673.88</v>
      </c>
      <c r="L60" s="2">
        <f t="shared" si="5"/>
        <v>2929.2900000000004</v>
      </c>
      <c r="M60" s="2">
        <f t="shared" si="6"/>
        <v>310.24499999999995</v>
      </c>
      <c r="N60" s="2">
        <f t="shared" si="7"/>
        <v>2106.4914000000003</v>
      </c>
      <c r="P60" s="2">
        <f t="shared" si="8"/>
        <v>315.97371000000004</v>
      </c>
    </row>
    <row r="61" spans="1:16" x14ac:dyDescent="0.25">
      <c r="A61" t="s">
        <v>81</v>
      </c>
      <c r="C61">
        <v>6026</v>
      </c>
      <c r="D61" s="1">
        <v>0.1</v>
      </c>
      <c r="E61" s="1">
        <v>0.17199999999999999</v>
      </c>
      <c r="F61" s="1">
        <v>0.23200000000000001</v>
      </c>
      <c r="G61" s="1">
        <v>0.43</v>
      </c>
      <c r="H61" s="1">
        <v>6.8000000000000005E-2</v>
      </c>
      <c r="I61" s="2">
        <f t="shared" si="0"/>
        <v>602.6</v>
      </c>
      <c r="J61" s="2">
        <f>Tableau1[[#This Row],[Nbr Population]]*Tableau1[[#This Row],[0_5]]</f>
        <v>602.6</v>
      </c>
      <c r="K61" s="2">
        <f>Tableau1[[#This Row],[Nbr Population]]*Tableau1[[#This Row],[16_26]]</f>
        <v>1398.0320000000002</v>
      </c>
      <c r="L61" s="2">
        <f t="shared" si="5"/>
        <v>2591.1799999999998</v>
      </c>
      <c r="M61" s="2">
        <f t="shared" si="6"/>
        <v>409.76800000000003</v>
      </c>
      <c r="N61" s="2">
        <f t="shared" si="7"/>
        <v>1800.5687999999998</v>
      </c>
      <c r="P61" s="2">
        <f t="shared" si="8"/>
        <v>270.08531999999997</v>
      </c>
    </row>
    <row r="62" spans="1:16" x14ac:dyDescent="0.25">
      <c r="A62" t="s">
        <v>82</v>
      </c>
      <c r="C62">
        <v>7628</v>
      </c>
      <c r="D62" s="1">
        <v>0.12</v>
      </c>
      <c r="E62" s="1">
        <v>0.159</v>
      </c>
      <c r="F62" s="1">
        <v>0.22700000000000001</v>
      </c>
      <c r="G62" s="1">
        <v>0.42699999999999999</v>
      </c>
      <c r="H62" s="1">
        <v>7.0000000000000007E-2</v>
      </c>
      <c r="I62" s="2">
        <f t="shared" si="0"/>
        <v>915.36</v>
      </c>
      <c r="J62" s="2">
        <f>Tableau1[[#This Row],[Nbr Population]]*Tableau1[[#This Row],[0_5]]</f>
        <v>915.36</v>
      </c>
      <c r="K62" s="2">
        <f>Tableau1[[#This Row],[Nbr Population]]*Tableau1[[#This Row],[16_26]]</f>
        <v>1731.556</v>
      </c>
      <c r="L62" s="2">
        <f t="shared" si="5"/>
        <v>3257.1559999999999</v>
      </c>
      <c r="M62" s="2">
        <f t="shared" si="6"/>
        <v>533.96</v>
      </c>
      <c r="N62" s="2">
        <f t="shared" si="7"/>
        <v>2317.6915199999999</v>
      </c>
      <c r="P62" s="2">
        <f t="shared" si="8"/>
        <v>347.65372799999994</v>
      </c>
    </row>
    <row r="63" spans="1:16" x14ac:dyDescent="0.25">
      <c r="A63" t="s">
        <v>83</v>
      </c>
      <c r="C63">
        <v>4773</v>
      </c>
      <c r="D63" s="1">
        <v>0.14000000000000001</v>
      </c>
      <c r="E63" s="1">
        <v>0.16700000000000001</v>
      </c>
      <c r="F63" s="1">
        <v>0.22700000000000001</v>
      </c>
      <c r="G63" s="1">
        <v>0.379</v>
      </c>
      <c r="H63" s="1">
        <v>8.5000000000000006E-2</v>
      </c>
      <c r="I63" s="2">
        <f t="shared" si="0"/>
        <v>668.22</v>
      </c>
      <c r="J63" s="2">
        <f>Tableau1[[#This Row],[Nbr Population]]*Tableau1[[#This Row],[0_5]]</f>
        <v>668.22</v>
      </c>
      <c r="K63" s="2">
        <f>Tableau1[[#This Row],[Nbr Population]]*Tableau1[[#This Row],[16_26]]</f>
        <v>1083.471</v>
      </c>
      <c r="L63" s="2">
        <f t="shared" si="5"/>
        <v>1808.9670000000001</v>
      </c>
      <c r="M63" s="2">
        <f t="shared" si="6"/>
        <v>405.70500000000004</v>
      </c>
      <c r="N63" s="2">
        <f t="shared" si="7"/>
        <v>1427.8906799999997</v>
      </c>
      <c r="P63" s="2">
        <f t="shared" si="8"/>
        <v>214.18360199999995</v>
      </c>
    </row>
    <row r="64" spans="1:16" x14ac:dyDescent="0.25">
      <c r="A64" t="s">
        <v>84</v>
      </c>
      <c r="C64">
        <v>6107</v>
      </c>
      <c r="D64" s="1">
        <v>0.11</v>
      </c>
      <c r="E64" s="1">
        <v>0.20200000000000001</v>
      </c>
      <c r="F64" s="1">
        <v>0.22500000000000001</v>
      </c>
      <c r="G64" s="1">
        <v>0.41199999999999998</v>
      </c>
      <c r="H64" s="1">
        <v>5.5E-2</v>
      </c>
      <c r="I64" s="2">
        <f t="shared" si="0"/>
        <v>671.77</v>
      </c>
      <c r="J64" s="2">
        <f>Tableau1[[#This Row],[Nbr Population]]*Tableau1[[#This Row],[0_5]]</f>
        <v>671.77</v>
      </c>
      <c r="K64" s="2">
        <f>Tableau1[[#This Row],[Nbr Population]]*Tableau1[[#This Row],[16_26]]</f>
        <v>1374.075</v>
      </c>
      <c r="L64" s="2">
        <f t="shared" si="5"/>
        <v>2516.0839999999998</v>
      </c>
      <c r="M64" s="2">
        <f t="shared" si="6"/>
        <v>335.88499999999999</v>
      </c>
      <c r="N64" s="2">
        <f t="shared" si="7"/>
        <v>1763.2130399999999</v>
      </c>
      <c r="P64" s="2">
        <f t="shared" si="8"/>
        <v>264.48195599999997</v>
      </c>
    </row>
    <row r="65" spans="1:16" x14ac:dyDescent="0.25">
      <c r="A65" t="s">
        <v>85</v>
      </c>
      <c r="C65">
        <v>14271</v>
      </c>
      <c r="D65" s="1">
        <v>0.1</v>
      </c>
      <c r="E65" s="1">
        <v>0.19900000000000001</v>
      </c>
      <c r="F65" s="1">
        <v>0.23799999999999999</v>
      </c>
      <c r="G65" s="1">
        <v>0.41299999999999998</v>
      </c>
      <c r="H65" s="1">
        <v>4.8000000000000001E-2</v>
      </c>
      <c r="I65" s="2">
        <f t="shared" si="0"/>
        <v>1427.1000000000001</v>
      </c>
      <c r="J65" s="2">
        <f>Tableau1[[#This Row],[Nbr Population]]*Tableau1[[#This Row],[0_5]]</f>
        <v>1427.1000000000001</v>
      </c>
      <c r="K65" s="2">
        <f>Tableau1[[#This Row],[Nbr Population]]*Tableau1[[#This Row],[16_26]]</f>
        <v>3396.498</v>
      </c>
      <c r="L65" s="2">
        <f t="shared" si="5"/>
        <v>5893.9229999999998</v>
      </c>
      <c r="M65" s="2">
        <f t="shared" si="6"/>
        <v>685.00800000000004</v>
      </c>
      <c r="N65" s="2">
        <f t="shared" si="7"/>
        <v>4104.9104399999997</v>
      </c>
      <c r="P65" s="2">
        <f t="shared" si="8"/>
        <v>615.73656599999993</v>
      </c>
    </row>
    <row r="66" spans="1:16" x14ac:dyDescent="0.25">
      <c r="A66" t="s">
        <v>86</v>
      </c>
      <c r="C66">
        <v>13797</v>
      </c>
      <c r="D66" s="1">
        <v>0.11</v>
      </c>
      <c r="E66" s="1">
        <v>0.17199999999999999</v>
      </c>
      <c r="F66" s="1">
        <v>0.27700000000000002</v>
      </c>
      <c r="G66" s="1">
        <v>0.39400000000000002</v>
      </c>
      <c r="H66" s="1">
        <v>4.4999999999999998E-2</v>
      </c>
      <c r="I66" s="2">
        <f t="shared" si="0"/>
        <v>1517.67</v>
      </c>
      <c r="J66" s="2">
        <f>Tableau1[[#This Row],[Nbr Population]]*Tableau1[[#This Row],[0_5]]</f>
        <v>1517.67</v>
      </c>
      <c r="K66" s="2">
        <f>Tableau1[[#This Row],[Nbr Population]]*Tableau1[[#This Row],[16_26]]</f>
        <v>3821.7690000000002</v>
      </c>
      <c r="L66" s="2">
        <f t="shared" si="5"/>
        <v>5436.018</v>
      </c>
      <c r="M66" s="2">
        <f t="shared" si="6"/>
        <v>620.86500000000001</v>
      </c>
      <c r="N66" s="2">
        <f t="shared" si="7"/>
        <v>4102.6759200000006</v>
      </c>
      <c r="P66" s="2">
        <f t="shared" si="8"/>
        <v>615.40138800000011</v>
      </c>
    </row>
    <row r="67" spans="1:16" x14ac:dyDescent="0.25">
      <c r="A67" t="s">
        <v>87</v>
      </c>
      <c r="C67">
        <v>4197</v>
      </c>
      <c r="D67" s="1">
        <v>0.13</v>
      </c>
      <c r="E67" s="1">
        <v>0.17699999999999999</v>
      </c>
      <c r="F67" s="1">
        <v>0.21099999999999999</v>
      </c>
      <c r="G67" s="1">
        <v>0.41699999999999998</v>
      </c>
      <c r="H67" s="1">
        <v>6.2E-2</v>
      </c>
      <c r="I67" s="2">
        <f t="shared" ref="I67" si="9">C67*D67</f>
        <v>545.61</v>
      </c>
      <c r="J67" s="2">
        <f>Tableau1[[#This Row],[Nbr Population]]*Tableau1[[#This Row],[0_5]]</f>
        <v>545.61</v>
      </c>
      <c r="K67" s="2">
        <f>Tableau1[[#This Row],[Nbr Population]]*Tableau1[[#This Row],[16_26]]</f>
        <v>885.56700000000001</v>
      </c>
      <c r="L67" s="2">
        <f t="shared" si="5"/>
        <v>1750.1489999999999</v>
      </c>
      <c r="M67" s="2">
        <f t="shared" si="6"/>
        <v>260.214</v>
      </c>
      <c r="N67" s="2">
        <f t="shared" si="7"/>
        <v>1238.9544000000001</v>
      </c>
      <c r="P67" s="2">
        <f t="shared" si="8"/>
        <v>185.84316000000001</v>
      </c>
    </row>
    <row r="68" spans="1:16" x14ac:dyDescent="0.25">
      <c r="D68" s="1"/>
      <c r="E68" s="1"/>
      <c r="F68" s="1"/>
      <c r="G68" s="1"/>
      <c r="H68" s="1"/>
      <c r="I68" s="2">
        <f t="shared" ref="I68:I69" si="10">C68*D68</f>
        <v>0</v>
      </c>
      <c r="J68" s="2">
        <f>Tableau1[[#This Row],[Nbr Population]]*Tableau1[[#This Row],[0_5]]</f>
        <v>0</v>
      </c>
      <c r="K68" s="2">
        <f>Tableau1[[#This Row],[Nbr Population]]*Tableau1[[#This Row],[16_26]]</f>
        <v>0</v>
      </c>
      <c r="L68" s="2">
        <f t="shared" ref="L68:L69" si="11">C68*G68</f>
        <v>0</v>
      </c>
      <c r="M68" s="2">
        <f t="shared" ref="M68:M69" si="12">C68*H68</f>
        <v>0</v>
      </c>
      <c r="N68" s="2">
        <f t="shared" ref="N68:N69" si="13">I68*0+J68*0.36+K68*0.36+L68*0.36+M68*0.36</f>
        <v>0</v>
      </c>
      <c r="P68" s="2">
        <f t="shared" ref="P68:P69" si="14">0.15*N68</f>
        <v>0</v>
      </c>
    </row>
    <row r="69" spans="1:16" x14ac:dyDescent="0.25">
      <c r="D69" s="1"/>
      <c r="E69" s="1"/>
      <c r="F69" s="1"/>
      <c r="G69" s="1"/>
      <c r="H69" s="1"/>
      <c r="I69" s="2">
        <f t="shared" si="10"/>
        <v>0</v>
      </c>
      <c r="J69" s="2">
        <f>Tableau1[[#This Row],[Nbr Population]]*Tableau1[[#This Row],[0_5]]</f>
        <v>0</v>
      </c>
      <c r="K69" s="2">
        <f>Tableau1[[#This Row],[Nbr Population]]*Tableau1[[#This Row],[16_26]]</f>
        <v>0</v>
      </c>
      <c r="L69" s="2">
        <f t="shared" si="11"/>
        <v>0</v>
      </c>
      <c r="M69" s="2">
        <f t="shared" si="12"/>
        <v>0</v>
      </c>
      <c r="N69" s="2">
        <f t="shared" si="13"/>
        <v>0</v>
      </c>
      <c r="P69" s="2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3318-791C-4FB7-899F-40A0C831A8AC}">
  <dimension ref="A1:V555"/>
  <sheetViews>
    <sheetView tabSelected="1" workbookViewId="0">
      <selection activeCell="H10" sqref="H10"/>
    </sheetView>
  </sheetViews>
  <sheetFormatPr baseColWidth="10" defaultRowHeight="15" x14ac:dyDescent="0.25"/>
  <cols>
    <col min="1" max="1" width="21.28515625" bestFit="1" customWidth="1"/>
    <col min="2" max="2" width="37.7109375" bestFit="1" customWidth="1"/>
    <col min="4" max="4" width="16.5703125" customWidth="1"/>
    <col min="8" max="8" width="15.5703125" customWidth="1"/>
    <col min="9" max="9" width="11.5703125" customWidth="1"/>
    <col min="14" max="14" width="23.28515625" bestFit="1" customWidth="1"/>
    <col min="15" max="15" width="31.28515625" bestFit="1" customWidth="1"/>
    <col min="16" max="16" width="25.140625" customWidth="1"/>
    <col min="17" max="17" width="22" customWidth="1"/>
  </cols>
  <sheetData>
    <row r="1" spans="1:22" ht="15.75" thickBot="1" x14ac:dyDescent="0.3">
      <c r="A1" s="9" t="s">
        <v>54</v>
      </c>
      <c r="B1" s="8" t="s">
        <v>53</v>
      </c>
      <c r="C1" s="9" t="s">
        <v>55</v>
      </c>
      <c r="D1" s="12" t="s">
        <v>58</v>
      </c>
      <c r="E1" s="12" t="s">
        <v>59</v>
      </c>
      <c r="F1" s="12" t="s">
        <v>222</v>
      </c>
      <c r="G1" s="12" t="s">
        <v>61</v>
      </c>
      <c r="H1" s="12" t="s">
        <v>94</v>
      </c>
      <c r="I1" s="12" t="s">
        <v>89</v>
      </c>
      <c r="J1" s="17" t="s">
        <v>91</v>
      </c>
      <c r="K1" s="12" t="s">
        <v>92</v>
      </c>
      <c r="L1" s="12" t="s">
        <v>90</v>
      </c>
      <c r="M1" s="12" t="s">
        <v>93</v>
      </c>
      <c r="N1" t="s">
        <v>45</v>
      </c>
      <c r="O1" t="s">
        <v>46</v>
      </c>
      <c r="P1" t="s">
        <v>47</v>
      </c>
      <c r="Q1" s="3" t="s">
        <v>48</v>
      </c>
      <c r="R1" s="3" t="s">
        <v>49</v>
      </c>
      <c r="S1" s="3" t="s">
        <v>50</v>
      </c>
      <c r="T1" s="3" t="s">
        <v>51</v>
      </c>
    </row>
    <row r="2" spans="1:22" ht="15.75" thickTop="1" x14ac:dyDescent="0.25">
      <c r="A2" s="20" t="s">
        <v>56</v>
      </c>
      <c r="B2" s="4" t="s">
        <v>0</v>
      </c>
      <c r="C2" s="5">
        <v>3295</v>
      </c>
      <c r="D2" s="5">
        <v>0.1</v>
      </c>
      <c r="E2" s="5">
        <v>0.26</v>
      </c>
      <c r="F2" s="5">
        <v>0.17</v>
      </c>
      <c r="G2" s="5">
        <v>0.44</v>
      </c>
      <c r="H2" s="5">
        <v>0.03</v>
      </c>
      <c r="I2" s="11">
        <f>C2*D2</f>
        <v>329.5</v>
      </c>
      <c r="J2" s="11">
        <f>C2*E2</f>
        <v>856.7</v>
      </c>
      <c r="K2" s="11">
        <f>C2*F2</f>
        <v>560.15000000000009</v>
      </c>
      <c r="L2" s="11">
        <f>C2*G2</f>
        <v>1449.8</v>
      </c>
      <c r="M2" s="11">
        <f>C2*H2</f>
        <v>98.85</v>
      </c>
      <c r="N2" s="11">
        <f>Tableau2[[#This Row],[0-5]]*0+Tableau2[[#This Row],[6-15]]*0.36+Tableau2[[#This Row],[16-25]]*0.36+Tableau2[[#This Row],[26-60]]*0.36+Tableau2[[#This Row],[61_et_plus]]*0.36</f>
        <v>1067.5800000000002</v>
      </c>
      <c r="O2" s="5"/>
      <c r="P2" s="11">
        <f>Tableau2[[#This Row],[Demande de transport]]*0.15</f>
        <v>160.13700000000003</v>
      </c>
      <c r="Q2" s="27"/>
      <c r="R2" s="27"/>
      <c r="S2" s="27"/>
      <c r="T2" s="27"/>
    </row>
    <row r="3" spans="1:22" x14ac:dyDescent="0.25">
      <c r="A3" s="7" t="s">
        <v>56</v>
      </c>
      <c r="B3" s="6" t="s">
        <v>1</v>
      </c>
      <c r="C3" s="7">
        <v>1708</v>
      </c>
      <c r="D3" s="7">
        <v>7.0000000000000007E-2</v>
      </c>
      <c r="E3" s="7">
        <v>0.15</v>
      </c>
      <c r="F3" s="7">
        <v>0.22</v>
      </c>
      <c r="G3" s="7">
        <v>0.43</v>
      </c>
      <c r="H3" s="7">
        <v>0.13</v>
      </c>
      <c r="I3" s="11">
        <f t="shared" ref="I3:I68" si="0">C3*D3</f>
        <v>119.56000000000002</v>
      </c>
      <c r="J3" s="11">
        <f t="shared" ref="J3:J68" si="1">C3*E3</f>
        <v>256.2</v>
      </c>
      <c r="K3" s="11">
        <f t="shared" ref="K3:K68" si="2">C3*F3</f>
        <v>375.76</v>
      </c>
      <c r="L3" s="11">
        <f t="shared" ref="L3:L68" si="3">C3*G3</f>
        <v>734.43999999999994</v>
      </c>
      <c r="M3" s="14">
        <f t="shared" ref="M3:M45" si="4">C3*H3</f>
        <v>222.04000000000002</v>
      </c>
      <c r="N3" s="14">
        <f>Tableau2[[#This Row],[0-5]]*0+Tableau2[[#This Row],[6-15]]*0.36+Tableau2[[#This Row],[16-25]]*0.36+Tableau2[[#This Row],[26-60]]*0.36+Tableau2[[#This Row],[61_et_plus]]*0.36</f>
        <v>571.83839999999998</v>
      </c>
      <c r="O3" s="7"/>
      <c r="P3" s="14">
        <f>Tableau2[[#This Row],[Demande de transport]]*0.15</f>
        <v>85.775759999999991</v>
      </c>
      <c r="Q3" s="11"/>
      <c r="R3" s="11"/>
      <c r="S3" s="11"/>
      <c r="T3" s="11"/>
    </row>
    <row r="4" spans="1:22" x14ac:dyDescent="0.25">
      <c r="A4" s="5" t="s">
        <v>56</v>
      </c>
      <c r="B4" s="4" t="s">
        <v>2</v>
      </c>
      <c r="C4" s="5">
        <v>1737</v>
      </c>
      <c r="D4" s="5">
        <v>0.03</v>
      </c>
      <c r="E4" s="5">
        <v>0.13</v>
      </c>
      <c r="F4" s="5">
        <v>0.25</v>
      </c>
      <c r="G4" s="5">
        <v>0.43</v>
      </c>
      <c r="H4" s="5">
        <v>0.15</v>
      </c>
      <c r="I4" s="11">
        <f t="shared" si="0"/>
        <v>52.11</v>
      </c>
      <c r="J4" s="11">
        <f t="shared" si="1"/>
        <v>225.81</v>
      </c>
      <c r="K4" s="11">
        <f t="shared" si="2"/>
        <v>434.25</v>
      </c>
      <c r="L4" s="11">
        <f t="shared" si="3"/>
        <v>746.91</v>
      </c>
      <c r="M4" s="11">
        <f t="shared" si="4"/>
        <v>260.55</v>
      </c>
      <c r="N4" s="11">
        <f>Tableau2[[#This Row],[0-5]]*0+Tableau2[[#This Row],[6-15]]*0.36+Tableau2[[#This Row],[16-25]]*0.36+Tableau2[[#This Row],[26-60]]*0.36+Tableau2[[#This Row],[61_et_plus]]*0.36</f>
        <v>600.30719999999997</v>
      </c>
      <c r="O4" s="5"/>
      <c r="P4" s="11">
        <f>Tableau2[[#This Row],[Demande de transport]]*0.15</f>
        <v>90.046079999999989</v>
      </c>
      <c r="Q4" s="11"/>
      <c r="R4" s="11"/>
      <c r="S4" s="11"/>
      <c r="T4" s="11"/>
      <c r="V4" t="e">
        <f>som</f>
        <v>#NAME?</v>
      </c>
    </row>
    <row r="5" spans="1:22" x14ac:dyDescent="0.25">
      <c r="A5" s="7" t="s">
        <v>56</v>
      </c>
      <c r="B5" s="6" t="s">
        <v>3</v>
      </c>
      <c r="C5" s="7">
        <v>1148</v>
      </c>
      <c r="D5" s="7">
        <v>7.0000000000000007E-2</v>
      </c>
      <c r="E5" s="7">
        <v>0.11</v>
      </c>
      <c r="F5" s="7">
        <v>0.27</v>
      </c>
      <c r="G5" s="7">
        <v>0.45</v>
      </c>
      <c r="H5" s="7">
        <v>0.11</v>
      </c>
      <c r="I5" s="11">
        <f t="shared" si="0"/>
        <v>80.360000000000014</v>
      </c>
      <c r="J5" s="11">
        <f t="shared" si="1"/>
        <v>126.28</v>
      </c>
      <c r="K5" s="11">
        <f t="shared" si="2"/>
        <v>309.96000000000004</v>
      </c>
      <c r="L5" s="11">
        <f t="shared" si="3"/>
        <v>516.6</v>
      </c>
      <c r="M5" s="14">
        <f t="shared" si="4"/>
        <v>126.28</v>
      </c>
      <c r="N5" s="14">
        <f>Tableau2[[#This Row],[0-5]]*0+Tableau2[[#This Row],[6-15]]*0.36+Tableau2[[#This Row],[16-25]]*0.36+Tableau2[[#This Row],[26-60]]*0.36+Tableau2[[#This Row],[61_et_plus]]*0.36</f>
        <v>388.48320000000001</v>
      </c>
      <c r="O5" s="7"/>
      <c r="P5" s="14">
        <f>Tableau2[[#This Row],[Demande de transport]]*0.15</f>
        <v>58.272480000000002</v>
      </c>
      <c r="Q5" s="11"/>
      <c r="R5" s="11"/>
      <c r="S5" s="11"/>
      <c r="T5" s="11"/>
      <c r="V5">
        <f>SUM(C2:C45)</f>
        <v>230481</v>
      </c>
    </row>
    <row r="6" spans="1:22" x14ac:dyDescent="0.25">
      <c r="A6" s="5" t="s">
        <v>56</v>
      </c>
      <c r="B6" s="4" t="s">
        <v>4</v>
      </c>
      <c r="C6" s="5">
        <v>4013</v>
      </c>
      <c r="D6" s="5">
        <v>0.06</v>
      </c>
      <c r="E6" s="5">
        <v>0.13</v>
      </c>
      <c r="F6" s="5">
        <v>0.23</v>
      </c>
      <c r="G6" s="5">
        <v>0.43</v>
      </c>
      <c r="H6" s="5">
        <v>0.14000000000000001</v>
      </c>
      <c r="I6" s="11">
        <f t="shared" si="0"/>
        <v>240.78</v>
      </c>
      <c r="J6" s="11">
        <f t="shared" si="1"/>
        <v>521.69000000000005</v>
      </c>
      <c r="K6" s="11">
        <f t="shared" si="2"/>
        <v>922.99</v>
      </c>
      <c r="L6" s="11">
        <f t="shared" si="3"/>
        <v>1725.59</v>
      </c>
      <c r="M6" s="11">
        <f t="shared" si="4"/>
        <v>561.82000000000005</v>
      </c>
      <c r="N6" s="11">
        <f>Tableau2[[#This Row],[0-5]]*0+Tableau2[[#This Row],[6-15]]*0.36+Tableau2[[#This Row],[16-25]]*0.36+Tableau2[[#This Row],[26-60]]*0.36+Tableau2[[#This Row],[61_et_plus]]*0.36</f>
        <v>1343.5524</v>
      </c>
      <c r="O6" s="5"/>
      <c r="P6" s="11">
        <f>Tableau2[[#This Row],[Demande de transport]]*0.15</f>
        <v>201.53286</v>
      </c>
      <c r="Q6" s="11"/>
      <c r="R6" s="11"/>
      <c r="S6" s="11"/>
      <c r="T6" s="11"/>
    </row>
    <row r="7" spans="1:22" x14ac:dyDescent="0.25">
      <c r="A7" s="7" t="s">
        <v>56</v>
      </c>
      <c r="B7" s="6" t="s">
        <v>5</v>
      </c>
      <c r="C7" s="7">
        <v>2104</v>
      </c>
      <c r="D7" s="7">
        <v>0.09</v>
      </c>
      <c r="E7" s="7">
        <v>0.18</v>
      </c>
      <c r="F7" s="7">
        <v>0.18</v>
      </c>
      <c r="G7" s="7">
        <v>0.44</v>
      </c>
      <c r="H7" s="7">
        <v>0.1</v>
      </c>
      <c r="I7" s="11">
        <f t="shared" si="0"/>
        <v>189.35999999999999</v>
      </c>
      <c r="J7" s="11">
        <f t="shared" si="1"/>
        <v>378.71999999999997</v>
      </c>
      <c r="K7" s="11">
        <f t="shared" si="2"/>
        <v>378.71999999999997</v>
      </c>
      <c r="L7" s="11">
        <f t="shared" si="3"/>
        <v>925.76</v>
      </c>
      <c r="M7" s="14">
        <f t="shared" si="4"/>
        <v>210.4</v>
      </c>
      <c r="N7" s="14">
        <f>Tableau2[[#This Row],[0-5]]*0+Tableau2[[#This Row],[6-15]]*0.36+Tableau2[[#This Row],[16-25]]*0.36+Tableau2[[#This Row],[26-60]]*0.36+Tableau2[[#This Row],[61_et_plus]]*0.36</f>
        <v>681.69600000000003</v>
      </c>
      <c r="O7" s="7"/>
      <c r="P7" s="14">
        <f>Tableau2[[#This Row],[Demande de transport]]*0.15</f>
        <v>102.2544</v>
      </c>
      <c r="Q7" s="11"/>
      <c r="R7" s="11"/>
      <c r="S7" s="11"/>
      <c r="T7" s="11"/>
    </row>
    <row r="8" spans="1:22" x14ac:dyDescent="0.25">
      <c r="A8" s="5" t="s">
        <v>56</v>
      </c>
      <c r="B8" s="4" t="s">
        <v>6</v>
      </c>
      <c r="C8" s="5">
        <v>5877</v>
      </c>
      <c r="D8" s="5">
        <v>0.12</v>
      </c>
      <c r="E8" s="5">
        <v>0.19</v>
      </c>
      <c r="F8" s="5">
        <v>0.23</v>
      </c>
      <c r="G8" s="5">
        <v>0.39</v>
      </c>
      <c r="H8" s="5">
        <v>7.0000000000000007E-2</v>
      </c>
      <c r="I8" s="11">
        <f t="shared" si="0"/>
        <v>705.24</v>
      </c>
      <c r="J8" s="11">
        <f t="shared" si="1"/>
        <v>1116.6300000000001</v>
      </c>
      <c r="K8" s="11">
        <f t="shared" si="2"/>
        <v>1351.71</v>
      </c>
      <c r="L8" s="11">
        <f t="shared" si="3"/>
        <v>2292.0300000000002</v>
      </c>
      <c r="M8" s="11">
        <f t="shared" si="4"/>
        <v>411.39000000000004</v>
      </c>
      <c r="N8" s="11">
        <f>Tableau2[[#This Row],[0-5]]*0+Tableau2[[#This Row],[6-15]]*0.36+Tableau2[[#This Row],[16-25]]*0.36+Tableau2[[#This Row],[26-60]]*0.36+Tableau2[[#This Row],[61_et_plus]]*0.36</f>
        <v>1861.8336000000002</v>
      </c>
      <c r="O8" s="5"/>
      <c r="P8" s="11">
        <f>Tableau2[[#This Row],[Demande de transport]]*0.15</f>
        <v>279.27503999999999</v>
      </c>
      <c r="Q8" s="11"/>
      <c r="R8" s="11"/>
      <c r="S8" s="11"/>
      <c r="T8" s="11"/>
    </row>
    <row r="9" spans="1:22" x14ac:dyDescent="0.25">
      <c r="A9" s="7" t="s">
        <v>56</v>
      </c>
      <c r="B9" s="6" t="s">
        <v>7</v>
      </c>
      <c r="C9" s="7">
        <v>4385</v>
      </c>
      <c r="D9" s="7">
        <v>0.11</v>
      </c>
      <c r="E9" s="7">
        <v>0.18</v>
      </c>
      <c r="F9" s="7">
        <v>0.26</v>
      </c>
      <c r="G9" s="7">
        <v>0.38</v>
      </c>
      <c r="H9" s="7">
        <v>7.0000000000000007E-2</v>
      </c>
      <c r="I9" s="11">
        <f t="shared" si="0"/>
        <v>482.35</v>
      </c>
      <c r="J9" s="11">
        <f t="shared" si="1"/>
        <v>789.3</v>
      </c>
      <c r="K9" s="11">
        <f t="shared" si="2"/>
        <v>1140.1000000000001</v>
      </c>
      <c r="L9" s="11">
        <f t="shared" si="3"/>
        <v>1666.3</v>
      </c>
      <c r="M9" s="14">
        <f t="shared" si="4"/>
        <v>306.95000000000005</v>
      </c>
      <c r="N9" s="14">
        <f>Tableau2[[#This Row],[0-5]]*0+Tableau2[[#This Row],[6-15]]*0.36+Tableau2[[#This Row],[16-25]]*0.36+Tableau2[[#This Row],[26-60]]*0.36+Tableau2[[#This Row],[61_et_plus]]*0.36</f>
        <v>1404.954</v>
      </c>
      <c r="O9" s="7" t="s">
        <v>549</v>
      </c>
      <c r="P9" s="14">
        <f>Tableau2[[#This Row],[Demande de transport]]*0.15</f>
        <v>210.7431</v>
      </c>
      <c r="Q9" s="11" t="s">
        <v>550</v>
      </c>
      <c r="R9" s="11"/>
      <c r="S9" s="11"/>
      <c r="T9" s="11"/>
    </row>
    <row r="10" spans="1:22" x14ac:dyDescent="0.25">
      <c r="A10" s="5" t="s">
        <v>56</v>
      </c>
      <c r="B10" s="4" t="s">
        <v>8</v>
      </c>
      <c r="C10" s="5">
        <v>8172</v>
      </c>
      <c r="D10" s="5">
        <v>0.15</v>
      </c>
      <c r="E10" s="5">
        <v>0.23</v>
      </c>
      <c r="F10" s="5">
        <v>0.22</v>
      </c>
      <c r="G10" s="5">
        <v>0.36</v>
      </c>
      <c r="H10" s="5">
        <v>0.05</v>
      </c>
      <c r="I10" s="11">
        <f t="shared" si="0"/>
        <v>1225.8</v>
      </c>
      <c r="J10" s="11">
        <f t="shared" si="1"/>
        <v>1879.5600000000002</v>
      </c>
      <c r="K10" s="11">
        <f t="shared" si="2"/>
        <v>1797.84</v>
      </c>
      <c r="L10" s="11">
        <f t="shared" si="3"/>
        <v>2941.92</v>
      </c>
      <c r="M10" s="11">
        <f t="shared" si="4"/>
        <v>408.6</v>
      </c>
      <c r="N10" s="11">
        <f>Tableau2[[#This Row],[0-5]]*0+Tableau2[[#This Row],[6-15]]*0.36+Tableau2[[#This Row],[16-25]]*0.36+Tableau2[[#This Row],[26-60]]*0.36+Tableau2[[#This Row],[61_et_plus]]*0.36</f>
        <v>2530.0512000000003</v>
      </c>
      <c r="O10" s="5"/>
      <c r="P10" s="11">
        <f>Tableau2[[#This Row],[Demande de transport]]*0.15</f>
        <v>379.50768000000005</v>
      </c>
      <c r="Q10" s="11"/>
      <c r="R10" s="11"/>
      <c r="S10" s="11"/>
      <c r="T10" s="11"/>
    </row>
    <row r="11" spans="1:22" x14ac:dyDescent="0.25">
      <c r="A11" s="7" t="s">
        <v>56</v>
      </c>
      <c r="B11" s="6" t="s">
        <v>9</v>
      </c>
      <c r="C11" s="7">
        <v>7650</v>
      </c>
      <c r="D11" s="7">
        <v>0.14000000000000001</v>
      </c>
      <c r="E11" s="7">
        <v>0.22</v>
      </c>
      <c r="F11" s="7">
        <v>0.24</v>
      </c>
      <c r="G11" s="7">
        <v>0.35</v>
      </c>
      <c r="H11" s="7">
        <v>0.03</v>
      </c>
      <c r="I11" s="11">
        <f t="shared" si="0"/>
        <v>1071</v>
      </c>
      <c r="J11" s="11">
        <f t="shared" si="1"/>
        <v>1683</v>
      </c>
      <c r="K11" s="11">
        <f t="shared" si="2"/>
        <v>1836</v>
      </c>
      <c r="L11" s="11">
        <f t="shared" si="3"/>
        <v>2677.5</v>
      </c>
      <c r="M11" s="14">
        <f t="shared" si="4"/>
        <v>229.5</v>
      </c>
      <c r="N11" s="14">
        <f>Tableau2[[#This Row],[0-5]]*0+Tableau2[[#This Row],[6-15]]*0.36+Tableau2[[#This Row],[16-25]]*0.36+Tableau2[[#This Row],[26-60]]*0.36+Tableau2[[#This Row],[61_et_plus]]*0.36</f>
        <v>2313.3599999999997</v>
      </c>
      <c r="O11" s="7" t="s">
        <v>551</v>
      </c>
      <c r="P11" s="14">
        <f>Tableau2[[#This Row],[Demande de transport]]*0.15</f>
        <v>347.00399999999996</v>
      </c>
      <c r="Q11" s="11"/>
      <c r="R11" s="11"/>
      <c r="S11" s="11"/>
      <c r="T11" s="11"/>
    </row>
    <row r="12" spans="1:22" x14ac:dyDescent="0.25">
      <c r="A12" s="5" t="s">
        <v>56</v>
      </c>
      <c r="B12" s="4" t="s">
        <v>10</v>
      </c>
      <c r="C12" s="5">
        <v>6932</v>
      </c>
      <c r="D12" s="5">
        <v>0.16</v>
      </c>
      <c r="E12" s="5">
        <v>0.21</v>
      </c>
      <c r="F12" s="5">
        <v>0.25</v>
      </c>
      <c r="G12" s="5">
        <v>0.36</v>
      </c>
      <c r="H12" s="5">
        <v>0.03</v>
      </c>
      <c r="I12" s="11">
        <f t="shared" si="0"/>
        <v>1109.1200000000001</v>
      </c>
      <c r="J12" s="11">
        <f t="shared" si="1"/>
        <v>1455.72</v>
      </c>
      <c r="K12" s="11">
        <f t="shared" si="2"/>
        <v>1733</v>
      </c>
      <c r="L12" s="11">
        <f t="shared" si="3"/>
        <v>2495.52</v>
      </c>
      <c r="M12" s="11">
        <f t="shared" si="4"/>
        <v>207.95999999999998</v>
      </c>
      <c r="N12" s="11">
        <f>Tableau2[[#This Row],[0-5]]*0+Tableau2[[#This Row],[6-15]]*0.36+Tableau2[[#This Row],[16-25]]*0.36+Tableau2[[#This Row],[26-60]]*0.36+Tableau2[[#This Row],[61_et_plus]]*0.36</f>
        <v>2121.192</v>
      </c>
      <c r="O12" s="5"/>
      <c r="P12" s="11">
        <f>Tableau2[[#This Row],[Demande de transport]]*0.15</f>
        <v>318.17879999999997</v>
      </c>
      <c r="Q12" s="11"/>
      <c r="R12" s="11"/>
      <c r="S12" s="11"/>
      <c r="T12" s="11"/>
    </row>
    <row r="13" spans="1:22" x14ac:dyDescent="0.25">
      <c r="A13" s="7" t="s">
        <v>56</v>
      </c>
      <c r="B13" s="6" t="s">
        <v>11</v>
      </c>
      <c r="C13" s="7">
        <v>13890</v>
      </c>
      <c r="D13" s="7">
        <v>0.14000000000000001</v>
      </c>
      <c r="E13" s="7">
        <v>0.21</v>
      </c>
      <c r="F13" s="7">
        <v>0.26</v>
      </c>
      <c r="G13" s="7">
        <v>0.36</v>
      </c>
      <c r="H13" s="7">
        <v>0.03</v>
      </c>
      <c r="I13" s="11">
        <f t="shared" si="0"/>
        <v>1944.6000000000001</v>
      </c>
      <c r="J13" s="11">
        <f t="shared" si="1"/>
        <v>2916.9</v>
      </c>
      <c r="K13" s="11">
        <f t="shared" si="2"/>
        <v>3611.4</v>
      </c>
      <c r="L13" s="11">
        <f t="shared" si="3"/>
        <v>5000.3999999999996</v>
      </c>
      <c r="M13" s="14">
        <f t="shared" si="4"/>
        <v>416.7</v>
      </c>
      <c r="N13" s="14">
        <f>Tableau2[[#This Row],[0-5]]*0+Tableau2[[#This Row],[6-15]]*0.36+Tableau2[[#This Row],[16-25]]*0.36+Tableau2[[#This Row],[26-60]]*0.36+Tableau2[[#This Row],[61_et_plus]]*0.36</f>
        <v>4300.3440000000001</v>
      </c>
      <c r="O13" s="7"/>
      <c r="P13" s="14">
        <f>Tableau2[[#This Row],[Demande de transport]]*0.15</f>
        <v>645.05160000000001</v>
      </c>
      <c r="Q13" s="11"/>
      <c r="R13" s="11"/>
      <c r="S13" s="11"/>
      <c r="T13" s="11"/>
    </row>
    <row r="14" spans="1:22" x14ac:dyDescent="0.25">
      <c r="A14" s="5" t="s">
        <v>56</v>
      </c>
      <c r="B14" s="4" t="s">
        <v>12</v>
      </c>
      <c r="C14" s="5">
        <v>17763</v>
      </c>
      <c r="D14" s="5">
        <v>0.16</v>
      </c>
      <c r="E14" s="5">
        <v>0.23</v>
      </c>
      <c r="F14" s="5">
        <v>0.23</v>
      </c>
      <c r="G14" s="5">
        <v>0.36</v>
      </c>
      <c r="H14" s="5">
        <v>0.03</v>
      </c>
      <c r="I14" s="11">
        <f t="shared" si="0"/>
        <v>2842.08</v>
      </c>
      <c r="J14" s="11">
        <f t="shared" si="1"/>
        <v>4085.4900000000002</v>
      </c>
      <c r="K14" s="11">
        <f t="shared" si="2"/>
        <v>4085.4900000000002</v>
      </c>
      <c r="L14" s="11">
        <f t="shared" si="3"/>
        <v>6394.6799999999994</v>
      </c>
      <c r="M14" s="11">
        <f t="shared" si="4"/>
        <v>532.89</v>
      </c>
      <c r="N14" s="11">
        <f>Tableau2[[#This Row],[0-5]]*0+Tableau2[[#This Row],[6-15]]*0.36+Tableau2[[#This Row],[16-25]]*0.36+Tableau2[[#This Row],[26-60]]*0.36+Tableau2[[#This Row],[61_et_plus]]*0.36</f>
        <v>5435.4780000000001</v>
      </c>
      <c r="O14" s="5"/>
      <c r="P14" s="11">
        <f>Tableau2[[#This Row],[Demande de transport]]*0.15</f>
        <v>815.32169999999996</v>
      </c>
      <c r="Q14" s="11"/>
      <c r="R14" s="11"/>
      <c r="S14" s="11"/>
      <c r="T14" s="11"/>
    </row>
    <row r="15" spans="1:22" x14ac:dyDescent="0.25">
      <c r="A15" s="7" t="s">
        <v>56</v>
      </c>
      <c r="B15" s="6" t="s">
        <v>13</v>
      </c>
      <c r="C15" s="7">
        <v>8949</v>
      </c>
      <c r="D15" s="7">
        <v>0.16</v>
      </c>
      <c r="E15" s="7">
        <v>0.22</v>
      </c>
      <c r="F15" s="7">
        <v>0.27</v>
      </c>
      <c r="G15" s="7">
        <v>0.33</v>
      </c>
      <c r="H15" s="7">
        <v>0.02</v>
      </c>
      <c r="I15" s="11">
        <f t="shared" si="0"/>
        <v>1431.84</v>
      </c>
      <c r="J15" s="11">
        <f t="shared" si="1"/>
        <v>1968.78</v>
      </c>
      <c r="K15" s="11">
        <f t="shared" si="2"/>
        <v>2416.23</v>
      </c>
      <c r="L15" s="11">
        <f t="shared" si="3"/>
        <v>2953.17</v>
      </c>
      <c r="M15" s="14">
        <f t="shared" si="4"/>
        <v>178.98</v>
      </c>
      <c r="N15" s="14">
        <f>Tableau2[[#This Row],[0-5]]*0+Tableau2[[#This Row],[6-15]]*0.36+Tableau2[[#This Row],[16-25]]*0.36+Tableau2[[#This Row],[26-60]]*0.36+Tableau2[[#This Row],[61_et_plus]]*0.36</f>
        <v>2706.1776</v>
      </c>
      <c r="O15" s="7"/>
      <c r="P15" s="14">
        <f>Tableau2[[#This Row],[Demande de transport]]*0.15</f>
        <v>405.92663999999996</v>
      </c>
      <c r="Q15" s="11"/>
      <c r="R15" s="11"/>
      <c r="S15" s="11"/>
      <c r="T15" s="11"/>
    </row>
    <row r="16" spans="1:22" x14ac:dyDescent="0.25">
      <c r="A16" s="5" t="s">
        <v>56</v>
      </c>
      <c r="B16" s="4" t="s">
        <v>14</v>
      </c>
      <c r="C16" s="5">
        <v>4800</v>
      </c>
      <c r="D16" s="5">
        <v>0.11</v>
      </c>
      <c r="E16" s="5">
        <v>0.25</v>
      </c>
      <c r="F16" s="5">
        <v>0.18</v>
      </c>
      <c r="G16" s="5">
        <v>0.42</v>
      </c>
      <c r="H16" s="5">
        <v>0.04</v>
      </c>
      <c r="I16" s="11">
        <f t="shared" si="0"/>
        <v>528</v>
      </c>
      <c r="J16" s="11">
        <f t="shared" si="1"/>
        <v>1200</v>
      </c>
      <c r="K16" s="11">
        <f t="shared" si="2"/>
        <v>864</v>
      </c>
      <c r="L16" s="11">
        <f t="shared" si="3"/>
        <v>2016</v>
      </c>
      <c r="M16" s="11">
        <f t="shared" si="4"/>
        <v>192</v>
      </c>
      <c r="N16" s="11">
        <f>Tableau2[[#This Row],[0-5]]*0+Tableau2[[#This Row],[6-15]]*0.36+Tableau2[[#This Row],[16-25]]*0.36+Tableau2[[#This Row],[26-60]]*0.36+Tableau2[[#This Row],[61_et_plus]]*0.36</f>
        <v>1537.92</v>
      </c>
      <c r="O16" s="5"/>
      <c r="P16" s="11">
        <f>Tableau2[[#This Row],[Demande de transport]]*0.15</f>
        <v>230.68799999999999</v>
      </c>
      <c r="Q16" s="11"/>
      <c r="R16" s="11"/>
      <c r="S16" s="11"/>
      <c r="T16" s="11"/>
    </row>
    <row r="17" spans="1:20" x14ac:dyDescent="0.25">
      <c r="A17" s="7" t="s">
        <v>56</v>
      </c>
      <c r="B17" s="6" t="s">
        <v>15</v>
      </c>
      <c r="C17" s="7">
        <v>3223</v>
      </c>
      <c r="D17" s="7">
        <v>0.1</v>
      </c>
      <c r="E17" s="7">
        <v>0.2</v>
      </c>
      <c r="F17" s="7">
        <v>0.23</v>
      </c>
      <c r="G17" s="7">
        <v>0.42</v>
      </c>
      <c r="H17" s="7">
        <v>0.05</v>
      </c>
      <c r="I17" s="11">
        <f t="shared" si="0"/>
        <v>322.3</v>
      </c>
      <c r="J17" s="11">
        <f t="shared" si="1"/>
        <v>644.6</v>
      </c>
      <c r="K17" s="11">
        <f t="shared" si="2"/>
        <v>741.29000000000008</v>
      </c>
      <c r="L17" s="11">
        <f t="shared" si="3"/>
        <v>1353.6599999999999</v>
      </c>
      <c r="M17" s="14">
        <f t="shared" si="4"/>
        <v>161.15</v>
      </c>
      <c r="N17" s="14">
        <f>Tableau2[[#This Row],[0-5]]*0+Tableau2[[#This Row],[6-15]]*0.36+Tableau2[[#This Row],[16-25]]*0.36+Tableau2[[#This Row],[26-60]]*0.36+Tableau2[[#This Row],[61_et_plus]]*0.36</f>
        <v>1044.252</v>
      </c>
      <c r="O17" s="7"/>
      <c r="P17" s="14">
        <f>Tableau2[[#This Row],[Demande de transport]]*0.15</f>
        <v>156.6378</v>
      </c>
      <c r="Q17" s="11"/>
      <c r="R17" s="11"/>
      <c r="S17" s="11"/>
      <c r="T17" s="11"/>
    </row>
    <row r="18" spans="1:20" x14ac:dyDescent="0.25">
      <c r="A18" s="5" t="s">
        <v>56</v>
      </c>
      <c r="B18" s="4" t="s">
        <v>16</v>
      </c>
      <c r="C18" s="5">
        <v>1845</v>
      </c>
      <c r="D18" s="5">
        <v>0.08</v>
      </c>
      <c r="E18" s="5">
        <v>0.17</v>
      </c>
      <c r="F18" s="5">
        <v>0.36</v>
      </c>
      <c r="G18" s="5">
        <v>0.37</v>
      </c>
      <c r="H18" s="5">
        <v>0.02</v>
      </c>
      <c r="I18" s="11">
        <f t="shared" si="0"/>
        <v>147.6</v>
      </c>
      <c r="J18" s="11">
        <f t="shared" si="1"/>
        <v>313.65000000000003</v>
      </c>
      <c r="K18" s="11">
        <f t="shared" si="2"/>
        <v>664.19999999999993</v>
      </c>
      <c r="L18" s="11">
        <f t="shared" si="3"/>
        <v>682.65</v>
      </c>
      <c r="M18" s="11">
        <f t="shared" si="4"/>
        <v>36.9</v>
      </c>
      <c r="N18" s="11">
        <f>Tableau2[[#This Row],[0-5]]*0+Tableau2[[#This Row],[6-15]]*0.36+Tableau2[[#This Row],[16-25]]*0.36+Tableau2[[#This Row],[26-60]]*0.36+Tableau2[[#This Row],[61_et_plus]]*0.36</f>
        <v>611.06399999999996</v>
      </c>
      <c r="O18" s="5"/>
      <c r="P18" s="11">
        <f>Tableau2[[#This Row],[Demande de transport]]*0.15</f>
        <v>91.659599999999998</v>
      </c>
      <c r="Q18" s="11"/>
      <c r="R18" s="11"/>
      <c r="S18" s="11"/>
      <c r="T18" s="11"/>
    </row>
    <row r="19" spans="1:20" x14ac:dyDescent="0.25">
      <c r="A19" s="7" t="s">
        <v>56</v>
      </c>
      <c r="B19" s="6" t="s">
        <v>17</v>
      </c>
      <c r="C19" s="7">
        <v>15551</v>
      </c>
      <c r="D19" s="7">
        <v>0.17</v>
      </c>
      <c r="E19" s="7">
        <v>0.23</v>
      </c>
      <c r="F19" s="7">
        <v>0.25</v>
      </c>
      <c r="G19" s="7">
        <v>0.33</v>
      </c>
      <c r="H19" s="7">
        <v>0.03</v>
      </c>
      <c r="I19" s="11">
        <f t="shared" si="0"/>
        <v>2643.67</v>
      </c>
      <c r="J19" s="11">
        <f t="shared" si="1"/>
        <v>3576.73</v>
      </c>
      <c r="K19" s="11">
        <f t="shared" si="2"/>
        <v>3887.75</v>
      </c>
      <c r="L19" s="11">
        <f t="shared" si="3"/>
        <v>5131.83</v>
      </c>
      <c r="M19" s="14">
        <f t="shared" si="4"/>
        <v>466.53</v>
      </c>
      <c r="N19" s="14">
        <f>Tableau2[[#This Row],[0-5]]*0+Tableau2[[#This Row],[6-15]]*0.36+Tableau2[[#This Row],[16-25]]*0.36+Tableau2[[#This Row],[26-60]]*0.36+Tableau2[[#This Row],[61_et_plus]]*0.36</f>
        <v>4702.6223999999993</v>
      </c>
      <c r="O19" s="7"/>
      <c r="P19" s="14">
        <f>Tableau2[[#This Row],[Demande de transport]]*0.15</f>
        <v>705.39335999999992</v>
      </c>
      <c r="Q19" s="11"/>
      <c r="R19" s="11"/>
      <c r="S19" s="11"/>
      <c r="T19" s="11"/>
    </row>
    <row r="20" spans="1:20" x14ac:dyDescent="0.25">
      <c r="A20" s="5" t="s">
        <v>56</v>
      </c>
      <c r="B20" s="4" t="s">
        <v>18</v>
      </c>
      <c r="C20" s="5">
        <v>334</v>
      </c>
      <c r="D20" s="5">
        <v>0.04</v>
      </c>
      <c r="E20" s="5">
        <v>0.04</v>
      </c>
      <c r="F20" s="5">
        <v>7.0000000000000007E-2</v>
      </c>
      <c r="G20" s="5">
        <v>0.48</v>
      </c>
      <c r="H20" s="5">
        <v>0.37</v>
      </c>
      <c r="I20" s="11">
        <f t="shared" si="0"/>
        <v>13.36</v>
      </c>
      <c r="J20" s="11">
        <f t="shared" si="1"/>
        <v>13.36</v>
      </c>
      <c r="K20" s="11">
        <f t="shared" si="2"/>
        <v>23.380000000000003</v>
      </c>
      <c r="L20" s="11">
        <f t="shared" si="3"/>
        <v>160.32</v>
      </c>
      <c r="M20" s="11">
        <f t="shared" si="4"/>
        <v>123.58</v>
      </c>
      <c r="N20" s="11">
        <f>Tableau2[[#This Row],[0-5]]*0+Tableau2[[#This Row],[6-15]]*0.36+Tableau2[[#This Row],[16-25]]*0.36+Tableau2[[#This Row],[26-60]]*0.36+Tableau2[[#This Row],[61_et_plus]]*0.36</f>
        <v>115.43039999999999</v>
      </c>
      <c r="O20" s="5"/>
      <c r="P20" s="11">
        <f>Tableau2[[#This Row],[Demande de transport]]*0.15</f>
        <v>17.314559999999997</v>
      </c>
      <c r="Q20" s="11"/>
      <c r="R20" s="11"/>
      <c r="S20" s="11"/>
      <c r="T20" s="11"/>
    </row>
    <row r="21" spans="1:20" x14ac:dyDescent="0.25">
      <c r="A21" s="7" t="s">
        <v>56</v>
      </c>
      <c r="B21" s="6" t="s">
        <v>19</v>
      </c>
      <c r="C21" s="7">
        <v>8433</v>
      </c>
      <c r="D21" s="7">
        <v>0.15</v>
      </c>
      <c r="E21" s="7">
        <v>0.2</v>
      </c>
      <c r="F21" s="7">
        <v>0.25</v>
      </c>
      <c r="G21" s="7">
        <v>0.37</v>
      </c>
      <c r="H21" s="7">
        <v>0.03</v>
      </c>
      <c r="I21" s="11">
        <f t="shared" si="0"/>
        <v>1264.95</v>
      </c>
      <c r="J21" s="11">
        <f t="shared" si="1"/>
        <v>1686.6000000000001</v>
      </c>
      <c r="K21" s="11">
        <f t="shared" si="2"/>
        <v>2108.25</v>
      </c>
      <c r="L21" s="11">
        <f t="shared" si="3"/>
        <v>3120.21</v>
      </c>
      <c r="M21" s="14">
        <f t="shared" si="4"/>
        <v>252.98999999999998</v>
      </c>
      <c r="N21" s="14">
        <f>Tableau2[[#This Row],[0-5]]*0+Tableau2[[#This Row],[6-15]]*0.36+Tableau2[[#This Row],[16-25]]*0.36+Tableau2[[#This Row],[26-60]]*0.36+Tableau2[[#This Row],[61_et_plus]]*0.36</f>
        <v>2580.498</v>
      </c>
      <c r="O21" s="7"/>
      <c r="P21" s="14">
        <f>Tableau2[[#This Row],[Demande de transport]]*0.15</f>
        <v>387.07470000000001</v>
      </c>
      <c r="Q21" s="11"/>
      <c r="R21" s="11"/>
      <c r="S21" s="11"/>
      <c r="T21" s="11"/>
    </row>
    <row r="22" spans="1:20" x14ac:dyDescent="0.25">
      <c r="A22" s="5" t="s">
        <v>56</v>
      </c>
      <c r="B22" s="4" t="s">
        <v>20</v>
      </c>
      <c r="C22" s="5">
        <v>687</v>
      </c>
      <c r="D22" s="5">
        <v>0.04</v>
      </c>
      <c r="E22" s="5">
        <v>0.16</v>
      </c>
      <c r="F22" s="5">
        <v>0.31</v>
      </c>
      <c r="G22" s="5">
        <v>0.44</v>
      </c>
      <c r="H22" s="5">
        <v>0.04</v>
      </c>
      <c r="I22" s="11">
        <f t="shared" si="0"/>
        <v>27.48</v>
      </c>
      <c r="J22" s="11">
        <f t="shared" si="1"/>
        <v>109.92</v>
      </c>
      <c r="K22" s="11">
        <f t="shared" si="2"/>
        <v>212.97</v>
      </c>
      <c r="L22" s="11">
        <f t="shared" si="3"/>
        <v>302.28000000000003</v>
      </c>
      <c r="M22" s="11">
        <f t="shared" si="4"/>
        <v>27.48</v>
      </c>
      <c r="N22" s="11">
        <f>Tableau2[[#This Row],[0-5]]*0+Tableau2[[#This Row],[6-15]]*0.36+Tableau2[[#This Row],[16-25]]*0.36+Tableau2[[#This Row],[26-60]]*0.36+Tableau2[[#This Row],[61_et_plus]]*0.36</f>
        <v>234.95399999999998</v>
      </c>
      <c r="O22" s="5"/>
      <c r="P22" s="11">
        <f>Tableau2[[#This Row],[Demande de transport]]*0.15</f>
        <v>35.243099999999998</v>
      </c>
      <c r="Q22" s="11"/>
      <c r="R22" s="11"/>
      <c r="S22" s="11"/>
      <c r="T22" s="11"/>
    </row>
    <row r="23" spans="1:20" x14ac:dyDescent="0.25">
      <c r="A23" s="7" t="s">
        <v>56</v>
      </c>
      <c r="B23" s="6" t="s">
        <v>21</v>
      </c>
      <c r="C23" s="7">
        <v>5371</v>
      </c>
      <c r="D23" s="7">
        <v>0.13</v>
      </c>
      <c r="E23" s="7">
        <v>0.19</v>
      </c>
      <c r="F23" s="7">
        <v>0.21</v>
      </c>
      <c r="G23" s="7">
        <v>0.41</v>
      </c>
      <c r="H23" s="7">
        <v>0.05</v>
      </c>
      <c r="I23" s="11">
        <f t="shared" si="0"/>
        <v>698.23</v>
      </c>
      <c r="J23" s="11">
        <f t="shared" si="1"/>
        <v>1020.49</v>
      </c>
      <c r="K23" s="11">
        <f t="shared" si="2"/>
        <v>1127.9099999999999</v>
      </c>
      <c r="L23" s="11">
        <f t="shared" si="3"/>
        <v>2202.1099999999997</v>
      </c>
      <c r="M23" s="14">
        <f t="shared" si="4"/>
        <v>268.55</v>
      </c>
      <c r="N23" s="14">
        <f>Tableau2[[#This Row],[0-5]]*0+Tableau2[[#This Row],[6-15]]*0.36+Tableau2[[#This Row],[16-25]]*0.36+Tableau2[[#This Row],[26-60]]*0.36+Tableau2[[#This Row],[61_et_plus]]*0.36</f>
        <v>1662.8615999999997</v>
      </c>
      <c r="O23" s="7"/>
      <c r="P23" s="14">
        <f>Tableau2[[#This Row],[Demande de transport]]*0.15</f>
        <v>249.42923999999994</v>
      </c>
      <c r="Q23" s="11"/>
      <c r="R23" s="11"/>
      <c r="S23" s="11"/>
      <c r="T23" s="11"/>
    </row>
    <row r="24" spans="1:20" x14ac:dyDescent="0.25">
      <c r="A24" s="5" t="s">
        <v>56</v>
      </c>
      <c r="B24" s="4" t="s">
        <v>22</v>
      </c>
      <c r="C24" s="5">
        <v>3035</v>
      </c>
      <c r="D24" s="5">
        <v>0.12</v>
      </c>
      <c r="E24" s="5">
        <v>0.2</v>
      </c>
      <c r="F24" s="5">
        <v>0.22</v>
      </c>
      <c r="G24" s="5">
        <v>0.42</v>
      </c>
      <c r="H24" s="5">
        <v>0.04</v>
      </c>
      <c r="I24" s="11">
        <f t="shared" si="0"/>
        <v>364.2</v>
      </c>
      <c r="J24" s="11">
        <f t="shared" si="1"/>
        <v>607</v>
      </c>
      <c r="K24" s="11">
        <f t="shared" si="2"/>
        <v>667.7</v>
      </c>
      <c r="L24" s="11">
        <f t="shared" si="3"/>
        <v>1274.7</v>
      </c>
      <c r="M24" s="11">
        <f t="shared" si="4"/>
        <v>121.4</v>
      </c>
      <c r="N24" s="11">
        <f>Tableau2[[#This Row],[0-5]]*0+Tableau2[[#This Row],[6-15]]*0.36+Tableau2[[#This Row],[16-25]]*0.36+Tableau2[[#This Row],[26-60]]*0.36+Tableau2[[#This Row],[61_et_plus]]*0.36</f>
        <v>961.48799999999994</v>
      </c>
      <c r="O24" s="5"/>
      <c r="P24" s="11">
        <f>Tableau2[[#This Row],[Demande de transport]]*0.15</f>
        <v>144.22319999999999</v>
      </c>
      <c r="Q24" s="11"/>
      <c r="R24" s="11"/>
      <c r="S24" s="11"/>
      <c r="T24" s="11"/>
    </row>
    <row r="25" spans="1:20" x14ac:dyDescent="0.25">
      <c r="A25" s="7" t="s">
        <v>56</v>
      </c>
      <c r="B25" s="6" t="s">
        <v>23</v>
      </c>
      <c r="C25" s="7">
        <v>9611</v>
      </c>
      <c r="D25" s="7">
        <v>0.13</v>
      </c>
      <c r="E25" s="7">
        <v>0.24</v>
      </c>
      <c r="F25" s="7">
        <v>0.22</v>
      </c>
      <c r="G25" s="7">
        <v>0.36</v>
      </c>
      <c r="H25" s="7">
        <v>0.04</v>
      </c>
      <c r="I25" s="11">
        <f t="shared" si="0"/>
        <v>1249.43</v>
      </c>
      <c r="J25" s="11">
        <f t="shared" si="1"/>
        <v>2306.64</v>
      </c>
      <c r="K25" s="11">
        <f t="shared" si="2"/>
        <v>2114.42</v>
      </c>
      <c r="L25" s="11">
        <f t="shared" si="3"/>
        <v>3459.96</v>
      </c>
      <c r="M25" s="14">
        <f t="shared" si="4"/>
        <v>384.44</v>
      </c>
      <c r="N25" s="14">
        <f>Tableau2[[#This Row],[0-5]]*0+Tableau2[[#This Row],[6-15]]*0.36+Tableau2[[#This Row],[16-25]]*0.36+Tableau2[[#This Row],[26-60]]*0.36+Tableau2[[#This Row],[61_et_plus]]*0.36</f>
        <v>2975.5655999999999</v>
      </c>
      <c r="O25" s="7"/>
      <c r="P25" s="14">
        <f>Tableau2[[#This Row],[Demande de transport]]*0.15</f>
        <v>446.33483999999999</v>
      </c>
      <c r="Q25" s="11"/>
      <c r="R25" s="11"/>
      <c r="S25" s="11"/>
      <c r="T25" s="11"/>
    </row>
    <row r="26" spans="1:20" x14ac:dyDescent="0.25">
      <c r="A26" s="5" t="s">
        <v>56</v>
      </c>
      <c r="B26" s="4" t="s">
        <v>24</v>
      </c>
      <c r="C26" s="5">
        <v>13490</v>
      </c>
      <c r="D26" s="5">
        <v>0.15</v>
      </c>
      <c r="E26" s="5">
        <v>0.25</v>
      </c>
      <c r="F26" s="5">
        <v>0.21</v>
      </c>
      <c r="G26" s="5">
        <v>0.37</v>
      </c>
      <c r="H26" s="5">
        <v>0.03</v>
      </c>
      <c r="I26" s="11">
        <f t="shared" si="0"/>
        <v>2023.5</v>
      </c>
      <c r="J26" s="11">
        <f t="shared" si="1"/>
        <v>3372.5</v>
      </c>
      <c r="K26" s="11">
        <f t="shared" si="2"/>
        <v>2832.9</v>
      </c>
      <c r="L26" s="11">
        <f t="shared" si="3"/>
        <v>4991.3</v>
      </c>
      <c r="M26" s="11">
        <f t="shared" si="4"/>
        <v>404.7</v>
      </c>
      <c r="N26" s="11">
        <f>Tableau2[[#This Row],[0-5]]*0+Tableau2[[#This Row],[6-15]]*0.36+Tableau2[[#This Row],[16-25]]*0.36+Tableau2[[#This Row],[26-60]]*0.36+Tableau2[[#This Row],[61_et_plus]]*0.36</f>
        <v>4176.5039999999999</v>
      </c>
      <c r="O26" s="5"/>
      <c r="P26" s="11">
        <f>Tableau2[[#This Row],[Demande de transport]]*0.15</f>
        <v>626.47559999999999</v>
      </c>
      <c r="Q26" s="11"/>
      <c r="R26" s="11"/>
      <c r="S26" s="11"/>
      <c r="T26" s="11"/>
    </row>
    <row r="27" spans="1:20" x14ac:dyDescent="0.25">
      <c r="A27" s="7" t="s">
        <v>56</v>
      </c>
      <c r="B27" s="6" t="s">
        <v>25</v>
      </c>
      <c r="C27" s="7">
        <v>11952</v>
      </c>
      <c r="D27" s="7">
        <v>0.14000000000000001</v>
      </c>
      <c r="E27" s="7">
        <v>0.22</v>
      </c>
      <c r="F27" s="7">
        <v>0.26</v>
      </c>
      <c r="G27" s="7">
        <v>0.35</v>
      </c>
      <c r="H27" s="7">
        <v>0.04</v>
      </c>
      <c r="I27" s="11">
        <f t="shared" si="0"/>
        <v>1673.2800000000002</v>
      </c>
      <c r="J27" s="11">
        <f t="shared" si="1"/>
        <v>2629.44</v>
      </c>
      <c r="K27" s="11">
        <f t="shared" si="2"/>
        <v>3107.52</v>
      </c>
      <c r="L27" s="11">
        <f t="shared" si="3"/>
        <v>4183.2</v>
      </c>
      <c r="M27" s="14">
        <f t="shared" si="4"/>
        <v>478.08</v>
      </c>
      <c r="N27" s="14">
        <f>Tableau2[[#This Row],[0-5]]*0+Tableau2[[#This Row],[6-15]]*0.36+Tableau2[[#This Row],[16-25]]*0.36+Tableau2[[#This Row],[26-60]]*0.36+Tableau2[[#This Row],[61_et_plus]]*0.36</f>
        <v>3743.3663999999999</v>
      </c>
      <c r="O27" s="7"/>
      <c r="P27" s="14">
        <f>Tableau2[[#This Row],[Demande de transport]]*0.15</f>
        <v>561.50495999999998</v>
      </c>
      <c r="Q27" s="11"/>
      <c r="R27" s="11"/>
      <c r="S27" s="11"/>
      <c r="T27" s="11"/>
    </row>
    <row r="28" spans="1:20" x14ac:dyDescent="0.25">
      <c r="A28" s="5" t="s">
        <v>56</v>
      </c>
      <c r="B28" s="4" t="s">
        <v>26</v>
      </c>
      <c r="C28" s="5">
        <v>810</v>
      </c>
      <c r="D28" s="5">
        <v>0.06</v>
      </c>
      <c r="E28" s="5">
        <v>0.25</v>
      </c>
      <c r="F28" s="5">
        <v>0.3</v>
      </c>
      <c r="G28" s="5">
        <v>0.37</v>
      </c>
      <c r="H28" s="5">
        <v>0.02</v>
      </c>
      <c r="I28" s="11">
        <f t="shared" si="0"/>
        <v>48.6</v>
      </c>
      <c r="J28" s="11">
        <f t="shared" si="1"/>
        <v>202.5</v>
      </c>
      <c r="K28" s="11">
        <f t="shared" si="2"/>
        <v>243</v>
      </c>
      <c r="L28" s="11">
        <f t="shared" si="3"/>
        <v>299.7</v>
      </c>
      <c r="M28" s="11">
        <f t="shared" si="4"/>
        <v>16.2</v>
      </c>
      <c r="N28" s="11">
        <f>Tableau2[[#This Row],[0-5]]*0+Tableau2[[#This Row],[6-15]]*0.36+Tableau2[[#This Row],[16-25]]*0.36+Tableau2[[#This Row],[26-60]]*0.36+Tableau2[[#This Row],[61_et_plus]]*0.36</f>
        <v>274.10399999999998</v>
      </c>
      <c r="O28" s="5"/>
      <c r="P28" s="11">
        <f>Tableau2[[#This Row],[Demande de transport]]*0.15</f>
        <v>41.115599999999993</v>
      </c>
      <c r="Q28" s="11"/>
      <c r="R28" s="11"/>
      <c r="S28" s="11"/>
      <c r="T28" s="11"/>
    </row>
    <row r="29" spans="1:20" x14ac:dyDescent="0.25">
      <c r="A29" s="7" t="s">
        <v>56</v>
      </c>
      <c r="B29" s="6" t="s">
        <v>27</v>
      </c>
      <c r="C29" s="7">
        <v>3935</v>
      </c>
      <c r="D29" s="7">
        <v>0.11</v>
      </c>
      <c r="E29" s="7">
        <v>0.17</v>
      </c>
      <c r="F29" s="7">
        <v>0.25</v>
      </c>
      <c r="G29" s="7">
        <v>0.4</v>
      </c>
      <c r="H29" s="7">
        <v>7.0000000000000007E-2</v>
      </c>
      <c r="I29" s="11">
        <f t="shared" si="0"/>
        <v>432.85</v>
      </c>
      <c r="J29" s="11">
        <f t="shared" si="1"/>
        <v>668.95</v>
      </c>
      <c r="K29" s="11">
        <f t="shared" si="2"/>
        <v>983.75</v>
      </c>
      <c r="L29" s="11">
        <f t="shared" si="3"/>
        <v>1574</v>
      </c>
      <c r="M29" s="14">
        <f t="shared" si="4"/>
        <v>275.45000000000005</v>
      </c>
      <c r="N29" s="14">
        <f>Tableau2[[#This Row],[0-5]]*0+Tableau2[[#This Row],[6-15]]*0.36+Tableau2[[#This Row],[16-25]]*0.36+Tableau2[[#This Row],[26-60]]*0.36+Tableau2[[#This Row],[61_et_plus]]*0.36</f>
        <v>1260.7740000000001</v>
      </c>
      <c r="O29" s="7"/>
      <c r="P29" s="14">
        <f>Tableau2[[#This Row],[Demande de transport]]*0.15</f>
        <v>189.11610000000002</v>
      </c>
      <c r="Q29" s="11"/>
      <c r="R29" s="11"/>
      <c r="S29" s="11"/>
      <c r="T29" s="11"/>
    </row>
    <row r="30" spans="1:20" x14ac:dyDescent="0.25">
      <c r="A30" s="5" t="s">
        <v>56</v>
      </c>
      <c r="B30" s="4" t="s">
        <v>28</v>
      </c>
      <c r="C30" s="5">
        <v>6828</v>
      </c>
      <c r="D30" s="5">
        <v>0.11</v>
      </c>
      <c r="E30" s="5">
        <v>0.16</v>
      </c>
      <c r="F30" s="5">
        <v>0.25</v>
      </c>
      <c r="G30" s="5">
        <v>0.41</v>
      </c>
      <c r="H30" s="5">
        <v>7.0000000000000007E-2</v>
      </c>
      <c r="I30" s="11">
        <f t="shared" si="0"/>
        <v>751.08</v>
      </c>
      <c r="J30" s="11">
        <f t="shared" si="1"/>
        <v>1092.48</v>
      </c>
      <c r="K30" s="11">
        <f t="shared" si="2"/>
        <v>1707</v>
      </c>
      <c r="L30" s="11">
        <f t="shared" si="3"/>
        <v>2799.48</v>
      </c>
      <c r="M30" s="11">
        <f t="shared" si="4"/>
        <v>477.96000000000004</v>
      </c>
      <c r="N30" s="11">
        <f>Tableau2[[#This Row],[0-5]]*0+Tableau2[[#This Row],[6-15]]*0.36+Tableau2[[#This Row],[16-25]]*0.36+Tableau2[[#This Row],[26-60]]*0.36+Tableau2[[#This Row],[61_et_plus]]*0.36</f>
        <v>2187.6911999999998</v>
      </c>
      <c r="O30" s="5"/>
      <c r="P30" s="11">
        <f>Tableau2[[#This Row],[Demande de transport]]*0.15</f>
        <v>328.15367999999995</v>
      </c>
      <c r="Q30" s="11"/>
      <c r="R30" s="11"/>
      <c r="S30" s="11"/>
      <c r="T30" s="11"/>
    </row>
    <row r="31" spans="1:20" x14ac:dyDescent="0.25">
      <c r="A31" s="7" t="s">
        <v>56</v>
      </c>
      <c r="B31" s="6" t="s">
        <v>29</v>
      </c>
      <c r="C31" s="7">
        <v>6695</v>
      </c>
      <c r="D31" s="7">
        <v>7.0000000000000007E-2</v>
      </c>
      <c r="E31" s="7">
        <v>0.16</v>
      </c>
      <c r="F31" s="7">
        <v>0.28000000000000003</v>
      </c>
      <c r="G31" s="7">
        <v>0.4</v>
      </c>
      <c r="H31" s="7">
        <v>0.08</v>
      </c>
      <c r="I31" s="11">
        <f t="shared" si="0"/>
        <v>468.65000000000003</v>
      </c>
      <c r="J31" s="11">
        <f t="shared" si="1"/>
        <v>1071.2</v>
      </c>
      <c r="K31" s="11">
        <f t="shared" si="2"/>
        <v>1874.6000000000001</v>
      </c>
      <c r="L31" s="11">
        <f t="shared" si="3"/>
        <v>2678</v>
      </c>
      <c r="M31" s="14">
        <f t="shared" si="4"/>
        <v>535.6</v>
      </c>
      <c r="N31" s="14">
        <f>Tableau2[[#This Row],[0-5]]*0+Tableau2[[#This Row],[6-15]]*0.36+Tableau2[[#This Row],[16-25]]*0.36+Tableau2[[#This Row],[26-60]]*0.36+Tableau2[[#This Row],[61_et_plus]]*0.36</f>
        <v>2217.384</v>
      </c>
      <c r="O31" s="7"/>
      <c r="P31" s="14">
        <f>Tableau2[[#This Row],[Demande de transport]]*0.15</f>
        <v>332.60759999999999</v>
      </c>
      <c r="Q31" s="11"/>
      <c r="R31" s="11"/>
      <c r="S31" s="11"/>
      <c r="T31" s="11"/>
    </row>
    <row r="32" spans="1:20" x14ac:dyDescent="0.25">
      <c r="A32" s="5" t="s">
        <v>56</v>
      </c>
      <c r="B32" s="4" t="s">
        <v>30</v>
      </c>
      <c r="C32" s="5">
        <v>7521</v>
      </c>
      <c r="D32" s="5">
        <v>7.0000000000000007E-2</v>
      </c>
      <c r="E32" s="5">
        <v>0.17</v>
      </c>
      <c r="F32" s="5">
        <v>0.26</v>
      </c>
      <c r="G32" s="5">
        <v>0.45</v>
      </c>
      <c r="H32" s="5">
        <v>0.05</v>
      </c>
      <c r="I32" s="11">
        <f t="shared" si="0"/>
        <v>526.47</v>
      </c>
      <c r="J32" s="11">
        <f t="shared" si="1"/>
        <v>1278.5700000000002</v>
      </c>
      <c r="K32" s="11">
        <f t="shared" si="2"/>
        <v>1955.46</v>
      </c>
      <c r="L32" s="11">
        <f t="shared" si="3"/>
        <v>3384.4500000000003</v>
      </c>
      <c r="M32" s="11">
        <f t="shared" si="4"/>
        <v>376.05</v>
      </c>
      <c r="N32" s="11">
        <f>Tableau2[[#This Row],[0-5]]*0+Tableau2[[#This Row],[6-15]]*0.36+Tableau2[[#This Row],[16-25]]*0.36+Tableau2[[#This Row],[26-60]]*0.36+Tableau2[[#This Row],[61_et_plus]]*0.36</f>
        <v>2518.0308</v>
      </c>
      <c r="O32" s="5"/>
      <c r="P32" s="11">
        <f>Tableau2[[#This Row],[Demande de transport]]*0.15</f>
        <v>377.70461999999998</v>
      </c>
      <c r="Q32" s="11"/>
      <c r="R32" s="11"/>
      <c r="S32" s="11"/>
      <c r="T32" s="11"/>
    </row>
    <row r="33" spans="1:20" x14ac:dyDescent="0.25">
      <c r="A33" s="7" t="s">
        <v>56</v>
      </c>
      <c r="B33" s="6" t="s">
        <v>31</v>
      </c>
      <c r="C33" s="7">
        <v>6413</v>
      </c>
      <c r="D33" s="7">
        <v>0.1</v>
      </c>
      <c r="E33" s="7">
        <v>0.17</v>
      </c>
      <c r="F33" s="7">
        <v>0.23</v>
      </c>
      <c r="G33" s="7">
        <v>0.41</v>
      </c>
      <c r="H33" s="7">
        <v>0.08</v>
      </c>
      <c r="I33" s="11">
        <f t="shared" si="0"/>
        <v>641.30000000000007</v>
      </c>
      <c r="J33" s="11">
        <f t="shared" si="1"/>
        <v>1090.21</v>
      </c>
      <c r="K33" s="11">
        <f t="shared" si="2"/>
        <v>1474.99</v>
      </c>
      <c r="L33" s="11">
        <f t="shared" si="3"/>
        <v>2629.33</v>
      </c>
      <c r="M33" s="14">
        <f t="shared" si="4"/>
        <v>513.04</v>
      </c>
      <c r="N33" s="14">
        <f>Tableau2[[#This Row],[0-5]]*0+Tableau2[[#This Row],[6-15]]*0.36+Tableau2[[#This Row],[16-25]]*0.36+Tableau2[[#This Row],[26-60]]*0.36+Tableau2[[#This Row],[61_et_plus]]*0.36</f>
        <v>2054.7251999999999</v>
      </c>
      <c r="O33" s="7"/>
      <c r="P33" s="14">
        <f>Tableau2[[#This Row],[Demande de transport]]*0.15</f>
        <v>308.20877999999999</v>
      </c>
      <c r="Q33" s="11"/>
      <c r="R33" s="11"/>
      <c r="S33" s="11"/>
      <c r="T33" s="11"/>
    </row>
    <row r="34" spans="1:20" x14ac:dyDescent="0.25">
      <c r="A34" s="5" t="s">
        <v>56</v>
      </c>
      <c r="B34" s="4" t="s">
        <v>32</v>
      </c>
      <c r="C34" s="5">
        <v>3755</v>
      </c>
      <c r="D34" s="5">
        <v>7.0000000000000007E-2</v>
      </c>
      <c r="E34" s="5">
        <v>0.16</v>
      </c>
      <c r="F34" s="5">
        <v>0.21</v>
      </c>
      <c r="G34" s="5">
        <v>0.43</v>
      </c>
      <c r="H34" s="5">
        <v>0.13</v>
      </c>
      <c r="I34" s="11">
        <f t="shared" si="0"/>
        <v>262.85000000000002</v>
      </c>
      <c r="J34" s="11">
        <f t="shared" si="1"/>
        <v>600.80000000000007</v>
      </c>
      <c r="K34" s="11">
        <f t="shared" si="2"/>
        <v>788.55</v>
      </c>
      <c r="L34" s="11">
        <f t="shared" si="3"/>
        <v>1614.6499999999999</v>
      </c>
      <c r="M34" s="11">
        <f t="shared" si="4"/>
        <v>488.15000000000003</v>
      </c>
      <c r="N34" s="11">
        <f>Tableau2[[#This Row],[0-5]]*0+Tableau2[[#This Row],[6-15]]*0.36+Tableau2[[#This Row],[16-25]]*0.36+Tableau2[[#This Row],[26-60]]*0.36+Tableau2[[#This Row],[61_et_plus]]*0.36</f>
        <v>1257.1739999999998</v>
      </c>
      <c r="O34" s="5"/>
      <c r="P34" s="11">
        <f>Tableau2[[#This Row],[Demande de transport]]*0.15</f>
        <v>188.57609999999997</v>
      </c>
      <c r="Q34" s="11"/>
      <c r="R34" s="11"/>
      <c r="S34" s="11"/>
      <c r="T34" s="11"/>
    </row>
    <row r="35" spans="1:20" x14ac:dyDescent="0.25">
      <c r="A35" s="7" t="s">
        <v>56</v>
      </c>
      <c r="B35" s="6" t="s">
        <v>33</v>
      </c>
      <c r="C35" s="7">
        <v>1238</v>
      </c>
      <c r="D35" s="7">
        <v>0.08</v>
      </c>
      <c r="E35" s="7">
        <v>0.12</v>
      </c>
      <c r="F35" s="7">
        <v>0.27</v>
      </c>
      <c r="G35" s="7">
        <v>0.44</v>
      </c>
      <c r="H35" s="7">
        <v>0.09</v>
      </c>
      <c r="I35" s="11">
        <f t="shared" si="0"/>
        <v>99.04</v>
      </c>
      <c r="J35" s="11">
        <f t="shared" si="1"/>
        <v>148.56</v>
      </c>
      <c r="K35" s="11">
        <f t="shared" si="2"/>
        <v>334.26000000000005</v>
      </c>
      <c r="L35" s="11">
        <f t="shared" si="3"/>
        <v>544.72</v>
      </c>
      <c r="M35" s="14">
        <f t="shared" si="4"/>
        <v>111.42</v>
      </c>
      <c r="N35" s="14">
        <f>Tableau2[[#This Row],[0-5]]*0+Tableau2[[#This Row],[6-15]]*0.36+Tableau2[[#This Row],[16-25]]*0.36+Tableau2[[#This Row],[26-60]]*0.36+Tableau2[[#This Row],[61_et_plus]]*0.36</f>
        <v>410.0256</v>
      </c>
      <c r="O35" s="7"/>
      <c r="P35" s="14">
        <f>Tableau2[[#This Row],[Demande de transport]]*0.15</f>
        <v>61.503839999999997</v>
      </c>
      <c r="Q35" s="11"/>
      <c r="R35" s="11"/>
      <c r="S35" s="11"/>
      <c r="T35" s="11"/>
    </row>
    <row r="36" spans="1:20" x14ac:dyDescent="0.25">
      <c r="A36" s="5" t="s">
        <v>56</v>
      </c>
      <c r="B36" s="4" t="s">
        <v>34</v>
      </c>
      <c r="C36" s="5">
        <v>1755</v>
      </c>
      <c r="D36" s="5">
        <v>0.08</v>
      </c>
      <c r="E36" s="5">
        <v>0.13</v>
      </c>
      <c r="F36" s="5">
        <v>0.22</v>
      </c>
      <c r="G36" s="5">
        <v>0.45</v>
      </c>
      <c r="H36" s="5">
        <v>0.13</v>
      </c>
      <c r="I36" s="11">
        <f t="shared" si="0"/>
        <v>140.4</v>
      </c>
      <c r="J36" s="11">
        <f t="shared" si="1"/>
        <v>228.15</v>
      </c>
      <c r="K36" s="11">
        <f t="shared" si="2"/>
        <v>386.1</v>
      </c>
      <c r="L36" s="11">
        <f t="shared" si="3"/>
        <v>789.75</v>
      </c>
      <c r="M36" s="11">
        <f t="shared" si="4"/>
        <v>228.15</v>
      </c>
      <c r="N36" s="11">
        <f>Tableau2[[#This Row],[0-5]]*0+Tableau2[[#This Row],[6-15]]*0.36+Tableau2[[#This Row],[16-25]]*0.36+Tableau2[[#This Row],[26-60]]*0.36+Tableau2[[#This Row],[61_et_plus]]*0.36</f>
        <v>587.57399999999996</v>
      </c>
      <c r="O36" s="5"/>
      <c r="P36" s="11">
        <f>Tableau2[[#This Row],[Demande de transport]]*0.15</f>
        <v>88.136099999999985</v>
      </c>
      <c r="Q36" s="11"/>
      <c r="R36" s="11"/>
      <c r="S36" s="11"/>
      <c r="T36" s="11"/>
    </row>
    <row r="37" spans="1:20" x14ac:dyDescent="0.25">
      <c r="A37" s="7" t="s">
        <v>56</v>
      </c>
      <c r="B37" s="6" t="s">
        <v>35</v>
      </c>
      <c r="C37" s="7">
        <v>2376</v>
      </c>
      <c r="D37" s="7">
        <v>0.1</v>
      </c>
      <c r="E37" s="7">
        <v>0.08</v>
      </c>
      <c r="F37" s="7">
        <v>0.15</v>
      </c>
      <c r="G37" s="7">
        <v>0.5</v>
      </c>
      <c r="H37" s="7">
        <v>0.17</v>
      </c>
      <c r="I37" s="11">
        <f t="shared" si="0"/>
        <v>237.60000000000002</v>
      </c>
      <c r="J37" s="11">
        <f t="shared" si="1"/>
        <v>190.08</v>
      </c>
      <c r="K37" s="11">
        <f t="shared" si="2"/>
        <v>356.4</v>
      </c>
      <c r="L37" s="11">
        <f t="shared" si="3"/>
        <v>1188</v>
      </c>
      <c r="M37" s="14">
        <f t="shared" si="4"/>
        <v>403.92</v>
      </c>
      <c r="N37" s="14">
        <f>Tableau2[[#This Row],[0-5]]*0+Tableau2[[#This Row],[6-15]]*0.36+Tableau2[[#This Row],[16-25]]*0.36+Tableau2[[#This Row],[26-60]]*0.36+Tableau2[[#This Row],[61_et_plus]]*0.36</f>
        <v>769.82399999999996</v>
      </c>
      <c r="O37" s="7"/>
      <c r="P37" s="14">
        <f>Tableau2[[#This Row],[Demande de transport]]*0.15</f>
        <v>115.47359999999999</v>
      </c>
      <c r="Q37" s="11"/>
      <c r="R37" s="11"/>
      <c r="S37" s="11"/>
      <c r="T37" s="11"/>
    </row>
    <row r="38" spans="1:20" x14ac:dyDescent="0.25">
      <c r="A38" s="5" t="s">
        <v>56</v>
      </c>
      <c r="B38" s="4" t="s">
        <v>36</v>
      </c>
      <c r="C38" s="5">
        <v>2490</v>
      </c>
      <c r="D38" s="5">
        <v>7.0000000000000007E-2</v>
      </c>
      <c r="E38" s="5">
        <v>0.13</v>
      </c>
      <c r="F38" s="5">
        <v>0.22</v>
      </c>
      <c r="G38" s="5">
        <v>0.47</v>
      </c>
      <c r="H38" s="5">
        <v>0.12</v>
      </c>
      <c r="I38" s="11">
        <f t="shared" si="0"/>
        <v>174.3</v>
      </c>
      <c r="J38" s="11">
        <f t="shared" si="1"/>
        <v>323.7</v>
      </c>
      <c r="K38" s="11">
        <f t="shared" si="2"/>
        <v>547.79999999999995</v>
      </c>
      <c r="L38" s="11">
        <f t="shared" si="3"/>
        <v>1170.3</v>
      </c>
      <c r="M38" s="11">
        <f t="shared" si="4"/>
        <v>298.8</v>
      </c>
      <c r="N38" s="11">
        <f>Tableau2[[#This Row],[0-5]]*0+Tableau2[[#This Row],[6-15]]*0.36+Tableau2[[#This Row],[16-25]]*0.36+Tableau2[[#This Row],[26-60]]*0.36+Tableau2[[#This Row],[61_et_plus]]*0.36</f>
        <v>842.61599999999999</v>
      </c>
      <c r="O38" s="5"/>
      <c r="P38" s="11">
        <f>Tableau2[[#This Row],[Demande de transport]]*0.15</f>
        <v>126.39239999999999</v>
      </c>
      <c r="Q38" s="11"/>
      <c r="R38" s="11"/>
      <c r="S38" s="11"/>
      <c r="T38" s="11"/>
    </row>
    <row r="39" spans="1:20" x14ac:dyDescent="0.25">
      <c r="A39" s="7" t="s">
        <v>56</v>
      </c>
      <c r="B39" s="6" t="s">
        <v>37</v>
      </c>
      <c r="C39" s="7">
        <v>1828</v>
      </c>
      <c r="D39" s="7">
        <v>0.12</v>
      </c>
      <c r="E39" s="7">
        <v>0.22</v>
      </c>
      <c r="F39" s="7">
        <v>0.22</v>
      </c>
      <c r="G39" s="7">
        <v>0.41</v>
      </c>
      <c r="H39" s="7">
        <v>0.03</v>
      </c>
      <c r="I39" s="11">
        <f t="shared" si="0"/>
        <v>219.35999999999999</v>
      </c>
      <c r="J39" s="11">
        <f t="shared" si="1"/>
        <v>402.16</v>
      </c>
      <c r="K39" s="11">
        <f t="shared" si="2"/>
        <v>402.16</v>
      </c>
      <c r="L39" s="11">
        <f t="shared" si="3"/>
        <v>749.4799999999999</v>
      </c>
      <c r="M39" s="14">
        <f t="shared" si="4"/>
        <v>54.839999999999996</v>
      </c>
      <c r="N39" s="14">
        <f>Tableau2[[#This Row],[0-5]]*0+Tableau2[[#This Row],[6-15]]*0.36+Tableau2[[#This Row],[16-25]]*0.36+Tableau2[[#This Row],[26-60]]*0.36+Tableau2[[#This Row],[61_et_plus]]*0.36</f>
        <v>579.11039999999991</v>
      </c>
      <c r="O39" s="7"/>
      <c r="P39" s="14">
        <f>Tableau2[[#This Row],[Demande de transport]]*0.15</f>
        <v>86.866559999999978</v>
      </c>
      <c r="Q39" s="11"/>
      <c r="R39" s="11"/>
      <c r="S39" s="11"/>
      <c r="T39" s="11"/>
    </row>
    <row r="40" spans="1:20" x14ac:dyDescent="0.25">
      <c r="A40" s="5" t="s">
        <v>56</v>
      </c>
      <c r="B40" s="4" t="s">
        <v>38</v>
      </c>
      <c r="C40" s="5">
        <v>4986</v>
      </c>
      <c r="D40" s="5">
        <v>0.12</v>
      </c>
      <c r="E40" s="5">
        <v>0.23</v>
      </c>
      <c r="F40" s="5">
        <v>0.24</v>
      </c>
      <c r="G40" s="5">
        <v>0.37</v>
      </c>
      <c r="H40" s="5">
        <v>0.04</v>
      </c>
      <c r="I40" s="11">
        <f t="shared" si="0"/>
        <v>598.31999999999994</v>
      </c>
      <c r="J40" s="11">
        <f t="shared" si="1"/>
        <v>1146.78</v>
      </c>
      <c r="K40" s="11">
        <f t="shared" si="2"/>
        <v>1196.6399999999999</v>
      </c>
      <c r="L40" s="11">
        <f t="shared" si="3"/>
        <v>1844.82</v>
      </c>
      <c r="M40" s="11">
        <f t="shared" si="4"/>
        <v>199.44</v>
      </c>
      <c r="N40" s="11">
        <f>Tableau2[[#This Row],[0-5]]*0+Tableau2[[#This Row],[6-15]]*0.36+Tableau2[[#This Row],[16-25]]*0.36+Tableau2[[#This Row],[26-60]]*0.36+Tableau2[[#This Row],[61_et_plus]]*0.36</f>
        <v>1579.5647999999999</v>
      </c>
      <c r="O40" s="5"/>
      <c r="P40" s="11">
        <f>Tableau2[[#This Row],[Demande de transport]]*0.15</f>
        <v>236.93471999999997</v>
      </c>
      <c r="Q40" s="11"/>
      <c r="R40" s="11"/>
      <c r="S40" s="11"/>
      <c r="T40" s="11"/>
    </row>
    <row r="41" spans="1:20" x14ac:dyDescent="0.25">
      <c r="A41" s="7" t="s">
        <v>56</v>
      </c>
      <c r="B41" s="6" t="s">
        <v>39</v>
      </c>
      <c r="C41" s="7">
        <v>2561</v>
      </c>
      <c r="D41" s="7">
        <v>0.14000000000000001</v>
      </c>
      <c r="E41" s="7">
        <v>0.15</v>
      </c>
      <c r="F41" s="7">
        <v>0.27</v>
      </c>
      <c r="G41" s="7">
        <v>0.39</v>
      </c>
      <c r="H41" s="7">
        <v>0.05</v>
      </c>
      <c r="I41" s="11">
        <f t="shared" si="0"/>
        <v>358.54</v>
      </c>
      <c r="J41" s="11">
        <f t="shared" si="1"/>
        <v>384.15</v>
      </c>
      <c r="K41" s="11">
        <f t="shared" si="2"/>
        <v>691.47</v>
      </c>
      <c r="L41" s="11">
        <f t="shared" si="3"/>
        <v>998.79000000000008</v>
      </c>
      <c r="M41" s="14">
        <f t="shared" si="4"/>
        <v>128.05000000000001</v>
      </c>
      <c r="N41" s="14">
        <f>Tableau2[[#This Row],[0-5]]*0+Tableau2[[#This Row],[6-15]]*0.36+Tableau2[[#This Row],[16-25]]*0.36+Tableau2[[#This Row],[26-60]]*0.36+Tableau2[[#This Row],[61_et_plus]]*0.36</f>
        <v>792.88560000000007</v>
      </c>
      <c r="O41" s="7"/>
      <c r="P41" s="14">
        <f>Tableau2[[#This Row],[Demande de transport]]*0.15</f>
        <v>118.93284</v>
      </c>
      <c r="Q41" s="11"/>
      <c r="R41" s="11"/>
      <c r="S41" s="11"/>
      <c r="T41" s="11"/>
    </row>
    <row r="42" spans="1:20" x14ac:dyDescent="0.25">
      <c r="A42" s="5" t="s">
        <v>56</v>
      </c>
      <c r="B42" s="4" t="s">
        <v>40</v>
      </c>
      <c r="C42" s="5">
        <v>5596</v>
      </c>
      <c r="D42" s="5">
        <v>0.14000000000000001</v>
      </c>
      <c r="E42" s="5">
        <v>0.22</v>
      </c>
      <c r="F42" s="5">
        <v>0.25</v>
      </c>
      <c r="G42" s="5">
        <v>0.36</v>
      </c>
      <c r="H42" s="5">
        <v>0.03</v>
      </c>
      <c r="I42" s="11">
        <f t="shared" si="0"/>
        <v>783.44</v>
      </c>
      <c r="J42" s="11">
        <f t="shared" si="1"/>
        <v>1231.1200000000001</v>
      </c>
      <c r="K42" s="11">
        <f t="shared" si="2"/>
        <v>1399</v>
      </c>
      <c r="L42" s="11">
        <f t="shared" si="3"/>
        <v>2014.56</v>
      </c>
      <c r="M42" s="11">
        <f t="shared" si="4"/>
        <v>167.88</v>
      </c>
      <c r="N42" s="11">
        <f>Tableau2[[#This Row],[0-5]]*0+Tableau2[[#This Row],[6-15]]*0.36+Tableau2[[#This Row],[16-25]]*0.36+Tableau2[[#This Row],[26-60]]*0.36+Tableau2[[#This Row],[61_et_plus]]*0.36</f>
        <v>1732.5216</v>
      </c>
      <c r="O42" s="5"/>
      <c r="P42" s="11">
        <f>Tableau2[[#This Row],[Demande de transport]]*0.15</f>
        <v>259.87824000000001</v>
      </c>
      <c r="Q42" s="11"/>
      <c r="R42" s="11"/>
      <c r="S42" s="11"/>
      <c r="T42" s="11"/>
    </row>
    <row r="43" spans="1:20" x14ac:dyDescent="0.25">
      <c r="A43" s="7" t="s">
        <v>56</v>
      </c>
      <c r="B43" s="6" t="s">
        <v>41</v>
      </c>
      <c r="C43" s="7">
        <v>1753</v>
      </c>
      <c r="D43" s="7">
        <v>0.11</v>
      </c>
      <c r="E43" s="7">
        <v>0.15</v>
      </c>
      <c r="F43" s="7">
        <v>0.28999999999999998</v>
      </c>
      <c r="G43" s="7">
        <v>0.38</v>
      </c>
      <c r="H43" s="7">
        <v>7.0000000000000007E-2</v>
      </c>
      <c r="I43" s="11">
        <f t="shared" si="0"/>
        <v>192.83</v>
      </c>
      <c r="J43" s="11">
        <f t="shared" si="1"/>
        <v>262.95</v>
      </c>
      <c r="K43" s="11">
        <f t="shared" si="2"/>
        <v>508.36999999999995</v>
      </c>
      <c r="L43" s="11">
        <f t="shared" si="3"/>
        <v>666.14</v>
      </c>
      <c r="M43" s="14">
        <f t="shared" si="4"/>
        <v>122.71000000000001</v>
      </c>
      <c r="N43" s="14">
        <f>Tableau2[[#This Row],[0-5]]*0+Tableau2[[#This Row],[6-15]]*0.36+Tableau2[[#This Row],[16-25]]*0.36+Tableau2[[#This Row],[26-60]]*0.36+Tableau2[[#This Row],[61_et_plus]]*0.36</f>
        <v>561.66120000000001</v>
      </c>
      <c r="O43" s="7"/>
      <c r="P43" s="14">
        <f>Tableau2[[#This Row],[Demande de transport]]*0.15</f>
        <v>84.249179999999996</v>
      </c>
      <c r="Q43" s="11"/>
      <c r="R43" s="11"/>
      <c r="S43" s="11"/>
      <c r="T43" s="11"/>
    </row>
    <row r="44" spans="1:20" x14ac:dyDescent="0.25">
      <c r="A44" s="5" t="s">
        <v>56</v>
      </c>
      <c r="B44" s="4" t="s">
        <v>42</v>
      </c>
      <c r="C44" s="5">
        <v>2392</v>
      </c>
      <c r="D44" s="5">
        <v>7.0000000000000007E-2</v>
      </c>
      <c r="E44" s="5">
        <v>0.17</v>
      </c>
      <c r="F44" s="5">
        <v>0.27</v>
      </c>
      <c r="G44" s="5">
        <v>0.39</v>
      </c>
      <c r="H44" s="5">
        <v>0.09</v>
      </c>
      <c r="I44" s="11">
        <f t="shared" si="0"/>
        <v>167.44000000000003</v>
      </c>
      <c r="J44" s="11">
        <f t="shared" si="1"/>
        <v>406.64000000000004</v>
      </c>
      <c r="K44" s="11">
        <f t="shared" si="2"/>
        <v>645.84</v>
      </c>
      <c r="L44" s="11">
        <f t="shared" si="3"/>
        <v>932.88</v>
      </c>
      <c r="M44" s="11">
        <f t="shared" si="4"/>
        <v>215.28</v>
      </c>
      <c r="N44" s="11">
        <f>Tableau2[[#This Row],[0-5]]*0+Tableau2[[#This Row],[6-15]]*0.36+Tableau2[[#This Row],[16-25]]*0.36+Tableau2[[#This Row],[26-60]]*0.36+Tableau2[[#This Row],[61_et_plus]]*0.36</f>
        <v>792.23039999999992</v>
      </c>
      <c r="O44" s="5"/>
      <c r="P44" s="11">
        <f>Tableau2[[#This Row],[Demande de transport]]*0.15</f>
        <v>118.83455999999998</v>
      </c>
      <c r="Q44" s="11"/>
      <c r="R44" s="11"/>
      <c r="S44" s="11"/>
      <c r="T44" s="11"/>
    </row>
    <row r="45" spans="1:20" x14ac:dyDescent="0.25">
      <c r="A45" s="7" t="s">
        <v>56</v>
      </c>
      <c r="B45" s="6" t="s">
        <v>43</v>
      </c>
      <c r="C45" s="7">
        <v>1594</v>
      </c>
      <c r="D45" s="7">
        <v>7.0000000000000007E-2</v>
      </c>
      <c r="E45" s="7">
        <v>0.12</v>
      </c>
      <c r="F45" s="7">
        <v>0.23</v>
      </c>
      <c r="G45" s="7">
        <v>0.49</v>
      </c>
      <c r="H45" s="7">
        <v>0.09</v>
      </c>
      <c r="I45" s="11">
        <f t="shared" si="0"/>
        <v>111.58000000000001</v>
      </c>
      <c r="J45" s="11">
        <f t="shared" si="1"/>
        <v>191.28</v>
      </c>
      <c r="K45" s="11">
        <f t="shared" si="2"/>
        <v>366.62</v>
      </c>
      <c r="L45" s="11">
        <f t="shared" si="3"/>
        <v>781.06</v>
      </c>
      <c r="M45" s="14">
        <f t="shared" si="4"/>
        <v>143.46</v>
      </c>
      <c r="N45" s="14">
        <f>Tableau2[[#This Row],[0-5]]*0+Tableau2[[#This Row],[6-15]]*0.36+Tableau2[[#This Row],[16-25]]*0.36+Tableau2[[#This Row],[26-60]]*0.36+Tableau2[[#This Row],[61_et_plus]]*0.36</f>
        <v>533.6712</v>
      </c>
      <c r="O45" s="7"/>
      <c r="P45" s="14">
        <f>Tableau2[[#This Row],[Demande de transport]]*0.15</f>
        <v>80.05068</v>
      </c>
      <c r="Q45" s="11"/>
      <c r="R45" s="11"/>
      <c r="S45" s="11"/>
      <c r="T45" s="11"/>
    </row>
    <row r="46" spans="1:20" x14ac:dyDescent="0.25">
      <c r="A46" s="18" t="s">
        <v>57</v>
      </c>
      <c r="B46" t="s">
        <v>66</v>
      </c>
      <c r="C46">
        <v>9148</v>
      </c>
      <c r="D46" s="1">
        <v>0.12</v>
      </c>
      <c r="E46" s="1">
        <v>0.18</v>
      </c>
      <c r="F46" s="1">
        <v>0.24099999999999999</v>
      </c>
      <c r="G46" s="1">
        <v>0.41799999999999998</v>
      </c>
      <c r="H46" s="1">
        <v>4.3999999999999997E-2</v>
      </c>
      <c r="I46" s="11">
        <f t="shared" si="0"/>
        <v>1097.76</v>
      </c>
      <c r="J46" s="11">
        <f t="shared" si="1"/>
        <v>1646.6399999999999</v>
      </c>
      <c r="K46" s="11">
        <f t="shared" si="2"/>
        <v>2204.6680000000001</v>
      </c>
      <c r="L46" s="11">
        <f t="shared" si="3"/>
        <v>3823.864</v>
      </c>
      <c r="M46" s="10">
        <f>C46*H46</f>
        <v>402.512</v>
      </c>
      <c r="N46" s="10">
        <f>Tableau2[[#This Row],[0-5]]*0+Tableau2[[#This Row],[6-15]]*0.36+Tableau2[[#This Row],[16-25]]*0.36+Tableau2[[#This Row],[26-60]]*0.36+Tableau2[[#This Row],[61_et_plus]]*0.36</f>
        <v>2907.9662400000002</v>
      </c>
      <c r="O46" s="13"/>
      <c r="P46" s="10">
        <f>Tableau2[[#This Row],[Demande de transport]]*0.15</f>
        <v>436.19493600000004</v>
      </c>
      <c r="Q46" s="10"/>
      <c r="R46" s="10"/>
      <c r="S46" s="10"/>
      <c r="T46" s="10"/>
    </row>
    <row r="47" spans="1:20" x14ac:dyDescent="0.25">
      <c r="A47" t="s">
        <v>57</v>
      </c>
      <c r="B47" t="s">
        <v>67</v>
      </c>
      <c r="C47">
        <v>5909</v>
      </c>
      <c r="D47" s="1">
        <v>0.11</v>
      </c>
      <c r="E47" s="1">
        <v>0.185</v>
      </c>
      <c r="F47" s="1">
        <v>0.22800000000000001</v>
      </c>
      <c r="G47" s="1">
        <v>0.42799999999999999</v>
      </c>
      <c r="H47" s="1">
        <v>4.8000000000000001E-2</v>
      </c>
      <c r="I47" s="11">
        <f t="shared" si="0"/>
        <v>649.99</v>
      </c>
      <c r="J47" s="11">
        <f t="shared" si="1"/>
        <v>1093.165</v>
      </c>
      <c r="K47" s="11">
        <f t="shared" si="2"/>
        <v>1347.252</v>
      </c>
      <c r="L47" s="11">
        <f t="shared" si="3"/>
        <v>2529.0520000000001</v>
      </c>
      <c r="M47" s="10">
        <f t="shared" ref="M47:M69" si="5">C47*H47</f>
        <v>283.63200000000001</v>
      </c>
      <c r="N47" s="10">
        <f>Tableau2[[#This Row],[0-5]]*0+Tableau2[[#This Row],[6-15]]*0.36+Tableau2[[#This Row],[16-25]]*0.36+Tableau2[[#This Row],[26-60]]*0.36+Tableau2[[#This Row],[61_et_plus]]*0.36</f>
        <v>1891.11636</v>
      </c>
      <c r="P47" s="10">
        <f>Tableau2[[#This Row],[Demande de transport]]*0.15</f>
        <v>283.66745399999996</v>
      </c>
      <c r="Q47" s="19"/>
      <c r="R47" s="19"/>
      <c r="S47" s="19"/>
      <c r="T47" s="19"/>
    </row>
    <row r="48" spans="1:20" x14ac:dyDescent="0.25">
      <c r="A48" t="s">
        <v>57</v>
      </c>
      <c r="B48" s="2" t="s">
        <v>223</v>
      </c>
      <c r="C48" s="2">
        <v>2743</v>
      </c>
      <c r="D48" s="16">
        <v>0.103921568627451</v>
      </c>
      <c r="E48" s="16">
        <v>0.172549019607843</v>
      </c>
      <c r="F48" s="16">
        <v>0.22941176470588201</v>
      </c>
      <c r="G48" s="16">
        <v>0.43137254901960798</v>
      </c>
      <c r="H48" s="16">
        <v>6.2745098039215699E-2</v>
      </c>
      <c r="I48" s="11">
        <f>C48*D48</f>
        <v>285.0568627450981</v>
      </c>
      <c r="J48" s="11">
        <f>C48*E48</f>
        <v>473.30196078431334</v>
      </c>
      <c r="K48" s="11">
        <f>C48*F48</f>
        <v>629.27647058823436</v>
      </c>
      <c r="L48" s="11">
        <f>C48*G48</f>
        <v>1183.2549019607848</v>
      </c>
      <c r="M48" s="10">
        <f>C48*H48</f>
        <v>172.10980392156867</v>
      </c>
      <c r="N48" s="10">
        <f>Tableau2[[#This Row],[0-5]]*0+Tableau2[[#This Row],[6-15]]*0.36+Tableau2[[#This Row],[16-25]]*0.36+Tableau2[[#This Row],[26-60]]*0.36+Tableau2[[#This Row],[61_et_plus]]*0.36</f>
        <v>884.85952941176436</v>
      </c>
      <c r="P48" s="10">
        <f>Tableau2[[#This Row],[Demande de transport]]*0.15</f>
        <v>132.72892941176465</v>
      </c>
      <c r="Q48" s="19"/>
      <c r="R48" s="19"/>
      <c r="S48" s="19"/>
      <c r="T48" s="19"/>
    </row>
    <row r="49" spans="1:20" x14ac:dyDescent="0.25">
      <c r="A49" t="s">
        <v>57</v>
      </c>
      <c r="B49" t="s">
        <v>68</v>
      </c>
      <c r="C49">
        <v>21606</v>
      </c>
      <c r="D49" s="1">
        <v>0.11</v>
      </c>
      <c r="E49" s="1">
        <v>0.14099999999999999</v>
      </c>
      <c r="F49" s="1">
        <v>0.33500000000000002</v>
      </c>
      <c r="G49" s="1">
        <v>0.36899999999999999</v>
      </c>
      <c r="H49" s="1">
        <v>4.2999999999999997E-2</v>
      </c>
      <c r="I49" s="11">
        <f t="shared" si="0"/>
        <v>2376.66</v>
      </c>
      <c r="J49" s="11">
        <f t="shared" si="1"/>
        <v>3046.4459999999999</v>
      </c>
      <c r="K49" s="11">
        <f t="shared" si="2"/>
        <v>7238.01</v>
      </c>
      <c r="L49" s="11">
        <f t="shared" si="3"/>
        <v>7972.6139999999996</v>
      </c>
      <c r="M49" s="10">
        <f t="shared" si="5"/>
        <v>929.05799999999988</v>
      </c>
      <c r="N49" s="10">
        <f>Tableau2[[#This Row],[0-5]]*0+Tableau2[[#This Row],[6-15]]*0.36+Tableau2[[#This Row],[16-25]]*0.36+Tableau2[[#This Row],[26-60]]*0.36+Tableau2[[#This Row],[61_et_plus]]*0.36</f>
        <v>6907.0060799999992</v>
      </c>
      <c r="P49" s="10">
        <f>Tableau2[[#This Row],[Demande de transport]]*0.15</f>
        <v>1036.0509119999999</v>
      </c>
      <c r="Q49" s="19"/>
      <c r="R49" s="19"/>
      <c r="S49" s="19"/>
      <c r="T49" s="19"/>
    </row>
    <row r="50" spans="1:20" x14ac:dyDescent="0.25">
      <c r="A50" t="s">
        <v>57</v>
      </c>
      <c r="B50" t="s">
        <v>69</v>
      </c>
      <c r="C50">
        <v>1132</v>
      </c>
      <c r="D50" s="1">
        <v>0.06</v>
      </c>
      <c r="E50" s="1">
        <v>0.13100000000000001</v>
      </c>
      <c r="F50" s="1">
        <v>0.222</v>
      </c>
      <c r="G50" s="1">
        <v>0.48499999999999999</v>
      </c>
      <c r="H50" s="1">
        <v>0.10100000000000001</v>
      </c>
      <c r="I50" s="11">
        <f t="shared" si="0"/>
        <v>67.92</v>
      </c>
      <c r="J50" s="11">
        <f t="shared" si="1"/>
        <v>148.292</v>
      </c>
      <c r="K50" s="11">
        <f t="shared" si="2"/>
        <v>251.304</v>
      </c>
      <c r="L50" s="11">
        <f t="shared" si="3"/>
        <v>549.02</v>
      </c>
      <c r="M50" s="10">
        <f t="shared" si="5"/>
        <v>114.33200000000001</v>
      </c>
      <c r="N50" s="10">
        <f>Tableau2[[#This Row],[0-5]]*0+Tableau2[[#This Row],[6-15]]*0.36+Tableau2[[#This Row],[16-25]]*0.36+Tableau2[[#This Row],[26-60]]*0.36+Tableau2[[#This Row],[61_et_plus]]*0.36</f>
        <v>382.66127999999998</v>
      </c>
      <c r="P50" s="10">
        <f>Tableau2[[#This Row],[Demande de transport]]*0.15</f>
        <v>57.399191999999992</v>
      </c>
      <c r="Q50" s="19"/>
      <c r="R50" s="19"/>
      <c r="S50" s="19"/>
      <c r="T50" s="19"/>
    </row>
    <row r="51" spans="1:20" x14ac:dyDescent="0.25">
      <c r="A51" t="s">
        <v>57</v>
      </c>
      <c r="B51" t="s">
        <v>70</v>
      </c>
      <c r="C51">
        <v>8872</v>
      </c>
      <c r="D51" s="1">
        <v>0.13</v>
      </c>
      <c r="E51" s="1">
        <v>0.189</v>
      </c>
      <c r="F51" s="1">
        <v>0.23599999999999999</v>
      </c>
      <c r="G51" s="1">
        <v>0.38</v>
      </c>
      <c r="H51" s="1">
        <v>6.3E-2</v>
      </c>
      <c r="I51" s="11">
        <f t="shared" si="0"/>
        <v>1153.3600000000001</v>
      </c>
      <c r="J51" s="11">
        <f t="shared" si="1"/>
        <v>1676.808</v>
      </c>
      <c r="K51" s="11">
        <f t="shared" si="2"/>
        <v>2093.7919999999999</v>
      </c>
      <c r="L51" s="11">
        <f t="shared" si="3"/>
        <v>3371.36</v>
      </c>
      <c r="M51" s="10">
        <f t="shared" si="5"/>
        <v>558.93600000000004</v>
      </c>
      <c r="N51" s="10">
        <f>Tableau2[[#This Row],[0-5]]*0+Tableau2[[#This Row],[6-15]]*0.36+Tableau2[[#This Row],[16-25]]*0.36+Tableau2[[#This Row],[26-60]]*0.36+Tableau2[[#This Row],[61_et_plus]]*0.36</f>
        <v>2772.3225600000001</v>
      </c>
      <c r="P51" s="10">
        <f>Tableau2[[#This Row],[Demande de transport]]*0.15</f>
        <v>415.84838400000001</v>
      </c>
      <c r="Q51" s="19"/>
      <c r="R51" s="19"/>
      <c r="S51" s="19"/>
      <c r="T51" s="19"/>
    </row>
    <row r="52" spans="1:20" x14ac:dyDescent="0.25">
      <c r="A52" t="s">
        <v>57</v>
      </c>
      <c r="B52" t="s">
        <v>71</v>
      </c>
      <c r="C52">
        <v>26452</v>
      </c>
      <c r="D52" s="1">
        <v>0.1</v>
      </c>
      <c r="E52" s="1">
        <v>0.157</v>
      </c>
      <c r="F52" s="1">
        <v>0.36299999999999999</v>
      </c>
      <c r="G52" s="1">
        <v>0.34200000000000003</v>
      </c>
      <c r="H52" s="1">
        <v>0.04</v>
      </c>
      <c r="I52" s="11">
        <f t="shared" si="0"/>
        <v>2645.2000000000003</v>
      </c>
      <c r="J52" s="11">
        <f t="shared" si="1"/>
        <v>4152.9639999999999</v>
      </c>
      <c r="K52" s="11">
        <f t="shared" si="2"/>
        <v>9602.0759999999991</v>
      </c>
      <c r="L52" s="11">
        <f t="shared" si="3"/>
        <v>9046.5840000000007</v>
      </c>
      <c r="M52" s="10">
        <f t="shared" si="5"/>
        <v>1058.08</v>
      </c>
      <c r="N52" s="10">
        <f>Tableau2[[#This Row],[0-5]]*0+Tableau2[[#This Row],[6-15]]*0.36+Tableau2[[#This Row],[16-25]]*0.36+Tableau2[[#This Row],[26-60]]*0.36+Tableau2[[#This Row],[61_et_plus]]*0.36</f>
        <v>8589.4934399999984</v>
      </c>
      <c r="P52" s="10">
        <f>Tableau2[[#This Row],[Demande de transport]]*0.15</f>
        <v>1288.4240159999997</v>
      </c>
      <c r="Q52" s="19"/>
      <c r="R52" s="19"/>
      <c r="S52" s="19"/>
      <c r="T52" s="19"/>
    </row>
    <row r="53" spans="1:20" x14ac:dyDescent="0.25">
      <c r="A53" t="s">
        <v>57</v>
      </c>
      <c r="B53" t="s">
        <v>72</v>
      </c>
      <c r="C53">
        <v>8162</v>
      </c>
      <c r="D53" s="1">
        <v>0.11</v>
      </c>
      <c r="E53" s="1">
        <v>0.20200000000000001</v>
      </c>
      <c r="F53" s="1">
        <v>0.246</v>
      </c>
      <c r="G53" s="1">
        <v>0.39100000000000001</v>
      </c>
      <c r="H53" s="1">
        <v>0.05</v>
      </c>
      <c r="I53" s="11">
        <f t="shared" si="0"/>
        <v>897.82</v>
      </c>
      <c r="J53" s="11">
        <f t="shared" si="1"/>
        <v>1648.7240000000002</v>
      </c>
      <c r="K53" s="11">
        <f t="shared" si="2"/>
        <v>2007.8519999999999</v>
      </c>
      <c r="L53" s="11">
        <f t="shared" si="3"/>
        <v>3191.3420000000001</v>
      </c>
      <c r="M53" s="10">
        <f t="shared" si="5"/>
        <v>408.1</v>
      </c>
      <c r="N53" s="10">
        <f>Tableau2[[#This Row],[0-5]]*0+Tableau2[[#This Row],[6-15]]*0.36+Tableau2[[#This Row],[16-25]]*0.36+Tableau2[[#This Row],[26-60]]*0.36+Tableau2[[#This Row],[61_et_plus]]*0.36</f>
        <v>2612.1664799999999</v>
      </c>
      <c r="P53" s="10">
        <f>Tableau2[[#This Row],[Demande de transport]]*0.15</f>
        <v>391.82497199999995</v>
      </c>
      <c r="Q53" s="19"/>
      <c r="R53" s="19"/>
      <c r="S53" s="19"/>
      <c r="T53" s="19"/>
    </row>
    <row r="54" spans="1:20" x14ac:dyDescent="0.25">
      <c r="A54" t="s">
        <v>57</v>
      </c>
      <c r="B54" t="s">
        <v>73</v>
      </c>
      <c r="C54">
        <v>3694</v>
      </c>
      <c r="D54" s="1">
        <v>0.08</v>
      </c>
      <c r="E54" s="1">
        <v>0.17199999999999999</v>
      </c>
      <c r="F54" s="1">
        <v>0.246</v>
      </c>
      <c r="G54" s="1">
        <v>0.41299999999999998</v>
      </c>
      <c r="H54" s="1">
        <v>9.0999999999999998E-2</v>
      </c>
      <c r="I54" s="11">
        <f t="shared" si="0"/>
        <v>295.52</v>
      </c>
      <c r="J54" s="11">
        <f t="shared" si="1"/>
        <v>635.36799999999994</v>
      </c>
      <c r="K54" s="11">
        <f t="shared" si="2"/>
        <v>908.72399999999993</v>
      </c>
      <c r="L54" s="11">
        <f t="shared" si="3"/>
        <v>1525.6219999999998</v>
      </c>
      <c r="M54" s="10">
        <f t="shared" si="5"/>
        <v>336.154</v>
      </c>
      <c r="N54" s="10">
        <f>Tableau2[[#This Row],[0-5]]*0+Tableau2[[#This Row],[6-15]]*0.36+Tableau2[[#This Row],[16-25]]*0.36+Tableau2[[#This Row],[26-60]]*0.36+Tableau2[[#This Row],[61_et_plus]]*0.36</f>
        <v>1226.1124799999998</v>
      </c>
      <c r="P54" s="10">
        <f>Tableau2[[#This Row],[Demande de transport]]*0.15</f>
        <v>183.91687199999996</v>
      </c>
      <c r="Q54" s="19"/>
      <c r="R54" s="19"/>
      <c r="S54" s="19"/>
      <c r="T54" s="19"/>
    </row>
    <row r="55" spans="1:20" x14ac:dyDescent="0.25">
      <c r="A55" t="s">
        <v>57</v>
      </c>
      <c r="B55" t="s">
        <v>74</v>
      </c>
      <c r="C55">
        <v>7205</v>
      </c>
      <c r="D55" s="1">
        <v>0.14000000000000001</v>
      </c>
      <c r="E55" s="1">
        <v>0.222</v>
      </c>
      <c r="F55" s="1">
        <v>0.21</v>
      </c>
      <c r="G55" s="1">
        <v>0.373</v>
      </c>
      <c r="H55" s="1">
        <v>5.2999999999999999E-2</v>
      </c>
      <c r="I55" s="11">
        <f t="shared" si="0"/>
        <v>1008.7</v>
      </c>
      <c r="J55" s="11">
        <f t="shared" si="1"/>
        <v>1599.51</v>
      </c>
      <c r="K55" s="11">
        <f t="shared" si="2"/>
        <v>1513.05</v>
      </c>
      <c r="L55" s="11">
        <f t="shared" si="3"/>
        <v>2687.4650000000001</v>
      </c>
      <c r="M55" s="10">
        <f t="shared" si="5"/>
        <v>381.86500000000001</v>
      </c>
      <c r="N55" s="10">
        <f>Tableau2[[#This Row],[0-5]]*0+Tableau2[[#This Row],[6-15]]*0.36+Tableau2[[#This Row],[16-25]]*0.36+Tableau2[[#This Row],[26-60]]*0.36+Tableau2[[#This Row],[61_et_plus]]*0.36</f>
        <v>2225.4803999999999</v>
      </c>
      <c r="P55" s="10">
        <f>Tableau2[[#This Row],[Demande de transport]]*0.15</f>
        <v>333.82205999999996</v>
      </c>
      <c r="Q55" s="19"/>
      <c r="R55" s="19"/>
      <c r="S55" s="19"/>
      <c r="T55" s="19"/>
    </row>
    <row r="56" spans="1:20" x14ac:dyDescent="0.25">
      <c r="A56" t="s">
        <v>57</v>
      </c>
      <c r="B56" t="s">
        <v>75</v>
      </c>
      <c r="C56">
        <v>10372</v>
      </c>
      <c r="D56" s="1">
        <v>0.1</v>
      </c>
      <c r="E56" s="1">
        <v>0.16700000000000001</v>
      </c>
      <c r="F56" s="1">
        <v>0.28199999999999997</v>
      </c>
      <c r="G56" s="1">
        <v>0.39700000000000002</v>
      </c>
      <c r="H56" s="1">
        <v>5.3999999999999999E-2</v>
      </c>
      <c r="I56" s="11">
        <f t="shared" si="0"/>
        <v>1037.2</v>
      </c>
      <c r="J56" s="11">
        <f t="shared" si="1"/>
        <v>1732.124</v>
      </c>
      <c r="K56" s="11">
        <f t="shared" si="2"/>
        <v>2924.9039999999995</v>
      </c>
      <c r="L56" s="11">
        <f t="shared" si="3"/>
        <v>4117.6840000000002</v>
      </c>
      <c r="M56" s="10">
        <f t="shared" si="5"/>
        <v>560.08799999999997</v>
      </c>
      <c r="N56" s="10">
        <f>Tableau2[[#This Row],[0-5]]*0+Tableau2[[#This Row],[6-15]]*0.36+Tableau2[[#This Row],[16-25]]*0.36+Tableau2[[#This Row],[26-60]]*0.36+Tableau2[[#This Row],[61_et_plus]]*0.36</f>
        <v>3360.5279999999998</v>
      </c>
      <c r="P56" s="10">
        <f>Tableau2[[#This Row],[Demande de transport]]*0.15</f>
        <v>504.07919999999996</v>
      </c>
      <c r="Q56" s="19"/>
      <c r="R56" s="19"/>
      <c r="S56" s="19"/>
      <c r="T56" s="19"/>
    </row>
    <row r="57" spans="1:20" x14ac:dyDescent="0.25">
      <c r="A57" t="s">
        <v>57</v>
      </c>
      <c r="B57" s="2" t="s">
        <v>224</v>
      </c>
      <c r="C57" s="2">
        <v>14271</v>
      </c>
      <c r="D57" s="16">
        <v>6.0606060606060601E-2</v>
      </c>
      <c r="E57" s="16">
        <v>0.13131313131313099</v>
      </c>
      <c r="F57" s="16">
        <v>0.22222222222222199</v>
      </c>
      <c r="G57" s="16">
        <v>0.48484848484848497</v>
      </c>
      <c r="H57" s="16">
        <v>0.10101010101010099</v>
      </c>
      <c r="I57" s="11">
        <f>C57*D57</f>
        <v>864.90909090909088</v>
      </c>
      <c r="J57" s="11">
        <f>C57*E57</f>
        <v>1873.9696969696924</v>
      </c>
      <c r="K57" s="11">
        <f>C57*F57</f>
        <v>3171.3333333333298</v>
      </c>
      <c r="L57" s="11">
        <f>C57*G57</f>
        <v>6919.2727272727288</v>
      </c>
      <c r="M57" s="10">
        <f>C57*H57</f>
        <v>1441.5151515151513</v>
      </c>
      <c r="N57" s="10">
        <f>Tableau2[[#This Row],[0-5]]*0+Tableau2[[#This Row],[6-15]]*0.36+Tableau2[[#This Row],[16-25]]*0.36+Tableau2[[#This Row],[26-60]]*0.36+Tableau2[[#This Row],[61_et_plus]]*0.36</f>
        <v>4826.1927272727253</v>
      </c>
      <c r="P57" s="10">
        <f>Tableau2[[#This Row],[Demande de transport]]*0.15</f>
        <v>723.92890909090875</v>
      </c>
      <c r="Q57" s="19"/>
      <c r="R57" s="19"/>
      <c r="S57" s="19"/>
      <c r="T57" s="19"/>
    </row>
    <row r="58" spans="1:20" x14ac:dyDescent="0.25">
      <c r="A58" t="s">
        <v>57</v>
      </c>
      <c r="B58" t="s">
        <v>76</v>
      </c>
      <c r="C58">
        <v>1610</v>
      </c>
      <c r="D58" s="1">
        <v>0.06</v>
      </c>
      <c r="E58" s="1">
        <v>0.16700000000000001</v>
      </c>
      <c r="F58" s="1">
        <v>0.23</v>
      </c>
      <c r="G58" s="1">
        <v>0.46</v>
      </c>
      <c r="H58" s="1">
        <v>8.6999999999999994E-2</v>
      </c>
      <c r="I58" s="11">
        <f t="shared" si="0"/>
        <v>96.6</v>
      </c>
      <c r="J58" s="11">
        <f t="shared" si="1"/>
        <v>268.87</v>
      </c>
      <c r="K58" s="11">
        <f t="shared" si="2"/>
        <v>370.3</v>
      </c>
      <c r="L58" s="11">
        <f t="shared" si="3"/>
        <v>740.6</v>
      </c>
      <c r="M58" s="10">
        <f t="shared" si="5"/>
        <v>140.07</v>
      </c>
      <c r="N58" s="10">
        <f>Tableau2[[#This Row],[0-5]]*0+Tableau2[[#This Row],[6-15]]*0.36+Tableau2[[#This Row],[16-25]]*0.36+Tableau2[[#This Row],[26-60]]*0.36+Tableau2[[#This Row],[61_et_plus]]*0.36</f>
        <v>547.14239999999995</v>
      </c>
      <c r="P58" s="10">
        <f>Tableau2[[#This Row],[Demande de transport]]*0.15</f>
        <v>82.071359999999984</v>
      </c>
      <c r="Q58" s="19"/>
      <c r="R58" s="19"/>
      <c r="S58" s="19"/>
      <c r="T58" s="19"/>
    </row>
    <row r="59" spans="1:20" x14ac:dyDescent="0.25">
      <c r="A59" t="s">
        <v>57</v>
      </c>
      <c r="B59" t="s">
        <v>77</v>
      </c>
      <c r="C59">
        <v>5009</v>
      </c>
      <c r="D59" s="1">
        <v>0.1</v>
      </c>
      <c r="E59" s="1">
        <v>0.19500000000000001</v>
      </c>
      <c r="F59" s="1">
        <v>0.22500000000000001</v>
      </c>
      <c r="G59" s="1">
        <v>0.43099999999999999</v>
      </c>
      <c r="H59" s="1">
        <v>5.0999999999999997E-2</v>
      </c>
      <c r="I59" s="11">
        <f t="shared" si="0"/>
        <v>500.90000000000003</v>
      </c>
      <c r="J59" s="11">
        <f t="shared" si="1"/>
        <v>976.755</v>
      </c>
      <c r="K59" s="11">
        <f t="shared" si="2"/>
        <v>1127.0250000000001</v>
      </c>
      <c r="L59" s="11">
        <f t="shared" si="3"/>
        <v>2158.8789999999999</v>
      </c>
      <c r="M59" s="10">
        <f t="shared" si="5"/>
        <v>255.45899999999997</v>
      </c>
      <c r="N59" s="10">
        <f>Tableau2[[#This Row],[0-5]]*0+Tableau2[[#This Row],[6-15]]*0.36+Tableau2[[#This Row],[16-25]]*0.36+Tableau2[[#This Row],[26-60]]*0.36+Tableau2[[#This Row],[61_et_plus]]*0.36</f>
        <v>1626.5224800000001</v>
      </c>
      <c r="P59" s="10">
        <f>Tableau2[[#This Row],[Demande de transport]]*0.15</f>
        <v>243.97837200000001</v>
      </c>
      <c r="Q59" s="19"/>
      <c r="R59" s="19"/>
      <c r="S59" s="19"/>
      <c r="T59" s="19"/>
    </row>
    <row r="60" spans="1:20" x14ac:dyDescent="0.25">
      <c r="A60" t="s">
        <v>57</v>
      </c>
      <c r="B60" t="s">
        <v>78</v>
      </c>
      <c r="C60">
        <v>2410</v>
      </c>
      <c r="D60" s="1">
        <v>7.0000000000000007E-2</v>
      </c>
      <c r="E60" s="1">
        <v>0.127</v>
      </c>
      <c r="F60" s="1">
        <v>0.26100000000000001</v>
      </c>
      <c r="G60" s="1">
        <v>0.39400000000000002</v>
      </c>
      <c r="H60" s="1">
        <v>0.152</v>
      </c>
      <c r="I60" s="11">
        <f t="shared" si="0"/>
        <v>168.70000000000002</v>
      </c>
      <c r="J60" s="11">
        <f t="shared" si="1"/>
        <v>306.07</v>
      </c>
      <c r="K60" s="11">
        <f t="shared" si="2"/>
        <v>629.01</v>
      </c>
      <c r="L60" s="11">
        <f t="shared" si="3"/>
        <v>949.54000000000008</v>
      </c>
      <c r="M60" s="10">
        <f t="shared" si="5"/>
        <v>366.32</v>
      </c>
      <c r="N60" s="10">
        <f>Tableau2[[#This Row],[0-5]]*0+Tableau2[[#This Row],[6-15]]*0.36+Tableau2[[#This Row],[16-25]]*0.36+Tableau2[[#This Row],[26-60]]*0.36+Tableau2[[#This Row],[61_et_plus]]*0.36</f>
        <v>810.33839999999987</v>
      </c>
      <c r="P60" s="10">
        <f>Tableau2[[#This Row],[Demande de transport]]*0.15</f>
        <v>121.55075999999997</v>
      </c>
      <c r="Q60" s="19"/>
      <c r="R60" s="19"/>
      <c r="S60" s="19"/>
      <c r="T60" s="19"/>
    </row>
    <row r="61" spans="1:20" x14ac:dyDescent="0.25">
      <c r="A61" t="s">
        <v>57</v>
      </c>
      <c r="B61" t="s">
        <v>79</v>
      </c>
      <c r="C61">
        <v>5338</v>
      </c>
      <c r="D61" s="1">
        <v>0.1</v>
      </c>
      <c r="E61" s="1">
        <v>0.17299999999999999</v>
      </c>
      <c r="F61" s="1">
        <v>0.22900000000000001</v>
      </c>
      <c r="G61" s="1">
        <v>0.43099999999999999</v>
      </c>
      <c r="H61" s="1">
        <v>6.3E-2</v>
      </c>
      <c r="I61" s="11">
        <f t="shared" si="0"/>
        <v>533.80000000000007</v>
      </c>
      <c r="J61" s="11">
        <f t="shared" si="1"/>
        <v>923.47399999999993</v>
      </c>
      <c r="K61" s="11">
        <f t="shared" si="2"/>
        <v>1222.402</v>
      </c>
      <c r="L61" s="11">
        <f t="shared" si="3"/>
        <v>2300.6779999999999</v>
      </c>
      <c r="M61" s="10">
        <f t="shared" si="5"/>
        <v>336.29399999999998</v>
      </c>
      <c r="N61" s="10">
        <f>Tableau2[[#This Row],[0-5]]*0+Tableau2[[#This Row],[6-15]]*0.36+Tableau2[[#This Row],[16-25]]*0.36+Tableau2[[#This Row],[26-60]]*0.36+Tableau2[[#This Row],[61_et_plus]]*0.36</f>
        <v>1721.8252799999998</v>
      </c>
      <c r="P61" s="10">
        <f>Tableau2[[#This Row],[Demande de transport]]*0.15</f>
        <v>258.27379199999996</v>
      </c>
      <c r="Q61" s="19"/>
      <c r="R61" s="19"/>
      <c r="S61" s="19"/>
      <c r="T61" s="19"/>
    </row>
    <row r="62" spans="1:20" x14ac:dyDescent="0.25">
      <c r="A62" t="s">
        <v>57</v>
      </c>
      <c r="B62" t="s">
        <v>80</v>
      </c>
      <c r="C62">
        <v>7215</v>
      </c>
      <c r="D62" s="1">
        <v>0.13</v>
      </c>
      <c r="E62" s="1">
        <v>0.186</v>
      </c>
      <c r="F62" s="1">
        <v>0.23200000000000001</v>
      </c>
      <c r="G62" s="1">
        <v>0.40600000000000003</v>
      </c>
      <c r="H62" s="1">
        <v>4.2999999999999997E-2</v>
      </c>
      <c r="I62" s="11">
        <f t="shared" si="0"/>
        <v>937.95</v>
      </c>
      <c r="J62" s="11">
        <f t="shared" si="1"/>
        <v>1341.99</v>
      </c>
      <c r="K62" s="11">
        <f t="shared" si="2"/>
        <v>1673.88</v>
      </c>
      <c r="L62" s="11">
        <f t="shared" si="3"/>
        <v>2929.2900000000004</v>
      </c>
      <c r="M62" s="10">
        <f t="shared" si="5"/>
        <v>310.24499999999995</v>
      </c>
      <c r="N62" s="10">
        <f>Tableau2[[#This Row],[0-5]]*0+Tableau2[[#This Row],[6-15]]*0.36+Tableau2[[#This Row],[16-25]]*0.36+Tableau2[[#This Row],[26-60]]*0.36+Tableau2[[#This Row],[61_et_plus]]*0.36</f>
        <v>2251.9458000000004</v>
      </c>
      <c r="P62" s="10">
        <f>Tableau2[[#This Row],[Demande de transport]]*0.15</f>
        <v>337.79187000000007</v>
      </c>
      <c r="Q62" s="19"/>
      <c r="R62" s="19"/>
      <c r="S62" s="19"/>
      <c r="T62" s="19"/>
    </row>
    <row r="63" spans="1:20" x14ac:dyDescent="0.25">
      <c r="A63" t="s">
        <v>57</v>
      </c>
      <c r="B63" t="s">
        <v>81</v>
      </c>
      <c r="C63">
        <v>6026</v>
      </c>
      <c r="D63" s="1">
        <v>0.1</v>
      </c>
      <c r="E63" s="1">
        <v>0.17199999999999999</v>
      </c>
      <c r="F63" s="1">
        <v>0.23200000000000001</v>
      </c>
      <c r="G63" s="1">
        <v>0.43</v>
      </c>
      <c r="H63" s="1">
        <v>6.8000000000000005E-2</v>
      </c>
      <c r="I63" s="11">
        <f t="shared" si="0"/>
        <v>602.6</v>
      </c>
      <c r="J63" s="11">
        <f t="shared" si="1"/>
        <v>1036.472</v>
      </c>
      <c r="K63" s="11">
        <f t="shared" si="2"/>
        <v>1398.0320000000002</v>
      </c>
      <c r="L63" s="11">
        <f t="shared" si="3"/>
        <v>2591.1799999999998</v>
      </c>
      <c r="M63" s="10">
        <f t="shared" si="5"/>
        <v>409.76800000000003</v>
      </c>
      <c r="N63" s="10">
        <f>Tableau2[[#This Row],[0-5]]*0+Tableau2[[#This Row],[6-15]]*0.36+Tableau2[[#This Row],[16-25]]*0.36+Tableau2[[#This Row],[26-60]]*0.36+Tableau2[[#This Row],[61_et_plus]]*0.36</f>
        <v>1956.7627199999999</v>
      </c>
      <c r="P63" s="10">
        <f>Tableau2[[#This Row],[Demande de transport]]*0.15</f>
        <v>293.514408</v>
      </c>
      <c r="Q63" s="19"/>
      <c r="R63" s="19"/>
      <c r="S63" s="19"/>
      <c r="T63" s="19"/>
    </row>
    <row r="64" spans="1:20" x14ac:dyDescent="0.25">
      <c r="A64" t="s">
        <v>57</v>
      </c>
      <c r="B64" t="s">
        <v>82</v>
      </c>
      <c r="C64">
        <v>7628</v>
      </c>
      <c r="D64" s="1">
        <v>0.12</v>
      </c>
      <c r="E64" s="1">
        <v>0.159</v>
      </c>
      <c r="F64" s="1">
        <v>0.22700000000000001</v>
      </c>
      <c r="G64" s="1">
        <v>0.42699999999999999</v>
      </c>
      <c r="H64" s="1">
        <v>7.0000000000000007E-2</v>
      </c>
      <c r="I64" s="11">
        <f t="shared" si="0"/>
        <v>915.36</v>
      </c>
      <c r="J64" s="11">
        <f t="shared" si="1"/>
        <v>1212.8520000000001</v>
      </c>
      <c r="K64" s="11">
        <f t="shared" si="2"/>
        <v>1731.556</v>
      </c>
      <c r="L64" s="11">
        <f t="shared" si="3"/>
        <v>3257.1559999999999</v>
      </c>
      <c r="M64" s="10">
        <f t="shared" si="5"/>
        <v>533.96</v>
      </c>
      <c r="N64" s="10">
        <f>Tableau2[[#This Row],[0-5]]*0+Tableau2[[#This Row],[6-15]]*0.36+Tableau2[[#This Row],[16-25]]*0.36+Tableau2[[#This Row],[26-60]]*0.36+Tableau2[[#This Row],[61_et_plus]]*0.36</f>
        <v>2424.7886400000002</v>
      </c>
      <c r="P64" s="10">
        <f>Tableau2[[#This Row],[Demande de transport]]*0.15</f>
        <v>363.71829600000001</v>
      </c>
      <c r="Q64" s="19"/>
      <c r="R64" s="19"/>
      <c r="S64" s="19"/>
      <c r="T64" s="19"/>
    </row>
    <row r="65" spans="1:20" x14ac:dyDescent="0.25">
      <c r="A65" t="s">
        <v>57</v>
      </c>
      <c r="B65" t="s">
        <v>83</v>
      </c>
      <c r="C65">
        <v>4773</v>
      </c>
      <c r="D65" s="1">
        <v>0.14000000000000001</v>
      </c>
      <c r="E65" s="1">
        <v>0.16700000000000001</v>
      </c>
      <c r="F65" s="1">
        <v>0.22700000000000001</v>
      </c>
      <c r="G65" s="1">
        <v>0.379</v>
      </c>
      <c r="H65" s="1">
        <v>8.5000000000000006E-2</v>
      </c>
      <c r="I65" s="11">
        <f t="shared" si="0"/>
        <v>668.22</v>
      </c>
      <c r="J65" s="11">
        <f t="shared" si="1"/>
        <v>797.09100000000001</v>
      </c>
      <c r="K65" s="11">
        <f t="shared" si="2"/>
        <v>1083.471</v>
      </c>
      <c r="L65" s="11">
        <f t="shared" si="3"/>
        <v>1808.9670000000001</v>
      </c>
      <c r="M65" s="10">
        <f t="shared" si="5"/>
        <v>405.70500000000004</v>
      </c>
      <c r="N65" s="10">
        <f>Tableau2[[#This Row],[0-5]]*0+Tableau2[[#This Row],[6-15]]*0.36+Tableau2[[#This Row],[16-25]]*0.36+Tableau2[[#This Row],[26-60]]*0.36+Tableau2[[#This Row],[61_et_plus]]*0.36</f>
        <v>1474.28424</v>
      </c>
      <c r="P65" s="10">
        <f>Tableau2[[#This Row],[Demande de transport]]*0.15</f>
        <v>221.14263599999998</v>
      </c>
      <c r="Q65" s="19"/>
      <c r="R65" s="19"/>
      <c r="S65" s="19"/>
      <c r="T65" s="19"/>
    </row>
    <row r="66" spans="1:20" x14ac:dyDescent="0.25">
      <c r="A66" t="s">
        <v>57</v>
      </c>
      <c r="B66" t="s">
        <v>84</v>
      </c>
      <c r="C66">
        <v>6107</v>
      </c>
      <c r="D66" s="1">
        <v>0.11</v>
      </c>
      <c r="E66" s="1">
        <v>0.20200000000000001</v>
      </c>
      <c r="F66" s="1">
        <v>0.22500000000000001</v>
      </c>
      <c r="G66" s="1">
        <v>0.41199999999999998</v>
      </c>
      <c r="H66" s="1">
        <v>5.5E-2</v>
      </c>
      <c r="I66" s="11">
        <f t="shared" si="0"/>
        <v>671.77</v>
      </c>
      <c r="J66" s="11">
        <f t="shared" si="1"/>
        <v>1233.614</v>
      </c>
      <c r="K66" s="11">
        <f t="shared" si="2"/>
        <v>1374.075</v>
      </c>
      <c r="L66" s="11">
        <f t="shared" si="3"/>
        <v>2516.0839999999998</v>
      </c>
      <c r="M66" s="10">
        <f t="shared" si="5"/>
        <v>335.88499999999999</v>
      </c>
      <c r="N66" s="10">
        <f>Tableau2[[#This Row],[0-5]]*0+Tableau2[[#This Row],[6-15]]*0.36+Tableau2[[#This Row],[16-25]]*0.36+Tableau2[[#This Row],[26-60]]*0.36+Tableau2[[#This Row],[61_et_plus]]*0.36</f>
        <v>1965.4768799999997</v>
      </c>
      <c r="P66" s="10">
        <f>Tableau2[[#This Row],[Demande de transport]]*0.15</f>
        <v>294.82153199999993</v>
      </c>
      <c r="Q66" s="19"/>
      <c r="R66" s="19"/>
      <c r="S66" s="19"/>
      <c r="T66" s="19"/>
    </row>
    <row r="67" spans="1:20" x14ac:dyDescent="0.25">
      <c r="A67" t="s">
        <v>57</v>
      </c>
      <c r="B67" t="s">
        <v>88</v>
      </c>
      <c r="C67">
        <v>14271</v>
      </c>
      <c r="D67" s="1">
        <v>0.1</v>
      </c>
      <c r="E67" s="1">
        <v>0.19900000000000001</v>
      </c>
      <c r="F67" s="1">
        <v>0.23799999999999999</v>
      </c>
      <c r="G67" s="1">
        <v>0.41299999999999998</v>
      </c>
      <c r="H67" s="1">
        <v>4.8000000000000001E-2</v>
      </c>
      <c r="I67" s="11">
        <f t="shared" si="0"/>
        <v>1427.1000000000001</v>
      </c>
      <c r="J67" s="11">
        <f t="shared" si="1"/>
        <v>2839.9290000000001</v>
      </c>
      <c r="K67" s="11">
        <f t="shared" si="2"/>
        <v>3396.498</v>
      </c>
      <c r="L67" s="11">
        <f t="shared" si="3"/>
        <v>5893.9229999999998</v>
      </c>
      <c r="M67" s="10">
        <f t="shared" si="5"/>
        <v>685.00800000000004</v>
      </c>
      <c r="N67" s="10">
        <f>Tableau2[[#This Row],[0-5]]*0+Tableau2[[#This Row],[6-15]]*0.36+Tableau2[[#This Row],[16-25]]*0.36+Tableau2[[#This Row],[26-60]]*0.36+Tableau2[[#This Row],[61_et_plus]]*0.36</f>
        <v>4613.5288799999998</v>
      </c>
      <c r="P67" s="10">
        <f>Tableau2[[#This Row],[Demande de transport]]*0.15</f>
        <v>692.02933199999995</v>
      </c>
      <c r="Q67" s="19"/>
      <c r="R67" s="19"/>
      <c r="S67" s="19"/>
      <c r="T67" s="19"/>
    </row>
    <row r="68" spans="1:20" x14ac:dyDescent="0.25">
      <c r="A68" t="s">
        <v>57</v>
      </c>
      <c r="B68" t="s">
        <v>86</v>
      </c>
      <c r="C68">
        <v>13797</v>
      </c>
      <c r="D68" s="1">
        <v>0.11</v>
      </c>
      <c r="E68" s="1">
        <v>0.17199999999999999</v>
      </c>
      <c r="F68" s="1">
        <v>0.27700000000000002</v>
      </c>
      <c r="G68" s="1">
        <v>0.39400000000000002</v>
      </c>
      <c r="H68" s="1">
        <v>4.4999999999999998E-2</v>
      </c>
      <c r="I68" s="11">
        <f t="shared" si="0"/>
        <v>1517.67</v>
      </c>
      <c r="J68" s="11">
        <f t="shared" si="1"/>
        <v>2373.0839999999998</v>
      </c>
      <c r="K68" s="11">
        <f t="shared" si="2"/>
        <v>3821.7690000000002</v>
      </c>
      <c r="L68" s="11">
        <f t="shared" si="3"/>
        <v>5436.018</v>
      </c>
      <c r="M68" s="10">
        <f t="shared" si="5"/>
        <v>620.86500000000001</v>
      </c>
      <c r="N68" s="10">
        <f>Tableau2[[#This Row],[0-5]]*0+Tableau2[[#This Row],[6-15]]*0.36+Tableau2[[#This Row],[16-25]]*0.36+Tableau2[[#This Row],[26-60]]*0.36+Tableau2[[#This Row],[61_et_plus]]*0.36</f>
        <v>4410.6249600000001</v>
      </c>
      <c r="P68" s="10">
        <f>Tableau2[[#This Row],[Demande de transport]]*0.15</f>
        <v>661.59374400000002</v>
      </c>
      <c r="Q68" s="19"/>
      <c r="R68" s="19"/>
      <c r="S68" s="19"/>
      <c r="T68" s="19"/>
    </row>
    <row r="69" spans="1:20" x14ac:dyDescent="0.25">
      <c r="A69" t="s">
        <v>57</v>
      </c>
      <c r="B69" t="s">
        <v>87</v>
      </c>
      <c r="C69">
        <v>4197</v>
      </c>
      <c r="D69" s="1">
        <v>0.13</v>
      </c>
      <c r="E69" s="1">
        <v>0.17699999999999999</v>
      </c>
      <c r="F69" s="1">
        <v>0.21099999999999999</v>
      </c>
      <c r="G69" s="1">
        <v>0.41699999999999998</v>
      </c>
      <c r="H69" s="1">
        <v>6.2E-2</v>
      </c>
      <c r="I69" s="11">
        <f t="shared" ref="I69" si="6">C69*D69</f>
        <v>545.61</v>
      </c>
      <c r="J69" s="11">
        <f t="shared" ref="J69" si="7">C69*E69</f>
        <v>742.86899999999991</v>
      </c>
      <c r="K69" s="11">
        <f t="shared" ref="K69" si="8">C69*F69</f>
        <v>885.56700000000001</v>
      </c>
      <c r="L69" s="11">
        <f t="shared" ref="L69" si="9">C69*G69</f>
        <v>1750.1489999999999</v>
      </c>
      <c r="M69" s="10">
        <f t="shared" si="5"/>
        <v>260.214</v>
      </c>
      <c r="N69" s="10">
        <f>Tableau2[[#This Row],[0-5]]*0+Tableau2[[#This Row],[6-15]]*0.36+Tableau2[[#This Row],[16-25]]*0.36+Tableau2[[#This Row],[26-60]]*0.36+Tableau2[[#This Row],[61_et_plus]]*0.36</f>
        <v>1309.9676399999998</v>
      </c>
      <c r="P69" s="10">
        <f>Tableau2[[#This Row],[Demande de transport]]*0.15</f>
        <v>196.49514599999998</v>
      </c>
      <c r="Q69" s="19"/>
      <c r="R69" s="19"/>
      <c r="S69" s="19"/>
      <c r="T69" s="19"/>
    </row>
    <row r="70" spans="1:20" x14ac:dyDescent="0.25">
      <c r="A70" s="18" t="s">
        <v>95</v>
      </c>
      <c r="B70" t="s">
        <v>96</v>
      </c>
      <c r="C70">
        <v>2069</v>
      </c>
      <c r="D70">
        <v>7.0000000000000007E-2</v>
      </c>
      <c r="E70">
        <v>0.13</v>
      </c>
      <c r="F70">
        <v>0.32</v>
      </c>
      <c r="G70">
        <v>0.42</v>
      </c>
      <c r="H70">
        <v>0.06</v>
      </c>
      <c r="I70" s="10">
        <f>C70*D70</f>
        <v>144.83000000000001</v>
      </c>
      <c r="J70" s="10">
        <f>C70*E70</f>
        <v>268.97000000000003</v>
      </c>
      <c r="K70" s="10">
        <f>C70*F70</f>
        <v>662.08</v>
      </c>
      <c r="L70" s="10">
        <f>C70*G70</f>
        <v>868.98</v>
      </c>
      <c r="M70" s="10">
        <f>C70*H70</f>
        <v>124.14</v>
      </c>
      <c r="N70" s="10">
        <f>Tableau2[[#This Row],[0-5]]*0+Tableau2[[#This Row],[6-15]]*0.36+Tableau2[[#This Row],[16-25]]*0.36+Tableau2[[#This Row],[26-60]]*0.36+Tableau2[[#This Row],[61_et_plus]]*0.36</f>
        <v>692.70119999999997</v>
      </c>
      <c r="P70" s="10">
        <f>Tableau2[[#This Row],[Demande de transport]]*0.15</f>
        <v>103.90517999999999</v>
      </c>
      <c r="Q70" s="19"/>
      <c r="R70" s="19"/>
      <c r="S70" s="19"/>
      <c r="T70" s="19"/>
    </row>
    <row r="71" spans="1:20" x14ac:dyDescent="0.25">
      <c r="A71" t="s">
        <v>95</v>
      </c>
      <c r="B71" t="s">
        <v>97</v>
      </c>
      <c r="C71">
        <v>1595</v>
      </c>
      <c r="D71">
        <v>0.09</v>
      </c>
      <c r="E71">
        <v>0.21</v>
      </c>
      <c r="F71">
        <v>0.2</v>
      </c>
      <c r="G71">
        <v>0.45</v>
      </c>
      <c r="H71">
        <v>0.05</v>
      </c>
      <c r="I71" s="11">
        <f t="shared" ref="I71:I103" si="10">C71*D71</f>
        <v>143.54999999999998</v>
      </c>
      <c r="J71" s="11">
        <f t="shared" ref="J71:J103" si="11">C71*E71</f>
        <v>334.95</v>
      </c>
      <c r="K71" s="11">
        <f t="shared" ref="K71:K103" si="12">C71*F71</f>
        <v>319</v>
      </c>
      <c r="L71" s="11">
        <f t="shared" ref="L71:L103" si="13">C71*G71</f>
        <v>717.75</v>
      </c>
      <c r="M71" s="10">
        <f t="shared" ref="M71:M103" si="14">C71*H71</f>
        <v>79.75</v>
      </c>
      <c r="N71" s="10">
        <f>Tableau2[[#This Row],[0-5]]*0+Tableau2[[#This Row],[6-15]]*0.36+Tableau2[[#This Row],[16-25]]*0.36+Tableau2[[#This Row],[26-60]]*0.36+Tableau2[[#This Row],[61_et_plus]]*0.36</f>
        <v>522.52199999999993</v>
      </c>
      <c r="P71" s="10">
        <f>Tableau2[[#This Row],[Demande de transport]]*0.15</f>
        <v>78.378299999999982</v>
      </c>
      <c r="Q71" s="19"/>
      <c r="R71" s="19"/>
      <c r="S71" s="19"/>
      <c r="T71" s="19"/>
    </row>
    <row r="72" spans="1:20" x14ac:dyDescent="0.25">
      <c r="A72" t="s">
        <v>95</v>
      </c>
      <c r="B72" t="s">
        <v>98</v>
      </c>
      <c r="C72">
        <v>2504</v>
      </c>
      <c r="D72">
        <v>0.09</v>
      </c>
      <c r="E72">
        <v>0.22</v>
      </c>
      <c r="F72">
        <v>0.24</v>
      </c>
      <c r="G72">
        <v>0.39</v>
      </c>
      <c r="H72">
        <v>0.06</v>
      </c>
      <c r="I72" s="11">
        <f t="shared" si="10"/>
        <v>225.35999999999999</v>
      </c>
      <c r="J72" s="11">
        <f t="shared" si="11"/>
        <v>550.88</v>
      </c>
      <c r="K72" s="11">
        <f t="shared" si="12"/>
        <v>600.95999999999992</v>
      </c>
      <c r="L72" s="11">
        <f t="shared" si="13"/>
        <v>976.56000000000006</v>
      </c>
      <c r="M72" s="19">
        <f t="shared" si="14"/>
        <v>150.23999999999998</v>
      </c>
      <c r="N72" s="19">
        <f>Tableau2[[#This Row],[0-5]]*0+Tableau2[[#This Row],[6-15]]*0.36+Tableau2[[#This Row],[16-25]]*0.36+Tableau2[[#This Row],[26-60]]*0.36+Tableau2[[#This Row],[61_et_plus]]*0.36</f>
        <v>820.31039999999996</v>
      </c>
      <c r="P72" s="19">
        <f>Tableau2[[#This Row],[Demande de transport]]*0.15</f>
        <v>123.04655999999999</v>
      </c>
      <c r="Q72" s="19"/>
      <c r="R72" s="19"/>
      <c r="S72" s="19"/>
      <c r="T72" s="19"/>
    </row>
    <row r="73" spans="1:20" x14ac:dyDescent="0.25">
      <c r="A73" t="s">
        <v>95</v>
      </c>
      <c r="B73" t="s">
        <v>99</v>
      </c>
      <c r="C73">
        <v>7264</v>
      </c>
      <c r="D73">
        <v>0.12</v>
      </c>
      <c r="E73">
        <v>0.15</v>
      </c>
      <c r="F73">
        <v>0.26</v>
      </c>
      <c r="G73">
        <v>0.41</v>
      </c>
      <c r="H73">
        <v>0.06</v>
      </c>
      <c r="I73" s="11">
        <f t="shared" si="10"/>
        <v>871.68</v>
      </c>
      <c r="J73" s="11">
        <f t="shared" si="11"/>
        <v>1089.5999999999999</v>
      </c>
      <c r="K73" s="11">
        <f t="shared" si="12"/>
        <v>1888.64</v>
      </c>
      <c r="L73" s="11">
        <f t="shared" si="13"/>
        <v>2978.24</v>
      </c>
      <c r="M73" s="19">
        <f t="shared" si="14"/>
        <v>435.84</v>
      </c>
      <c r="N73" s="19">
        <f>Tableau2[[#This Row],[0-5]]*0+Tableau2[[#This Row],[6-15]]*0.36+Tableau2[[#This Row],[16-25]]*0.36+Tableau2[[#This Row],[26-60]]*0.36+Tableau2[[#This Row],[61_et_plus]]*0.36</f>
        <v>2301.2352000000001</v>
      </c>
      <c r="P73" s="19">
        <f>Tableau2[[#This Row],[Demande de transport]]*0.15</f>
        <v>345.18527999999998</v>
      </c>
      <c r="Q73" s="19"/>
      <c r="R73" s="19"/>
      <c r="S73" s="19"/>
      <c r="T73" s="19"/>
    </row>
    <row r="74" spans="1:20" x14ac:dyDescent="0.25">
      <c r="A74" t="s">
        <v>95</v>
      </c>
      <c r="B74" t="s">
        <v>100</v>
      </c>
      <c r="C74">
        <v>6421</v>
      </c>
      <c r="D74">
        <v>0.09</v>
      </c>
      <c r="E74">
        <v>0.17</v>
      </c>
      <c r="F74">
        <v>0.21</v>
      </c>
      <c r="G74">
        <v>0.45</v>
      </c>
      <c r="H74">
        <v>7.0000000000000007E-2</v>
      </c>
      <c r="I74" s="11">
        <f t="shared" si="10"/>
        <v>577.89</v>
      </c>
      <c r="J74" s="11">
        <f t="shared" si="11"/>
        <v>1091.5700000000002</v>
      </c>
      <c r="K74" s="11">
        <f t="shared" si="12"/>
        <v>1348.4099999999999</v>
      </c>
      <c r="L74" s="11">
        <f t="shared" si="13"/>
        <v>2889.4500000000003</v>
      </c>
      <c r="M74" s="19">
        <f t="shared" si="14"/>
        <v>449.47</v>
      </c>
      <c r="N74" s="19">
        <f>Tableau2[[#This Row],[0-5]]*0+Tableau2[[#This Row],[6-15]]*0.36+Tableau2[[#This Row],[16-25]]*0.36+Tableau2[[#This Row],[26-60]]*0.36+Tableau2[[#This Row],[61_et_plus]]*0.36</f>
        <v>2080.404</v>
      </c>
      <c r="P74" s="19">
        <f>Tableau2[[#This Row],[Demande de transport]]*0.15</f>
        <v>312.06059999999997</v>
      </c>
      <c r="Q74" s="19"/>
      <c r="R74" s="19"/>
      <c r="S74" s="19"/>
      <c r="T74" s="19"/>
    </row>
    <row r="75" spans="1:20" x14ac:dyDescent="0.25">
      <c r="A75" t="s">
        <v>95</v>
      </c>
      <c r="B75" t="s">
        <v>101</v>
      </c>
      <c r="C75">
        <v>2673</v>
      </c>
      <c r="D75">
        <v>0.1</v>
      </c>
      <c r="E75">
        <v>0.17</v>
      </c>
      <c r="F75">
        <v>0.21</v>
      </c>
      <c r="G75">
        <v>0.41</v>
      </c>
      <c r="H75">
        <v>0.11</v>
      </c>
      <c r="I75" s="11">
        <f t="shared" si="10"/>
        <v>267.3</v>
      </c>
      <c r="J75" s="11">
        <f t="shared" si="11"/>
        <v>454.41</v>
      </c>
      <c r="K75" s="11">
        <f t="shared" si="12"/>
        <v>561.32999999999993</v>
      </c>
      <c r="L75" s="11">
        <f t="shared" si="13"/>
        <v>1095.9299999999998</v>
      </c>
      <c r="M75" s="19">
        <f t="shared" si="14"/>
        <v>294.03000000000003</v>
      </c>
      <c r="N75" s="19">
        <f>Tableau2[[#This Row],[0-5]]*0+Tableau2[[#This Row],[6-15]]*0.36+Tableau2[[#This Row],[16-25]]*0.36+Tableau2[[#This Row],[26-60]]*0.36+Tableau2[[#This Row],[61_et_plus]]*0.36</f>
        <v>866.05199999999991</v>
      </c>
      <c r="P75" s="19">
        <f>Tableau2[[#This Row],[Demande de transport]]*0.15</f>
        <v>129.90779999999998</v>
      </c>
      <c r="Q75" s="19"/>
      <c r="R75" s="19"/>
      <c r="S75" s="19"/>
      <c r="T75" s="19"/>
    </row>
    <row r="76" spans="1:20" x14ac:dyDescent="0.25">
      <c r="A76" t="s">
        <v>95</v>
      </c>
      <c r="B76" t="s">
        <v>102</v>
      </c>
      <c r="C76">
        <v>4468</v>
      </c>
      <c r="D76">
        <v>0.08</v>
      </c>
      <c r="E76">
        <v>0.21</v>
      </c>
      <c r="F76">
        <v>0.24</v>
      </c>
      <c r="G76">
        <v>0.41</v>
      </c>
      <c r="H76">
        <v>0.05</v>
      </c>
      <c r="I76" s="11">
        <f t="shared" si="10"/>
        <v>357.44</v>
      </c>
      <c r="J76" s="11">
        <f t="shared" si="11"/>
        <v>938.28</v>
      </c>
      <c r="K76" s="11">
        <f t="shared" si="12"/>
        <v>1072.32</v>
      </c>
      <c r="L76" s="11">
        <f t="shared" si="13"/>
        <v>1831.8799999999999</v>
      </c>
      <c r="M76" s="19">
        <f t="shared" si="14"/>
        <v>223.4</v>
      </c>
      <c r="N76" s="19">
        <f>Tableau2[[#This Row],[0-5]]*0+Tableau2[[#This Row],[6-15]]*0.36+Tableau2[[#This Row],[16-25]]*0.36+Tableau2[[#This Row],[26-60]]*0.36+Tableau2[[#This Row],[61_et_plus]]*0.36</f>
        <v>1463.7167999999999</v>
      </c>
      <c r="P76" s="19">
        <f>Tableau2[[#This Row],[Demande de transport]]*0.15</f>
        <v>219.55751999999998</v>
      </c>
      <c r="Q76" s="19"/>
      <c r="R76" s="19"/>
      <c r="S76" s="19"/>
      <c r="T76" s="19"/>
    </row>
    <row r="77" spans="1:20" x14ac:dyDescent="0.25">
      <c r="A77" t="s">
        <v>95</v>
      </c>
      <c r="B77" t="s">
        <v>103</v>
      </c>
      <c r="C77">
        <v>3950</v>
      </c>
      <c r="D77">
        <v>7.0000000000000007E-2</v>
      </c>
      <c r="E77">
        <v>0.18</v>
      </c>
      <c r="F77">
        <v>0.25</v>
      </c>
      <c r="G77">
        <v>0.42</v>
      </c>
      <c r="H77">
        <v>0.08</v>
      </c>
      <c r="I77" s="11">
        <f t="shared" si="10"/>
        <v>276.5</v>
      </c>
      <c r="J77" s="11">
        <f t="shared" si="11"/>
        <v>711</v>
      </c>
      <c r="K77" s="11">
        <f t="shared" si="12"/>
        <v>987.5</v>
      </c>
      <c r="L77" s="11">
        <f t="shared" si="13"/>
        <v>1659</v>
      </c>
      <c r="M77" s="19">
        <f t="shared" si="14"/>
        <v>316</v>
      </c>
      <c r="N77" s="19">
        <f>Tableau2[[#This Row],[0-5]]*0+Tableau2[[#This Row],[6-15]]*0.36+Tableau2[[#This Row],[16-25]]*0.36+Tableau2[[#This Row],[26-60]]*0.36+Tableau2[[#This Row],[61_et_plus]]*0.36</f>
        <v>1322.46</v>
      </c>
      <c r="P77" s="19">
        <f>Tableau2[[#This Row],[Demande de transport]]*0.15</f>
        <v>198.369</v>
      </c>
      <c r="Q77" s="19"/>
      <c r="R77" s="19"/>
      <c r="S77" s="19"/>
      <c r="T77" s="19"/>
    </row>
    <row r="78" spans="1:20" x14ac:dyDescent="0.25">
      <c r="A78" t="s">
        <v>95</v>
      </c>
      <c r="B78" t="s">
        <v>104</v>
      </c>
      <c r="C78">
        <v>1669</v>
      </c>
      <c r="D78">
        <v>0.11</v>
      </c>
      <c r="E78">
        <v>0.18</v>
      </c>
      <c r="F78">
        <v>0.23</v>
      </c>
      <c r="G78">
        <v>0.41</v>
      </c>
      <c r="H78">
        <v>7.0000000000000007E-2</v>
      </c>
      <c r="I78" s="11">
        <f t="shared" si="10"/>
        <v>183.59</v>
      </c>
      <c r="J78" s="11">
        <f t="shared" si="11"/>
        <v>300.42</v>
      </c>
      <c r="K78" s="11">
        <f t="shared" si="12"/>
        <v>383.87</v>
      </c>
      <c r="L78" s="11">
        <f t="shared" si="13"/>
        <v>684.29</v>
      </c>
      <c r="M78" s="19">
        <f t="shared" si="14"/>
        <v>116.83000000000001</v>
      </c>
      <c r="N78" s="19">
        <f>Tableau2[[#This Row],[0-5]]*0+Tableau2[[#This Row],[6-15]]*0.36+Tableau2[[#This Row],[16-25]]*0.36+Tableau2[[#This Row],[26-60]]*0.36+Tableau2[[#This Row],[61_et_plus]]*0.36</f>
        <v>534.74760000000003</v>
      </c>
      <c r="P78" s="19">
        <f>Tableau2[[#This Row],[Demande de transport]]*0.15</f>
        <v>80.212140000000005</v>
      </c>
      <c r="Q78" s="19"/>
      <c r="R78" s="19"/>
      <c r="S78" s="19"/>
      <c r="T78" s="19"/>
    </row>
    <row r="79" spans="1:20" x14ac:dyDescent="0.25">
      <c r="A79" t="s">
        <v>95</v>
      </c>
      <c r="B79" t="s">
        <v>105</v>
      </c>
      <c r="C79">
        <v>4399</v>
      </c>
      <c r="D79">
        <v>0.1</v>
      </c>
      <c r="E79">
        <v>0.17</v>
      </c>
      <c r="F79">
        <v>0.21</v>
      </c>
      <c r="G79">
        <v>0.45</v>
      </c>
      <c r="H79">
        <v>0.08</v>
      </c>
      <c r="I79" s="11">
        <f t="shared" si="10"/>
        <v>439.90000000000003</v>
      </c>
      <c r="J79" s="11">
        <f t="shared" si="11"/>
        <v>747.83</v>
      </c>
      <c r="K79" s="11">
        <f t="shared" si="12"/>
        <v>923.79</v>
      </c>
      <c r="L79" s="11">
        <f t="shared" si="13"/>
        <v>1979.55</v>
      </c>
      <c r="M79" s="19">
        <f t="shared" si="14"/>
        <v>351.92</v>
      </c>
      <c r="N79" s="19">
        <f>Tableau2[[#This Row],[0-5]]*0+Tableau2[[#This Row],[6-15]]*0.36+Tableau2[[#This Row],[16-25]]*0.36+Tableau2[[#This Row],[26-60]]*0.36+Tableau2[[#This Row],[61_et_plus]]*0.36</f>
        <v>1441.1123999999998</v>
      </c>
      <c r="P79" s="19">
        <f>Tableau2[[#This Row],[Demande de transport]]*0.15</f>
        <v>216.16685999999996</v>
      </c>
      <c r="Q79" s="19"/>
      <c r="R79" s="19"/>
      <c r="S79" s="19"/>
      <c r="T79" s="19"/>
    </row>
    <row r="80" spans="1:20" x14ac:dyDescent="0.25">
      <c r="A80" t="s">
        <v>95</v>
      </c>
      <c r="B80" t="s">
        <v>106</v>
      </c>
      <c r="C80">
        <v>2922</v>
      </c>
      <c r="D80">
        <v>0.17</v>
      </c>
      <c r="E80">
        <v>0.27</v>
      </c>
      <c r="F80">
        <v>0.19</v>
      </c>
      <c r="G80">
        <v>0.33</v>
      </c>
      <c r="H80">
        <v>0.04</v>
      </c>
      <c r="I80" s="11">
        <f t="shared" si="10"/>
        <v>496.74</v>
      </c>
      <c r="J80" s="11">
        <f t="shared" si="11"/>
        <v>788.94</v>
      </c>
      <c r="K80" s="11">
        <f t="shared" si="12"/>
        <v>555.17999999999995</v>
      </c>
      <c r="L80" s="11">
        <f t="shared" si="13"/>
        <v>964.26</v>
      </c>
      <c r="M80" s="19">
        <f t="shared" si="14"/>
        <v>116.88</v>
      </c>
      <c r="N80" s="19">
        <f>Tableau2[[#This Row],[0-5]]*0+Tableau2[[#This Row],[6-15]]*0.36+Tableau2[[#This Row],[16-25]]*0.36+Tableau2[[#This Row],[26-60]]*0.36+Tableau2[[#This Row],[61_et_plus]]*0.36</f>
        <v>873.09360000000004</v>
      </c>
      <c r="P80" s="19">
        <f>Tableau2[[#This Row],[Demande de transport]]*0.15</f>
        <v>130.96404000000001</v>
      </c>
      <c r="Q80" s="19"/>
      <c r="R80" s="19"/>
      <c r="S80" s="19"/>
      <c r="T80" s="19"/>
    </row>
    <row r="81" spans="1:20" x14ac:dyDescent="0.25">
      <c r="A81" t="s">
        <v>95</v>
      </c>
      <c r="B81" t="s">
        <v>107</v>
      </c>
      <c r="C81">
        <v>3436</v>
      </c>
      <c r="D81">
        <v>0.13</v>
      </c>
      <c r="E81">
        <v>0.17</v>
      </c>
      <c r="F81">
        <v>0.21</v>
      </c>
      <c r="G81">
        <v>0.43</v>
      </c>
      <c r="H81">
        <v>7.0000000000000007E-2</v>
      </c>
      <c r="I81" s="11">
        <f t="shared" si="10"/>
        <v>446.68</v>
      </c>
      <c r="J81" s="11">
        <f t="shared" si="11"/>
        <v>584.12</v>
      </c>
      <c r="K81" s="11">
        <f t="shared" si="12"/>
        <v>721.56</v>
      </c>
      <c r="L81" s="11">
        <f t="shared" si="13"/>
        <v>1477.48</v>
      </c>
      <c r="M81" s="19">
        <f t="shared" si="14"/>
        <v>240.52</v>
      </c>
      <c r="N81" s="19">
        <f>Tableau2[[#This Row],[0-5]]*0+Tableau2[[#This Row],[6-15]]*0.36+Tableau2[[#This Row],[16-25]]*0.36+Tableau2[[#This Row],[26-60]]*0.36+Tableau2[[#This Row],[61_et_plus]]*0.36</f>
        <v>1088.5247999999999</v>
      </c>
      <c r="P81" s="19">
        <f>Tableau2[[#This Row],[Demande de transport]]*0.15</f>
        <v>163.27871999999999</v>
      </c>
      <c r="Q81" s="19"/>
      <c r="R81" s="19"/>
      <c r="S81" s="19"/>
      <c r="T81" s="19"/>
    </row>
    <row r="82" spans="1:20" x14ac:dyDescent="0.25">
      <c r="A82" t="s">
        <v>95</v>
      </c>
      <c r="B82" t="s">
        <v>108</v>
      </c>
      <c r="C82">
        <v>5434</v>
      </c>
      <c r="D82">
        <v>0.1</v>
      </c>
      <c r="E82">
        <v>0.18</v>
      </c>
      <c r="F82">
        <v>0.24</v>
      </c>
      <c r="G82">
        <v>0.42</v>
      </c>
      <c r="H82">
        <v>0.06</v>
      </c>
      <c r="I82" s="11">
        <f t="shared" si="10"/>
        <v>543.4</v>
      </c>
      <c r="J82" s="11">
        <f t="shared" si="11"/>
        <v>978.12</v>
      </c>
      <c r="K82" s="11">
        <f t="shared" si="12"/>
        <v>1304.1599999999999</v>
      </c>
      <c r="L82" s="11">
        <f t="shared" si="13"/>
        <v>2282.2799999999997</v>
      </c>
      <c r="M82" s="19">
        <f t="shared" si="14"/>
        <v>326.03999999999996</v>
      </c>
      <c r="N82" s="19">
        <f>Tableau2[[#This Row],[0-5]]*0+Tableau2[[#This Row],[6-15]]*0.36+Tableau2[[#This Row],[16-25]]*0.36+Tableau2[[#This Row],[26-60]]*0.36+Tableau2[[#This Row],[61_et_plus]]*0.36</f>
        <v>1760.6159999999998</v>
      </c>
      <c r="P82" s="19">
        <f>Tableau2[[#This Row],[Demande de transport]]*0.15</f>
        <v>264.09239999999994</v>
      </c>
      <c r="Q82" s="19"/>
      <c r="R82" s="19"/>
      <c r="S82" s="19"/>
      <c r="T82" s="19"/>
    </row>
    <row r="83" spans="1:20" x14ac:dyDescent="0.25">
      <c r="A83" t="s">
        <v>95</v>
      </c>
      <c r="B83" t="s">
        <v>109</v>
      </c>
      <c r="C83">
        <v>1686</v>
      </c>
      <c r="D83">
        <v>0.1</v>
      </c>
      <c r="E83">
        <v>0.13</v>
      </c>
      <c r="F83">
        <v>0.24</v>
      </c>
      <c r="G83">
        <v>0.43</v>
      </c>
      <c r="H83">
        <v>0.11</v>
      </c>
      <c r="I83" s="11">
        <f t="shared" si="10"/>
        <v>168.60000000000002</v>
      </c>
      <c r="J83" s="11">
        <f t="shared" si="11"/>
        <v>219.18</v>
      </c>
      <c r="K83" s="11">
        <f t="shared" si="12"/>
        <v>404.64</v>
      </c>
      <c r="L83" s="11">
        <f t="shared" si="13"/>
        <v>724.98</v>
      </c>
      <c r="M83" s="19">
        <f t="shared" si="14"/>
        <v>185.46</v>
      </c>
      <c r="N83" s="19">
        <f>Tableau2[[#This Row],[0-5]]*0+Tableau2[[#This Row],[6-15]]*0.36+Tableau2[[#This Row],[16-25]]*0.36+Tableau2[[#This Row],[26-60]]*0.36+Tableau2[[#This Row],[61_et_plus]]*0.36</f>
        <v>552.33359999999993</v>
      </c>
      <c r="P83" s="19">
        <f>Tableau2[[#This Row],[Demande de transport]]*0.15</f>
        <v>82.850039999999993</v>
      </c>
      <c r="Q83" s="19"/>
      <c r="R83" s="19"/>
      <c r="S83" s="19"/>
      <c r="T83" s="19"/>
    </row>
    <row r="84" spans="1:20" x14ac:dyDescent="0.25">
      <c r="A84" t="s">
        <v>95</v>
      </c>
      <c r="B84" t="s">
        <v>110</v>
      </c>
      <c r="C84">
        <v>1042</v>
      </c>
      <c r="D84">
        <v>7.0000000000000007E-2</v>
      </c>
      <c r="E84">
        <v>0.11</v>
      </c>
      <c r="F84">
        <v>0.26</v>
      </c>
      <c r="G84">
        <v>0.39</v>
      </c>
      <c r="H84">
        <v>0.18</v>
      </c>
      <c r="I84" s="11">
        <f t="shared" si="10"/>
        <v>72.940000000000012</v>
      </c>
      <c r="J84" s="11">
        <f t="shared" si="11"/>
        <v>114.62</v>
      </c>
      <c r="K84" s="11">
        <f t="shared" si="12"/>
        <v>270.92</v>
      </c>
      <c r="L84" s="11">
        <f t="shared" si="13"/>
        <v>406.38</v>
      </c>
      <c r="M84" s="19">
        <f t="shared" si="14"/>
        <v>187.56</v>
      </c>
      <c r="N84" s="19">
        <f>Tableau2[[#This Row],[0-5]]*0+Tableau2[[#This Row],[6-15]]*0.36+Tableau2[[#This Row],[16-25]]*0.36+Tableau2[[#This Row],[26-60]]*0.36+Tableau2[[#This Row],[61_et_plus]]*0.36</f>
        <v>352.61279999999994</v>
      </c>
      <c r="P84" s="19">
        <f>Tableau2[[#This Row],[Demande de transport]]*0.15</f>
        <v>52.891919999999992</v>
      </c>
      <c r="Q84" s="19"/>
      <c r="R84" s="19"/>
      <c r="S84" s="19"/>
      <c r="T84" s="19"/>
    </row>
    <row r="85" spans="1:20" x14ac:dyDescent="0.25">
      <c r="A85" t="s">
        <v>95</v>
      </c>
      <c r="B85" t="s">
        <v>111</v>
      </c>
      <c r="C85">
        <v>6556</v>
      </c>
      <c r="D85">
        <v>0.13</v>
      </c>
      <c r="E85">
        <v>0.21</v>
      </c>
      <c r="F85">
        <v>0.23</v>
      </c>
      <c r="G85">
        <v>0.39</v>
      </c>
      <c r="H85">
        <v>0.04</v>
      </c>
      <c r="I85" s="11">
        <f t="shared" si="10"/>
        <v>852.28</v>
      </c>
      <c r="J85" s="11">
        <f t="shared" si="11"/>
        <v>1376.76</v>
      </c>
      <c r="K85" s="11">
        <f t="shared" si="12"/>
        <v>1507.88</v>
      </c>
      <c r="L85" s="11">
        <f t="shared" si="13"/>
        <v>2556.84</v>
      </c>
      <c r="M85" s="19">
        <f t="shared" si="14"/>
        <v>262.24</v>
      </c>
      <c r="N85" s="19">
        <f>Tableau2[[#This Row],[0-5]]*0+Tableau2[[#This Row],[6-15]]*0.36+Tableau2[[#This Row],[16-25]]*0.36+Tableau2[[#This Row],[26-60]]*0.36+Tableau2[[#This Row],[61_et_plus]]*0.36</f>
        <v>2053.3391999999999</v>
      </c>
      <c r="P85" s="19">
        <f>Tableau2[[#This Row],[Demande de transport]]*0.15</f>
        <v>308.00088</v>
      </c>
      <c r="Q85" s="19"/>
      <c r="R85" s="19"/>
      <c r="S85" s="19"/>
      <c r="T85" s="19"/>
    </row>
    <row r="86" spans="1:20" x14ac:dyDescent="0.25">
      <c r="A86" t="s">
        <v>95</v>
      </c>
      <c r="B86" t="s">
        <v>112</v>
      </c>
      <c r="C86">
        <v>8988</v>
      </c>
      <c r="D86">
        <v>0.14000000000000001</v>
      </c>
      <c r="E86">
        <v>0.22</v>
      </c>
      <c r="F86">
        <v>0.21</v>
      </c>
      <c r="G86">
        <v>0.4</v>
      </c>
      <c r="H86">
        <v>0.03</v>
      </c>
      <c r="I86" s="11">
        <f t="shared" si="10"/>
        <v>1258.3200000000002</v>
      </c>
      <c r="J86" s="11">
        <f t="shared" si="11"/>
        <v>1977.36</v>
      </c>
      <c r="K86" s="11">
        <f t="shared" si="12"/>
        <v>1887.48</v>
      </c>
      <c r="L86" s="11">
        <f t="shared" si="13"/>
        <v>3595.2000000000003</v>
      </c>
      <c r="M86" s="19">
        <f t="shared" si="14"/>
        <v>269.64</v>
      </c>
      <c r="N86" s="19">
        <f>Tableau2[[#This Row],[0-5]]*0+Tableau2[[#This Row],[6-15]]*0.36+Tableau2[[#This Row],[16-25]]*0.36+Tableau2[[#This Row],[26-60]]*0.36+Tableau2[[#This Row],[61_et_plus]]*0.36</f>
        <v>2782.6848000000005</v>
      </c>
      <c r="P86" s="19">
        <f>Tableau2[[#This Row],[Demande de transport]]*0.15</f>
        <v>417.40272000000004</v>
      </c>
      <c r="Q86" s="19"/>
      <c r="R86" s="19"/>
      <c r="S86" s="19"/>
      <c r="T86" s="19"/>
    </row>
    <row r="87" spans="1:20" x14ac:dyDescent="0.25">
      <c r="A87" t="s">
        <v>95</v>
      </c>
      <c r="B87" t="s">
        <v>113</v>
      </c>
      <c r="C87">
        <v>4697</v>
      </c>
      <c r="D87">
        <v>0.09</v>
      </c>
      <c r="E87">
        <v>0.27</v>
      </c>
      <c r="F87">
        <v>0.19</v>
      </c>
      <c r="G87">
        <v>0.41</v>
      </c>
      <c r="H87">
        <v>0.04</v>
      </c>
      <c r="I87" s="11">
        <f t="shared" si="10"/>
        <v>422.72999999999996</v>
      </c>
      <c r="J87" s="11">
        <f t="shared" si="11"/>
        <v>1268.19</v>
      </c>
      <c r="K87" s="11">
        <f t="shared" si="12"/>
        <v>892.43000000000006</v>
      </c>
      <c r="L87" s="11">
        <f t="shared" si="13"/>
        <v>1925.77</v>
      </c>
      <c r="M87" s="19">
        <f t="shared" si="14"/>
        <v>187.88</v>
      </c>
      <c r="N87" s="19">
        <f>Tableau2[[#This Row],[0-5]]*0+Tableau2[[#This Row],[6-15]]*0.36+Tableau2[[#This Row],[16-25]]*0.36+Tableau2[[#This Row],[26-60]]*0.36+Tableau2[[#This Row],[61_et_plus]]*0.36</f>
        <v>1538.7372</v>
      </c>
      <c r="P87" s="19">
        <f>Tableau2[[#This Row],[Demande de transport]]*0.15</f>
        <v>230.81057999999999</v>
      </c>
      <c r="Q87" s="19"/>
      <c r="R87" s="19"/>
      <c r="S87" s="19"/>
      <c r="T87" s="19"/>
    </row>
    <row r="88" spans="1:20" x14ac:dyDescent="0.25">
      <c r="A88" t="s">
        <v>95</v>
      </c>
      <c r="B88" t="s">
        <v>114</v>
      </c>
      <c r="C88">
        <v>3968</v>
      </c>
      <c r="D88">
        <v>0.13</v>
      </c>
      <c r="E88">
        <v>0.2</v>
      </c>
      <c r="F88">
        <v>0.19</v>
      </c>
      <c r="G88">
        <v>0.4</v>
      </c>
      <c r="H88">
        <v>7.0000000000000007E-2</v>
      </c>
      <c r="I88" s="11">
        <f t="shared" si="10"/>
        <v>515.84</v>
      </c>
      <c r="J88" s="11">
        <f t="shared" si="11"/>
        <v>793.6</v>
      </c>
      <c r="K88" s="11">
        <f t="shared" si="12"/>
        <v>753.92</v>
      </c>
      <c r="L88" s="11">
        <f t="shared" si="13"/>
        <v>1587.2</v>
      </c>
      <c r="M88" s="19">
        <f t="shared" si="14"/>
        <v>277.76000000000005</v>
      </c>
      <c r="N88" s="19">
        <f>Tableau2[[#This Row],[0-5]]*0+Tableau2[[#This Row],[6-15]]*0.36+Tableau2[[#This Row],[16-25]]*0.36+Tableau2[[#This Row],[26-60]]*0.36+Tableau2[[#This Row],[61_et_plus]]*0.36</f>
        <v>1228.4927999999998</v>
      </c>
      <c r="P88" s="19">
        <f>Tableau2[[#This Row],[Demande de transport]]*0.15</f>
        <v>184.27391999999995</v>
      </c>
      <c r="Q88" s="19"/>
      <c r="R88" s="19"/>
      <c r="S88" s="19"/>
      <c r="T88" s="19"/>
    </row>
    <row r="89" spans="1:20" x14ac:dyDescent="0.25">
      <c r="A89" t="s">
        <v>95</v>
      </c>
      <c r="B89" t="s">
        <v>115</v>
      </c>
      <c r="C89">
        <v>977</v>
      </c>
      <c r="D89">
        <v>0.05</v>
      </c>
      <c r="E89">
        <v>0.16</v>
      </c>
      <c r="F89">
        <v>0.27</v>
      </c>
      <c r="G89">
        <v>0.46</v>
      </c>
      <c r="H89">
        <v>0.06</v>
      </c>
      <c r="I89" s="11">
        <f t="shared" si="10"/>
        <v>48.85</v>
      </c>
      <c r="J89" s="11">
        <f t="shared" si="11"/>
        <v>156.32</v>
      </c>
      <c r="K89" s="11">
        <f t="shared" si="12"/>
        <v>263.79000000000002</v>
      </c>
      <c r="L89" s="11">
        <f t="shared" si="13"/>
        <v>449.42</v>
      </c>
      <c r="M89" s="19">
        <f t="shared" si="14"/>
        <v>58.62</v>
      </c>
      <c r="N89" s="19">
        <f>Tableau2[[#This Row],[0-5]]*0+Tableau2[[#This Row],[6-15]]*0.36+Tableau2[[#This Row],[16-25]]*0.36+Tableau2[[#This Row],[26-60]]*0.36+Tableau2[[#This Row],[61_et_plus]]*0.36</f>
        <v>334.13400000000001</v>
      </c>
      <c r="P89" s="19">
        <f>Tableau2[[#This Row],[Demande de transport]]*0.15</f>
        <v>50.120100000000001</v>
      </c>
      <c r="Q89" s="19"/>
      <c r="R89" s="19"/>
      <c r="S89" s="19"/>
      <c r="T89" s="19"/>
    </row>
    <row r="90" spans="1:20" x14ac:dyDescent="0.25">
      <c r="A90" t="s">
        <v>95</v>
      </c>
      <c r="B90" t="s">
        <v>116</v>
      </c>
      <c r="C90">
        <v>2315</v>
      </c>
      <c r="D90">
        <v>0.14000000000000001</v>
      </c>
      <c r="E90">
        <v>0.18</v>
      </c>
      <c r="F90">
        <v>0.13</v>
      </c>
      <c r="G90">
        <v>0.49</v>
      </c>
      <c r="H90">
        <v>0.06</v>
      </c>
      <c r="I90" s="11">
        <f t="shared" si="10"/>
        <v>324.10000000000002</v>
      </c>
      <c r="J90" s="11">
        <f t="shared" si="11"/>
        <v>416.7</v>
      </c>
      <c r="K90" s="11">
        <f t="shared" si="12"/>
        <v>300.95</v>
      </c>
      <c r="L90" s="11">
        <f t="shared" si="13"/>
        <v>1134.3499999999999</v>
      </c>
      <c r="M90" s="19">
        <f t="shared" si="14"/>
        <v>138.9</v>
      </c>
      <c r="N90" s="19">
        <f>Tableau2[[#This Row],[0-5]]*0+Tableau2[[#This Row],[6-15]]*0.36+Tableau2[[#This Row],[16-25]]*0.36+Tableau2[[#This Row],[26-60]]*0.36+Tableau2[[#This Row],[61_et_plus]]*0.36</f>
        <v>716.72399999999993</v>
      </c>
      <c r="P90" s="19">
        <f>Tableau2[[#This Row],[Demande de transport]]*0.15</f>
        <v>107.50859999999999</v>
      </c>
      <c r="Q90" s="19"/>
      <c r="R90" s="19"/>
      <c r="S90" s="19"/>
      <c r="T90" s="19"/>
    </row>
    <row r="91" spans="1:20" x14ac:dyDescent="0.25">
      <c r="A91" t="s">
        <v>95</v>
      </c>
      <c r="B91" t="s">
        <v>117</v>
      </c>
      <c r="C91">
        <v>2277</v>
      </c>
      <c r="D91">
        <v>0.06</v>
      </c>
      <c r="E91">
        <v>0.15</v>
      </c>
      <c r="F91">
        <v>0.26</v>
      </c>
      <c r="G91">
        <v>0.42</v>
      </c>
      <c r="H91">
        <v>0.11</v>
      </c>
      <c r="I91" s="11">
        <f t="shared" si="10"/>
        <v>136.62</v>
      </c>
      <c r="J91" s="11">
        <f t="shared" si="11"/>
        <v>341.55</v>
      </c>
      <c r="K91" s="11">
        <f t="shared" si="12"/>
        <v>592.02</v>
      </c>
      <c r="L91" s="11">
        <f t="shared" si="13"/>
        <v>956.33999999999992</v>
      </c>
      <c r="M91" s="19">
        <f t="shared" si="14"/>
        <v>250.47</v>
      </c>
      <c r="N91" s="19">
        <f>Tableau2[[#This Row],[0-5]]*0+Tableau2[[#This Row],[6-15]]*0.36+Tableau2[[#This Row],[16-25]]*0.36+Tableau2[[#This Row],[26-60]]*0.36+Tableau2[[#This Row],[61_et_plus]]*0.36</f>
        <v>770.53679999999986</v>
      </c>
      <c r="P91" s="19">
        <f>Tableau2[[#This Row],[Demande de transport]]*0.15</f>
        <v>115.58051999999998</v>
      </c>
      <c r="Q91" s="19"/>
      <c r="R91" s="19"/>
      <c r="S91" s="19"/>
      <c r="T91" s="19"/>
    </row>
    <row r="92" spans="1:20" x14ac:dyDescent="0.25">
      <c r="A92" t="s">
        <v>95</v>
      </c>
      <c r="B92" t="s">
        <v>118</v>
      </c>
      <c r="C92">
        <v>8061</v>
      </c>
      <c r="D92">
        <v>0.09</v>
      </c>
      <c r="E92">
        <v>0.19</v>
      </c>
      <c r="F92">
        <v>0.22</v>
      </c>
      <c r="G92">
        <v>0.42</v>
      </c>
      <c r="H92">
        <v>7.0000000000000007E-2</v>
      </c>
      <c r="I92" s="11">
        <f t="shared" si="10"/>
        <v>725.49</v>
      </c>
      <c r="J92" s="11">
        <f t="shared" si="11"/>
        <v>1531.59</v>
      </c>
      <c r="K92" s="11">
        <f t="shared" si="12"/>
        <v>1773.42</v>
      </c>
      <c r="L92" s="11">
        <f t="shared" si="13"/>
        <v>3385.62</v>
      </c>
      <c r="M92" s="19">
        <f t="shared" si="14"/>
        <v>564.2700000000001</v>
      </c>
      <c r="N92" s="19">
        <f>Tableau2[[#This Row],[0-5]]*0+Tableau2[[#This Row],[6-15]]*0.36+Tableau2[[#This Row],[16-25]]*0.36+Tableau2[[#This Row],[26-60]]*0.36+Tableau2[[#This Row],[61_et_plus]]*0.36</f>
        <v>2611.7640000000001</v>
      </c>
      <c r="P92" s="19">
        <f>Tableau2[[#This Row],[Demande de transport]]*0.15</f>
        <v>391.76460000000003</v>
      </c>
      <c r="Q92" s="19"/>
      <c r="R92" s="19"/>
      <c r="S92" s="19"/>
      <c r="T92" s="19"/>
    </row>
    <row r="93" spans="1:20" x14ac:dyDescent="0.25">
      <c r="A93" t="s">
        <v>95</v>
      </c>
      <c r="B93" t="s">
        <v>119</v>
      </c>
      <c r="C93">
        <v>1793</v>
      </c>
      <c r="D93">
        <v>0.1</v>
      </c>
      <c r="E93">
        <v>0.12</v>
      </c>
      <c r="F93">
        <v>0.18</v>
      </c>
      <c r="G93">
        <v>0.53</v>
      </c>
      <c r="H93">
        <v>0.08</v>
      </c>
      <c r="I93" s="11">
        <f t="shared" si="10"/>
        <v>179.3</v>
      </c>
      <c r="J93" s="11">
        <f t="shared" si="11"/>
        <v>215.16</v>
      </c>
      <c r="K93" s="11">
        <f t="shared" si="12"/>
        <v>322.74</v>
      </c>
      <c r="L93" s="11">
        <f t="shared" si="13"/>
        <v>950.29000000000008</v>
      </c>
      <c r="M93" s="19">
        <f t="shared" si="14"/>
        <v>143.44</v>
      </c>
      <c r="N93" s="19">
        <f>Tableau2[[#This Row],[0-5]]*0+Tableau2[[#This Row],[6-15]]*0.36+Tableau2[[#This Row],[16-25]]*0.36+Tableau2[[#This Row],[26-60]]*0.36+Tableau2[[#This Row],[61_et_plus]]*0.36</f>
        <v>587.38679999999999</v>
      </c>
      <c r="P93" s="19">
        <f>Tableau2[[#This Row],[Demande de transport]]*0.15</f>
        <v>88.108019999999996</v>
      </c>
      <c r="Q93" s="19"/>
      <c r="R93" s="19"/>
      <c r="S93" s="19"/>
      <c r="T93" s="19"/>
    </row>
    <row r="94" spans="1:20" x14ac:dyDescent="0.25">
      <c r="A94" t="s">
        <v>95</v>
      </c>
      <c r="B94" t="s">
        <v>120</v>
      </c>
      <c r="C94">
        <v>2021</v>
      </c>
      <c r="D94">
        <v>0.04</v>
      </c>
      <c r="E94">
        <v>0.19</v>
      </c>
      <c r="F94">
        <v>0.24</v>
      </c>
      <c r="G94">
        <v>0.43</v>
      </c>
      <c r="H94">
        <v>0.1</v>
      </c>
      <c r="I94" s="11">
        <f t="shared" si="10"/>
        <v>80.84</v>
      </c>
      <c r="J94" s="11">
        <f t="shared" si="11"/>
        <v>383.99</v>
      </c>
      <c r="K94" s="11">
        <f t="shared" si="12"/>
        <v>485.03999999999996</v>
      </c>
      <c r="L94" s="11">
        <f t="shared" si="13"/>
        <v>869.03</v>
      </c>
      <c r="M94" s="19">
        <f t="shared" si="14"/>
        <v>202.10000000000002</v>
      </c>
      <c r="N94" s="19">
        <f>Tableau2[[#This Row],[0-5]]*0+Tableau2[[#This Row],[6-15]]*0.36+Tableau2[[#This Row],[16-25]]*0.36+Tableau2[[#This Row],[26-60]]*0.36+Tableau2[[#This Row],[61_et_plus]]*0.36</f>
        <v>698.45759999999996</v>
      </c>
      <c r="P94" s="19">
        <f>Tableau2[[#This Row],[Demande de transport]]*0.15</f>
        <v>104.76863999999999</v>
      </c>
      <c r="Q94" s="19"/>
      <c r="R94" s="19"/>
      <c r="S94" s="19"/>
      <c r="T94" s="19"/>
    </row>
    <row r="95" spans="1:20" x14ac:dyDescent="0.25">
      <c r="A95" t="s">
        <v>95</v>
      </c>
      <c r="B95" t="s">
        <v>121</v>
      </c>
      <c r="C95">
        <v>2219</v>
      </c>
      <c r="D95">
        <v>0.1</v>
      </c>
      <c r="E95">
        <v>0.15</v>
      </c>
      <c r="F95">
        <v>0.24</v>
      </c>
      <c r="G95">
        <v>0.43</v>
      </c>
      <c r="H95">
        <v>7.0000000000000007E-2</v>
      </c>
      <c r="I95" s="11">
        <f t="shared" si="10"/>
        <v>221.9</v>
      </c>
      <c r="J95" s="11">
        <f t="shared" si="11"/>
        <v>332.84999999999997</v>
      </c>
      <c r="K95" s="11">
        <f t="shared" si="12"/>
        <v>532.55999999999995</v>
      </c>
      <c r="L95" s="11">
        <f t="shared" si="13"/>
        <v>954.17</v>
      </c>
      <c r="M95" s="19">
        <f t="shared" si="14"/>
        <v>155.33000000000001</v>
      </c>
      <c r="N95" s="19">
        <f>Tableau2[[#This Row],[0-5]]*0+Tableau2[[#This Row],[6-15]]*0.36+Tableau2[[#This Row],[16-25]]*0.36+Tableau2[[#This Row],[26-60]]*0.36+Tableau2[[#This Row],[61_et_plus]]*0.36</f>
        <v>710.96759999999995</v>
      </c>
      <c r="P95" s="19">
        <f>Tableau2[[#This Row],[Demande de transport]]*0.15</f>
        <v>106.64513999999998</v>
      </c>
      <c r="Q95" s="19"/>
      <c r="R95" s="19"/>
      <c r="S95" s="19"/>
      <c r="T95" s="19"/>
    </row>
    <row r="96" spans="1:20" x14ac:dyDescent="0.25">
      <c r="A96" t="s">
        <v>95</v>
      </c>
      <c r="B96" t="s">
        <v>122</v>
      </c>
      <c r="C96">
        <v>4044</v>
      </c>
      <c r="D96">
        <v>0.1</v>
      </c>
      <c r="E96">
        <v>0.21</v>
      </c>
      <c r="F96">
        <v>0.23</v>
      </c>
      <c r="G96">
        <v>0.39</v>
      </c>
      <c r="H96">
        <v>7.0000000000000007E-2</v>
      </c>
      <c r="I96" s="11">
        <f t="shared" si="10"/>
        <v>404.40000000000003</v>
      </c>
      <c r="J96" s="11">
        <f t="shared" si="11"/>
        <v>849.24</v>
      </c>
      <c r="K96" s="11">
        <f t="shared" si="12"/>
        <v>930.12</v>
      </c>
      <c r="L96" s="11">
        <f t="shared" si="13"/>
        <v>1577.16</v>
      </c>
      <c r="M96" s="19">
        <f t="shared" si="14"/>
        <v>283.08000000000004</v>
      </c>
      <c r="N96" s="19">
        <f>Tableau2[[#This Row],[0-5]]*0+Tableau2[[#This Row],[6-15]]*0.36+Tableau2[[#This Row],[16-25]]*0.36+Tableau2[[#This Row],[26-60]]*0.36+Tableau2[[#This Row],[61_et_plus]]*0.36</f>
        <v>1310.2560000000001</v>
      </c>
      <c r="P96" s="19">
        <f>Tableau2[[#This Row],[Demande de transport]]*0.15</f>
        <v>196.5384</v>
      </c>
      <c r="Q96" s="19"/>
      <c r="R96" s="19"/>
      <c r="S96" s="19"/>
      <c r="T96" s="19"/>
    </row>
    <row r="97" spans="1:20" x14ac:dyDescent="0.25">
      <c r="A97" t="s">
        <v>95</v>
      </c>
      <c r="B97" t="s">
        <v>123</v>
      </c>
      <c r="C97">
        <v>4631</v>
      </c>
      <c r="D97">
        <v>0.11</v>
      </c>
      <c r="E97">
        <v>0.18</v>
      </c>
      <c r="F97">
        <v>0.21</v>
      </c>
      <c r="G97">
        <v>0.45</v>
      </c>
      <c r="H97">
        <v>0.05</v>
      </c>
      <c r="I97" s="11">
        <f t="shared" si="10"/>
        <v>509.41</v>
      </c>
      <c r="J97" s="11">
        <f t="shared" si="11"/>
        <v>833.57999999999993</v>
      </c>
      <c r="K97" s="11">
        <f t="shared" si="12"/>
        <v>972.51</v>
      </c>
      <c r="L97" s="11">
        <f t="shared" si="13"/>
        <v>2083.9500000000003</v>
      </c>
      <c r="M97" s="19">
        <f t="shared" si="14"/>
        <v>231.55</v>
      </c>
      <c r="N97" s="19">
        <f>Tableau2[[#This Row],[0-5]]*0+Tableau2[[#This Row],[6-15]]*0.36+Tableau2[[#This Row],[16-25]]*0.36+Tableau2[[#This Row],[26-60]]*0.36+Tableau2[[#This Row],[61_et_plus]]*0.36</f>
        <v>1483.7724000000001</v>
      </c>
      <c r="P97" s="19">
        <f>Tableau2[[#This Row],[Demande de transport]]*0.15</f>
        <v>222.56586000000001</v>
      </c>
      <c r="Q97" s="19"/>
      <c r="R97" s="19"/>
      <c r="S97" s="19"/>
      <c r="T97" s="19"/>
    </row>
    <row r="98" spans="1:20" x14ac:dyDescent="0.25">
      <c r="A98" t="s">
        <v>95</v>
      </c>
      <c r="B98" t="s">
        <v>124</v>
      </c>
      <c r="C98">
        <v>2177</v>
      </c>
      <c r="D98">
        <v>0.1</v>
      </c>
      <c r="E98">
        <v>0.17</v>
      </c>
      <c r="F98">
        <v>0.25</v>
      </c>
      <c r="G98">
        <v>0.44</v>
      </c>
      <c r="H98">
        <v>0.05</v>
      </c>
      <c r="I98" s="11">
        <f t="shared" si="10"/>
        <v>217.70000000000002</v>
      </c>
      <c r="J98" s="11">
        <f t="shared" si="11"/>
        <v>370.09000000000003</v>
      </c>
      <c r="K98" s="11">
        <f t="shared" si="12"/>
        <v>544.25</v>
      </c>
      <c r="L98" s="11">
        <f t="shared" si="13"/>
        <v>957.88</v>
      </c>
      <c r="M98" s="19">
        <f t="shared" si="14"/>
        <v>108.85000000000001</v>
      </c>
      <c r="N98" s="19">
        <f>Tableau2[[#This Row],[0-5]]*0+Tableau2[[#This Row],[6-15]]*0.36+Tableau2[[#This Row],[16-25]]*0.36+Tableau2[[#This Row],[26-60]]*0.36+Tableau2[[#This Row],[61_et_plus]]*0.36</f>
        <v>713.18520000000001</v>
      </c>
      <c r="P98" s="19">
        <f>Tableau2[[#This Row],[Demande de transport]]*0.15</f>
        <v>106.97778</v>
      </c>
      <c r="Q98" s="19"/>
      <c r="R98" s="19"/>
      <c r="S98" s="19"/>
      <c r="T98" s="19"/>
    </row>
    <row r="99" spans="1:20" x14ac:dyDescent="0.25">
      <c r="A99" t="s">
        <v>95</v>
      </c>
      <c r="B99" t="s">
        <v>125</v>
      </c>
      <c r="C99">
        <v>2233</v>
      </c>
      <c r="D99">
        <v>0.1</v>
      </c>
      <c r="E99">
        <v>0.22</v>
      </c>
      <c r="F99">
        <v>0.22</v>
      </c>
      <c r="G99">
        <v>0.4</v>
      </c>
      <c r="H99">
        <v>0.06</v>
      </c>
      <c r="I99" s="11">
        <f t="shared" si="10"/>
        <v>223.3</v>
      </c>
      <c r="J99" s="11">
        <f t="shared" si="11"/>
        <v>491.26</v>
      </c>
      <c r="K99" s="11">
        <f t="shared" si="12"/>
        <v>491.26</v>
      </c>
      <c r="L99" s="11">
        <f t="shared" si="13"/>
        <v>893.2</v>
      </c>
      <c r="M99" s="19">
        <f t="shared" si="14"/>
        <v>133.97999999999999</v>
      </c>
      <c r="N99" s="19">
        <f>Tableau2[[#This Row],[0-5]]*0+Tableau2[[#This Row],[6-15]]*0.36+Tableau2[[#This Row],[16-25]]*0.36+Tableau2[[#This Row],[26-60]]*0.36+Tableau2[[#This Row],[61_et_plus]]*0.36</f>
        <v>723.49199999999996</v>
      </c>
      <c r="P99" s="19">
        <f>Tableau2[[#This Row],[Demande de transport]]*0.15</f>
        <v>108.52379999999999</v>
      </c>
      <c r="Q99" s="19"/>
      <c r="R99" s="19"/>
      <c r="S99" s="19"/>
      <c r="T99" s="19"/>
    </row>
    <row r="100" spans="1:20" x14ac:dyDescent="0.25">
      <c r="A100" t="s">
        <v>95</v>
      </c>
      <c r="B100" t="s">
        <v>126</v>
      </c>
      <c r="C100">
        <v>2261</v>
      </c>
      <c r="D100">
        <v>0.11</v>
      </c>
      <c r="E100">
        <v>0.12</v>
      </c>
      <c r="F100">
        <v>0.2</v>
      </c>
      <c r="G100">
        <v>0.45</v>
      </c>
      <c r="H100">
        <v>0.12</v>
      </c>
      <c r="I100" s="11">
        <f t="shared" si="10"/>
        <v>248.71</v>
      </c>
      <c r="J100" s="11">
        <f t="shared" si="11"/>
        <v>271.32</v>
      </c>
      <c r="K100" s="11">
        <f t="shared" si="12"/>
        <v>452.20000000000005</v>
      </c>
      <c r="L100" s="11">
        <f t="shared" si="13"/>
        <v>1017.45</v>
      </c>
      <c r="M100" s="19">
        <f t="shared" si="14"/>
        <v>271.32</v>
      </c>
      <c r="N100" s="19">
        <f>Tableau2[[#This Row],[0-5]]*0+Tableau2[[#This Row],[6-15]]*0.36+Tableau2[[#This Row],[16-25]]*0.36+Tableau2[[#This Row],[26-60]]*0.36+Tableau2[[#This Row],[61_et_plus]]*0.36</f>
        <v>724.42439999999999</v>
      </c>
      <c r="P100" s="19">
        <f>Tableau2[[#This Row],[Demande de transport]]*0.15</f>
        <v>108.66365999999999</v>
      </c>
      <c r="Q100" s="19"/>
      <c r="R100" s="19"/>
      <c r="S100" s="19"/>
      <c r="T100" s="19"/>
    </row>
    <row r="101" spans="1:20" x14ac:dyDescent="0.25">
      <c r="A101" t="s">
        <v>95</v>
      </c>
      <c r="B101" t="s">
        <v>127</v>
      </c>
      <c r="C101">
        <v>3281</v>
      </c>
      <c r="D101">
        <v>7.0000000000000007E-2</v>
      </c>
      <c r="E101">
        <v>0.18</v>
      </c>
      <c r="F101">
        <v>0.25</v>
      </c>
      <c r="G101">
        <v>0.41</v>
      </c>
      <c r="H101">
        <v>0.08</v>
      </c>
      <c r="I101" s="11">
        <f t="shared" si="10"/>
        <v>229.67000000000002</v>
      </c>
      <c r="J101" s="11">
        <f t="shared" si="11"/>
        <v>590.57999999999993</v>
      </c>
      <c r="K101" s="11">
        <f t="shared" si="12"/>
        <v>820.25</v>
      </c>
      <c r="L101" s="11">
        <f t="shared" si="13"/>
        <v>1345.2099999999998</v>
      </c>
      <c r="M101" s="19">
        <f t="shared" si="14"/>
        <v>262.48</v>
      </c>
      <c r="N101" s="19">
        <f>Tableau2[[#This Row],[0-5]]*0+Tableau2[[#This Row],[6-15]]*0.36+Tableau2[[#This Row],[16-25]]*0.36+Tableau2[[#This Row],[26-60]]*0.36+Tableau2[[#This Row],[61_et_plus]]*0.36</f>
        <v>1086.6671999999999</v>
      </c>
      <c r="P101" s="19">
        <f>Tableau2[[#This Row],[Demande de transport]]*0.15</f>
        <v>163.00007999999997</v>
      </c>
      <c r="Q101" s="19"/>
      <c r="R101" s="19"/>
      <c r="S101" s="19"/>
      <c r="T101" s="19"/>
    </row>
    <row r="102" spans="1:20" x14ac:dyDescent="0.25">
      <c r="A102" t="s">
        <v>95</v>
      </c>
      <c r="B102" t="s">
        <v>128</v>
      </c>
      <c r="C102">
        <v>2994</v>
      </c>
      <c r="D102">
        <v>0.1</v>
      </c>
      <c r="E102">
        <v>0.21</v>
      </c>
      <c r="F102">
        <v>0.23</v>
      </c>
      <c r="G102">
        <v>0.41</v>
      </c>
      <c r="H102">
        <v>0.04</v>
      </c>
      <c r="I102" s="11">
        <f t="shared" si="10"/>
        <v>299.40000000000003</v>
      </c>
      <c r="J102" s="11">
        <f t="shared" si="11"/>
        <v>628.74</v>
      </c>
      <c r="K102" s="11">
        <f t="shared" si="12"/>
        <v>688.62</v>
      </c>
      <c r="L102" s="11">
        <f t="shared" si="13"/>
        <v>1227.54</v>
      </c>
      <c r="M102" s="19">
        <f t="shared" si="14"/>
        <v>119.76</v>
      </c>
      <c r="N102" s="19">
        <f>Tableau2[[#This Row],[0-5]]*0+Tableau2[[#This Row],[6-15]]*0.36+Tableau2[[#This Row],[16-25]]*0.36+Tableau2[[#This Row],[26-60]]*0.36+Tableau2[[#This Row],[61_et_plus]]*0.36</f>
        <v>959.27760000000001</v>
      </c>
      <c r="P102" s="19">
        <f>Tableau2[[#This Row],[Demande de transport]]*0.15</f>
        <v>143.89164</v>
      </c>
      <c r="Q102" s="19"/>
      <c r="R102" s="19"/>
      <c r="S102" s="19"/>
      <c r="T102" s="19"/>
    </row>
    <row r="103" spans="1:20" x14ac:dyDescent="0.25">
      <c r="A103" t="s">
        <v>95</v>
      </c>
      <c r="B103" t="s">
        <v>129</v>
      </c>
      <c r="C103">
        <v>5881</v>
      </c>
      <c r="D103">
        <v>0.12</v>
      </c>
      <c r="E103">
        <v>0.23</v>
      </c>
      <c r="F103">
        <v>0.19</v>
      </c>
      <c r="G103">
        <v>0.4</v>
      </c>
      <c r="H103">
        <v>0.06</v>
      </c>
      <c r="I103" s="11">
        <f t="shared" si="10"/>
        <v>705.72</v>
      </c>
      <c r="J103" s="11">
        <f t="shared" si="11"/>
        <v>1352.63</v>
      </c>
      <c r="K103" s="11">
        <f t="shared" si="12"/>
        <v>1117.3900000000001</v>
      </c>
      <c r="L103" s="11">
        <f t="shared" si="13"/>
        <v>2352.4</v>
      </c>
      <c r="M103" s="19">
        <f t="shared" si="14"/>
        <v>352.86</v>
      </c>
      <c r="N103" s="19">
        <f>Tableau2[[#This Row],[0-5]]*0+Tableau2[[#This Row],[6-15]]*0.36+Tableau2[[#This Row],[16-25]]*0.36+Tableau2[[#This Row],[26-60]]*0.36+Tableau2[[#This Row],[61_et_plus]]*0.36</f>
        <v>1863.1008000000002</v>
      </c>
      <c r="P103" s="19">
        <f>Tableau2[[#This Row],[Demande de transport]]*0.15</f>
        <v>279.46512000000001</v>
      </c>
      <c r="Q103" s="19"/>
      <c r="R103" s="19"/>
      <c r="S103" s="19"/>
      <c r="T103" s="19"/>
    </row>
    <row r="104" spans="1:20" x14ac:dyDescent="0.25">
      <c r="A104" s="18" t="s">
        <v>130</v>
      </c>
      <c r="B104" t="s">
        <v>131</v>
      </c>
      <c r="C104">
        <v>2627</v>
      </c>
      <c r="D104">
        <v>0.11</v>
      </c>
      <c r="E104">
        <v>0.17</v>
      </c>
      <c r="F104">
        <v>0.21</v>
      </c>
      <c r="G104">
        <v>0.44</v>
      </c>
      <c r="H104">
        <v>0.06</v>
      </c>
      <c r="I104" s="10">
        <f>C104*D104</f>
        <v>288.97000000000003</v>
      </c>
      <c r="J104" s="10">
        <f>C104*E104</f>
        <v>446.59000000000003</v>
      </c>
      <c r="K104" s="10">
        <f>C104*F104</f>
        <v>551.66999999999996</v>
      </c>
      <c r="L104" s="10">
        <f>C104*G104</f>
        <v>1155.8800000000001</v>
      </c>
      <c r="M104" s="10">
        <f>C104*H104</f>
        <v>157.62</v>
      </c>
      <c r="N104" s="10">
        <f>Tableau2[[#This Row],[0-5]]*0+Tableau2[[#This Row],[6-15]]*0.36+Tableau2[[#This Row],[16-25]]*0.36+Tableau2[[#This Row],[26-60]]*0.36+Tableau2[[#This Row],[61_et_plus]]*0.36</f>
        <v>832.23360000000002</v>
      </c>
      <c r="P104" s="10">
        <f>Tableau2[[#This Row],[Demande de transport]]*0.15</f>
        <v>124.83503999999999</v>
      </c>
      <c r="Q104" s="19"/>
      <c r="R104" s="19"/>
      <c r="S104" s="19"/>
      <c r="T104" s="19"/>
    </row>
    <row r="105" spans="1:20" x14ac:dyDescent="0.25">
      <c r="A105" t="s">
        <v>130</v>
      </c>
      <c r="B105" t="s">
        <v>132</v>
      </c>
      <c r="C105">
        <v>12472</v>
      </c>
      <c r="D105">
        <v>0.14000000000000001</v>
      </c>
      <c r="E105">
        <v>0.21</v>
      </c>
      <c r="F105">
        <v>0.24</v>
      </c>
      <c r="G105">
        <v>0.37</v>
      </c>
      <c r="H105">
        <v>0.03</v>
      </c>
      <c r="I105" s="11">
        <f t="shared" ref="I105:I135" si="15">C105*D105</f>
        <v>1746.0800000000002</v>
      </c>
      <c r="J105" s="11">
        <f t="shared" ref="J105:J135" si="16">C105*E105</f>
        <v>2619.12</v>
      </c>
      <c r="K105" s="11">
        <f t="shared" ref="K105:K135" si="17">C105*F105</f>
        <v>2993.2799999999997</v>
      </c>
      <c r="L105" s="11">
        <f t="shared" ref="L105:L135" si="18">C105*G105</f>
        <v>4614.6400000000003</v>
      </c>
      <c r="M105" s="10">
        <f t="shared" ref="M105:M135" si="19">C105*H105</f>
        <v>374.15999999999997</v>
      </c>
      <c r="N105" s="10">
        <f>Tableau2[[#This Row],[0-5]]*0+Tableau2[[#This Row],[6-15]]*0.36+Tableau2[[#This Row],[16-25]]*0.36+Tableau2[[#This Row],[26-60]]*0.36+Tableau2[[#This Row],[61_et_plus]]*0.36</f>
        <v>3816.4320000000002</v>
      </c>
      <c r="P105" s="10">
        <f>Tableau2[[#This Row],[Demande de transport]]*0.15</f>
        <v>572.46479999999997</v>
      </c>
      <c r="Q105" s="19"/>
      <c r="R105" s="19"/>
      <c r="S105" s="19"/>
      <c r="T105" s="19"/>
    </row>
    <row r="106" spans="1:20" x14ac:dyDescent="0.25">
      <c r="A106" t="s">
        <v>130</v>
      </c>
      <c r="B106" t="s">
        <v>133</v>
      </c>
      <c r="C106">
        <v>5567</v>
      </c>
      <c r="D106">
        <v>0.15</v>
      </c>
      <c r="E106">
        <v>0.21</v>
      </c>
      <c r="F106">
        <v>0.21</v>
      </c>
      <c r="G106">
        <v>0.38</v>
      </c>
      <c r="H106">
        <v>0.05</v>
      </c>
      <c r="I106" s="11">
        <f t="shared" si="15"/>
        <v>835.05</v>
      </c>
      <c r="J106" s="11">
        <f t="shared" si="16"/>
        <v>1169.07</v>
      </c>
      <c r="K106" s="11">
        <f t="shared" si="17"/>
        <v>1169.07</v>
      </c>
      <c r="L106" s="11">
        <f t="shared" si="18"/>
        <v>2115.46</v>
      </c>
      <c r="M106" s="19">
        <f t="shared" si="19"/>
        <v>278.35000000000002</v>
      </c>
      <c r="N106" s="19">
        <f>Tableau2[[#This Row],[0-5]]*0+Tableau2[[#This Row],[6-15]]*0.36+Tableau2[[#This Row],[16-25]]*0.36+Tableau2[[#This Row],[26-60]]*0.36+Tableau2[[#This Row],[61_et_plus]]*0.36</f>
        <v>1703.5019999999997</v>
      </c>
      <c r="P106" s="19">
        <f>Tableau2[[#This Row],[Demande de transport]]*0.15</f>
        <v>255.52529999999996</v>
      </c>
      <c r="Q106" s="19"/>
      <c r="R106" s="19"/>
      <c r="S106" s="19"/>
      <c r="T106" s="19"/>
    </row>
    <row r="107" spans="1:20" x14ac:dyDescent="0.25">
      <c r="A107" t="s">
        <v>130</v>
      </c>
      <c r="B107" t="s">
        <v>134</v>
      </c>
      <c r="C107">
        <v>14904</v>
      </c>
      <c r="D107">
        <v>0.15</v>
      </c>
      <c r="E107">
        <v>0.23</v>
      </c>
      <c r="F107">
        <v>0.24</v>
      </c>
      <c r="G107">
        <v>0.35</v>
      </c>
      <c r="H107">
        <v>0.02</v>
      </c>
      <c r="I107" s="11">
        <f t="shared" si="15"/>
        <v>2235.6</v>
      </c>
      <c r="J107" s="11">
        <f t="shared" si="16"/>
        <v>3427.92</v>
      </c>
      <c r="K107" s="11">
        <f t="shared" si="17"/>
        <v>3576.96</v>
      </c>
      <c r="L107" s="11">
        <f t="shared" si="18"/>
        <v>5216.3999999999996</v>
      </c>
      <c r="M107" s="19">
        <f t="shared" si="19"/>
        <v>298.08</v>
      </c>
      <c r="N107" s="19">
        <f>Tableau2[[#This Row],[0-5]]*0+Tableau2[[#This Row],[6-15]]*0.36+Tableau2[[#This Row],[16-25]]*0.36+Tableau2[[#This Row],[26-60]]*0.36+Tableau2[[#This Row],[61_et_plus]]*0.36</f>
        <v>4506.9695999999994</v>
      </c>
      <c r="P107" s="19">
        <f>Tableau2[[#This Row],[Demande de transport]]*0.15</f>
        <v>676.04543999999987</v>
      </c>
      <c r="Q107" s="19"/>
      <c r="R107" s="19"/>
      <c r="S107" s="19"/>
      <c r="T107" s="19"/>
    </row>
    <row r="108" spans="1:20" x14ac:dyDescent="0.25">
      <c r="A108" s="18" t="s">
        <v>130</v>
      </c>
      <c r="B108" t="s">
        <v>135</v>
      </c>
      <c r="C108">
        <v>8248</v>
      </c>
      <c r="D108">
        <v>0.14000000000000001</v>
      </c>
      <c r="E108">
        <v>0.23</v>
      </c>
      <c r="F108">
        <v>0.23</v>
      </c>
      <c r="G108">
        <v>0.37</v>
      </c>
      <c r="H108">
        <v>0.03</v>
      </c>
      <c r="I108" s="11">
        <f t="shared" si="15"/>
        <v>1154.72</v>
      </c>
      <c r="J108" s="11">
        <f t="shared" si="16"/>
        <v>1897.0400000000002</v>
      </c>
      <c r="K108" s="11">
        <f t="shared" si="17"/>
        <v>1897.0400000000002</v>
      </c>
      <c r="L108" s="11">
        <f t="shared" si="18"/>
        <v>3051.7599999999998</v>
      </c>
      <c r="M108" s="19">
        <f t="shared" si="19"/>
        <v>247.44</v>
      </c>
      <c r="N108" s="19">
        <f>Tableau2[[#This Row],[0-5]]*0+Tableau2[[#This Row],[6-15]]*0.36+Tableau2[[#This Row],[16-25]]*0.36+Tableau2[[#This Row],[26-60]]*0.36+Tableau2[[#This Row],[61_et_plus]]*0.36</f>
        <v>2553.5808000000002</v>
      </c>
      <c r="P108" s="19">
        <f>Tableau2[[#This Row],[Demande de transport]]*0.15</f>
        <v>383.03712000000002</v>
      </c>
      <c r="Q108" s="19"/>
      <c r="R108" s="19"/>
      <c r="S108" s="19"/>
      <c r="T108" s="19"/>
    </row>
    <row r="109" spans="1:20" x14ac:dyDescent="0.25">
      <c r="A109" t="s">
        <v>130</v>
      </c>
      <c r="B109" t="s">
        <v>136</v>
      </c>
      <c r="C109">
        <v>18900</v>
      </c>
      <c r="D109">
        <v>0.16</v>
      </c>
      <c r="E109">
        <v>0.24</v>
      </c>
      <c r="F109">
        <v>0.23</v>
      </c>
      <c r="G109">
        <v>0.34</v>
      </c>
      <c r="H109">
        <v>0.03</v>
      </c>
      <c r="I109" s="11">
        <f t="shared" si="15"/>
        <v>3024</v>
      </c>
      <c r="J109" s="11">
        <f t="shared" si="16"/>
        <v>4536</v>
      </c>
      <c r="K109" s="11">
        <f t="shared" si="17"/>
        <v>4347</v>
      </c>
      <c r="L109" s="11">
        <f t="shared" si="18"/>
        <v>6426.0000000000009</v>
      </c>
      <c r="M109" s="19">
        <f t="shared" si="19"/>
        <v>567</v>
      </c>
      <c r="N109" s="19">
        <f>Tableau2[[#This Row],[0-5]]*0+Tableau2[[#This Row],[6-15]]*0.36+Tableau2[[#This Row],[16-25]]*0.36+Tableau2[[#This Row],[26-60]]*0.36+Tableau2[[#This Row],[61_et_plus]]*0.36</f>
        <v>5715.36</v>
      </c>
      <c r="P109" s="19">
        <f>Tableau2[[#This Row],[Demande de transport]]*0.15</f>
        <v>857.30399999999997</v>
      </c>
      <c r="Q109" s="19"/>
      <c r="R109" s="19"/>
      <c r="S109" s="19"/>
      <c r="T109" s="19"/>
    </row>
    <row r="110" spans="1:20" x14ac:dyDescent="0.25">
      <c r="A110" t="s">
        <v>130</v>
      </c>
      <c r="B110" t="s">
        <v>137</v>
      </c>
      <c r="C110">
        <v>2005</v>
      </c>
      <c r="D110">
        <v>0.11</v>
      </c>
      <c r="E110">
        <v>0.21</v>
      </c>
      <c r="F110">
        <v>0.19</v>
      </c>
      <c r="G110">
        <v>0.44</v>
      </c>
      <c r="H110">
        <v>0.05</v>
      </c>
      <c r="I110" s="11">
        <f t="shared" si="15"/>
        <v>220.55</v>
      </c>
      <c r="J110" s="11">
        <f t="shared" si="16"/>
        <v>421.05</v>
      </c>
      <c r="K110" s="11">
        <f t="shared" si="17"/>
        <v>380.95</v>
      </c>
      <c r="L110" s="11">
        <f t="shared" si="18"/>
        <v>882.2</v>
      </c>
      <c r="M110" s="19">
        <f t="shared" si="19"/>
        <v>100.25</v>
      </c>
      <c r="N110" s="19">
        <f>Tableau2[[#This Row],[0-5]]*0+Tableau2[[#This Row],[6-15]]*0.36+Tableau2[[#This Row],[16-25]]*0.36+Tableau2[[#This Row],[26-60]]*0.36+Tableau2[[#This Row],[61_et_plus]]*0.36</f>
        <v>642.40200000000004</v>
      </c>
      <c r="P110" s="19">
        <f>Tableau2[[#This Row],[Demande de transport]]*0.15</f>
        <v>96.360300000000009</v>
      </c>
      <c r="Q110" s="19"/>
      <c r="R110" s="19"/>
      <c r="S110" s="19"/>
      <c r="T110" s="19"/>
    </row>
    <row r="111" spans="1:20" x14ac:dyDescent="0.25">
      <c r="A111" t="s">
        <v>130</v>
      </c>
      <c r="B111" t="s">
        <v>138</v>
      </c>
      <c r="C111">
        <v>7643</v>
      </c>
      <c r="D111">
        <v>0.12</v>
      </c>
      <c r="E111">
        <v>0.2</v>
      </c>
      <c r="F111">
        <v>0.22</v>
      </c>
      <c r="G111">
        <v>0.41</v>
      </c>
      <c r="H111">
        <v>0.06</v>
      </c>
      <c r="I111" s="11">
        <f t="shared" si="15"/>
        <v>917.16</v>
      </c>
      <c r="J111" s="11">
        <f t="shared" si="16"/>
        <v>1528.6000000000001</v>
      </c>
      <c r="K111" s="11">
        <f t="shared" si="17"/>
        <v>1681.46</v>
      </c>
      <c r="L111" s="11">
        <f t="shared" si="18"/>
        <v>3133.6299999999997</v>
      </c>
      <c r="M111" s="19">
        <f t="shared" si="19"/>
        <v>458.58</v>
      </c>
      <c r="N111" s="19">
        <f>Tableau2[[#This Row],[0-5]]*0+Tableau2[[#This Row],[6-15]]*0.36+Tableau2[[#This Row],[16-25]]*0.36+Tableau2[[#This Row],[26-60]]*0.36+Tableau2[[#This Row],[61_et_plus]]*0.36</f>
        <v>2448.8172</v>
      </c>
      <c r="P111" s="19">
        <f>Tableau2[[#This Row],[Demande de transport]]*0.15</f>
        <v>367.32257999999996</v>
      </c>
      <c r="Q111" s="19"/>
      <c r="R111" s="19"/>
      <c r="S111" s="19"/>
      <c r="T111" s="19"/>
    </row>
    <row r="112" spans="1:20" x14ac:dyDescent="0.25">
      <c r="A112" s="18" t="s">
        <v>130</v>
      </c>
      <c r="B112" t="s">
        <v>139</v>
      </c>
      <c r="C112">
        <v>21162</v>
      </c>
      <c r="D112">
        <v>0.15</v>
      </c>
      <c r="E112">
        <v>0.21</v>
      </c>
      <c r="F112">
        <v>0.24</v>
      </c>
      <c r="G112">
        <v>0.36</v>
      </c>
      <c r="H112">
        <v>0.04</v>
      </c>
      <c r="I112" s="11">
        <f t="shared" si="15"/>
        <v>3174.2999999999997</v>
      </c>
      <c r="J112" s="11">
        <f t="shared" si="16"/>
        <v>4444.0199999999995</v>
      </c>
      <c r="K112" s="11">
        <f t="shared" si="17"/>
        <v>5078.88</v>
      </c>
      <c r="L112" s="11">
        <f t="shared" si="18"/>
        <v>7618.32</v>
      </c>
      <c r="M112" s="19">
        <f t="shared" si="19"/>
        <v>846.48</v>
      </c>
      <c r="N112" s="19">
        <f>Tableau2[[#This Row],[0-5]]*0+Tableau2[[#This Row],[6-15]]*0.36+Tableau2[[#This Row],[16-25]]*0.36+Tableau2[[#This Row],[26-60]]*0.36+Tableau2[[#This Row],[61_et_plus]]*0.36</f>
        <v>6475.5719999999992</v>
      </c>
      <c r="P112" s="19">
        <f>Tableau2[[#This Row],[Demande de transport]]*0.15</f>
        <v>971.33579999999984</v>
      </c>
      <c r="Q112" s="19"/>
      <c r="R112" s="19"/>
      <c r="S112" s="19"/>
      <c r="T112" s="19"/>
    </row>
    <row r="113" spans="1:20" x14ac:dyDescent="0.25">
      <c r="A113" t="s">
        <v>130</v>
      </c>
      <c r="B113" t="s">
        <v>140</v>
      </c>
      <c r="C113">
        <v>11418</v>
      </c>
      <c r="D113">
        <v>0.14000000000000001</v>
      </c>
      <c r="E113">
        <v>0.21</v>
      </c>
      <c r="F113">
        <v>0.25</v>
      </c>
      <c r="G113">
        <v>0.37</v>
      </c>
      <c r="H113">
        <v>0.03</v>
      </c>
      <c r="I113" s="11">
        <f t="shared" si="15"/>
        <v>1598.5200000000002</v>
      </c>
      <c r="J113" s="11">
        <f t="shared" si="16"/>
        <v>2397.7799999999997</v>
      </c>
      <c r="K113" s="11">
        <f t="shared" si="17"/>
        <v>2854.5</v>
      </c>
      <c r="L113" s="11">
        <f t="shared" si="18"/>
        <v>4224.66</v>
      </c>
      <c r="M113" s="19">
        <f t="shared" si="19"/>
        <v>342.53999999999996</v>
      </c>
      <c r="N113" s="19">
        <f>Tableau2[[#This Row],[0-5]]*0+Tableau2[[#This Row],[6-15]]*0.36+Tableau2[[#This Row],[16-25]]*0.36+Tableau2[[#This Row],[26-60]]*0.36+Tableau2[[#This Row],[61_et_plus]]*0.36</f>
        <v>3535.0127999999995</v>
      </c>
      <c r="P113" s="19">
        <f>Tableau2[[#This Row],[Demande de transport]]*0.15</f>
        <v>530.25191999999993</v>
      </c>
      <c r="Q113" s="19"/>
      <c r="R113" s="19"/>
      <c r="S113" s="19"/>
      <c r="T113" s="19"/>
    </row>
    <row r="114" spans="1:20" x14ac:dyDescent="0.25">
      <c r="A114" t="s">
        <v>130</v>
      </c>
      <c r="B114" t="s">
        <v>141</v>
      </c>
      <c r="C114">
        <v>12975</v>
      </c>
      <c r="D114">
        <v>0.16</v>
      </c>
      <c r="E114">
        <v>0.21</v>
      </c>
      <c r="F114">
        <v>0.23</v>
      </c>
      <c r="G114">
        <v>0.35</v>
      </c>
      <c r="H114">
        <v>0.04</v>
      </c>
      <c r="I114" s="11">
        <f t="shared" si="15"/>
        <v>2076</v>
      </c>
      <c r="J114" s="11">
        <f t="shared" si="16"/>
        <v>2724.75</v>
      </c>
      <c r="K114" s="11">
        <f t="shared" si="17"/>
        <v>2984.25</v>
      </c>
      <c r="L114" s="11">
        <f t="shared" si="18"/>
        <v>4541.25</v>
      </c>
      <c r="M114" s="19">
        <f t="shared" si="19"/>
        <v>519</v>
      </c>
      <c r="N114" s="19">
        <f>Tableau2[[#This Row],[0-5]]*0+Tableau2[[#This Row],[6-15]]*0.36+Tableau2[[#This Row],[16-25]]*0.36+Tableau2[[#This Row],[26-60]]*0.36+Tableau2[[#This Row],[61_et_plus]]*0.36</f>
        <v>3876.93</v>
      </c>
      <c r="P114" s="19">
        <f>Tableau2[[#This Row],[Demande de transport]]*0.15</f>
        <v>581.53949999999998</v>
      </c>
      <c r="Q114" s="19"/>
      <c r="R114" s="19"/>
      <c r="S114" s="19"/>
      <c r="T114" s="19"/>
    </row>
    <row r="115" spans="1:20" x14ac:dyDescent="0.25">
      <c r="A115" t="s">
        <v>130</v>
      </c>
      <c r="B115" t="s">
        <v>142</v>
      </c>
      <c r="C115">
        <v>9932</v>
      </c>
      <c r="D115">
        <v>0.14000000000000001</v>
      </c>
      <c r="E115">
        <v>0.22</v>
      </c>
      <c r="F115">
        <v>0.22</v>
      </c>
      <c r="G115">
        <v>0.39</v>
      </c>
      <c r="H115">
        <v>0.03</v>
      </c>
      <c r="I115" s="11">
        <f t="shared" si="15"/>
        <v>1390.4800000000002</v>
      </c>
      <c r="J115" s="11">
        <f t="shared" si="16"/>
        <v>2185.04</v>
      </c>
      <c r="K115" s="11">
        <f t="shared" si="17"/>
        <v>2185.04</v>
      </c>
      <c r="L115" s="11">
        <f t="shared" si="18"/>
        <v>3873.48</v>
      </c>
      <c r="M115" s="19">
        <f t="shared" si="19"/>
        <v>297.95999999999998</v>
      </c>
      <c r="N115" s="19">
        <f>Tableau2[[#This Row],[0-5]]*0+Tableau2[[#This Row],[6-15]]*0.36+Tableau2[[#This Row],[16-25]]*0.36+Tableau2[[#This Row],[26-60]]*0.36+Tableau2[[#This Row],[61_et_plus]]*0.36</f>
        <v>3074.9472000000001</v>
      </c>
      <c r="P115" s="19">
        <f>Tableau2[[#This Row],[Demande de transport]]*0.15</f>
        <v>461.24207999999999</v>
      </c>
      <c r="Q115" s="19"/>
      <c r="R115" s="19"/>
      <c r="S115" s="19"/>
      <c r="T115" s="19"/>
    </row>
    <row r="116" spans="1:20" x14ac:dyDescent="0.25">
      <c r="A116" s="18" t="s">
        <v>130</v>
      </c>
      <c r="B116" t="s">
        <v>143</v>
      </c>
      <c r="C116">
        <v>3835</v>
      </c>
      <c r="D116">
        <v>0.13</v>
      </c>
      <c r="E116">
        <v>0.24</v>
      </c>
      <c r="F116">
        <v>0.2</v>
      </c>
      <c r="G116">
        <v>0.39</v>
      </c>
      <c r="H116">
        <v>0.03</v>
      </c>
      <c r="I116" s="11">
        <f t="shared" si="15"/>
        <v>498.55</v>
      </c>
      <c r="J116" s="11">
        <f t="shared" si="16"/>
        <v>920.4</v>
      </c>
      <c r="K116" s="11">
        <f t="shared" si="17"/>
        <v>767</v>
      </c>
      <c r="L116" s="11">
        <f t="shared" si="18"/>
        <v>1495.65</v>
      </c>
      <c r="M116" s="19">
        <f t="shared" si="19"/>
        <v>115.05</v>
      </c>
      <c r="N116" s="19">
        <f>Tableau2[[#This Row],[0-5]]*0+Tableau2[[#This Row],[6-15]]*0.36+Tableau2[[#This Row],[16-25]]*0.36+Tableau2[[#This Row],[26-60]]*0.36+Tableau2[[#This Row],[61_et_plus]]*0.36</f>
        <v>1187.3159999999998</v>
      </c>
      <c r="P116" s="19">
        <f>Tableau2[[#This Row],[Demande de transport]]*0.15</f>
        <v>178.09739999999996</v>
      </c>
      <c r="Q116" s="19"/>
      <c r="R116" s="19"/>
      <c r="S116" s="19"/>
      <c r="T116" s="19"/>
    </row>
    <row r="117" spans="1:20" x14ac:dyDescent="0.25">
      <c r="A117" t="s">
        <v>130</v>
      </c>
      <c r="B117" t="s">
        <v>144</v>
      </c>
      <c r="C117">
        <v>15596</v>
      </c>
      <c r="D117">
        <v>0.14000000000000001</v>
      </c>
      <c r="E117">
        <v>0.21</v>
      </c>
      <c r="F117">
        <v>0.23</v>
      </c>
      <c r="G117">
        <v>0.37</v>
      </c>
      <c r="H117">
        <v>0.04</v>
      </c>
      <c r="I117" s="11">
        <f t="shared" si="15"/>
        <v>2183.44</v>
      </c>
      <c r="J117" s="11">
        <f t="shared" si="16"/>
        <v>3275.16</v>
      </c>
      <c r="K117" s="11">
        <f t="shared" si="17"/>
        <v>3587.0800000000004</v>
      </c>
      <c r="L117" s="11">
        <f t="shared" si="18"/>
        <v>5770.5199999999995</v>
      </c>
      <c r="M117" s="19">
        <f t="shared" si="19"/>
        <v>623.84</v>
      </c>
      <c r="N117" s="19">
        <f>Tableau2[[#This Row],[0-5]]*0+Tableau2[[#This Row],[6-15]]*0.36+Tableau2[[#This Row],[16-25]]*0.36+Tableau2[[#This Row],[26-60]]*0.36+Tableau2[[#This Row],[61_et_plus]]*0.36</f>
        <v>4772.3759999999993</v>
      </c>
      <c r="P117" s="19">
        <f>Tableau2[[#This Row],[Demande de transport]]*0.15</f>
        <v>715.85639999999989</v>
      </c>
      <c r="Q117" s="19"/>
      <c r="R117" s="19"/>
      <c r="S117" s="19"/>
      <c r="T117" s="19"/>
    </row>
    <row r="118" spans="1:20" x14ac:dyDescent="0.25">
      <c r="A118" t="s">
        <v>130</v>
      </c>
      <c r="B118" t="s">
        <v>145</v>
      </c>
      <c r="C118">
        <v>17945</v>
      </c>
      <c r="D118">
        <v>0.15</v>
      </c>
      <c r="E118">
        <v>0.2</v>
      </c>
      <c r="F118">
        <v>0.27</v>
      </c>
      <c r="G118">
        <v>0.35</v>
      </c>
      <c r="H118">
        <v>0.03</v>
      </c>
      <c r="I118" s="11">
        <f t="shared" si="15"/>
        <v>2691.75</v>
      </c>
      <c r="J118" s="11">
        <f t="shared" si="16"/>
        <v>3589</v>
      </c>
      <c r="K118" s="11">
        <f t="shared" si="17"/>
        <v>4845.1500000000005</v>
      </c>
      <c r="L118" s="11">
        <f t="shared" si="18"/>
        <v>6280.75</v>
      </c>
      <c r="M118" s="19">
        <f t="shared" si="19"/>
        <v>538.35</v>
      </c>
      <c r="N118" s="19">
        <f>Tableau2[[#This Row],[0-5]]*0+Tableau2[[#This Row],[6-15]]*0.36+Tableau2[[#This Row],[16-25]]*0.36+Tableau2[[#This Row],[26-60]]*0.36+Tableau2[[#This Row],[61_et_plus]]*0.36</f>
        <v>5491.1699999999992</v>
      </c>
      <c r="P118" s="19">
        <f>Tableau2[[#This Row],[Demande de transport]]*0.15</f>
        <v>823.67549999999983</v>
      </c>
      <c r="Q118" s="19"/>
      <c r="R118" s="19"/>
      <c r="S118" s="19"/>
      <c r="T118" s="19"/>
    </row>
    <row r="119" spans="1:20" x14ac:dyDescent="0.25">
      <c r="A119" t="s">
        <v>130</v>
      </c>
      <c r="B119" t="s">
        <v>146</v>
      </c>
      <c r="C119">
        <v>2297</v>
      </c>
      <c r="D119">
        <v>0.08</v>
      </c>
      <c r="E119">
        <v>0.15</v>
      </c>
      <c r="F119">
        <v>0.25</v>
      </c>
      <c r="G119">
        <v>0.45</v>
      </c>
      <c r="H119">
        <v>7.0000000000000007E-2</v>
      </c>
      <c r="I119" s="11">
        <f t="shared" si="15"/>
        <v>183.76</v>
      </c>
      <c r="J119" s="11">
        <f t="shared" si="16"/>
        <v>344.55</v>
      </c>
      <c r="K119" s="11">
        <f t="shared" si="17"/>
        <v>574.25</v>
      </c>
      <c r="L119" s="11">
        <f t="shared" si="18"/>
        <v>1033.6500000000001</v>
      </c>
      <c r="M119" s="19">
        <f t="shared" si="19"/>
        <v>160.79000000000002</v>
      </c>
      <c r="N119" s="19">
        <f>Tableau2[[#This Row],[0-5]]*0+Tableau2[[#This Row],[6-15]]*0.36+Tableau2[[#This Row],[16-25]]*0.36+Tableau2[[#This Row],[26-60]]*0.36+Tableau2[[#This Row],[61_et_plus]]*0.36</f>
        <v>760.76640000000009</v>
      </c>
      <c r="P119" s="19">
        <f>Tableau2[[#This Row],[Demande de transport]]*0.15</f>
        <v>114.11496000000001</v>
      </c>
      <c r="Q119" s="19"/>
      <c r="R119" s="19"/>
      <c r="S119" s="19"/>
      <c r="T119" s="19"/>
    </row>
    <row r="120" spans="1:20" x14ac:dyDescent="0.25">
      <c r="A120" s="18" t="s">
        <v>130</v>
      </c>
      <c r="B120" t="s">
        <v>147</v>
      </c>
      <c r="C120">
        <v>3159</v>
      </c>
      <c r="D120">
        <v>0.11</v>
      </c>
      <c r="E120">
        <v>0.14000000000000001</v>
      </c>
      <c r="F120">
        <v>0.24</v>
      </c>
      <c r="G120">
        <v>0.45</v>
      </c>
      <c r="H120">
        <v>0.05</v>
      </c>
      <c r="I120" s="11">
        <f t="shared" si="15"/>
        <v>347.49</v>
      </c>
      <c r="J120" s="11">
        <f t="shared" si="16"/>
        <v>442.26000000000005</v>
      </c>
      <c r="K120" s="11">
        <f t="shared" si="17"/>
        <v>758.16</v>
      </c>
      <c r="L120" s="11">
        <f t="shared" si="18"/>
        <v>1421.55</v>
      </c>
      <c r="M120" s="19">
        <f t="shared" si="19"/>
        <v>157.95000000000002</v>
      </c>
      <c r="N120" s="19">
        <f>Tableau2[[#This Row],[0-5]]*0+Tableau2[[#This Row],[6-15]]*0.36+Tableau2[[#This Row],[16-25]]*0.36+Tableau2[[#This Row],[26-60]]*0.36+Tableau2[[#This Row],[61_et_plus]]*0.36</f>
        <v>1000.7712</v>
      </c>
      <c r="P120" s="19">
        <f>Tableau2[[#This Row],[Demande de transport]]*0.15</f>
        <v>150.11568</v>
      </c>
      <c r="Q120" s="19"/>
      <c r="R120" s="19"/>
      <c r="S120" s="19"/>
      <c r="T120" s="19"/>
    </row>
    <row r="121" spans="1:20" x14ac:dyDescent="0.25">
      <c r="A121" t="s">
        <v>130</v>
      </c>
      <c r="B121" t="s">
        <v>148</v>
      </c>
      <c r="C121">
        <v>5269</v>
      </c>
      <c r="D121">
        <v>0.13</v>
      </c>
      <c r="E121">
        <v>0.18</v>
      </c>
      <c r="F121">
        <v>0.24</v>
      </c>
      <c r="G121">
        <v>0.41</v>
      </c>
      <c r="H121">
        <v>0.04</v>
      </c>
      <c r="I121" s="11">
        <f t="shared" si="15"/>
        <v>684.97</v>
      </c>
      <c r="J121" s="11">
        <f t="shared" si="16"/>
        <v>948.42</v>
      </c>
      <c r="K121" s="11">
        <f t="shared" si="17"/>
        <v>1264.56</v>
      </c>
      <c r="L121" s="11">
        <f t="shared" si="18"/>
        <v>2160.29</v>
      </c>
      <c r="M121" s="19">
        <f t="shared" si="19"/>
        <v>210.76</v>
      </c>
      <c r="N121" s="19">
        <f>Tableau2[[#This Row],[0-5]]*0+Tableau2[[#This Row],[6-15]]*0.36+Tableau2[[#This Row],[16-25]]*0.36+Tableau2[[#This Row],[26-60]]*0.36+Tableau2[[#This Row],[61_et_plus]]*0.36</f>
        <v>1650.2507999999998</v>
      </c>
      <c r="P121" s="19">
        <f>Tableau2[[#This Row],[Demande de transport]]*0.15</f>
        <v>247.53761999999995</v>
      </c>
      <c r="Q121" s="19"/>
      <c r="R121" s="19"/>
      <c r="S121" s="19"/>
      <c r="T121" s="19"/>
    </row>
    <row r="122" spans="1:20" x14ac:dyDescent="0.25">
      <c r="A122" t="s">
        <v>130</v>
      </c>
      <c r="B122" t="s">
        <v>149</v>
      </c>
      <c r="C122">
        <v>10891</v>
      </c>
      <c r="D122">
        <v>0.17</v>
      </c>
      <c r="E122">
        <v>0.24</v>
      </c>
      <c r="F122">
        <v>0.25</v>
      </c>
      <c r="G122">
        <v>0.33</v>
      </c>
      <c r="H122">
        <v>0.02</v>
      </c>
      <c r="I122" s="11">
        <f t="shared" si="15"/>
        <v>1851.47</v>
      </c>
      <c r="J122" s="11">
        <f t="shared" si="16"/>
        <v>2613.8399999999997</v>
      </c>
      <c r="K122" s="11">
        <f t="shared" si="17"/>
        <v>2722.75</v>
      </c>
      <c r="L122" s="11">
        <f t="shared" si="18"/>
        <v>3594.03</v>
      </c>
      <c r="M122" s="19">
        <f t="shared" si="19"/>
        <v>217.82</v>
      </c>
      <c r="N122" s="19">
        <f>Tableau2[[#This Row],[0-5]]*0+Tableau2[[#This Row],[6-15]]*0.36+Tableau2[[#This Row],[16-25]]*0.36+Tableau2[[#This Row],[26-60]]*0.36+Tableau2[[#This Row],[61_et_plus]]*0.36</f>
        <v>3293.4383999999995</v>
      </c>
      <c r="P122" s="19">
        <f>Tableau2[[#This Row],[Demande de transport]]*0.15</f>
        <v>494.01575999999989</v>
      </c>
      <c r="Q122" s="19"/>
      <c r="R122" s="19"/>
      <c r="S122" s="19"/>
      <c r="T122" s="19"/>
    </row>
    <row r="123" spans="1:20" x14ac:dyDescent="0.25">
      <c r="A123" t="s">
        <v>130</v>
      </c>
      <c r="B123" t="s">
        <v>150</v>
      </c>
      <c r="C123">
        <v>20375</v>
      </c>
      <c r="D123">
        <v>0.15</v>
      </c>
      <c r="E123">
        <v>0.23</v>
      </c>
      <c r="F123">
        <v>0.23</v>
      </c>
      <c r="G123">
        <v>0.36</v>
      </c>
      <c r="H123">
        <v>0.03</v>
      </c>
      <c r="I123" s="11">
        <f t="shared" si="15"/>
        <v>3056.25</v>
      </c>
      <c r="J123" s="11">
        <f t="shared" si="16"/>
        <v>4686.25</v>
      </c>
      <c r="K123" s="11">
        <f t="shared" si="17"/>
        <v>4686.25</v>
      </c>
      <c r="L123" s="11">
        <f t="shared" si="18"/>
        <v>7335</v>
      </c>
      <c r="M123" s="19">
        <f t="shared" si="19"/>
        <v>611.25</v>
      </c>
      <c r="N123" s="19">
        <f>Tableau2[[#This Row],[0-5]]*0+Tableau2[[#This Row],[6-15]]*0.36+Tableau2[[#This Row],[16-25]]*0.36+Tableau2[[#This Row],[26-60]]*0.36+Tableau2[[#This Row],[61_et_plus]]*0.36</f>
        <v>6234.75</v>
      </c>
      <c r="P123" s="19">
        <f>Tableau2[[#This Row],[Demande de transport]]*0.15</f>
        <v>935.21249999999998</v>
      </c>
      <c r="Q123" s="19"/>
      <c r="R123" s="19"/>
      <c r="S123" s="19"/>
      <c r="T123" s="19"/>
    </row>
    <row r="124" spans="1:20" x14ac:dyDescent="0.25">
      <c r="A124" s="18" t="s">
        <v>130</v>
      </c>
      <c r="B124" t="s">
        <v>151</v>
      </c>
      <c r="C124">
        <v>4522</v>
      </c>
      <c r="D124">
        <v>0.1</v>
      </c>
      <c r="E124">
        <v>0.14000000000000001</v>
      </c>
      <c r="F124">
        <v>0.25</v>
      </c>
      <c r="G124">
        <v>0.41</v>
      </c>
      <c r="H124">
        <v>0.09</v>
      </c>
      <c r="I124" s="11">
        <f t="shared" si="15"/>
        <v>452.20000000000005</v>
      </c>
      <c r="J124" s="11">
        <f t="shared" si="16"/>
        <v>633.08000000000004</v>
      </c>
      <c r="K124" s="11">
        <f t="shared" si="17"/>
        <v>1130.5</v>
      </c>
      <c r="L124" s="11">
        <f t="shared" si="18"/>
        <v>1854.02</v>
      </c>
      <c r="M124" s="19">
        <f t="shared" si="19"/>
        <v>406.97999999999996</v>
      </c>
      <c r="N124" s="19">
        <f>Tableau2[[#This Row],[0-5]]*0+Tableau2[[#This Row],[6-15]]*0.36+Tableau2[[#This Row],[16-25]]*0.36+Tableau2[[#This Row],[26-60]]*0.36+Tableau2[[#This Row],[61_et_plus]]*0.36</f>
        <v>1448.8487999999998</v>
      </c>
      <c r="P124" s="19">
        <f>Tableau2[[#This Row],[Demande de transport]]*0.15</f>
        <v>217.32731999999996</v>
      </c>
      <c r="Q124" s="19"/>
      <c r="R124" s="19"/>
      <c r="S124" s="19"/>
      <c r="T124" s="19"/>
    </row>
    <row r="125" spans="1:20" x14ac:dyDescent="0.25">
      <c r="A125" t="s">
        <v>130</v>
      </c>
      <c r="B125" t="s">
        <v>152</v>
      </c>
      <c r="C125">
        <v>6120</v>
      </c>
      <c r="D125">
        <v>0.13</v>
      </c>
      <c r="E125">
        <v>0.21</v>
      </c>
      <c r="F125">
        <v>0.21</v>
      </c>
      <c r="G125">
        <v>0.42</v>
      </c>
      <c r="H125">
        <v>0.03</v>
      </c>
      <c r="I125" s="11">
        <f t="shared" si="15"/>
        <v>795.6</v>
      </c>
      <c r="J125" s="11">
        <f t="shared" si="16"/>
        <v>1285.2</v>
      </c>
      <c r="K125" s="11">
        <f t="shared" si="17"/>
        <v>1285.2</v>
      </c>
      <c r="L125" s="11">
        <f t="shared" si="18"/>
        <v>2570.4</v>
      </c>
      <c r="M125" s="19">
        <f t="shared" si="19"/>
        <v>183.6</v>
      </c>
      <c r="N125" s="19">
        <f>Tableau2[[#This Row],[0-5]]*0+Tableau2[[#This Row],[6-15]]*0.36+Tableau2[[#This Row],[16-25]]*0.36+Tableau2[[#This Row],[26-60]]*0.36+Tableau2[[#This Row],[61_et_plus]]*0.36</f>
        <v>1916.7840000000001</v>
      </c>
      <c r="P125" s="19">
        <f>Tableau2[[#This Row],[Demande de transport]]*0.15</f>
        <v>287.51760000000002</v>
      </c>
      <c r="Q125" s="19"/>
      <c r="R125" s="19"/>
      <c r="S125" s="19"/>
      <c r="T125" s="19"/>
    </row>
    <row r="126" spans="1:20" x14ac:dyDescent="0.25">
      <c r="A126" t="s">
        <v>130</v>
      </c>
      <c r="B126" t="s">
        <v>153</v>
      </c>
      <c r="C126">
        <v>8116</v>
      </c>
      <c r="D126">
        <v>0.14000000000000001</v>
      </c>
      <c r="E126">
        <v>0.22</v>
      </c>
      <c r="F126">
        <v>0.23</v>
      </c>
      <c r="G126">
        <v>0.38</v>
      </c>
      <c r="H126">
        <v>0.03</v>
      </c>
      <c r="I126" s="11">
        <f t="shared" si="15"/>
        <v>1136.24</v>
      </c>
      <c r="J126" s="11">
        <f t="shared" si="16"/>
        <v>1785.52</v>
      </c>
      <c r="K126" s="11">
        <f t="shared" si="17"/>
        <v>1866.68</v>
      </c>
      <c r="L126" s="11">
        <f t="shared" si="18"/>
        <v>3084.08</v>
      </c>
      <c r="M126" s="19">
        <f t="shared" si="19"/>
        <v>243.48</v>
      </c>
      <c r="N126" s="19">
        <f>Tableau2[[#This Row],[0-5]]*0+Tableau2[[#This Row],[6-15]]*0.36+Tableau2[[#This Row],[16-25]]*0.36+Tableau2[[#This Row],[26-60]]*0.36+Tableau2[[#This Row],[61_et_plus]]*0.36</f>
        <v>2512.7135999999996</v>
      </c>
      <c r="P126" s="19">
        <f>Tableau2[[#This Row],[Demande de transport]]*0.15</f>
        <v>376.90703999999994</v>
      </c>
      <c r="Q126" s="19"/>
      <c r="R126" s="19"/>
      <c r="S126" s="19"/>
      <c r="T126" s="19"/>
    </row>
    <row r="127" spans="1:20" x14ac:dyDescent="0.25">
      <c r="A127" t="s">
        <v>130</v>
      </c>
      <c r="B127" t="s">
        <v>154</v>
      </c>
      <c r="C127">
        <v>13369</v>
      </c>
      <c r="D127">
        <v>0.16</v>
      </c>
      <c r="E127">
        <v>0.2</v>
      </c>
      <c r="F127">
        <v>0.26</v>
      </c>
      <c r="G127">
        <v>0.34</v>
      </c>
      <c r="H127">
        <v>0.03</v>
      </c>
      <c r="I127" s="11">
        <f t="shared" si="15"/>
        <v>2139.04</v>
      </c>
      <c r="J127" s="11">
        <f t="shared" si="16"/>
        <v>2673.8</v>
      </c>
      <c r="K127" s="11">
        <f t="shared" si="17"/>
        <v>3475.94</v>
      </c>
      <c r="L127" s="11">
        <f t="shared" si="18"/>
        <v>4545.46</v>
      </c>
      <c r="M127" s="19">
        <f t="shared" si="19"/>
        <v>401.07</v>
      </c>
      <c r="N127" s="19">
        <f>Tableau2[[#This Row],[0-5]]*0+Tableau2[[#This Row],[6-15]]*0.36+Tableau2[[#This Row],[16-25]]*0.36+Tableau2[[#This Row],[26-60]]*0.36+Tableau2[[#This Row],[61_et_plus]]*0.36</f>
        <v>3994.6572000000001</v>
      </c>
      <c r="P127" s="19">
        <f>Tableau2[[#This Row],[Demande de transport]]*0.15</f>
        <v>599.19857999999999</v>
      </c>
      <c r="Q127" s="19"/>
      <c r="R127" s="19"/>
      <c r="S127" s="19"/>
      <c r="T127" s="19"/>
    </row>
    <row r="128" spans="1:20" x14ac:dyDescent="0.25">
      <c r="A128" s="18" t="s">
        <v>130</v>
      </c>
      <c r="B128" t="s">
        <v>155</v>
      </c>
      <c r="C128">
        <v>4825</v>
      </c>
      <c r="D128">
        <v>0.11</v>
      </c>
      <c r="E128">
        <v>0.17</v>
      </c>
      <c r="F128">
        <v>0.26</v>
      </c>
      <c r="G128">
        <v>0.4</v>
      </c>
      <c r="H128">
        <v>0.06</v>
      </c>
      <c r="I128" s="11">
        <f t="shared" si="15"/>
        <v>530.75</v>
      </c>
      <c r="J128" s="11">
        <f t="shared" si="16"/>
        <v>820.25000000000011</v>
      </c>
      <c r="K128" s="11">
        <f t="shared" si="17"/>
        <v>1254.5</v>
      </c>
      <c r="L128" s="11">
        <f t="shared" si="18"/>
        <v>1930</v>
      </c>
      <c r="M128" s="19">
        <f t="shared" si="19"/>
        <v>289.5</v>
      </c>
      <c r="N128" s="19">
        <f>Tableau2[[#This Row],[0-5]]*0+Tableau2[[#This Row],[6-15]]*0.36+Tableau2[[#This Row],[16-25]]*0.36+Tableau2[[#This Row],[26-60]]*0.36+Tableau2[[#This Row],[61_et_plus]]*0.36</f>
        <v>1545.93</v>
      </c>
      <c r="P128" s="19">
        <f>Tableau2[[#This Row],[Demande de transport]]*0.15</f>
        <v>231.8895</v>
      </c>
      <c r="Q128" s="19"/>
      <c r="R128" s="19"/>
      <c r="S128" s="19"/>
      <c r="T128" s="19"/>
    </row>
    <row r="129" spans="1:20" x14ac:dyDescent="0.25">
      <c r="A129" t="s">
        <v>130</v>
      </c>
      <c r="B129" t="s">
        <v>156</v>
      </c>
      <c r="C129">
        <v>3131</v>
      </c>
      <c r="D129">
        <v>0.11</v>
      </c>
      <c r="E129">
        <v>0.15</v>
      </c>
      <c r="F129">
        <v>0.22</v>
      </c>
      <c r="G129">
        <v>0.44</v>
      </c>
      <c r="H129">
        <v>0.08</v>
      </c>
      <c r="I129" s="11">
        <f t="shared" si="15"/>
        <v>344.41</v>
      </c>
      <c r="J129" s="11">
        <f t="shared" si="16"/>
        <v>469.65</v>
      </c>
      <c r="K129" s="11">
        <f t="shared" si="17"/>
        <v>688.82</v>
      </c>
      <c r="L129" s="11">
        <f t="shared" si="18"/>
        <v>1377.64</v>
      </c>
      <c r="M129" s="19">
        <f t="shared" si="19"/>
        <v>250.48000000000002</v>
      </c>
      <c r="N129" s="19">
        <f>Tableau2[[#This Row],[0-5]]*0+Tableau2[[#This Row],[6-15]]*0.36+Tableau2[[#This Row],[16-25]]*0.36+Tableau2[[#This Row],[26-60]]*0.36+Tableau2[[#This Row],[61_et_plus]]*0.36</f>
        <v>1003.1724</v>
      </c>
      <c r="P129" s="19">
        <f>Tableau2[[#This Row],[Demande de transport]]*0.15</f>
        <v>150.47586000000001</v>
      </c>
      <c r="Q129" s="19"/>
      <c r="R129" s="19"/>
      <c r="S129" s="19"/>
      <c r="T129" s="19"/>
    </row>
    <row r="130" spans="1:20" x14ac:dyDescent="0.25">
      <c r="A130" t="s">
        <v>130</v>
      </c>
      <c r="B130" t="s">
        <v>157</v>
      </c>
      <c r="C130">
        <v>15007</v>
      </c>
      <c r="D130">
        <v>0.16</v>
      </c>
      <c r="E130">
        <v>0.21</v>
      </c>
      <c r="F130">
        <v>0.23</v>
      </c>
      <c r="G130">
        <v>0.38</v>
      </c>
      <c r="H130">
        <v>0.03</v>
      </c>
      <c r="I130" s="11">
        <f t="shared" si="15"/>
        <v>2401.12</v>
      </c>
      <c r="J130" s="11">
        <f t="shared" si="16"/>
        <v>3151.47</v>
      </c>
      <c r="K130" s="11">
        <f t="shared" si="17"/>
        <v>3451.61</v>
      </c>
      <c r="L130" s="11">
        <f t="shared" si="18"/>
        <v>5702.66</v>
      </c>
      <c r="M130" s="19">
        <f t="shared" si="19"/>
        <v>450.21</v>
      </c>
      <c r="N130" s="19">
        <f>Tableau2[[#This Row],[0-5]]*0+Tableau2[[#This Row],[6-15]]*0.36+Tableau2[[#This Row],[16-25]]*0.36+Tableau2[[#This Row],[26-60]]*0.36+Tableau2[[#This Row],[61_et_plus]]*0.36</f>
        <v>4592.1419999999998</v>
      </c>
      <c r="P130" s="19">
        <f>Tableau2[[#This Row],[Demande de transport]]*0.15</f>
        <v>688.82129999999995</v>
      </c>
      <c r="Q130" s="19"/>
      <c r="R130" s="19"/>
      <c r="S130" s="19"/>
      <c r="T130" s="19"/>
    </row>
    <row r="131" spans="1:20" x14ac:dyDescent="0.25">
      <c r="A131" t="s">
        <v>130</v>
      </c>
      <c r="B131" t="s">
        <v>158</v>
      </c>
      <c r="C131">
        <v>11808</v>
      </c>
      <c r="D131">
        <v>0.14000000000000001</v>
      </c>
      <c r="E131">
        <v>0.2</v>
      </c>
      <c r="F131">
        <v>0.24</v>
      </c>
      <c r="G131">
        <v>0.38</v>
      </c>
      <c r="H131">
        <v>0.04</v>
      </c>
      <c r="I131" s="11">
        <f t="shared" si="15"/>
        <v>1653.1200000000001</v>
      </c>
      <c r="J131" s="11">
        <f t="shared" si="16"/>
        <v>2361.6</v>
      </c>
      <c r="K131" s="11">
        <f t="shared" si="17"/>
        <v>2833.92</v>
      </c>
      <c r="L131" s="11">
        <f t="shared" si="18"/>
        <v>4487.04</v>
      </c>
      <c r="M131" s="19">
        <f t="shared" si="19"/>
        <v>472.32</v>
      </c>
      <c r="N131" s="19">
        <f>Tableau2[[#This Row],[0-5]]*0+Tableau2[[#This Row],[6-15]]*0.36+Tableau2[[#This Row],[16-25]]*0.36+Tableau2[[#This Row],[26-60]]*0.36+Tableau2[[#This Row],[61_et_plus]]*0.36</f>
        <v>3655.7567999999997</v>
      </c>
      <c r="P131" s="19">
        <f>Tableau2[[#This Row],[Demande de transport]]*0.15</f>
        <v>548.36351999999988</v>
      </c>
      <c r="Q131" s="19"/>
      <c r="R131" s="19"/>
      <c r="S131" s="19"/>
      <c r="T131" s="19"/>
    </row>
    <row r="132" spans="1:20" x14ac:dyDescent="0.25">
      <c r="A132" s="18" t="s">
        <v>130</v>
      </c>
      <c r="B132" t="s">
        <v>159</v>
      </c>
      <c r="C132">
        <v>3066</v>
      </c>
      <c r="D132">
        <v>0.09</v>
      </c>
      <c r="E132">
        <v>0.18</v>
      </c>
      <c r="F132">
        <v>0.25</v>
      </c>
      <c r="G132">
        <v>0.43</v>
      </c>
      <c r="H132">
        <v>0.05</v>
      </c>
      <c r="I132" s="11">
        <f t="shared" si="15"/>
        <v>275.94</v>
      </c>
      <c r="J132" s="11">
        <f t="shared" si="16"/>
        <v>551.88</v>
      </c>
      <c r="K132" s="11">
        <f t="shared" si="17"/>
        <v>766.5</v>
      </c>
      <c r="L132" s="11">
        <f t="shared" si="18"/>
        <v>1318.3799999999999</v>
      </c>
      <c r="M132" s="19">
        <f t="shared" si="19"/>
        <v>153.30000000000001</v>
      </c>
      <c r="N132" s="19">
        <f>Tableau2[[#This Row],[0-5]]*0+Tableau2[[#This Row],[6-15]]*0.36+Tableau2[[#This Row],[16-25]]*0.36+Tableau2[[#This Row],[26-60]]*0.36+Tableau2[[#This Row],[61_et_plus]]*0.36</f>
        <v>1004.4216</v>
      </c>
      <c r="P132" s="19">
        <f>Tableau2[[#This Row],[Demande de transport]]*0.15</f>
        <v>150.66324</v>
      </c>
      <c r="Q132" s="19"/>
      <c r="R132" s="19"/>
      <c r="S132" s="19"/>
      <c r="T132" s="19"/>
    </row>
    <row r="133" spans="1:20" x14ac:dyDescent="0.25">
      <c r="A133" t="s">
        <v>130</v>
      </c>
      <c r="B133" t="s">
        <v>160</v>
      </c>
      <c r="C133">
        <v>2976</v>
      </c>
      <c r="D133">
        <v>0.08</v>
      </c>
      <c r="E133">
        <v>0.2</v>
      </c>
      <c r="F133">
        <v>0.21</v>
      </c>
      <c r="G133">
        <v>0.44</v>
      </c>
      <c r="H133">
        <v>7.0000000000000007E-2</v>
      </c>
      <c r="I133" s="11">
        <f t="shared" si="15"/>
        <v>238.08</v>
      </c>
      <c r="J133" s="11">
        <f t="shared" si="16"/>
        <v>595.20000000000005</v>
      </c>
      <c r="K133" s="11">
        <f t="shared" si="17"/>
        <v>624.95999999999992</v>
      </c>
      <c r="L133" s="11">
        <f t="shared" si="18"/>
        <v>1309.44</v>
      </c>
      <c r="M133" s="19">
        <f t="shared" si="19"/>
        <v>208.32000000000002</v>
      </c>
      <c r="N133" s="19">
        <f>Tableau2[[#This Row],[0-5]]*0+Tableau2[[#This Row],[6-15]]*0.36+Tableau2[[#This Row],[16-25]]*0.36+Tableau2[[#This Row],[26-60]]*0.36+Tableau2[[#This Row],[61_et_plus]]*0.36</f>
        <v>985.65120000000002</v>
      </c>
      <c r="P133" s="19">
        <f>Tableau2[[#This Row],[Demande de transport]]*0.15</f>
        <v>147.84768</v>
      </c>
      <c r="Q133" s="19"/>
      <c r="R133" s="19"/>
      <c r="S133" s="19"/>
      <c r="T133" s="19"/>
    </row>
    <row r="134" spans="1:20" x14ac:dyDescent="0.25">
      <c r="A134" t="s">
        <v>130</v>
      </c>
      <c r="B134" t="s">
        <v>161</v>
      </c>
      <c r="C134">
        <v>6367</v>
      </c>
      <c r="D134">
        <v>0.1</v>
      </c>
      <c r="E134">
        <v>0.18</v>
      </c>
      <c r="F134">
        <v>0.24</v>
      </c>
      <c r="G134">
        <v>0.41</v>
      </c>
      <c r="H134">
        <v>0.06</v>
      </c>
      <c r="I134" s="11">
        <f t="shared" si="15"/>
        <v>636.70000000000005</v>
      </c>
      <c r="J134" s="11">
        <f t="shared" si="16"/>
        <v>1146.06</v>
      </c>
      <c r="K134" s="11">
        <f t="shared" si="17"/>
        <v>1528.08</v>
      </c>
      <c r="L134" s="11">
        <f t="shared" si="18"/>
        <v>2610.4699999999998</v>
      </c>
      <c r="M134" s="19">
        <f t="shared" si="19"/>
        <v>382.02</v>
      </c>
      <c r="N134" s="19">
        <f>Tableau2[[#This Row],[0-5]]*0+Tableau2[[#This Row],[6-15]]*0.36+Tableau2[[#This Row],[16-25]]*0.36+Tableau2[[#This Row],[26-60]]*0.36+Tableau2[[#This Row],[61_et_plus]]*0.36</f>
        <v>2039.9867999999997</v>
      </c>
      <c r="P134" s="19">
        <f>Tableau2[[#This Row],[Demande de transport]]*0.15</f>
        <v>305.99801999999994</v>
      </c>
      <c r="Q134" s="19"/>
      <c r="R134" s="19"/>
      <c r="S134" s="19"/>
      <c r="T134" s="19"/>
    </row>
    <row r="135" spans="1:20" x14ac:dyDescent="0.25">
      <c r="A135" t="s">
        <v>130</v>
      </c>
      <c r="B135" t="s">
        <v>162</v>
      </c>
      <c r="C135">
        <v>2466</v>
      </c>
      <c r="D135">
        <v>0.09</v>
      </c>
      <c r="E135">
        <v>0.16</v>
      </c>
      <c r="F135">
        <v>0.24</v>
      </c>
      <c r="G135">
        <v>0.42</v>
      </c>
      <c r="H135">
        <v>0.09</v>
      </c>
      <c r="I135" s="11">
        <f t="shared" si="15"/>
        <v>221.94</v>
      </c>
      <c r="J135" s="11">
        <f t="shared" si="16"/>
        <v>394.56</v>
      </c>
      <c r="K135" s="11">
        <f t="shared" si="17"/>
        <v>591.84</v>
      </c>
      <c r="L135" s="11">
        <f t="shared" si="18"/>
        <v>1035.72</v>
      </c>
      <c r="M135" s="19">
        <f t="shared" si="19"/>
        <v>221.94</v>
      </c>
      <c r="N135" s="19">
        <f>Tableau2[[#This Row],[0-5]]*0+Tableau2[[#This Row],[6-15]]*0.36+Tableau2[[#This Row],[16-25]]*0.36+Tableau2[[#This Row],[26-60]]*0.36+Tableau2[[#This Row],[61_et_plus]]*0.36</f>
        <v>807.86159999999995</v>
      </c>
      <c r="P135" s="19">
        <f>Tableau2[[#This Row],[Demande de transport]]*0.15</f>
        <v>121.17923999999999</v>
      </c>
      <c r="Q135" s="19"/>
      <c r="R135" s="19"/>
      <c r="S135" s="19"/>
      <c r="T135" s="19"/>
    </row>
    <row r="136" spans="1:20" x14ac:dyDescent="0.25">
      <c r="A136" s="18" t="s">
        <v>163</v>
      </c>
      <c r="B136" t="s">
        <v>164</v>
      </c>
      <c r="C136">
        <v>9971</v>
      </c>
      <c r="D136">
        <v>0.09</v>
      </c>
      <c r="E136">
        <v>0.17</v>
      </c>
      <c r="F136">
        <v>0.21</v>
      </c>
      <c r="G136">
        <v>0.45</v>
      </c>
      <c r="H136">
        <v>0.08</v>
      </c>
      <c r="I136" s="10">
        <f>C136*D136</f>
        <v>897.39</v>
      </c>
      <c r="J136" s="10">
        <f>C136*E136</f>
        <v>1695.0700000000002</v>
      </c>
      <c r="K136" s="10">
        <f>C136*F136</f>
        <v>2093.91</v>
      </c>
      <c r="L136" s="10">
        <f>C136*G136</f>
        <v>4486.95</v>
      </c>
      <c r="M136" s="10">
        <f>C136*H136</f>
        <v>797.68000000000006</v>
      </c>
      <c r="N136" s="10">
        <f>Tableau2[[#This Row],[0-5]]*0+Tableau2[[#This Row],[6-15]]*0.36+Tableau2[[#This Row],[16-25]]*0.36+Tableau2[[#This Row],[26-60]]*0.36+Tableau2[[#This Row],[61_et_plus]]*0.36</f>
        <v>3266.4995999999996</v>
      </c>
      <c r="P136" s="10">
        <f>Tableau2[[#This Row],[Demande de transport]]*0.15</f>
        <v>489.97493999999995</v>
      </c>
      <c r="Q136" s="19"/>
      <c r="R136" s="19"/>
      <c r="S136" s="19"/>
      <c r="T136" s="19"/>
    </row>
    <row r="137" spans="1:20" x14ac:dyDescent="0.25">
      <c r="A137" t="s">
        <v>163</v>
      </c>
      <c r="B137" t="s">
        <v>165</v>
      </c>
      <c r="C137">
        <v>9020</v>
      </c>
      <c r="D137">
        <v>0.13</v>
      </c>
      <c r="E137">
        <v>0.19</v>
      </c>
      <c r="F137">
        <v>0.22</v>
      </c>
      <c r="G137">
        <v>0.42</v>
      </c>
      <c r="H137">
        <v>0.03</v>
      </c>
      <c r="I137" s="11">
        <f t="shared" ref="I137:I162" si="20">C137*D137</f>
        <v>1172.6000000000001</v>
      </c>
      <c r="J137" s="11">
        <f t="shared" ref="J137:J162" si="21">C137*E137</f>
        <v>1713.8</v>
      </c>
      <c r="K137" s="11">
        <f t="shared" ref="K137:K162" si="22">C137*F137</f>
        <v>1984.4</v>
      </c>
      <c r="L137" s="11">
        <f t="shared" ref="L137:L162" si="23">C137*G137</f>
        <v>3788.3999999999996</v>
      </c>
      <c r="M137" s="10">
        <f t="shared" ref="M137:M162" si="24">C137*H137</f>
        <v>270.59999999999997</v>
      </c>
      <c r="N137" s="10">
        <f>Tableau2[[#This Row],[0-5]]*0+Tableau2[[#This Row],[6-15]]*0.36+Tableau2[[#This Row],[16-25]]*0.36+Tableau2[[#This Row],[26-60]]*0.36+Tableau2[[#This Row],[61_et_plus]]*0.36</f>
        <v>2792.5919999999996</v>
      </c>
      <c r="P137" s="10">
        <f>Tableau2[[#This Row],[Demande de transport]]*0.15</f>
        <v>418.88879999999995</v>
      </c>
      <c r="Q137" s="19"/>
      <c r="R137" s="19"/>
      <c r="S137" s="19"/>
      <c r="T137" s="19"/>
    </row>
    <row r="138" spans="1:20" x14ac:dyDescent="0.25">
      <c r="A138" t="s">
        <v>163</v>
      </c>
      <c r="B138" t="s">
        <v>166</v>
      </c>
      <c r="C138">
        <v>6130</v>
      </c>
      <c r="D138">
        <v>0.13</v>
      </c>
      <c r="E138">
        <v>0.19</v>
      </c>
      <c r="F138">
        <v>0.24</v>
      </c>
      <c r="G138">
        <v>0.41</v>
      </c>
      <c r="H138">
        <v>0.03</v>
      </c>
      <c r="I138" s="11">
        <f t="shared" si="20"/>
        <v>796.9</v>
      </c>
      <c r="J138" s="11">
        <f t="shared" si="21"/>
        <v>1164.7</v>
      </c>
      <c r="K138" s="11">
        <f t="shared" si="22"/>
        <v>1471.2</v>
      </c>
      <c r="L138" s="11">
        <f t="shared" si="23"/>
        <v>2513.2999999999997</v>
      </c>
      <c r="M138" s="19">
        <f t="shared" si="24"/>
        <v>183.9</v>
      </c>
      <c r="N138" s="19">
        <f>Tableau2[[#This Row],[0-5]]*0+Tableau2[[#This Row],[6-15]]*0.36+Tableau2[[#This Row],[16-25]]*0.36+Tableau2[[#This Row],[26-60]]*0.36+Tableau2[[#This Row],[61_et_plus]]*0.36</f>
        <v>1919.9159999999999</v>
      </c>
      <c r="P138" s="19">
        <f>Tableau2[[#This Row],[Demande de transport]]*0.15</f>
        <v>287.98739999999998</v>
      </c>
      <c r="Q138" s="19"/>
      <c r="R138" s="19"/>
      <c r="S138" s="19"/>
      <c r="T138" s="19"/>
    </row>
    <row r="139" spans="1:20" x14ac:dyDescent="0.25">
      <c r="A139" t="s">
        <v>163</v>
      </c>
      <c r="B139" t="s">
        <v>167</v>
      </c>
      <c r="C139">
        <v>6224</v>
      </c>
      <c r="D139">
        <v>0.11</v>
      </c>
      <c r="E139">
        <v>0.17</v>
      </c>
      <c r="F139">
        <v>0.25</v>
      </c>
      <c r="G139">
        <v>0.39</v>
      </c>
      <c r="H139">
        <v>0.08</v>
      </c>
      <c r="I139" s="11">
        <f t="shared" si="20"/>
        <v>684.64</v>
      </c>
      <c r="J139" s="11">
        <f t="shared" si="21"/>
        <v>1058.0800000000002</v>
      </c>
      <c r="K139" s="11">
        <f t="shared" si="22"/>
        <v>1556</v>
      </c>
      <c r="L139" s="11">
        <f t="shared" si="23"/>
        <v>2427.36</v>
      </c>
      <c r="M139" s="19">
        <f t="shared" si="24"/>
        <v>497.92</v>
      </c>
      <c r="N139" s="19">
        <f>Tableau2[[#This Row],[0-5]]*0+Tableau2[[#This Row],[6-15]]*0.36+Tableau2[[#This Row],[16-25]]*0.36+Tableau2[[#This Row],[26-60]]*0.36+Tableau2[[#This Row],[61_et_plus]]*0.36</f>
        <v>1994.1695999999999</v>
      </c>
      <c r="P139" s="19">
        <f>Tableau2[[#This Row],[Demande de transport]]*0.15</f>
        <v>299.12543999999997</v>
      </c>
      <c r="Q139" s="19"/>
      <c r="R139" s="19"/>
      <c r="S139" s="19"/>
      <c r="T139" s="19"/>
    </row>
    <row r="140" spans="1:20" x14ac:dyDescent="0.25">
      <c r="A140" t="s">
        <v>163</v>
      </c>
      <c r="B140" t="s">
        <v>168</v>
      </c>
      <c r="C140">
        <v>23582</v>
      </c>
      <c r="D140">
        <v>0.14000000000000001</v>
      </c>
      <c r="E140">
        <v>0.22</v>
      </c>
      <c r="F140">
        <v>0.22</v>
      </c>
      <c r="G140">
        <v>0.38</v>
      </c>
      <c r="H140">
        <v>0.05</v>
      </c>
      <c r="I140" s="11">
        <f t="shared" si="20"/>
        <v>3301.4800000000005</v>
      </c>
      <c r="J140" s="11">
        <f t="shared" si="21"/>
        <v>5188.04</v>
      </c>
      <c r="K140" s="11">
        <f t="shared" si="22"/>
        <v>5188.04</v>
      </c>
      <c r="L140" s="11">
        <f t="shared" si="23"/>
        <v>8961.16</v>
      </c>
      <c r="M140" s="19">
        <f t="shared" si="24"/>
        <v>1179.1000000000001</v>
      </c>
      <c r="N140" s="19">
        <f>Tableau2[[#This Row],[0-5]]*0+Tableau2[[#This Row],[6-15]]*0.36+Tableau2[[#This Row],[16-25]]*0.36+Tableau2[[#This Row],[26-60]]*0.36+Tableau2[[#This Row],[61_et_plus]]*0.36</f>
        <v>7385.8823999999995</v>
      </c>
      <c r="P140" s="19">
        <f>Tableau2[[#This Row],[Demande de transport]]*0.15</f>
        <v>1107.8823599999998</v>
      </c>
      <c r="Q140" s="19"/>
      <c r="R140" s="19"/>
      <c r="S140" s="19"/>
      <c r="T140" s="19"/>
    </row>
    <row r="141" spans="1:20" x14ac:dyDescent="0.25">
      <c r="A141" t="s">
        <v>163</v>
      </c>
      <c r="B141" t="s">
        <v>169</v>
      </c>
      <c r="C141">
        <v>14640</v>
      </c>
      <c r="D141">
        <v>0.13</v>
      </c>
      <c r="E141">
        <v>0.2</v>
      </c>
      <c r="F141">
        <v>0.21</v>
      </c>
      <c r="G141">
        <v>0.4</v>
      </c>
      <c r="H141">
        <v>0.06</v>
      </c>
      <c r="I141" s="11">
        <f t="shared" si="20"/>
        <v>1903.2</v>
      </c>
      <c r="J141" s="11">
        <f t="shared" si="21"/>
        <v>2928</v>
      </c>
      <c r="K141" s="11">
        <f t="shared" si="22"/>
        <v>3074.4</v>
      </c>
      <c r="L141" s="11">
        <f t="shared" si="23"/>
        <v>5856</v>
      </c>
      <c r="M141" s="19">
        <f t="shared" si="24"/>
        <v>878.4</v>
      </c>
      <c r="N141" s="19">
        <f>Tableau2[[#This Row],[0-5]]*0+Tableau2[[#This Row],[6-15]]*0.36+Tableau2[[#This Row],[16-25]]*0.36+Tableau2[[#This Row],[26-60]]*0.36+Tableau2[[#This Row],[61_et_plus]]*0.36</f>
        <v>4585.2479999999996</v>
      </c>
      <c r="P141" s="19">
        <f>Tableau2[[#This Row],[Demande de transport]]*0.15</f>
        <v>687.78719999999987</v>
      </c>
      <c r="Q141" s="19"/>
      <c r="R141" s="19"/>
      <c r="S141" s="19"/>
      <c r="T141" s="19"/>
    </row>
    <row r="142" spans="1:20" x14ac:dyDescent="0.25">
      <c r="A142" s="18" t="s">
        <v>163</v>
      </c>
      <c r="B142" t="s">
        <v>170</v>
      </c>
      <c r="C142">
        <v>4909</v>
      </c>
      <c r="D142">
        <v>0.11</v>
      </c>
      <c r="E142">
        <v>0.16</v>
      </c>
      <c r="F142">
        <v>0.22</v>
      </c>
      <c r="G142">
        <v>0.44</v>
      </c>
      <c r="H142">
        <v>7.0000000000000007E-2</v>
      </c>
      <c r="I142" s="11">
        <f t="shared" si="20"/>
        <v>539.99</v>
      </c>
      <c r="J142" s="11">
        <f t="shared" si="21"/>
        <v>785.44</v>
      </c>
      <c r="K142" s="11">
        <f t="shared" si="22"/>
        <v>1079.98</v>
      </c>
      <c r="L142" s="11">
        <f t="shared" si="23"/>
        <v>2159.96</v>
      </c>
      <c r="M142" s="19">
        <f t="shared" si="24"/>
        <v>343.63000000000005</v>
      </c>
      <c r="N142" s="19">
        <f>Tableau2[[#This Row],[0-5]]*0+Tableau2[[#This Row],[6-15]]*0.36+Tableau2[[#This Row],[16-25]]*0.36+Tableau2[[#This Row],[26-60]]*0.36+Tableau2[[#This Row],[61_et_plus]]*0.36</f>
        <v>1572.8435999999999</v>
      </c>
      <c r="P142" s="19">
        <f>Tableau2[[#This Row],[Demande de transport]]*0.15</f>
        <v>235.92653999999999</v>
      </c>
      <c r="Q142" s="19"/>
      <c r="R142" s="19"/>
      <c r="S142" s="19"/>
      <c r="T142" s="19"/>
    </row>
    <row r="143" spans="1:20" x14ac:dyDescent="0.25">
      <c r="A143" t="s">
        <v>163</v>
      </c>
      <c r="B143" t="s">
        <v>171</v>
      </c>
      <c r="C143">
        <v>13136</v>
      </c>
      <c r="D143">
        <v>0.12</v>
      </c>
      <c r="E143">
        <v>0.2</v>
      </c>
      <c r="F143">
        <v>0.22</v>
      </c>
      <c r="G143">
        <v>0.41</v>
      </c>
      <c r="H143">
        <v>0.04</v>
      </c>
      <c r="I143" s="11">
        <f t="shared" si="20"/>
        <v>1576.32</v>
      </c>
      <c r="J143" s="11">
        <f t="shared" si="21"/>
        <v>2627.2000000000003</v>
      </c>
      <c r="K143" s="11">
        <f t="shared" si="22"/>
        <v>2889.92</v>
      </c>
      <c r="L143" s="11">
        <f t="shared" si="23"/>
        <v>5385.7599999999993</v>
      </c>
      <c r="M143" s="19">
        <f t="shared" si="24"/>
        <v>525.44000000000005</v>
      </c>
      <c r="N143" s="19">
        <f>Tableau2[[#This Row],[0-5]]*0+Tableau2[[#This Row],[6-15]]*0.36+Tableau2[[#This Row],[16-25]]*0.36+Tableau2[[#This Row],[26-60]]*0.36+Tableau2[[#This Row],[61_et_plus]]*0.36</f>
        <v>4114.1952000000001</v>
      </c>
      <c r="P143" s="19">
        <f>Tableau2[[#This Row],[Demande de transport]]*0.15</f>
        <v>617.12927999999999</v>
      </c>
      <c r="Q143" s="19"/>
      <c r="R143" s="19"/>
      <c r="S143" s="19"/>
      <c r="T143" s="19"/>
    </row>
    <row r="144" spans="1:20" x14ac:dyDescent="0.25">
      <c r="A144" t="s">
        <v>163</v>
      </c>
      <c r="B144" t="s">
        <v>172</v>
      </c>
      <c r="C144">
        <v>8571</v>
      </c>
      <c r="D144">
        <v>0.12</v>
      </c>
      <c r="E144">
        <v>0.18</v>
      </c>
      <c r="F144">
        <v>0.22</v>
      </c>
      <c r="G144">
        <v>0.41</v>
      </c>
      <c r="H144">
        <v>0.06</v>
      </c>
      <c r="I144" s="11">
        <f t="shared" si="20"/>
        <v>1028.52</v>
      </c>
      <c r="J144" s="11">
        <f t="shared" si="21"/>
        <v>1542.78</v>
      </c>
      <c r="K144" s="11">
        <f t="shared" si="22"/>
        <v>1885.6200000000001</v>
      </c>
      <c r="L144" s="11">
        <f t="shared" si="23"/>
        <v>3514.1099999999997</v>
      </c>
      <c r="M144" s="19">
        <f t="shared" si="24"/>
        <v>514.26</v>
      </c>
      <c r="N144" s="19">
        <f>Tableau2[[#This Row],[0-5]]*0+Tableau2[[#This Row],[6-15]]*0.36+Tableau2[[#This Row],[16-25]]*0.36+Tableau2[[#This Row],[26-60]]*0.36+Tableau2[[#This Row],[61_et_plus]]*0.36</f>
        <v>2684.4372000000003</v>
      </c>
      <c r="P144" s="19">
        <f>Tableau2[[#This Row],[Demande de transport]]*0.15</f>
        <v>402.66558000000003</v>
      </c>
      <c r="Q144" s="19"/>
      <c r="R144" s="19"/>
      <c r="S144" s="19"/>
      <c r="T144" s="19"/>
    </row>
    <row r="145" spans="1:20" x14ac:dyDescent="0.25">
      <c r="A145" t="s">
        <v>163</v>
      </c>
      <c r="B145" t="s">
        <v>173</v>
      </c>
      <c r="C145">
        <v>9628</v>
      </c>
      <c r="D145">
        <v>0.12</v>
      </c>
      <c r="E145">
        <v>0.22</v>
      </c>
      <c r="F145">
        <v>0.21</v>
      </c>
      <c r="G145">
        <v>0.39</v>
      </c>
      <c r="H145">
        <v>0.06</v>
      </c>
      <c r="I145" s="11">
        <f t="shared" si="20"/>
        <v>1155.3599999999999</v>
      </c>
      <c r="J145" s="11">
        <f t="shared" si="21"/>
        <v>2118.16</v>
      </c>
      <c r="K145" s="11">
        <f t="shared" si="22"/>
        <v>2021.8799999999999</v>
      </c>
      <c r="L145" s="11">
        <f t="shared" si="23"/>
        <v>3754.92</v>
      </c>
      <c r="M145" s="19">
        <f t="shared" si="24"/>
        <v>577.67999999999995</v>
      </c>
      <c r="N145" s="19">
        <f>Tableau2[[#This Row],[0-5]]*0+Tableau2[[#This Row],[6-15]]*0.36+Tableau2[[#This Row],[16-25]]*0.36+Tableau2[[#This Row],[26-60]]*0.36+Tableau2[[#This Row],[61_et_plus]]*0.36</f>
        <v>3050.1503999999995</v>
      </c>
      <c r="P145" s="19">
        <f>Tableau2[[#This Row],[Demande de transport]]*0.15</f>
        <v>457.52255999999994</v>
      </c>
      <c r="Q145" s="19"/>
      <c r="R145" s="19"/>
      <c r="S145" s="19"/>
      <c r="T145" s="19"/>
    </row>
    <row r="146" spans="1:20" x14ac:dyDescent="0.25">
      <c r="A146" t="s">
        <v>163</v>
      </c>
      <c r="B146" t="s">
        <v>174</v>
      </c>
      <c r="C146">
        <v>3583</v>
      </c>
      <c r="D146">
        <v>0.09</v>
      </c>
      <c r="E146">
        <v>0.16</v>
      </c>
      <c r="F146">
        <v>0.22</v>
      </c>
      <c r="G146">
        <v>0.42</v>
      </c>
      <c r="H146">
        <v>0.11</v>
      </c>
      <c r="I146" s="11">
        <f t="shared" si="20"/>
        <v>322.46999999999997</v>
      </c>
      <c r="J146" s="11">
        <f t="shared" si="21"/>
        <v>573.28</v>
      </c>
      <c r="K146" s="11">
        <f t="shared" si="22"/>
        <v>788.26</v>
      </c>
      <c r="L146" s="11">
        <f t="shared" si="23"/>
        <v>1504.86</v>
      </c>
      <c r="M146" s="19">
        <f t="shared" si="24"/>
        <v>394.13</v>
      </c>
      <c r="N146" s="19">
        <f>Tableau2[[#This Row],[0-5]]*0+Tableau2[[#This Row],[6-15]]*0.36+Tableau2[[#This Row],[16-25]]*0.36+Tableau2[[#This Row],[26-60]]*0.36+Tableau2[[#This Row],[61_et_plus]]*0.36</f>
        <v>1173.7908</v>
      </c>
      <c r="P146" s="19">
        <f>Tableau2[[#This Row],[Demande de transport]]*0.15</f>
        <v>176.06861999999998</v>
      </c>
      <c r="Q146" s="19"/>
      <c r="R146" s="19"/>
      <c r="S146" s="19"/>
      <c r="T146" s="19"/>
    </row>
    <row r="147" spans="1:20" x14ac:dyDescent="0.25">
      <c r="A147" t="s">
        <v>163</v>
      </c>
      <c r="B147" t="s">
        <v>175</v>
      </c>
      <c r="C147">
        <v>18520</v>
      </c>
      <c r="D147">
        <v>0.1</v>
      </c>
      <c r="E147">
        <v>0.19</v>
      </c>
      <c r="F147">
        <v>0.21</v>
      </c>
      <c r="G147">
        <v>0.44</v>
      </c>
      <c r="H147">
        <v>0.06</v>
      </c>
      <c r="I147" s="11">
        <f t="shared" si="20"/>
        <v>1852</v>
      </c>
      <c r="J147" s="11">
        <f t="shared" si="21"/>
        <v>3518.8</v>
      </c>
      <c r="K147" s="11">
        <f t="shared" si="22"/>
        <v>3889.2</v>
      </c>
      <c r="L147" s="11">
        <f t="shared" si="23"/>
        <v>8148.8</v>
      </c>
      <c r="M147" s="19">
        <f t="shared" si="24"/>
        <v>1111.2</v>
      </c>
      <c r="N147" s="19">
        <f>Tableau2[[#This Row],[0-5]]*0+Tableau2[[#This Row],[6-15]]*0.36+Tableau2[[#This Row],[16-25]]*0.36+Tableau2[[#This Row],[26-60]]*0.36+Tableau2[[#This Row],[61_et_plus]]*0.36</f>
        <v>6000.4800000000005</v>
      </c>
      <c r="P147" s="19">
        <f>Tableau2[[#This Row],[Demande de transport]]*0.15</f>
        <v>900.072</v>
      </c>
      <c r="Q147" s="19"/>
      <c r="R147" s="19"/>
      <c r="S147" s="19"/>
      <c r="T147" s="19"/>
    </row>
    <row r="148" spans="1:20" x14ac:dyDescent="0.25">
      <c r="A148" s="18" t="s">
        <v>163</v>
      </c>
      <c r="B148" t="s">
        <v>176</v>
      </c>
      <c r="C148">
        <v>28920</v>
      </c>
      <c r="D148">
        <v>0.11</v>
      </c>
      <c r="E148">
        <v>0.19</v>
      </c>
      <c r="F148">
        <v>0.28999999999999998</v>
      </c>
      <c r="G148">
        <v>0.37</v>
      </c>
      <c r="H148">
        <v>0.04</v>
      </c>
      <c r="I148" s="11">
        <f t="shared" si="20"/>
        <v>3181.2</v>
      </c>
      <c r="J148" s="11">
        <f t="shared" si="21"/>
        <v>5494.8</v>
      </c>
      <c r="K148" s="11">
        <f t="shared" si="22"/>
        <v>8386.7999999999993</v>
      </c>
      <c r="L148" s="11">
        <f t="shared" si="23"/>
        <v>10700.4</v>
      </c>
      <c r="M148" s="19">
        <f t="shared" si="24"/>
        <v>1156.8</v>
      </c>
      <c r="N148" s="19">
        <f>Tableau2[[#This Row],[0-5]]*0+Tableau2[[#This Row],[6-15]]*0.36+Tableau2[[#This Row],[16-25]]*0.36+Tableau2[[#This Row],[26-60]]*0.36+Tableau2[[#This Row],[61_et_plus]]*0.36</f>
        <v>9265.9679999999989</v>
      </c>
      <c r="P148" s="19">
        <f>Tableau2[[#This Row],[Demande de transport]]*0.15</f>
        <v>1389.8951999999997</v>
      </c>
      <c r="Q148" s="19"/>
      <c r="R148" s="19"/>
      <c r="S148" s="19"/>
      <c r="T148" s="19"/>
    </row>
    <row r="149" spans="1:20" x14ac:dyDescent="0.25">
      <c r="A149" t="s">
        <v>163</v>
      </c>
      <c r="B149" t="s">
        <v>177</v>
      </c>
      <c r="C149">
        <v>6989</v>
      </c>
      <c r="D149">
        <v>0.11</v>
      </c>
      <c r="E149">
        <v>0.18</v>
      </c>
      <c r="F149">
        <v>0.22</v>
      </c>
      <c r="G149">
        <v>0.44</v>
      </c>
      <c r="H149">
        <v>0.05</v>
      </c>
      <c r="I149" s="11">
        <f t="shared" si="20"/>
        <v>768.79</v>
      </c>
      <c r="J149" s="11">
        <f t="shared" si="21"/>
        <v>1258.02</v>
      </c>
      <c r="K149" s="11">
        <f t="shared" si="22"/>
        <v>1537.58</v>
      </c>
      <c r="L149" s="11">
        <f t="shared" si="23"/>
        <v>3075.16</v>
      </c>
      <c r="M149" s="19">
        <f t="shared" si="24"/>
        <v>349.45000000000005</v>
      </c>
      <c r="N149" s="19">
        <f>Tableau2[[#This Row],[0-5]]*0+Tableau2[[#This Row],[6-15]]*0.36+Tableau2[[#This Row],[16-25]]*0.36+Tableau2[[#This Row],[26-60]]*0.36+Tableau2[[#This Row],[61_et_plus]]*0.36</f>
        <v>2239.2755999999999</v>
      </c>
      <c r="P149" s="19">
        <f>Tableau2[[#This Row],[Demande de transport]]*0.15</f>
        <v>335.89133999999996</v>
      </c>
      <c r="Q149" s="19"/>
      <c r="R149" s="19"/>
      <c r="S149" s="19"/>
      <c r="T149" s="19"/>
    </row>
    <row r="150" spans="1:20" x14ac:dyDescent="0.25">
      <c r="A150" t="s">
        <v>163</v>
      </c>
      <c r="B150" t="s">
        <v>178</v>
      </c>
      <c r="C150">
        <v>4422</v>
      </c>
      <c r="D150">
        <v>0.12</v>
      </c>
      <c r="E150">
        <v>0.19</v>
      </c>
      <c r="F150">
        <v>0.21</v>
      </c>
      <c r="G150">
        <v>0.42</v>
      </c>
      <c r="H150">
        <v>0.06</v>
      </c>
      <c r="I150" s="11">
        <f t="shared" si="20"/>
        <v>530.64</v>
      </c>
      <c r="J150" s="11">
        <f t="shared" si="21"/>
        <v>840.18000000000006</v>
      </c>
      <c r="K150" s="11">
        <f t="shared" si="22"/>
        <v>928.62</v>
      </c>
      <c r="L150" s="11">
        <f t="shared" si="23"/>
        <v>1857.24</v>
      </c>
      <c r="M150" s="19">
        <f t="shared" si="24"/>
        <v>265.32</v>
      </c>
      <c r="N150" s="19">
        <f>Tableau2[[#This Row],[0-5]]*0+Tableau2[[#This Row],[6-15]]*0.36+Tableau2[[#This Row],[16-25]]*0.36+Tableau2[[#This Row],[26-60]]*0.36+Tableau2[[#This Row],[61_et_plus]]*0.36</f>
        <v>1400.8896000000002</v>
      </c>
      <c r="P150" s="19">
        <f>Tableau2[[#This Row],[Demande de transport]]*0.15</f>
        <v>210.13344000000004</v>
      </c>
      <c r="Q150" s="19"/>
      <c r="R150" s="19"/>
      <c r="S150" s="19"/>
      <c r="T150" s="19"/>
    </row>
    <row r="151" spans="1:20" x14ac:dyDescent="0.25">
      <c r="A151" t="s">
        <v>163</v>
      </c>
      <c r="B151" t="s">
        <v>179</v>
      </c>
      <c r="C151">
        <v>9284</v>
      </c>
      <c r="D151">
        <v>0.11</v>
      </c>
      <c r="E151">
        <v>0.21</v>
      </c>
      <c r="F151">
        <v>0.21</v>
      </c>
      <c r="G151">
        <v>0.39</v>
      </c>
      <c r="H151">
        <v>0.08</v>
      </c>
      <c r="I151" s="11">
        <f t="shared" si="20"/>
        <v>1021.24</v>
      </c>
      <c r="J151" s="11">
        <f t="shared" si="21"/>
        <v>1949.6399999999999</v>
      </c>
      <c r="K151" s="11">
        <f t="shared" si="22"/>
        <v>1949.6399999999999</v>
      </c>
      <c r="L151" s="11">
        <f t="shared" si="23"/>
        <v>3620.76</v>
      </c>
      <c r="M151" s="19">
        <f t="shared" si="24"/>
        <v>742.72</v>
      </c>
      <c r="N151" s="19">
        <f>Tableau2[[#This Row],[0-5]]*0+Tableau2[[#This Row],[6-15]]*0.36+Tableau2[[#This Row],[16-25]]*0.36+Tableau2[[#This Row],[26-60]]*0.36+Tableau2[[#This Row],[61_et_plus]]*0.36</f>
        <v>2974.5935999999997</v>
      </c>
      <c r="P151" s="19">
        <f>Tableau2[[#This Row],[Demande de transport]]*0.15</f>
        <v>446.18903999999992</v>
      </c>
      <c r="Q151" s="19"/>
      <c r="R151" s="19"/>
      <c r="S151" s="19"/>
      <c r="T151" s="19"/>
    </row>
    <row r="152" spans="1:20" x14ac:dyDescent="0.25">
      <c r="A152" t="s">
        <v>163</v>
      </c>
      <c r="B152" t="s">
        <v>180</v>
      </c>
      <c r="C152">
        <v>5587</v>
      </c>
      <c r="D152">
        <v>0.1</v>
      </c>
      <c r="E152">
        <v>0.2</v>
      </c>
      <c r="F152">
        <v>0.22</v>
      </c>
      <c r="G152">
        <v>0.41</v>
      </c>
      <c r="H152">
        <v>0.06</v>
      </c>
      <c r="I152" s="11">
        <f t="shared" si="20"/>
        <v>558.70000000000005</v>
      </c>
      <c r="J152" s="11">
        <f t="shared" si="21"/>
        <v>1117.4000000000001</v>
      </c>
      <c r="K152" s="11">
        <f t="shared" si="22"/>
        <v>1229.1400000000001</v>
      </c>
      <c r="L152" s="11">
        <f t="shared" si="23"/>
        <v>2290.67</v>
      </c>
      <c r="M152" s="19">
        <f t="shared" si="24"/>
        <v>335.21999999999997</v>
      </c>
      <c r="N152" s="19">
        <f>Tableau2[[#This Row],[0-5]]*0+Tableau2[[#This Row],[6-15]]*0.36+Tableau2[[#This Row],[16-25]]*0.36+Tableau2[[#This Row],[26-60]]*0.36+Tableau2[[#This Row],[61_et_plus]]*0.36</f>
        <v>1790.0748000000001</v>
      </c>
      <c r="P152" s="19">
        <f>Tableau2[[#This Row],[Demande de transport]]*0.15</f>
        <v>268.51121999999998</v>
      </c>
      <c r="Q152" s="19"/>
      <c r="R152" s="19"/>
      <c r="S152" s="19"/>
      <c r="T152" s="19"/>
    </row>
    <row r="153" spans="1:20" x14ac:dyDescent="0.25">
      <c r="A153" t="s">
        <v>163</v>
      </c>
      <c r="B153" t="s">
        <v>181</v>
      </c>
      <c r="C153">
        <v>7279</v>
      </c>
      <c r="D153">
        <v>0.12</v>
      </c>
      <c r="E153">
        <v>0.17</v>
      </c>
      <c r="F153">
        <v>0.25</v>
      </c>
      <c r="G153">
        <v>0.39</v>
      </c>
      <c r="H153">
        <v>7.0000000000000007E-2</v>
      </c>
      <c r="I153" s="11">
        <f t="shared" si="20"/>
        <v>873.48</v>
      </c>
      <c r="J153" s="11">
        <f t="shared" si="21"/>
        <v>1237.43</v>
      </c>
      <c r="K153" s="11">
        <f t="shared" si="22"/>
        <v>1819.75</v>
      </c>
      <c r="L153" s="11">
        <f t="shared" si="23"/>
        <v>2838.81</v>
      </c>
      <c r="M153" s="19">
        <f t="shared" si="24"/>
        <v>509.53000000000003</v>
      </c>
      <c r="N153" s="19">
        <f>Tableau2[[#This Row],[0-5]]*0+Tableau2[[#This Row],[6-15]]*0.36+Tableau2[[#This Row],[16-25]]*0.36+Tableau2[[#This Row],[26-60]]*0.36+Tableau2[[#This Row],[61_et_plus]]*0.36</f>
        <v>2305.9872</v>
      </c>
      <c r="P153" s="19">
        <f>Tableau2[[#This Row],[Demande de transport]]*0.15</f>
        <v>345.89807999999999</v>
      </c>
      <c r="Q153" s="19"/>
      <c r="R153" s="19"/>
      <c r="S153" s="19"/>
      <c r="T153" s="19"/>
    </row>
    <row r="154" spans="1:20" x14ac:dyDescent="0.25">
      <c r="A154" s="18" t="s">
        <v>163</v>
      </c>
      <c r="B154" t="s">
        <v>182</v>
      </c>
      <c r="C154">
        <v>9167</v>
      </c>
      <c r="D154">
        <v>0.11</v>
      </c>
      <c r="E154">
        <v>0.2</v>
      </c>
      <c r="F154">
        <v>0.24</v>
      </c>
      <c r="G154">
        <v>0.4</v>
      </c>
      <c r="H154">
        <v>0.05</v>
      </c>
      <c r="I154" s="11">
        <f t="shared" si="20"/>
        <v>1008.37</v>
      </c>
      <c r="J154" s="11">
        <f t="shared" si="21"/>
        <v>1833.4</v>
      </c>
      <c r="K154" s="11">
        <f t="shared" si="22"/>
        <v>2200.08</v>
      </c>
      <c r="L154" s="11">
        <f t="shared" si="23"/>
        <v>3666.8</v>
      </c>
      <c r="M154" s="19">
        <f t="shared" si="24"/>
        <v>458.35</v>
      </c>
      <c r="N154" s="19">
        <f>Tableau2[[#This Row],[0-5]]*0+Tableau2[[#This Row],[6-15]]*0.36+Tableau2[[#This Row],[16-25]]*0.36+Tableau2[[#This Row],[26-60]]*0.36+Tableau2[[#This Row],[61_et_plus]]*0.36</f>
        <v>2937.1068</v>
      </c>
      <c r="P154" s="19">
        <f>Tableau2[[#This Row],[Demande de transport]]*0.15</f>
        <v>440.56601999999998</v>
      </c>
      <c r="Q154" s="19"/>
      <c r="R154" s="19"/>
      <c r="S154" s="19"/>
      <c r="T154" s="19"/>
    </row>
    <row r="155" spans="1:20" x14ac:dyDescent="0.25">
      <c r="A155" t="s">
        <v>163</v>
      </c>
      <c r="B155" t="s">
        <v>183</v>
      </c>
      <c r="C155">
        <v>14560</v>
      </c>
      <c r="D155">
        <v>0.12</v>
      </c>
      <c r="E155">
        <v>0.2</v>
      </c>
      <c r="F155">
        <v>0.23</v>
      </c>
      <c r="G155">
        <v>0.41</v>
      </c>
      <c r="H155">
        <v>0.05</v>
      </c>
      <c r="I155" s="11">
        <f t="shared" si="20"/>
        <v>1747.2</v>
      </c>
      <c r="J155" s="11">
        <f t="shared" si="21"/>
        <v>2912</v>
      </c>
      <c r="K155" s="11">
        <f t="shared" si="22"/>
        <v>3348.8</v>
      </c>
      <c r="L155" s="11">
        <f t="shared" si="23"/>
        <v>5969.5999999999995</v>
      </c>
      <c r="M155" s="19">
        <f t="shared" si="24"/>
        <v>728</v>
      </c>
      <c r="N155" s="19">
        <f>Tableau2[[#This Row],[0-5]]*0+Tableau2[[#This Row],[6-15]]*0.36+Tableau2[[#This Row],[16-25]]*0.36+Tableau2[[#This Row],[26-60]]*0.36+Tableau2[[#This Row],[61_et_plus]]*0.36</f>
        <v>4665.0239999999994</v>
      </c>
      <c r="P155" s="19">
        <f>Tableau2[[#This Row],[Demande de transport]]*0.15</f>
        <v>699.75359999999989</v>
      </c>
      <c r="Q155" s="19"/>
      <c r="R155" s="19"/>
      <c r="S155" s="19"/>
      <c r="T155" s="19"/>
    </row>
    <row r="156" spans="1:20" x14ac:dyDescent="0.25">
      <c r="A156" t="s">
        <v>163</v>
      </c>
      <c r="B156" t="s">
        <v>184</v>
      </c>
      <c r="C156">
        <v>7689</v>
      </c>
      <c r="D156">
        <v>0.11</v>
      </c>
      <c r="E156">
        <v>0.19</v>
      </c>
      <c r="F156">
        <v>0.22</v>
      </c>
      <c r="G156">
        <v>0.43</v>
      </c>
      <c r="H156">
        <v>0.05</v>
      </c>
      <c r="I156" s="11">
        <f t="shared" si="20"/>
        <v>845.79</v>
      </c>
      <c r="J156" s="11">
        <f t="shared" si="21"/>
        <v>1460.91</v>
      </c>
      <c r="K156" s="11">
        <f t="shared" si="22"/>
        <v>1691.58</v>
      </c>
      <c r="L156" s="11">
        <f t="shared" si="23"/>
        <v>3306.27</v>
      </c>
      <c r="M156" s="19">
        <f t="shared" si="24"/>
        <v>384.45000000000005</v>
      </c>
      <c r="N156" s="19">
        <f>Tableau2[[#This Row],[0-5]]*0+Tableau2[[#This Row],[6-15]]*0.36+Tableau2[[#This Row],[16-25]]*0.36+Tableau2[[#This Row],[26-60]]*0.36+Tableau2[[#This Row],[61_et_plus]]*0.36</f>
        <v>2463.5556000000001</v>
      </c>
      <c r="P156" s="19">
        <f>Tableau2[[#This Row],[Demande de transport]]*0.15</f>
        <v>369.53334000000001</v>
      </c>
      <c r="Q156" s="19"/>
      <c r="R156" s="19"/>
      <c r="S156" s="19"/>
      <c r="T156" s="19"/>
    </row>
    <row r="157" spans="1:20" x14ac:dyDescent="0.25">
      <c r="A157" t="s">
        <v>163</v>
      </c>
      <c r="B157" t="s">
        <v>185</v>
      </c>
      <c r="C157">
        <v>12061</v>
      </c>
      <c r="D157">
        <v>0.13</v>
      </c>
      <c r="E157">
        <v>0.2</v>
      </c>
      <c r="F157">
        <v>0.22</v>
      </c>
      <c r="G157">
        <v>0.41</v>
      </c>
      <c r="H157">
        <v>0.04</v>
      </c>
      <c r="I157" s="11">
        <f t="shared" si="20"/>
        <v>1567.93</v>
      </c>
      <c r="J157" s="11">
        <f t="shared" si="21"/>
        <v>2412.2000000000003</v>
      </c>
      <c r="K157" s="11">
        <f t="shared" si="22"/>
        <v>2653.42</v>
      </c>
      <c r="L157" s="11">
        <f t="shared" si="23"/>
        <v>4945.0099999999993</v>
      </c>
      <c r="M157" s="19">
        <f t="shared" si="24"/>
        <v>482.44</v>
      </c>
      <c r="N157" s="19">
        <f>Tableau2[[#This Row],[0-5]]*0+Tableau2[[#This Row],[6-15]]*0.36+Tableau2[[#This Row],[16-25]]*0.36+Tableau2[[#This Row],[26-60]]*0.36+Tableau2[[#This Row],[61_et_plus]]*0.36</f>
        <v>3777.5051999999996</v>
      </c>
      <c r="P157" s="19">
        <f>Tableau2[[#This Row],[Demande de transport]]*0.15</f>
        <v>566.62577999999996</v>
      </c>
      <c r="Q157" s="19"/>
      <c r="R157" s="19"/>
      <c r="S157" s="19"/>
      <c r="T157" s="19"/>
    </row>
    <row r="158" spans="1:20" x14ac:dyDescent="0.25">
      <c r="A158" t="s">
        <v>163</v>
      </c>
      <c r="B158" t="s">
        <v>186</v>
      </c>
      <c r="C158">
        <v>6158</v>
      </c>
      <c r="D158">
        <v>0.11</v>
      </c>
      <c r="E158">
        <v>0.19</v>
      </c>
      <c r="F158">
        <v>0.26</v>
      </c>
      <c r="G158">
        <v>0.39</v>
      </c>
      <c r="H158">
        <v>0.05</v>
      </c>
      <c r="I158" s="11">
        <f t="shared" si="20"/>
        <v>677.38</v>
      </c>
      <c r="J158" s="11">
        <f t="shared" si="21"/>
        <v>1170.02</v>
      </c>
      <c r="K158" s="11">
        <f t="shared" si="22"/>
        <v>1601.0800000000002</v>
      </c>
      <c r="L158" s="11">
        <f t="shared" si="23"/>
        <v>2401.62</v>
      </c>
      <c r="M158" s="19">
        <f t="shared" si="24"/>
        <v>307.90000000000003</v>
      </c>
      <c r="N158" s="19">
        <f>Tableau2[[#This Row],[0-5]]*0+Tableau2[[#This Row],[6-15]]*0.36+Tableau2[[#This Row],[16-25]]*0.36+Tableau2[[#This Row],[26-60]]*0.36+Tableau2[[#This Row],[61_et_plus]]*0.36</f>
        <v>1973.0232000000001</v>
      </c>
      <c r="P158" s="19">
        <f>Tableau2[[#This Row],[Demande de transport]]*0.15</f>
        <v>295.95348000000001</v>
      </c>
      <c r="Q158" s="19"/>
      <c r="R158" s="19"/>
      <c r="S158" s="19"/>
      <c r="T158" s="19"/>
    </row>
    <row r="159" spans="1:20" x14ac:dyDescent="0.25">
      <c r="A159" t="s">
        <v>163</v>
      </c>
      <c r="B159" t="s">
        <v>88</v>
      </c>
      <c r="C159">
        <v>4965</v>
      </c>
      <c r="D159">
        <v>0.14000000000000001</v>
      </c>
      <c r="E159">
        <v>0.23</v>
      </c>
      <c r="F159">
        <v>0.21</v>
      </c>
      <c r="G159">
        <v>0.36</v>
      </c>
      <c r="H159">
        <v>0.06</v>
      </c>
      <c r="I159" s="11">
        <f t="shared" si="20"/>
        <v>695.1</v>
      </c>
      <c r="J159" s="11">
        <f t="shared" si="21"/>
        <v>1141.95</v>
      </c>
      <c r="K159" s="11">
        <f t="shared" si="22"/>
        <v>1042.6499999999999</v>
      </c>
      <c r="L159" s="11">
        <f t="shared" si="23"/>
        <v>1787.3999999999999</v>
      </c>
      <c r="M159" s="19">
        <f t="shared" si="24"/>
        <v>297.89999999999998</v>
      </c>
      <c r="N159" s="19">
        <f>Tableau2[[#This Row],[0-5]]*0+Tableau2[[#This Row],[6-15]]*0.36+Tableau2[[#This Row],[16-25]]*0.36+Tableau2[[#This Row],[26-60]]*0.36+Tableau2[[#This Row],[61_et_plus]]*0.36</f>
        <v>1537.1639999999998</v>
      </c>
      <c r="P159" s="19">
        <f>Tableau2[[#This Row],[Demande de transport]]*0.15</f>
        <v>230.57459999999995</v>
      </c>
      <c r="Q159" s="19"/>
      <c r="R159" s="19"/>
      <c r="S159" s="19"/>
      <c r="T159" s="19"/>
    </row>
    <row r="160" spans="1:20" x14ac:dyDescent="0.25">
      <c r="A160" t="s">
        <v>163</v>
      </c>
      <c r="B160" t="s">
        <v>187</v>
      </c>
      <c r="C160">
        <v>19075</v>
      </c>
      <c r="D160">
        <v>0.12</v>
      </c>
      <c r="E160">
        <v>0.19</v>
      </c>
      <c r="F160">
        <v>0.23</v>
      </c>
      <c r="G160">
        <v>0.41</v>
      </c>
      <c r="H160">
        <v>0.04</v>
      </c>
      <c r="I160" s="11">
        <f t="shared" si="20"/>
        <v>2289</v>
      </c>
      <c r="J160" s="11">
        <f t="shared" si="21"/>
        <v>3624.25</v>
      </c>
      <c r="K160" s="11">
        <f t="shared" si="22"/>
        <v>4387.25</v>
      </c>
      <c r="L160" s="11">
        <f t="shared" si="23"/>
        <v>7820.7499999999991</v>
      </c>
      <c r="M160" s="19">
        <f t="shared" si="24"/>
        <v>763</v>
      </c>
      <c r="N160" s="19">
        <f>Tableau2[[#This Row],[0-5]]*0+Tableau2[[#This Row],[6-15]]*0.36+Tableau2[[#This Row],[16-25]]*0.36+Tableau2[[#This Row],[26-60]]*0.36+Tableau2[[#This Row],[61_et_plus]]*0.36</f>
        <v>5974.2899999999991</v>
      </c>
      <c r="P160" s="19">
        <f>Tableau2[[#This Row],[Demande de transport]]*0.15</f>
        <v>896.14349999999979</v>
      </c>
      <c r="Q160" s="19"/>
      <c r="R160" s="19"/>
      <c r="S160" s="19"/>
      <c r="T160" s="19"/>
    </row>
    <row r="161" spans="1:20" x14ac:dyDescent="0.25">
      <c r="A161" t="s">
        <v>163</v>
      </c>
      <c r="B161" t="s">
        <v>188</v>
      </c>
      <c r="C161">
        <v>26706</v>
      </c>
      <c r="D161">
        <v>0.13</v>
      </c>
      <c r="E161">
        <v>0.21</v>
      </c>
      <c r="F161">
        <v>0.22</v>
      </c>
      <c r="G161">
        <v>0.4</v>
      </c>
      <c r="H161">
        <v>0.04</v>
      </c>
      <c r="I161" s="11">
        <f t="shared" si="20"/>
        <v>3471.78</v>
      </c>
      <c r="J161" s="11">
        <f t="shared" si="21"/>
        <v>5608.26</v>
      </c>
      <c r="K161" s="11">
        <f t="shared" si="22"/>
        <v>5875.32</v>
      </c>
      <c r="L161" s="11">
        <f t="shared" si="23"/>
        <v>10682.400000000001</v>
      </c>
      <c r="M161" s="19">
        <f t="shared" si="24"/>
        <v>1068.24</v>
      </c>
      <c r="N161" s="19">
        <f>Tableau2[[#This Row],[0-5]]*0+Tableau2[[#This Row],[6-15]]*0.36+Tableau2[[#This Row],[16-25]]*0.36+Tableau2[[#This Row],[26-60]]*0.36+Tableau2[[#This Row],[61_et_plus]]*0.36</f>
        <v>8364.3191999999999</v>
      </c>
      <c r="P161" s="19">
        <f>Tableau2[[#This Row],[Demande de transport]]*0.15</f>
        <v>1254.64788</v>
      </c>
      <c r="Q161" s="19"/>
      <c r="R161" s="19"/>
      <c r="S161" s="19"/>
      <c r="T161" s="19"/>
    </row>
    <row r="162" spans="1:20" x14ac:dyDescent="0.25">
      <c r="A162" t="s">
        <v>163</v>
      </c>
      <c r="B162" t="s">
        <v>189</v>
      </c>
      <c r="C162">
        <v>12767</v>
      </c>
      <c r="D162">
        <v>0.11</v>
      </c>
      <c r="E162">
        <v>0.2</v>
      </c>
      <c r="F162">
        <v>0.22</v>
      </c>
      <c r="G162">
        <v>0.42</v>
      </c>
      <c r="H162">
        <v>0.04</v>
      </c>
      <c r="I162" s="11">
        <f t="shared" si="20"/>
        <v>1404.3700000000001</v>
      </c>
      <c r="J162" s="11">
        <f t="shared" si="21"/>
        <v>2553.4</v>
      </c>
      <c r="K162" s="11">
        <f t="shared" si="22"/>
        <v>2808.7400000000002</v>
      </c>
      <c r="L162" s="11">
        <f t="shared" si="23"/>
        <v>5362.1399999999994</v>
      </c>
      <c r="M162" s="19">
        <f t="shared" si="24"/>
        <v>510.68</v>
      </c>
      <c r="N162" s="19">
        <f>Tableau2[[#This Row],[0-5]]*0+Tableau2[[#This Row],[6-15]]*0.36+Tableau2[[#This Row],[16-25]]*0.36+Tableau2[[#This Row],[26-60]]*0.36+Tableau2[[#This Row],[61_et_plus]]*0.36</f>
        <v>4044.5855999999999</v>
      </c>
      <c r="P162" s="19">
        <f>Tableau2[[#This Row],[Demande de transport]]*0.15</f>
        <v>606.68783999999994</v>
      </c>
      <c r="Q162" s="19"/>
      <c r="R162" s="19"/>
      <c r="S162" s="19"/>
      <c r="T162" s="19"/>
    </row>
    <row r="163" spans="1:20" x14ac:dyDescent="0.25">
      <c r="A163" s="18" t="s">
        <v>190</v>
      </c>
      <c r="B163" t="s">
        <v>191</v>
      </c>
      <c r="C163">
        <v>1449</v>
      </c>
      <c r="D163">
        <v>0.14000000000000001</v>
      </c>
      <c r="E163">
        <v>0.26</v>
      </c>
      <c r="F163">
        <v>0.19</v>
      </c>
      <c r="G163">
        <v>0.37</v>
      </c>
      <c r="H163">
        <v>0.05</v>
      </c>
      <c r="I163" s="10">
        <f>C163*D163</f>
        <v>202.86</v>
      </c>
      <c r="J163" s="10">
        <f>C163*E163</f>
        <v>376.74</v>
      </c>
      <c r="K163" s="10">
        <f>C163*F163</f>
        <v>275.31</v>
      </c>
      <c r="L163" s="10">
        <f>C163*G163</f>
        <v>536.13</v>
      </c>
      <c r="M163" s="10">
        <f>C163*H163</f>
        <v>72.45</v>
      </c>
      <c r="N163" s="10">
        <f>Tableau2[[#This Row],[0-5]]*0+Tableau2[[#This Row],[6-15]]*0.36+Tableau2[[#This Row],[16-25]]*0.36+Tableau2[[#This Row],[26-60]]*0.36+Tableau2[[#This Row],[61_et_plus]]*0.36</f>
        <v>453.82679999999999</v>
      </c>
      <c r="P163" s="10">
        <f>Tableau2[[#This Row],[Demande de transport]]*0.15</f>
        <v>68.07401999999999</v>
      </c>
      <c r="Q163" s="19"/>
      <c r="R163" s="19"/>
      <c r="S163" s="19"/>
      <c r="T163" s="19"/>
    </row>
    <row r="164" spans="1:20" x14ac:dyDescent="0.25">
      <c r="A164" t="s">
        <v>190</v>
      </c>
      <c r="B164" t="s">
        <v>192</v>
      </c>
      <c r="C164">
        <v>5539</v>
      </c>
      <c r="D164">
        <v>0.11</v>
      </c>
      <c r="E164">
        <v>0.2</v>
      </c>
      <c r="F164">
        <v>0.22</v>
      </c>
      <c r="G164">
        <v>0.43</v>
      </c>
      <c r="H164">
        <v>0.04</v>
      </c>
      <c r="I164" s="11">
        <f t="shared" ref="I164:I193" si="25">C164*D164</f>
        <v>609.29</v>
      </c>
      <c r="J164" s="11">
        <f t="shared" ref="J164:J193" si="26">C164*E164</f>
        <v>1107.8</v>
      </c>
      <c r="K164" s="11">
        <f t="shared" ref="K164:K193" si="27">C164*F164</f>
        <v>1218.58</v>
      </c>
      <c r="L164" s="11">
        <f t="shared" ref="L164:L193" si="28">C164*G164</f>
        <v>2381.77</v>
      </c>
      <c r="M164" s="10">
        <f t="shared" ref="M164:M193" si="29">C164*H164</f>
        <v>221.56</v>
      </c>
      <c r="N164" s="10">
        <f>Tableau2[[#This Row],[0-5]]*0+Tableau2[[#This Row],[6-15]]*0.36+Tableau2[[#This Row],[16-25]]*0.36+Tableau2[[#This Row],[26-60]]*0.36+Tableau2[[#This Row],[61_et_plus]]*0.36</f>
        <v>1774.6955999999998</v>
      </c>
      <c r="P164" s="10">
        <f>Tableau2[[#This Row],[Demande de transport]]*0.15</f>
        <v>266.20433999999995</v>
      </c>
      <c r="Q164" s="19"/>
      <c r="R164" s="19"/>
      <c r="S164" s="19"/>
      <c r="T164" s="19"/>
    </row>
    <row r="165" spans="1:20" x14ac:dyDescent="0.25">
      <c r="A165" t="s">
        <v>190</v>
      </c>
      <c r="B165" t="s">
        <v>193</v>
      </c>
      <c r="C165">
        <v>3910</v>
      </c>
      <c r="D165">
        <v>0.11</v>
      </c>
      <c r="E165">
        <v>0.2</v>
      </c>
      <c r="F165">
        <v>0.23</v>
      </c>
      <c r="G165">
        <v>0.42</v>
      </c>
      <c r="H165">
        <v>0.04</v>
      </c>
      <c r="I165" s="11">
        <f t="shared" si="25"/>
        <v>430.1</v>
      </c>
      <c r="J165" s="11">
        <f t="shared" si="26"/>
        <v>782</v>
      </c>
      <c r="K165" s="11">
        <f t="shared" si="27"/>
        <v>899.30000000000007</v>
      </c>
      <c r="L165" s="11">
        <f t="shared" si="28"/>
        <v>1642.2</v>
      </c>
      <c r="M165" s="19">
        <f t="shared" si="29"/>
        <v>156.4</v>
      </c>
      <c r="N165" s="19">
        <f>Tableau2[[#This Row],[0-5]]*0+Tableau2[[#This Row],[6-15]]*0.36+Tableau2[[#This Row],[16-25]]*0.36+Tableau2[[#This Row],[26-60]]*0.36+Tableau2[[#This Row],[61_et_plus]]*0.36</f>
        <v>1252.7640000000001</v>
      </c>
      <c r="P165" s="19">
        <f>Tableau2[[#This Row],[Demande de transport]]*0.15</f>
        <v>187.91460000000001</v>
      </c>
      <c r="Q165" s="19"/>
      <c r="R165" s="19"/>
      <c r="S165" s="19"/>
      <c r="T165" s="19"/>
    </row>
    <row r="166" spans="1:20" x14ac:dyDescent="0.25">
      <c r="A166" t="s">
        <v>190</v>
      </c>
      <c r="B166" t="s">
        <v>194</v>
      </c>
      <c r="C166">
        <v>13753</v>
      </c>
      <c r="D166">
        <v>0.14000000000000001</v>
      </c>
      <c r="E166">
        <v>0.2</v>
      </c>
      <c r="F166">
        <v>0.23</v>
      </c>
      <c r="G166">
        <v>0.39</v>
      </c>
      <c r="H166">
        <v>0.04</v>
      </c>
      <c r="I166" s="11">
        <f t="shared" si="25"/>
        <v>1925.42</v>
      </c>
      <c r="J166" s="11">
        <f t="shared" si="26"/>
        <v>2750.6000000000004</v>
      </c>
      <c r="K166" s="11">
        <f t="shared" si="27"/>
        <v>3163.19</v>
      </c>
      <c r="L166" s="11">
        <f t="shared" si="28"/>
        <v>5363.67</v>
      </c>
      <c r="M166" s="19">
        <f t="shared" si="29"/>
        <v>550.12</v>
      </c>
      <c r="N166" s="19">
        <f>Tableau2[[#This Row],[0-5]]*0+Tableau2[[#This Row],[6-15]]*0.36+Tableau2[[#This Row],[16-25]]*0.36+Tableau2[[#This Row],[26-60]]*0.36+Tableau2[[#This Row],[61_et_plus]]*0.36</f>
        <v>4257.9287999999997</v>
      </c>
      <c r="P166" s="19">
        <f>Tableau2[[#This Row],[Demande de transport]]*0.15</f>
        <v>638.68931999999995</v>
      </c>
      <c r="Q166" s="19"/>
      <c r="R166" s="19"/>
      <c r="S166" s="19"/>
      <c r="T166" s="19"/>
    </row>
    <row r="167" spans="1:20" x14ac:dyDescent="0.25">
      <c r="A167" t="s">
        <v>190</v>
      </c>
      <c r="B167" t="s">
        <v>195</v>
      </c>
      <c r="C167">
        <v>10226</v>
      </c>
      <c r="D167">
        <v>0.13</v>
      </c>
      <c r="E167">
        <v>0.21</v>
      </c>
      <c r="F167">
        <v>0.22</v>
      </c>
      <c r="G167">
        <v>0.4</v>
      </c>
      <c r="H167">
        <v>0.05</v>
      </c>
      <c r="I167" s="11">
        <f t="shared" si="25"/>
        <v>1329.38</v>
      </c>
      <c r="J167" s="11">
        <f t="shared" si="26"/>
        <v>2147.46</v>
      </c>
      <c r="K167" s="11">
        <f t="shared" si="27"/>
        <v>2249.7199999999998</v>
      </c>
      <c r="L167" s="11">
        <f t="shared" si="28"/>
        <v>4090.4</v>
      </c>
      <c r="M167" s="19">
        <f t="shared" si="29"/>
        <v>511.3</v>
      </c>
      <c r="N167" s="19">
        <f>Tableau2[[#This Row],[0-5]]*0+Tableau2[[#This Row],[6-15]]*0.36+Tableau2[[#This Row],[16-25]]*0.36+Tableau2[[#This Row],[26-60]]*0.36+Tableau2[[#This Row],[61_et_plus]]*0.36</f>
        <v>3239.5968000000003</v>
      </c>
      <c r="P167" s="19">
        <f>Tableau2[[#This Row],[Demande de transport]]*0.15</f>
        <v>485.93952000000002</v>
      </c>
      <c r="Q167" s="19"/>
      <c r="R167" s="19"/>
      <c r="S167" s="19"/>
      <c r="T167" s="19"/>
    </row>
    <row r="168" spans="1:20" x14ac:dyDescent="0.25">
      <c r="A168" t="s">
        <v>190</v>
      </c>
      <c r="B168" t="s">
        <v>196</v>
      </c>
      <c r="C168">
        <v>3778</v>
      </c>
      <c r="D168">
        <v>0.12</v>
      </c>
      <c r="E168">
        <v>0.26</v>
      </c>
      <c r="F168">
        <v>0.2</v>
      </c>
      <c r="G168">
        <v>0.39</v>
      </c>
      <c r="H168">
        <v>0.03</v>
      </c>
      <c r="I168" s="11">
        <f t="shared" si="25"/>
        <v>453.35999999999996</v>
      </c>
      <c r="J168" s="11">
        <f t="shared" si="26"/>
        <v>982.28000000000009</v>
      </c>
      <c r="K168" s="11">
        <f t="shared" si="27"/>
        <v>755.6</v>
      </c>
      <c r="L168" s="11">
        <f t="shared" si="28"/>
        <v>1473.42</v>
      </c>
      <c r="M168" s="19">
        <f t="shared" si="29"/>
        <v>113.33999999999999</v>
      </c>
      <c r="N168" s="19">
        <f>Tableau2[[#This Row],[0-5]]*0+Tableau2[[#This Row],[6-15]]*0.36+Tableau2[[#This Row],[16-25]]*0.36+Tableau2[[#This Row],[26-60]]*0.36+Tableau2[[#This Row],[61_et_plus]]*0.36</f>
        <v>1196.8704</v>
      </c>
      <c r="P168" s="19">
        <f>Tableau2[[#This Row],[Demande de transport]]*0.15</f>
        <v>179.53056000000001</v>
      </c>
      <c r="Q168" s="19"/>
      <c r="R168" s="19"/>
      <c r="S168" s="19"/>
      <c r="T168" s="19"/>
    </row>
    <row r="169" spans="1:20" x14ac:dyDescent="0.25">
      <c r="A169" t="s">
        <v>190</v>
      </c>
      <c r="B169" t="s">
        <v>197</v>
      </c>
      <c r="C169">
        <v>2691</v>
      </c>
      <c r="D169">
        <v>0.14000000000000001</v>
      </c>
      <c r="E169">
        <v>0.16</v>
      </c>
      <c r="F169">
        <v>0.21</v>
      </c>
      <c r="G169">
        <v>0.4</v>
      </c>
      <c r="H169">
        <v>0.09</v>
      </c>
      <c r="I169" s="11">
        <f t="shared" si="25"/>
        <v>376.74</v>
      </c>
      <c r="J169" s="11">
        <f t="shared" si="26"/>
        <v>430.56</v>
      </c>
      <c r="K169" s="11">
        <f t="shared" si="27"/>
        <v>565.11</v>
      </c>
      <c r="L169" s="11">
        <f t="shared" si="28"/>
        <v>1076.4000000000001</v>
      </c>
      <c r="M169" s="19">
        <f t="shared" si="29"/>
        <v>242.19</v>
      </c>
      <c r="N169" s="19">
        <f>Tableau2[[#This Row],[0-5]]*0+Tableau2[[#This Row],[6-15]]*0.36+Tableau2[[#This Row],[16-25]]*0.36+Tableau2[[#This Row],[26-60]]*0.36+Tableau2[[#This Row],[61_et_plus]]*0.36</f>
        <v>833.1336</v>
      </c>
      <c r="P169" s="19">
        <f>Tableau2[[#This Row],[Demande de transport]]*0.15</f>
        <v>124.97004</v>
      </c>
      <c r="Q169" s="19"/>
      <c r="R169" s="19"/>
      <c r="S169" s="19"/>
      <c r="T169" s="19"/>
    </row>
    <row r="170" spans="1:20" x14ac:dyDescent="0.25">
      <c r="A170" s="18" t="s">
        <v>190</v>
      </c>
      <c r="B170" t="s">
        <v>198</v>
      </c>
      <c r="C170">
        <v>4750</v>
      </c>
      <c r="D170">
        <v>0.15</v>
      </c>
      <c r="E170">
        <v>0.21</v>
      </c>
      <c r="F170">
        <v>0.2</v>
      </c>
      <c r="G170">
        <v>0.4</v>
      </c>
      <c r="H170">
        <v>0.04</v>
      </c>
      <c r="I170" s="11">
        <f t="shared" si="25"/>
        <v>712.5</v>
      </c>
      <c r="J170" s="11">
        <f t="shared" si="26"/>
        <v>997.5</v>
      </c>
      <c r="K170" s="11">
        <f t="shared" si="27"/>
        <v>950</v>
      </c>
      <c r="L170" s="11">
        <f t="shared" si="28"/>
        <v>1900</v>
      </c>
      <c r="M170" s="19">
        <f t="shared" si="29"/>
        <v>190</v>
      </c>
      <c r="N170" s="19">
        <f>Tableau2[[#This Row],[0-5]]*0+Tableau2[[#This Row],[6-15]]*0.36+Tableau2[[#This Row],[16-25]]*0.36+Tableau2[[#This Row],[26-60]]*0.36+Tableau2[[#This Row],[61_et_plus]]*0.36</f>
        <v>1453.5</v>
      </c>
      <c r="P170" s="19">
        <f>Tableau2[[#This Row],[Demande de transport]]*0.15</f>
        <v>218.02500000000001</v>
      </c>
      <c r="Q170" s="19"/>
      <c r="R170" s="19"/>
      <c r="S170" s="19"/>
      <c r="T170" s="19"/>
    </row>
    <row r="171" spans="1:20" x14ac:dyDescent="0.25">
      <c r="A171" t="s">
        <v>190</v>
      </c>
      <c r="B171" t="s">
        <v>199</v>
      </c>
      <c r="C171">
        <v>2170</v>
      </c>
      <c r="D171">
        <v>0.13</v>
      </c>
      <c r="E171">
        <v>0.2</v>
      </c>
      <c r="F171">
        <v>0.21</v>
      </c>
      <c r="G171">
        <v>0.4</v>
      </c>
      <c r="H171">
        <v>7.0000000000000007E-2</v>
      </c>
      <c r="I171" s="11">
        <f t="shared" si="25"/>
        <v>282.10000000000002</v>
      </c>
      <c r="J171" s="11">
        <f t="shared" si="26"/>
        <v>434</v>
      </c>
      <c r="K171" s="11">
        <f t="shared" si="27"/>
        <v>455.7</v>
      </c>
      <c r="L171" s="11">
        <f t="shared" si="28"/>
        <v>868</v>
      </c>
      <c r="M171" s="19">
        <f t="shared" si="29"/>
        <v>151.9</v>
      </c>
      <c r="N171" s="19">
        <f>Tableau2[[#This Row],[0-5]]*0+Tableau2[[#This Row],[6-15]]*0.36+Tableau2[[#This Row],[16-25]]*0.36+Tableau2[[#This Row],[26-60]]*0.36+Tableau2[[#This Row],[61_et_plus]]*0.36</f>
        <v>687.4559999999999</v>
      </c>
      <c r="P171" s="19">
        <f>Tableau2[[#This Row],[Demande de transport]]*0.15</f>
        <v>103.11839999999998</v>
      </c>
      <c r="Q171" s="19"/>
      <c r="R171" s="19"/>
      <c r="S171" s="19"/>
      <c r="T171" s="19"/>
    </row>
    <row r="172" spans="1:20" x14ac:dyDescent="0.25">
      <c r="A172" t="s">
        <v>190</v>
      </c>
      <c r="B172" t="s">
        <v>200</v>
      </c>
      <c r="C172">
        <v>5233</v>
      </c>
      <c r="D172">
        <v>0.14000000000000001</v>
      </c>
      <c r="E172">
        <v>0.2</v>
      </c>
      <c r="F172">
        <v>0.22</v>
      </c>
      <c r="G172">
        <v>0.38</v>
      </c>
      <c r="H172">
        <v>7.0000000000000007E-2</v>
      </c>
      <c r="I172" s="11">
        <f t="shared" si="25"/>
        <v>732.62000000000012</v>
      </c>
      <c r="J172" s="11">
        <f t="shared" si="26"/>
        <v>1046.6000000000001</v>
      </c>
      <c r="K172" s="11">
        <f t="shared" si="27"/>
        <v>1151.26</v>
      </c>
      <c r="L172" s="11">
        <f t="shared" si="28"/>
        <v>1988.54</v>
      </c>
      <c r="M172" s="19">
        <f t="shared" si="29"/>
        <v>366.31000000000006</v>
      </c>
      <c r="N172" s="19">
        <f>Tableau2[[#This Row],[0-5]]*0+Tableau2[[#This Row],[6-15]]*0.36+Tableau2[[#This Row],[16-25]]*0.36+Tableau2[[#This Row],[26-60]]*0.36+Tableau2[[#This Row],[61_et_plus]]*0.36</f>
        <v>1638.9755999999998</v>
      </c>
      <c r="P172" s="19">
        <f>Tableau2[[#This Row],[Demande de transport]]*0.15</f>
        <v>245.84633999999994</v>
      </c>
      <c r="Q172" s="19"/>
      <c r="R172" s="19"/>
      <c r="S172" s="19"/>
      <c r="T172" s="19"/>
    </row>
    <row r="173" spans="1:20" x14ac:dyDescent="0.25">
      <c r="A173" t="s">
        <v>190</v>
      </c>
      <c r="B173" t="s">
        <v>201</v>
      </c>
      <c r="C173">
        <v>2806</v>
      </c>
      <c r="D173">
        <v>0.12</v>
      </c>
      <c r="E173">
        <v>0.16</v>
      </c>
      <c r="F173">
        <v>0.19</v>
      </c>
      <c r="G173">
        <v>0.46</v>
      </c>
      <c r="H173">
        <v>7.0000000000000007E-2</v>
      </c>
      <c r="I173" s="11">
        <f t="shared" si="25"/>
        <v>336.71999999999997</v>
      </c>
      <c r="J173" s="11">
        <f t="shared" si="26"/>
        <v>448.96000000000004</v>
      </c>
      <c r="K173" s="11">
        <f t="shared" si="27"/>
        <v>533.14</v>
      </c>
      <c r="L173" s="11">
        <f t="shared" si="28"/>
        <v>1290.76</v>
      </c>
      <c r="M173" s="19">
        <f t="shared" si="29"/>
        <v>196.42000000000002</v>
      </c>
      <c r="N173" s="19">
        <f>Tableau2[[#This Row],[0-5]]*0+Tableau2[[#This Row],[6-15]]*0.36+Tableau2[[#This Row],[16-25]]*0.36+Tableau2[[#This Row],[26-60]]*0.36+Tableau2[[#This Row],[61_et_plus]]*0.36</f>
        <v>888.94079999999997</v>
      </c>
      <c r="P173" s="19">
        <f>Tableau2[[#This Row],[Demande de transport]]*0.15</f>
        <v>133.34111999999999</v>
      </c>
      <c r="Q173" s="19"/>
      <c r="R173" s="19"/>
      <c r="S173" s="19"/>
      <c r="T173" s="19"/>
    </row>
    <row r="174" spans="1:20" x14ac:dyDescent="0.25">
      <c r="A174" t="s">
        <v>190</v>
      </c>
      <c r="B174" t="s">
        <v>202</v>
      </c>
      <c r="C174">
        <v>4339</v>
      </c>
      <c r="D174">
        <v>0.13</v>
      </c>
      <c r="E174">
        <v>0.18</v>
      </c>
      <c r="F174">
        <v>0.26</v>
      </c>
      <c r="G174">
        <v>0.39</v>
      </c>
      <c r="H174">
        <v>0.05</v>
      </c>
      <c r="I174" s="11">
        <f t="shared" si="25"/>
        <v>564.07000000000005</v>
      </c>
      <c r="J174" s="11">
        <f t="shared" si="26"/>
        <v>781.02</v>
      </c>
      <c r="K174" s="11">
        <f t="shared" si="27"/>
        <v>1128.1400000000001</v>
      </c>
      <c r="L174" s="11">
        <f t="shared" si="28"/>
        <v>1692.21</v>
      </c>
      <c r="M174" s="19">
        <f t="shared" si="29"/>
        <v>216.95000000000002</v>
      </c>
      <c r="N174" s="19">
        <f>Tableau2[[#This Row],[0-5]]*0+Tableau2[[#This Row],[6-15]]*0.36+Tableau2[[#This Row],[16-25]]*0.36+Tableau2[[#This Row],[26-60]]*0.36+Tableau2[[#This Row],[61_et_plus]]*0.36</f>
        <v>1374.5952</v>
      </c>
      <c r="P174" s="19">
        <f>Tableau2[[#This Row],[Demande de transport]]*0.15</f>
        <v>206.18928</v>
      </c>
      <c r="Q174" s="19"/>
      <c r="R174" s="19"/>
      <c r="S174" s="19"/>
      <c r="T174" s="19"/>
    </row>
    <row r="175" spans="1:20" x14ac:dyDescent="0.25">
      <c r="A175" t="s">
        <v>190</v>
      </c>
      <c r="B175" t="s">
        <v>203</v>
      </c>
      <c r="C175">
        <v>3001</v>
      </c>
      <c r="D175">
        <v>0.1</v>
      </c>
      <c r="E175">
        <v>0.19</v>
      </c>
      <c r="F175">
        <v>0.21</v>
      </c>
      <c r="G175">
        <v>0.44</v>
      </c>
      <c r="H175">
        <v>0.06</v>
      </c>
      <c r="I175" s="11">
        <f t="shared" si="25"/>
        <v>300.10000000000002</v>
      </c>
      <c r="J175" s="11">
        <f t="shared" si="26"/>
        <v>570.19000000000005</v>
      </c>
      <c r="K175" s="11">
        <f t="shared" si="27"/>
        <v>630.20999999999992</v>
      </c>
      <c r="L175" s="11">
        <f t="shared" si="28"/>
        <v>1320.44</v>
      </c>
      <c r="M175" s="19">
        <f t="shared" si="29"/>
        <v>180.06</v>
      </c>
      <c r="N175" s="19">
        <f>Tableau2[[#This Row],[0-5]]*0+Tableau2[[#This Row],[6-15]]*0.36+Tableau2[[#This Row],[16-25]]*0.36+Tableau2[[#This Row],[26-60]]*0.36+Tableau2[[#This Row],[61_et_plus]]*0.36</f>
        <v>972.32400000000007</v>
      </c>
      <c r="P175" s="19">
        <f>Tableau2[[#This Row],[Demande de transport]]*0.15</f>
        <v>145.8486</v>
      </c>
      <c r="Q175" s="19"/>
      <c r="R175" s="19"/>
      <c r="S175" s="19"/>
      <c r="T175" s="19"/>
    </row>
    <row r="176" spans="1:20" x14ac:dyDescent="0.25">
      <c r="A176" t="s">
        <v>190</v>
      </c>
      <c r="B176" t="s">
        <v>204</v>
      </c>
      <c r="C176">
        <v>1097</v>
      </c>
      <c r="D176">
        <v>0.19</v>
      </c>
      <c r="E176">
        <v>0.21</v>
      </c>
      <c r="F176">
        <v>0.21</v>
      </c>
      <c r="G176">
        <v>0.37</v>
      </c>
      <c r="H176">
        <v>0.02</v>
      </c>
      <c r="I176" s="11">
        <f t="shared" si="25"/>
        <v>208.43</v>
      </c>
      <c r="J176" s="11">
        <f t="shared" si="26"/>
        <v>230.37</v>
      </c>
      <c r="K176" s="11">
        <f t="shared" si="27"/>
        <v>230.37</v>
      </c>
      <c r="L176" s="11">
        <f t="shared" si="28"/>
        <v>405.89</v>
      </c>
      <c r="M176" s="19">
        <f t="shared" si="29"/>
        <v>21.94</v>
      </c>
      <c r="N176" s="19">
        <f>Tableau2[[#This Row],[0-5]]*0+Tableau2[[#This Row],[6-15]]*0.36+Tableau2[[#This Row],[16-25]]*0.36+Tableau2[[#This Row],[26-60]]*0.36+Tableau2[[#This Row],[61_et_plus]]*0.36</f>
        <v>319.8852</v>
      </c>
      <c r="P176" s="19">
        <f>Tableau2[[#This Row],[Demande de transport]]*0.15</f>
        <v>47.982779999999998</v>
      </c>
      <c r="Q176" s="19"/>
      <c r="R176" s="19"/>
      <c r="S176" s="19"/>
      <c r="T176" s="19"/>
    </row>
    <row r="177" spans="1:20" x14ac:dyDescent="0.25">
      <c r="A177" s="18" t="s">
        <v>190</v>
      </c>
      <c r="B177" t="s">
        <v>205</v>
      </c>
      <c r="C177">
        <v>1934</v>
      </c>
      <c r="D177">
        <v>0.18</v>
      </c>
      <c r="E177">
        <v>0.18</v>
      </c>
      <c r="F177">
        <v>0.24</v>
      </c>
      <c r="G177">
        <v>0.37</v>
      </c>
      <c r="H177">
        <v>0.03</v>
      </c>
      <c r="I177" s="11">
        <f t="shared" si="25"/>
        <v>348.12</v>
      </c>
      <c r="J177" s="11">
        <f t="shared" si="26"/>
        <v>348.12</v>
      </c>
      <c r="K177" s="11">
        <f t="shared" si="27"/>
        <v>464.15999999999997</v>
      </c>
      <c r="L177" s="11">
        <f t="shared" si="28"/>
        <v>715.58</v>
      </c>
      <c r="M177" s="19">
        <f t="shared" si="29"/>
        <v>58.019999999999996</v>
      </c>
      <c r="N177" s="19">
        <f>Tableau2[[#This Row],[0-5]]*0+Tableau2[[#This Row],[6-15]]*0.36+Tableau2[[#This Row],[16-25]]*0.36+Tableau2[[#This Row],[26-60]]*0.36+Tableau2[[#This Row],[61_et_plus]]*0.36</f>
        <v>570.91680000000008</v>
      </c>
      <c r="P177" s="19">
        <f>Tableau2[[#This Row],[Demande de transport]]*0.15</f>
        <v>85.637520000000009</v>
      </c>
      <c r="Q177" s="19"/>
      <c r="R177" s="19"/>
      <c r="S177" s="19"/>
      <c r="T177" s="19"/>
    </row>
    <row r="178" spans="1:20" x14ac:dyDescent="0.25">
      <c r="A178" t="s">
        <v>190</v>
      </c>
      <c r="B178" t="s">
        <v>206</v>
      </c>
      <c r="C178">
        <v>1847</v>
      </c>
      <c r="D178">
        <v>0.16</v>
      </c>
      <c r="E178">
        <v>0.23</v>
      </c>
      <c r="F178">
        <v>0.24</v>
      </c>
      <c r="G178">
        <v>0.33</v>
      </c>
      <c r="H178">
        <v>0.05</v>
      </c>
      <c r="I178" s="11">
        <f t="shared" si="25"/>
        <v>295.52</v>
      </c>
      <c r="J178" s="11">
        <f t="shared" si="26"/>
        <v>424.81</v>
      </c>
      <c r="K178" s="11">
        <f t="shared" si="27"/>
        <v>443.28</v>
      </c>
      <c r="L178" s="11">
        <f t="shared" si="28"/>
        <v>609.51</v>
      </c>
      <c r="M178" s="19">
        <f t="shared" si="29"/>
        <v>92.350000000000009</v>
      </c>
      <c r="N178" s="19">
        <f>Tableau2[[#This Row],[0-5]]*0+Tableau2[[#This Row],[6-15]]*0.36+Tableau2[[#This Row],[16-25]]*0.36+Tableau2[[#This Row],[26-60]]*0.36+Tableau2[[#This Row],[61_et_plus]]*0.36</f>
        <v>565.1819999999999</v>
      </c>
      <c r="P178" s="19">
        <f>Tableau2[[#This Row],[Demande de transport]]*0.15</f>
        <v>84.777299999999983</v>
      </c>
      <c r="Q178" s="19"/>
      <c r="R178" s="19"/>
      <c r="S178" s="19"/>
      <c r="T178" s="19"/>
    </row>
    <row r="179" spans="1:20" x14ac:dyDescent="0.25">
      <c r="A179" t="s">
        <v>190</v>
      </c>
      <c r="B179" t="s">
        <v>207</v>
      </c>
      <c r="C179">
        <v>2186</v>
      </c>
      <c r="D179">
        <v>0.17</v>
      </c>
      <c r="E179">
        <v>0.17</v>
      </c>
      <c r="F179">
        <v>0.23</v>
      </c>
      <c r="G179">
        <v>0.36</v>
      </c>
      <c r="H179">
        <v>7.0000000000000007E-2</v>
      </c>
      <c r="I179" s="11">
        <f t="shared" si="25"/>
        <v>371.62</v>
      </c>
      <c r="J179" s="11">
        <f t="shared" si="26"/>
        <v>371.62</v>
      </c>
      <c r="K179" s="11">
        <f t="shared" si="27"/>
        <v>502.78000000000003</v>
      </c>
      <c r="L179" s="11">
        <f t="shared" si="28"/>
        <v>786.95999999999992</v>
      </c>
      <c r="M179" s="19">
        <f t="shared" si="29"/>
        <v>153.02000000000001</v>
      </c>
      <c r="N179" s="19">
        <f>Tableau2[[#This Row],[0-5]]*0+Tableau2[[#This Row],[6-15]]*0.36+Tableau2[[#This Row],[16-25]]*0.36+Tableau2[[#This Row],[26-60]]*0.36+Tableau2[[#This Row],[61_et_plus]]*0.36</f>
        <v>653.17680000000007</v>
      </c>
      <c r="P179" s="19">
        <f>Tableau2[[#This Row],[Demande de transport]]*0.15</f>
        <v>97.976520000000008</v>
      </c>
      <c r="Q179" s="19"/>
      <c r="R179" s="19"/>
      <c r="S179" s="19"/>
      <c r="T179" s="19"/>
    </row>
    <row r="180" spans="1:20" x14ac:dyDescent="0.25">
      <c r="A180" t="s">
        <v>190</v>
      </c>
      <c r="B180" t="s">
        <v>208</v>
      </c>
      <c r="C180">
        <v>7511</v>
      </c>
      <c r="D180">
        <v>0.14000000000000001</v>
      </c>
      <c r="E180">
        <v>0.2</v>
      </c>
      <c r="F180">
        <v>0.22</v>
      </c>
      <c r="G180">
        <v>0.4</v>
      </c>
      <c r="H180">
        <v>0.03</v>
      </c>
      <c r="I180" s="11">
        <f t="shared" si="25"/>
        <v>1051.5400000000002</v>
      </c>
      <c r="J180" s="11">
        <f t="shared" si="26"/>
        <v>1502.2</v>
      </c>
      <c r="K180" s="11">
        <f t="shared" si="27"/>
        <v>1652.42</v>
      </c>
      <c r="L180" s="11">
        <f t="shared" si="28"/>
        <v>3004.4</v>
      </c>
      <c r="M180" s="19">
        <f t="shared" si="29"/>
        <v>225.32999999999998</v>
      </c>
      <c r="N180" s="19">
        <f>Tableau2[[#This Row],[0-5]]*0+Tableau2[[#This Row],[6-15]]*0.36+Tableau2[[#This Row],[16-25]]*0.36+Tableau2[[#This Row],[26-60]]*0.36+Tableau2[[#This Row],[61_et_plus]]*0.36</f>
        <v>2298.366</v>
      </c>
      <c r="P180" s="19">
        <f>Tableau2[[#This Row],[Demande de transport]]*0.15</f>
        <v>344.75489999999996</v>
      </c>
      <c r="Q180" s="19"/>
      <c r="R180" s="19"/>
      <c r="S180" s="19"/>
      <c r="T180" s="19"/>
    </row>
    <row r="181" spans="1:20" x14ac:dyDescent="0.25">
      <c r="A181" t="s">
        <v>190</v>
      </c>
      <c r="B181" t="s">
        <v>209</v>
      </c>
      <c r="C181">
        <v>1289</v>
      </c>
      <c r="D181">
        <v>0.11</v>
      </c>
      <c r="E181">
        <v>0.19</v>
      </c>
      <c r="F181">
        <v>0.23</v>
      </c>
      <c r="G181">
        <v>0.4</v>
      </c>
      <c r="H181">
        <v>0.08</v>
      </c>
      <c r="I181" s="11">
        <f t="shared" si="25"/>
        <v>141.79</v>
      </c>
      <c r="J181" s="11">
        <f t="shared" si="26"/>
        <v>244.91</v>
      </c>
      <c r="K181" s="11">
        <f t="shared" si="27"/>
        <v>296.47000000000003</v>
      </c>
      <c r="L181" s="11">
        <f t="shared" si="28"/>
        <v>515.6</v>
      </c>
      <c r="M181" s="19">
        <f t="shared" si="29"/>
        <v>103.12</v>
      </c>
      <c r="N181" s="19">
        <f>Tableau2[[#This Row],[0-5]]*0+Tableau2[[#This Row],[6-15]]*0.36+Tableau2[[#This Row],[16-25]]*0.36+Tableau2[[#This Row],[26-60]]*0.36+Tableau2[[#This Row],[61_et_plus]]*0.36</f>
        <v>417.63599999999997</v>
      </c>
      <c r="P181" s="19">
        <f>Tableau2[[#This Row],[Demande de transport]]*0.15</f>
        <v>62.645399999999995</v>
      </c>
      <c r="Q181" s="19"/>
      <c r="R181" s="19"/>
      <c r="S181" s="19"/>
      <c r="T181" s="19"/>
    </row>
    <row r="182" spans="1:20" x14ac:dyDescent="0.25">
      <c r="A182" t="s">
        <v>190</v>
      </c>
      <c r="B182" t="s">
        <v>210</v>
      </c>
      <c r="C182">
        <v>9974</v>
      </c>
      <c r="D182">
        <v>0.14000000000000001</v>
      </c>
      <c r="E182">
        <v>0.2</v>
      </c>
      <c r="F182">
        <v>0.23</v>
      </c>
      <c r="G182">
        <v>0.4</v>
      </c>
      <c r="H182">
        <v>0.04</v>
      </c>
      <c r="I182" s="11">
        <f t="shared" si="25"/>
        <v>1396.3600000000001</v>
      </c>
      <c r="J182" s="11">
        <f t="shared" si="26"/>
        <v>1994.8000000000002</v>
      </c>
      <c r="K182" s="11">
        <f t="shared" si="27"/>
        <v>2294.02</v>
      </c>
      <c r="L182" s="11">
        <f t="shared" si="28"/>
        <v>3989.6000000000004</v>
      </c>
      <c r="M182" s="19">
        <f t="shared" si="29"/>
        <v>398.96000000000004</v>
      </c>
      <c r="N182" s="19">
        <f>Tableau2[[#This Row],[0-5]]*0+Tableau2[[#This Row],[6-15]]*0.36+Tableau2[[#This Row],[16-25]]*0.36+Tableau2[[#This Row],[26-60]]*0.36+Tableau2[[#This Row],[61_et_plus]]*0.36</f>
        <v>3123.8568</v>
      </c>
      <c r="P182" s="19">
        <f>Tableau2[[#This Row],[Demande de transport]]*0.15</f>
        <v>468.57851999999997</v>
      </c>
      <c r="Q182" s="19"/>
      <c r="R182" s="19"/>
      <c r="S182" s="19"/>
      <c r="T182" s="19"/>
    </row>
    <row r="183" spans="1:20" x14ac:dyDescent="0.25">
      <c r="A183" t="s">
        <v>190</v>
      </c>
      <c r="B183" t="s">
        <v>211</v>
      </c>
      <c r="C183">
        <v>1056</v>
      </c>
      <c r="D183">
        <v>0.05</v>
      </c>
      <c r="E183">
        <v>0.19</v>
      </c>
      <c r="F183">
        <v>0.28000000000000003</v>
      </c>
      <c r="G183">
        <v>0.41</v>
      </c>
      <c r="H183">
        <v>0.06</v>
      </c>
      <c r="I183" s="11">
        <f t="shared" si="25"/>
        <v>52.800000000000004</v>
      </c>
      <c r="J183" s="11">
        <f t="shared" si="26"/>
        <v>200.64000000000001</v>
      </c>
      <c r="K183" s="11">
        <f t="shared" si="27"/>
        <v>295.68</v>
      </c>
      <c r="L183" s="11">
        <f t="shared" si="28"/>
        <v>432.96</v>
      </c>
      <c r="M183" s="19">
        <f t="shared" si="29"/>
        <v>63.36</v>
      </c>
      <c r="N183" s="19">
        <f>Tableau2[[#This Row],[0-5]]*0+Tableau2[[#This Row],[6-15]]*0.36+Tableau2[[#This Row],[16-25]]*0.36+Tableau2[[#This Row],[26-60]]*0.36+Tableau2[[#This Row],[61_et_plus]]*0.36</f>
        <v>357.35039999999998</v>
      </c>
      <c r="P183" s="19">
        <f>Tableau2[[#This Row],[Demande de transport]]*0.15</f>
        <v>53.602559999999997</v>
      </c>
      <c r="Q183" s="19"/>
      <c r="R183" s="19"/>
      <c r="S183" s="19"/>
      <c r="T183" s="19"/>
    </row>
    <row r="184" spans="1:20" x14ac:dyDescent="0.25">
      <c r="A184" s="18" t="s">
        <v>190</v>
      </c>
      <c r="B184" t="s">
        <v>212</v>
      </c>
      <c r="C184">
        <v>4426</v>
      </c>
      <c r="D184">
        <v>0.11</v>
      </c>
      <c r="E184">
        <v>0.22</v>
      </c>
      <c r="F184">
        <v>0.18</v>
      </c>
      <c r="G184">
        <v>0.44</v>
      </c>
      <c r="H184">
        <v>0.06</v>
      </c>
      <c r="I184" s="11">
        <f t="shared" si="25"/>
        <v>486.86</v>
      </c>
      <c r="J184" s="11">
        <f t="shared" si="26"/>
        <v>973.72</v>
      </c>
      <c r="K184" s="11">
        <f t="shared" si="27"/>
        <v>796.68</v>
      </c>
      <c r="L184" s="11">
        <f t="shared" si="28"/>
        <v>1947.44</v>
      </c>
      <c r="M184" s="19">
        <f t="shared" si="29"/>
        <v>265.56</v>
      </c>
      <c r="N184" s="19">
        <f>Tableau2[[#This Row],[0-5]]*0+Tableau2[[#This Row],[6-15]]*0.36+Tableau2[[#This Row],[16-25]]*0.36+Tableau2[[#This Row],[26-60]]*0.36+Tableau2[[#This Row],[61_et_plus]]*0.36</f>
        <v>1434.0239999999999</v>
      </c>
      <c r="P184" s="19">
        <f>Tableau2[[#This Row],[Demande de transport]]*0.15</f>
        <v>215.10359999999997</v>
      </c>
      <c r="Q184" s="19"/>
      <c r="R184" s="19"/>
      <c r="S184" s="19"/>
      <c r="T184" s="19"/>
    </row>
    <row r="185" spans="1:20" x14ac:dyDescent="0.25">
      <c r="A185" t="s">
        <v>190</v>
      </c>
      <c r="B185" t="s">
        <v>213</v>
      </c>
      <c r="C185">
        <v>8495</v>
      </c>
      <c r="D185">
        <v>0.1</v>
      </c>
      <c r="E185">
        <v>0.18</v>
      </c>
      <c r="F185">
        <v>0.25</v>
      </c>
      <c r="G185">
        <v>0.42</v>
      </c>
      <c r="H185">
        <v>0.05</v>
      </c>
      <c r="I185" s="11">
        <f t="shared" si="25"/>
        <v>849.5</v>
      </c>
      <c r="J185" s="11">
        <f t="shared" si="26"/>
        <v>1529.1</v>
      </c>
      <c r="K185" s="11">
        <f t="shared" si="27"/>
        <v>2123.75</v>
      </c>
      <c r="L185" s="11">
        <f t="shared" si="28"/>
        <v>3567.9</v>
      </c>
      <c r="M185" s="19">
        <f t="shared" si="29"/>
        <v>424.75</v>
      </c>
      <c r="N185" s="19">
        <f>Tableau2[[#This Row],[0-5]]*0+Tableau2[[#This Row],[6-15]]*0.36+Tableau2[[#This Row],[16-25]]*0.36+Tableau2[[#This Row],[26-60]]*0.36+Tableau2[[#This Row],[61_et_plus]]*0.36</f>
        <v>2752.3799999999997</v>
      </c>
      <c r="P185" s="19">
        <f>Tableau2[[#This Row],[Demande de transport]]*0.15</f>
        <v>412.85699999999991</v>
      </c>
      <c r="Q185" s="19"/>
      <c r="R185" s="19"/>
      <c r="S185" s="19"/>
      <c r="T185" s="19"/>
    </row>
    <row r="186" spans="1:20" x14ac:dyDescent="0.25">
      <c r="A186" t="s">
        <v>190</v>
      </c>
      <c r="B186" t="s">
        <v>214</v>
      </c>
      <c r="C186">
        <v>4700</v>
      </c>
      <c r="D186">
        <v>0.13</v>
      </c>
      <c r="E186">
        <v>0.19</v>
      </c>
      <c r="F186">
        <v>0.19</v>
      </c>
      <c r="G186">
        <v>0.42</v>
      </c>
      <c r="H186">
        <v>7.0000000000000007E-2</v>
      </c>
      <c r="I186" s="11">
        <f t="shared" si="25"/>
        <v>611</v>
      </c>
      <c r="J186" s="11">
        <f t="shared" si="26"/>
        <v>893</v>
      </c>
      <c r="K186" s="11">
        <f t="shared" si="27"/>
        <v>893</v>
      </c>
      <c r="L186" s="11">
        <f t="shared" si="28"/>
        <v>1974</v>
      </c>
      <c r="M186" s="19">
        <f t="shared" si="29"/>
        <v>329.00000000000006</v>
      </c>
      <c r="N186" s="19">
        <f>Tableau2[[#This Row],[0-5]]*0+Tableau2[[#This Row],[6-15]]*0.36+Tableau2[[#This Row],[16-25]]*0.36+Tableau2[[#This Row],[26-60]]*0.36+Tableau2[[#This Row],[61_et_plus]]*0.36</f>
        <v>1472.04</v>
      </c>
      <c r="P186" s="19">
        <f>Tableau2[[#This Row],[Demande de transport]]*0.15</f>
        <v>220.80599999999998</v>
      </c>
      <c r="Q186" s="19"/>
      <c r="R186" s="19"/>
      <c r="S186" s="19"/>
      <c r="T186" s="19"/>
    </row>
    <row r="187" spans="1:20" x14ac:dyDescent="0.25">
      <c r="A187" s="18" t="s">
        <v>190</v>
      </c>
      <c r="B187" t="s">
        <v>215</v>
      </c>
      <c r="C187">
        <v>5929</v>
      </c>
      <c r="D187">
        <v>0.12</v>
      </c>
      <c r="E187">
        <v>0.17</v>
      </c>
      <c r="F187">
        <v>0.23</v>
      </c>
      <c r="G187">
        <v>0.44</v>
      </c>
      <c r="H187">
        <v>0.04</v>
      </c>
      <c r="I187" s="11">
        <f t="shared" si="25"/>
        <v>711.48</v>
      </c>
      <c r="J187" s="11">
        <f t="shared" si="26"/>
        <v>1007.9300000000001</v>
      </c>
      <c r="K187" s="11">
        <f t="shared" si="27"/>
        <v>1363.67</v>
      </c>
      <c r="L187" s="11">
        <f t="shared" si="28"/>
        <v>2608.7600000000002</v>
      </c>
      <c r="M187" s="19">
        <f t="shared" si="29"/>
        <v>237.16</v>
      </c>
      <c r="N187" s="19">
        <f>Tableau2[[#This Row],[0-5]]*0+Tableau2[[#This Row],[6-15]]*0.36+Tableau2[[#This Row],[16-25]]*0.36+Tableau2[[#This Row],[26-60]]*0.36+Tableau2[[#This Row],[61_et_plus]]*0.36</f>
        <v>1878.3072000000002</v>
      </c>
      <c r="P187" s="19">
        <f>Tableau2[[#This Row],[Demande de transport]]*0.15</f>
        <v>281.74608000000001</v>
      </c>
      <c r="Q187" s="19"/>
      <c r="R187" s="19"/>
      <c r="S187" s="19"/>
      <c r="T187" s="19"/>
    </row>
    <row r="188" spans="1:20" x14ac:dyDescent="0.25">
      <c r="A188" t="s">
        <v>190</v>
      </c>
      <c r="B188" t="s">
        <v>216</v>
      </c>
      <c r="C188">
        <v>2862</v>
      </c>
      <c r="D188">
        <v>0.11</v>
      </c>
      <c r="E188">
        <v>0.2</v>
      </c>
      <c r="F188">
        <v>0.22</v>
      </c>
      <c r="G188">
        <v>0.41</v>
      </c>
      <c r="H188">
        <v>0.06</v>
      </c>
      <c r="I188" s="11">
        <f t="shared" si="25"/>
        <v>314.82</v>
      </c>
      <c r="J188" s="11">
        <f t="shared" si="26"/>
        <v>572.4</v>
      </c>
      <c r="K188" s="11">
        <f t="shared" si="27"/>
        <v>629.64</v>
      </c>
      <c r="L188" s="11">
        <f t="shared" si="28"/>
        <v>1173.4199999999998</v>
      </c>
      <c r="M188" s="19">
        <f t="shared" si="29"/>
        <v>171.72</v>
      </c>
      <c r="N188" s="19">
        <f>Tableau2[[#This Row],[0-5]]*0+Tableau2[[#This Row],[6-15]]*0.36+Tableau2[[#This Row],[16-25]]*0.36+Tableau2[[#This Row],[26-60]]*0.36+Tableau2[[#This Row],[61_et_plus]]*0.36</f>
        <v>916.98479999999995</v>
      </c>
      <c r="P188" s="19">
        <f>Tableau2[[#This Row],[Demande de transport]]*0.15</f>
        <v>137.54772</v>
      </c>
      <c r="Q188" s="19"/>
      <c r="R188" s="19"/>
      <c r="S188" s="19"/>
      <c r="T188" s="19"/>
    </row>
    <row r="189" spans="1:20" x14ac:dyDescent="0.25">
      <c r="A189" t="s">
        <v>190</v>
      </c>
      <c r="B189" t="s">
        <v>217</v>
      </c>
      <c r="C189">
        <v>3061</v>
      </c>
      <c r="D189">
        <v>0.1</v>
      </c>
      <c r="E189">
        <v>0.23</v>
      </c>
      <c r="F189">
        <v>0.19</v>
      </c>
      <c r="G189">
        <v>0.42</v>
      </c>
      <c r="H189">
        <v>0.06</v>
      </c>
      <c r="I189" s="11">
        <f t="shared" si="25"/>
        <v>306.10000000000002</v>
      </c>
      <c r="J189" s="11">
        <f t="shared" si="26"/>
        <v>704.03000000000009</v>
      </c>
      <c r="K189" s="11">
        <f t="shared" si="27"/>
        <v>581.59</v>
      </c>
      <c r="L189" s="11">
        <f t="shared" si="28"/>
        <v>1285.6199999999999</v>
      </c>
      <c r="M189" s="19">
        <f t="shared" si="29"/>
        <v>183.66</v>
      </c>
      <c r="N189" s="19">
        <f>Tableau2[[#This Row],[0-5]]*0+Tableau2[[#This Row],[6-15]]*0.36+Tableau2[[#This Row],[16-25]]*0.36+Tableau2[[#This Row],[26-60]]*0.36+Tableau2[[#This Row],[61_et_plus]]*0.36</f>
        <v>991.76400000000001</v>
      </c>
      <c r="P189" s="19">
        <f>Tableau2[[#This Row],[Demande de transport]]*0.15</f>
        <v>148.7646</v>
      </c>
      <c r="Q189" s="19"/>
      <c r="R189" s="19"/>
      <c r="S189" s="19"/>
      <c r="T189" s="19"/>
    </row>
    <row r="190" spans="1:20" x14ac:dyDescent="0.25">
      <c r="A190" t="s">
        <v>190</v>
      </c>
      <c r="B190" t="s">
        <v>218</v>
      </c>
      <c r="C190">
        <v>4408</v>
      </c>
      <c r="D190">
        <v>0.12</v>
      </c>
      <c r="E190">
        <v>0.2</v>
      </c>
      <c r="F190">
        <v>0.22</v>
      </c>
      <c r="G190">
        <v>0.4</v>
      </c>
      <c r="H190">
        <v>0.05</v>
      </c>
      <c r="I190" s="11">
        <f t="shared" si="25"/>
        <v>528.96</v>
      </c>
      <c r="J190" s="11">
        <f t="shared" si="26"/>
        <v>881.6</v>
      </c>
      <c r="K190" s="11">
        <f t="shared" si="27"/>
        <v>969.76</v>
      </c>
      <c r="L190" s="11">
        <f t="shared" si="28"/>
        <v>1763.2</v>
      </c>
      <c r="M190" s="19">
        <f t="shared" si="29"/>
        <v>220.4</v>
      </c>
      <c r="N190" s="19">
        <f>Tableau2[[#This Row],[0-5]]*0+Tableau2[[#This Row],[6-15]]*0.36+Tableau2[[#This Row],[16-25]]*0.36+Tableau2[[#This Row],[26-60]]*0.36+Tableau2[[#This Row],[61_et_plus]]*0.36</f>
        <v>1380.5855999999999</v>
      </c>
      <c r="P190" s="19">
        <f>Tableau2[[#This Row],[Demande de transport]]*0.15</f>
        <v>207.08783999999997</v>
      </c>
      <c r="Q190" s="19"/>
      <c r="R190" s="19"/>
      <c r="S190" s="19"/>
      <c r="T190" s="19"/>
    </row>
    <row r="191" spans="1:20" x14ac:dyDescent="0.25">
      <c r="A191" t="s">
        <v>190</v>
      </c>
      <c r="B191" t="s">
        <v>219</v>
      </c>
      <c r="C191">
        <v>6281</v>
      </c>
      <c r="D191">
        <v>0.12</v>
      </c>
      <c r="E191">
        <v>0.18</v>
      </c>
      <c r="F191">
        <v>0.25</v>
      </c>
      <c r="G191">
        <v>0.41</v>
      </c>
      <c r="H191">
        <v>0.04</v>
      </c>
      <c r="I191" s="11">
        <f t="shared" si="25"/>
        <v>753.72</v>
      </c>
      <c r="J191" s="11">
        <f t="shared" si="26"/>
        <v>1130.58</v>
      </c>
      <c r="K191" s="11">
        <f t="shared" si="27"/>
        <v>1570.25</v>
      </c>
      <c r="L191" s="11">
        <f t="shared" si="28"/>
        <v>2575.21</v>
      </c>
      <c r="M191" s="19">
        <f t="shared" si="29"/>
        <v>251.24</v>
      </c>
      <c r="N191" s="19">
        <f>Tableau2[[#This Row],[0-5]]*0+Tableau2[[#This Row],[6-15]]*0.36+Tableau2[[#This Row],[16-25]]*0.36+Tableau2[[#This Row],[26-60]]*0.36+Tableau2[[#This Row],[61_et_plus]]*0.36</f>
        <v>1989.8208</v>
      </c>
      <c r="P191" s="19">
        <f>Tableau2[[#This Row],[Demande de transport]]*0.15</f>
        <v>298.47311999999999</v>
      </c>
      <c r="Q191" s="19"/>
      <c r="R191" s="19"/>
      <c r="S191" s="19"/>
      <c r="T191" s="19"/>
    </row>
    <row r="192" spans="1:20" x14ac:dyDescent="0.25">
      <c r="A192" t="s">
        <v>190</v>
      </c>
      <c r="B192" t="s">
        <v>220</v>
      </c>
      <c r="C192">
        <v>4289</v>
      </c>
      <c r="D192">
        <v>0.09</v>
      </c>
      <c r="E192">
        <v>0.21</v>
      </c>
      <c r="F192">
        <v>0.23</v>
      </c>
      <c r="G192">
        <v>0.41</v>
      </c>
      <c r="H192">
        <v>0.06</v>
      </c>
      <c r="I192" s="11">
        <f t="shared" si="25"/>
        <v>386.01</v>
      </c>
      <c r="J192" s="11">
        <f t="shared" si="26"/>
        <v>900.68999999999994</v>
      </c>
      <c r="K192" s="11">
        <f t="shared" si="27"/>
        <v>986.47</v>
      </c>
      <c r="L192" s="11">
        <f t="shared" si="28"/>
        <v>1758.4899999999998</v>
      </c>
      <c r="M192" s="19">
        <f t="shared" si="29"/>
        <v>257.33999999999997</v>
      </c>
      <c r="N192" s="19">
        <f>Tableau2[[#This Row],[0-5]]*0+Tableau2[[#This Row],[6-15]]*0.36+Tableau2[[#This Row],[16-25]]*0.36+Tableau2[[#This Row],[26-60]]*0.36+Tableau2[[#This Row],[61_et_plus]]*0.36</f>
        <v>1405.0763999999997</v>
      </c>
      <c r="P192" s="19">
        <f>Tableau2[[#This Row],[Demande de transport]]*0.15</f>
        <v>210.76145999999994</v>
      </c>
      <c r="Q192" s="19"/>
      <c r="R192" s="19"/>
      <c r="S192" s="19"/>
      <c r="T192" s="19"/>
    </row>
    <row r="193" spans="1:20" x14ac:dyDescent="0.25">
      <c r="A193" t="s">
        <v>190</v>
      </c>
      <c r="B193" t="s">
        <v>221</v>
      </c>
      <c r="C193">
        <v>3267</v>
      </c>
      <c r="D193">
        <v>0.11</v>
      </c>
      <c r="E193">
        <v>0.21</v>
      </c>
      <c r="F193">
        <v>0.22</v>
      </c>
      <c r="G193">
        <v>0.37</v>
      </c>
      <c r="H193">
        <v>0.09</v>
      </c>
      <c r="I193" s="11">
        <f t="shared" si="25"/>
        <v>359.37</v>
      </c>
      <c r="J193" s="11">
        <f t="shared" si="26"/>
        <v>686.06999999999994</v>
      </c>
      <c r="K193" s="11">
        <f t="shared" si="27"/>
        <v>718.74</v>
      </c>
      <c r="L193" s="11">
        <f t="shared" si="28"/>
        <v>1208.79</v>
      </c>
      <c r="M193" s="19">
        <f t="shared" si="29"/>
        <v>294.02999999999997</v>
      </c>
      <c r="N193" s="19">
        <f>Tableau2[[#This Row],[0-5]]*0+Tableau2[[#This Row],[6-15]]*0.36+Tableau2[[#This Row],[16-25]]*0.36+Tableau2[[#This Row],[26-60]]*0.36+Tableau2[[#This Row],[61_et_plus]]*0.36</f>
        <v>1046.7467999999999</v>
      </c>
      <c r="P193" s="19">
        <f>Tableau2[[#This Row],[Demande de transport]]*0.15</f>
        <v>157.01201999999998</v>
      </c>
      <c r="Q193" s="19"/>
      <c r="R193" s="19"/>
      <c r="S193" s="19"/>
      <c r="T193" s="19"/>
    </row>
    <row r="194" spans="1:20" x14ac:dyDescent="0.25">
      <c r="A194" s="18" t="s">
        <v>227</v>
      </c>
      <c r="B194" t="s">
        <v>225</v>
      </c>
      <c r="C194">
        <v>2874</v>
      </c>
      <c r="D194">
        <v>0.13</v>
      </c>
      <c r="E194">
        <v>0.22</v>
      </c>
      <c r="F194">
        <v>0.21</v>
      </c>
      <c r="G194">
        <v>0.39</v>
      </c>
      <c r="H194">
        <v>0.06</v>
      </c>
      <c r="I194" s="11">
        <f t="shared" ref="I194:I202" si="30">C194*D194</f>
        <v>373.62</v>
      </c>
      <c r="J194" s="11">
        <f t="shared" ref="J194:J202" si="31">C194*E194</f>
        <v>632.28</v>
      </c>
      <c r="K194" s="11">
        <f t="shared" ref="K194:K202" si="32">C194*F194</f>
        <v>603.54</v>
      </c>
      <c r="L194" s="11">
        <f t="shared" ref="L194:L202" si="33">C194*G194</f>
        <v>1120.8600000000001</v>
      </c>
      <c r="M194" s="10">
        <f t="shared" ref="M194:M202" si="34">C194*H194</f>
        <v>172.44</v>
      </c>
      <c r="N194" s="10">
        <f>Tableau2[[#This Row],[0-5]]*0+Tableau2[[#This Row],[6-15]]*0.36+Tableau2[[#This Row],[16-25]]*0.36+Tableau2[[#This Row],[26-60]]*0.36+Tableau2[[#This Row],[61_et_plus]]*0.36</f>
        <v>910.48320000000001</v>
      </c>
      <c r="P194" s="10">
        <f>Tableau2[[#This Row],[Demande de transport]]*0.15</f>
        <v>136.57247999999998</v>
      </c>
      <c r="Q194" s="19"/>
      <c r="R194" s="19"/>
      <c r="S194" s="19"/>
      <c r="T194" s="19"/>
    </row>
    <row r="195" spans="1:20" x14ac:dyDescent="0.25">
      <c r="A195" s="18" t="s">
        <v>227</v>
      </c>
      <c r="B195" t="s">
        <v>226</v>
      </c>
      <c r="C195">
        <v>1453</v>
      </c>
      <c r="D195">
        <v>0.21</v>
      </c>
      <c r="E195">
        <v>0.21</v>
      </c>
      <c r="F195">
        <v>0.19</v>
      </c>
      <c r="G195">
        <v>0.36</v>
      </c>
      <c r="H195">
        <v>0.05</v>
      </c>
      <c r="I195" s="11">
        <f t="shared" si="30"/>
        <v>305.13</v>
      </c>
      <c r="J195" s="11">
        <f t="shared" si="31"/>
        <v>305.13</v>
      </c>
      <c r="K195" s="11">
        <f t="shared" si="32"/>
        <v>276.07</v>
      </c>
      <c r="L195" s="11">
        <f t="shared" si="33"/>
        <v>523.07999999999993</v>
      </c>
      <c r="M195" s="19">
        <f t="shared" si="34"/>
        <v>72.650000000000006</v>
      </c>
      <c r="N195" s="19">
        <f>Tableau2[[#This Row],[0-5]]*0+Tableau2[[#This Row],[6-15]]*0.36+Tableau2[[#This Row],[16-25]]*0.36+Tableau2[[#This Row],[26-60]]*0.36+Tableau2[[#This Row],[61_et_plus]]*0.36</f>
        <v>423.69479999999993</v>
      </c>
      <c r="P195" s="19">
        <f>Tableau2[[#This Row],[Demande de transport]]*0.15</f>
        <v>63.554219999999987</v>
      </c>
      <c r="Q195" s="19"/>
      <c r="R195" s="19"/>
      <c r="S195" s="19"/>
      <c r="T195" s="19"/>
    </row>
    <row r="196" spans="1:20" x14ac:dyDescent="0.25">
      <c r="A196" s="18" t="s">
        <v>227</v>
      </c>
      <c r="B196" t="s">
        <v>227</v>
      </c>
      <c r="C196">
        <v>5794</v>
      </c>
      <c r="D196">
        <v>0.12</v>
      </c>
      <c r="E196">
        <v>0.2</v>
      </c>
      <c r="F196">
        <v>0.19</v>
      </c>
      <c r="G196">
        <v>0.41</v>
      </c>
      <c r="H196">
        <v>7.0000000000000007E-2</v>
      </c>
      <c r="I196" s="11">
        <f t="shared" si="30"/>
        <v>695.28</v>
      </c>
      <c r="J196" s="11">
        <f t="shared" si="31"/>
        <v>1158.8</v>
      </c>
      <c r="K196" s="11">
        <f t="shared" si="32"/>
        <v>1100.8599999999999</v>
      </c>
      <c r="L196" s="11">
        <f t="shared" si="33"/>
        <v>2375.54</v>
      </c>
      <c r="M196" s="19">
        <f t="shared" si="34"/>
        <v>405.58000000000004</v>
      </c>
      <c r="N196" s="19">
        <f>Tableau2[[#This Row],[0-5]]*0+Tableau2[[#This Row],[6-15]]*0.36+Tableau2[[#This Row],[16-25]]*0.36+Tableau2[[#This Row],[26-60]]*0.36+Tableau2[[#This Row],[61_et_plus]]*0.36</f>
        <v>1814.6808000000001</v>
      </c>
      <c r="P196" s="19">
        <f>Tableau2[[#This Row],[Demande de transport]]*0.15</f>
        <v>272.20211999999998</v>
      </c>
      <c r="Q196" s="19"/>
      <c r="R196" s="19"/>
      <c r="S196" s="19"/>
      <c r="T196" s="19"/>
    </row>
    <row r="197" spans="1:20" x14ac:dyDescent="0.25">
      <c r="A197" s="18" t="s">
        <v>227</v>
      </c>
      <c r="B197" s="2" t="s">
        <v>228</v>
      </c>
      <c r="C197" s="2">
        <v>5370</v>
      </c>
      <c r="D197">
        <v>0.15</v>
      </c>
      <c r="E197">
        <v>0.22</v>
      </c>
      <c r="F197">
        <v>0.19</v>
      </c>
      <c r="G197">
        <v>0.39</v>
      </c>
      <c r="H197">
        <v>0.06</v>
      </c>
      <c r="I197" s="11">
        <f t="shared" si="30"/>
        <v>805.5</v>
      </c>
      <c r="J197" s="11">
        <f t="shared" si="31"/>
        <v>1181.4000000000001</v>
      </c>
      <c r="K197" s="11">
        <f t="shared" si="32"/>
        <v>1020.3000000000001</v>
      </c>
      <c r="L197" s="11">
        <f t="shared" si="33"/>
        <v>2094.3000000000002</v>
      </c>
      <c r="M197" s="19">
        <f t="shared" si="34"/>
        <v>322.2</v>
      </c>
      <c r="N197" s="19">
        <f>Tableau2[[#This Row],[0-5]]*0+Tableau2[[#This Row],[6-15]]*0.36+Tableau2[[#This Row],[16-25]]*0.36+Tableau2[[#This Row],[26-60]]*0.36+Tableau2[[#This Row],[61_et_plus]]*0.36</f>
        <v>1662.5520000000001</v>
      </c>
      <c r="P197" s="19">
        <f>Tableau2[[#This Row],[Demande de transport]]*0.15</f>
        <v>249.3828</v>
      </c>
      <c r="Q197" s="19"/>
      <c r="R197" s="19"/>
      <c r="S197" s="19"/>
      <c r="T197" s="19"/>
    </row>
    <row r="198" spans="1:20" x14ac:dyDescent="0.25">
      <c r="A198" s="18" t="s">
        <v>227</v>
      </c>
      <c r="B198" t="s">
        <v>229</v>
      </c>
      <c r="C198">
        <v>2273</v>
      </c>
      <c r="D198">
        <v>0.19</v>
      </c>
      <c r="E198">
        <v>0.24</v>
      </c>
      <c r="F198">
        <v>0.19</v>
      </c>
      <c r="G198">
        <v>0.37</v>
      </c>
      <c r="H198">
        <v>0.02</v>
      </c>
      <c r="I198" s="11">
        <f t="shared" si="30"/>
        <v>431.87</v>
      </c>
      <c r="J198" s="11">
        <f t="shared" si="31"/>
        <v>545.52</v>
      </c>
      <c r="K198" s="11">
        <f t="shared" si="32"/>
        <v>431.87</v>
      </c>
      <c r="L198" s="11">
        <f t="shared" si="33"/>
        <v>841.01</v>
      </c>
      <c r="M198" s="19">
        <f t="shared" si="34"/>
        <v>45.46</v>
      </c>
      <c r="N198" s="19">
        <f>Tableau2[[#This Row],[0-5]]*0+Tableau2[[#This Row],[6-15]]*0.36+Tableau2[[#This Row],[16-25]]*0.36+Tableau2[[#This Row],[26-60]]*0.36+Tableau2[[#This Row],[61_et_plus]]*0.36</f>
        <v>670.9896</v>
      </c>
      <c r="P198" s="19">
        <f>Tableau2[[#This Row],[Demande de transport]]*0.15</f>
        <v>100.64843999999999</v>
      </c>
      <c r="Q198" s="19"/>
      <c r="R198" s="19"/>
      <c r="S198" s="19"/>
      <c r="T198" s="19"/>
    </row>
    <row r="199" spans="1:20" x14ac:dyDescent="0.25">
      <c r="A199" s="18" t="s">
        <v>227</v>
      </c>
      <c r="B199" t="s">
        <v>230</v>
      </c>
      <c r="C199">
        <v>703</v>
      </c>
      <c r="D199">
        <v>0.08</v>
      </c>
      <c r="E199">
        <v>0.27</v>
      </c>
      <c r="F199">
        <v>0.24</v>
      </c>
      <c r="G199">
        <v>0.33</v>
      </c>
      <c r="H199">
        <v>7.0000000000000007E-2</v>
      </c>
      <c r="I199" s="11">
        <f t="shared" si="30"/>
        <v>56.24</v>
      </c>
      <c r="J199" s="11">
        <f t="shared" si="31"/>
        <v>189.81</v>
      </c>
      <c r="K199" s="11">
        <f t="shared" si="32"/>
        <v>168.72</v>
      </c>
      <c r="L199" s="11">
        <f t="shared" si="33"/>
        <v>231.99</v>
      </c>
      <c r="M199" s="19">
        <f t="shared" si="34"/>
        <v>49.210000000000008</v>
      </c>
      <c r="N199" s="19">
        <f>Tableau2[[#This Row],[0-5]]*0+Tableau2[[#This Row],[6-15]]*0.36+Tableau2[[#This Row],[16-25]]*0.36+Tableau2[[#This Row],[26-60]]*0.36+Tableau2[[#This Row],[61_et_plus]]*0.36</f>
        <v>230.30279999999999</v>
      </c>
      <c r="P199" s="19">
        <f>Tableau2[[#This Row],[Demande de transport]]*0.15</f>
        <v>34.54542</v>
      </c>
      <c r="Q199" s="19"/>
      <c r="R199" s="19"/>
      <c r="S199" s="19"/>
      <c r="T199" s="19"/>
    </row>
    <row r="200" spans="1:20" x14ac:dyDescent="0.25">
      <c r="A200" s="18" t="s">
        <v>227</v>
      </c>
      <c r="B200" t="s">
        <v>231</v>
      </c>
      <c r="C200">
        <v>1031</v>
      </c>
      <c r="D200">
        <v>0.09</v>
      </c>
      <c r="E200">
        <v>0.24</v>
      </c>
      <c r="F200">
        <v>0.21</v>
      </c>
      <c r="G200">
        <v>0.42</v>
      </c>
      <c r="H200">
        <v>0.04</v>
      </c>
      <c r="I200" s="11">
        <f t="shared" si="30"/>
        <v>92.789999999999992</v>
      </c>
      <c r="J200" s="11">
        <f t="shared" si="31"/>
        <v>247.44</v>
      </c>
      <c r="K200" s="11">
        <f t="shared" si="32"/>
        <v>216.51</v>
      </c>
      <c r="L200" s="11">
        <f t="shared" si="33"/>
        <v>433.02</v>
      </c>
      <c r="M200" s="19">
        <f t="shared" si="34"/>
        <v>41.24</v>
      </c>
      <c r="N200" s="19">
        <f>Tableau2[[#This Row],[0-5]]*0+Tableau2[[#This Row],[6-15]]*0.36+Tableau2[[#This Row],[16-25]]*0.36+Tableau2[[#This Row],[26-60]]*0.36+Tableau2[[#This Row],[61_et_plus]]*0.36</f>
        <v>337.75559999999996</v>
      </c>
      <c r="P200" s="19">
        <f>Tableau2[[#This Row],[Demande de transport]]*0.15</f>
        <v>50.663339999999991</v>
      </c>
      <c r="Q200" s="19"/>
      <c r="R200" s="19"/>
      <c r="S200" s="19"/>
      <c r="T200" s="19"/>
    </row>
    <row r="201" spans="1:20" x14ac:dyDescent="0.25">
      <c r="A201" s="18" t="s">
        <v>227</v>
      </c>
      <c r="B201" t="s">
        <v>232</v>
      </c>
      <c r="C201">
        <v>2409</v>
      </c>
      <c r="D201">
        <v>0.13</v>
      </c>
      <c r="E201">
        <v>0.17</v>
      </c>
      <c r="F201">
        <v>0.23</v>
      </c>
      <c r="G201">
        <v>0.43</v>
      </c>
      <c r="H201">
        <v>0.04</v>
      </c>
      <c r="I201" s="11">
        <f t="shared" si="30"/>
        <v>313.17</v>
      </c>
      <c r="J201" s="11">
        <f t="shared" si="31"/>
        <v>409.53000000000003</v>
      </c>
      <c r="K201" s="11">
        <f t="shared" si="32"/>
        <v>554.07000000000005</v>
      </c>
      <c r="L201" s="11">
        <f t="shared" si="33"/>
        <v>1035.8699999999999</v>
      </c>
      <c r="M201" s="19">
        <f t="shared" si="34"/>
        <v>96.36</v>
      </c>
      <c r="N201" s="19">
        <f>Tableau2[[#This Row],[0-5]]*0+Tableau2[[#This Row],[6-15]]*0.36+Tableau2[[#This Row],[16-25]]*0.36+Tableau2[[#This Row],[26-60]]*0.36+Tableau2[[#This Row],[61_et_plus]]*0.36</f>
        <v>754.49879999999996</v>
      </c>
      <c r="P201" s="19">
        <f>Tableau2[[#This Row],[Demande de transport]]*0.15</f>
        <v>113.17482</v>
      </c>
      <c r="Q201" s="19"/>
      <c r="R201" s="19"/>
      <c r="S201" s="19"/>
      <c r="T201" s="19"/>
    </row>
    <row r="202" spans="1:20" x14ac:dyDescent="0.25">
      <c r="A202" s="18" t="s">
        <v>227</v>
      </c>
      <c r="B202" t="s">
        <v>233</v>
      </c>
      <c r="C202">
        <v>1853</v>
      </c>
      <c r="D202">
        <v>0.12</v>
      </c>
      <c r="E202">
        <v>0.2</v>
      </c>
      <c r="F202">
        <v>0.23</v>
      </c>
      <c r="G202">
        <v>0.41</v>
      </c>
      <c r="H202">
        <v>0.04</v>
      </c>
      <c r="I202" s="10">
        <f t="shared" si="30"/>
        <v>222.35999999999999</v>
      </c>
      <c r="J202" s="10">
        <f t="shared" si="31"/>
        <v>370.6</v>
      </c>
      <c r="K202" s="10">
        <f t="shared" si="32"/>
        <v>426.19</v>
      </c>
      <c r="L202" s="10">
        <f t="shared" si="33"/>
        <v>759.7299999999999</v>
      </c>
      <c r="M202" s="19">
        <f t="shared" si="34"/>
        <v>74.12</v>
      </c>
      <c r="N202" s="19">
        <f>Tableau2[[#This Row],[0-5]]*0+Tableau2[[#This Row],[6-15]]*0.36+Tableau2[[#This Row],[16-25]]*0.36+Tableau2[[#This Row],[26-60]]*0.36+Tableau2[[#This Row],[61_et_plus]]*0.36</f>
        <v>587.03039999999987</v>
      </c>
      <c r="P202" s="19">
        <f>Tableau2[[#This Row],[Demande de transport]]*0.15</f>
        <v>88.054559999999981</v>
      </c>
      <c r="Q202" s="19"/>
      <c r="R202" s="19"/>
      <c r="S202" s="19"/>
      <c r="T202" s="19"/>
    </row>
    <row r="203" spans="1:20" x14ac:dyDescent="0.25">
      <c r="A203" s="18" t="s">
        <v>192</v>
      </c>
      <c r="B203" t="s">
        <v>192</v>
      </c>
      <c r="C203">
        <v>2802</v>
      </c>
      <c r="D203">
        <v>0.1</v>
      </c>
      <c r="E203">
        <v>0.21</v>
      </c>
      <c r="F203">
        <v>0.26</v>
      </c>
      <c r="G203">
        <v>0.37</v>
      </c>
      <c r="H203">
        <v>0.05</v>
      </c>
      <c r="I203" s="10">
        <f>C203*D203</f>
        <v>280.2</v>
      </c>
      <c r="J203" s="10">
        <f>C203*E203</f>
        <v>588.41999999999996</v>
      </c>
      <c r="K203" s="10">
        <f>C203*F203</f>
        <v>728.52</v>
      </c>
      <c r="L203" s="10">
        <f>C203*G203</f>
        <v>1036.74</v>
      </c>
      <c r="M203" s="10">
        <f>C203*H203</f>
        <v>140.1</v>
      </c>
      <c r="N203" s="10">
        <f>Tableau2[[#This Row],[0-5]]*0+Tableau2[[#This Row],[6-15]]*0.36+Tableau2[[#This Row],[16-25]]*0.36+Tableau2[[#This Row],[26-60]]*0.36+Tableau2[[#This Row],[61_et_plus]]*0.36</f>
        <v>897.76080000000002</v>
      </c>
      <c r="P203" s="10">
        <f>Tableau2[[#This Row],[Demande de transport]]*0.15</f>
        <v>134.66412</v>
      </c>
      <c r="Q203" s="19"/>
      <c r="R203" s="19"/>
      <c r="S203" s="19"/>
      <c r="T203" s="19"/>
    </row>
    <row r="204" spans="1:20" x14ac:dyDescent="0.25">
      <c r="A204" s="18" t="s">
        <v>192</v>
      </c>
      <c r="B204" t="s">
        <v>234</v>
      </c>
      <c r="C204">
        <v>2206</v>
      </c>
      <c r="D204">
        <v>0.15</v>
      </c>
      <c r="E204">
        <v>0.22</v>
      </c>
      <c r="F204">
        <v>0.19</v>
      </c>
      <c r="G204">
        <v>0.42</v>
      </c>
      <c r="H204">
        <v>0.02</v>
      </c>
      <c r="I204" s="11">
        <f t="shared" ref="I204:I210" si="35">C204*D204</f>
        <v>330.9</v>
      </c>
      <c r="J204" s="11">
        <f t="shared" ref="J204:J210" si="36">C204*E204</f>
        <v>485.32</v>
      </c>
      <c r="K204" s="11">
        <f t="shared" ref="K204:K210" si="37">C204*F204</f>
        <v>419.14</v>
      </c>
      <c r="L204" s="11">
        <f t="shared" ref="L204:L210" si="38">C204*G204</f>
        <v>926.52</v>
      </c>
      <c r="M204" s="10">
        <f t="shared" ref="M204:M210" si="39">C204*H204</f>
        <v>44.12</v>
      </c>
      <c r="N204" s="10">
        <f>Tableau2[[#This Row],[0-5]]*0+Tableau2[[#This Row],[6-15]]*0.36+Tableau2[[#This Row],[16-25]]*0.36+Tableau2[[#This Row],[26-60]]*0.36+Tableau2[[#This Row],[61_et_plus]]*0.36</f>
        <v>675.03599999999994</v>
      </c>
      <c r="P204" s="10">
        <f>Tableau2[[#This Row],[Demande de transport]]*0.15</f>
        <v>101.25539999999999</v>
      </c>
      <c r="Q204" s="19"/>
      <c r="R204" s="19"/>
      <c r="S204" s="19"/>
      <c r="T204" s="19"/>
    </row>
    <row r="205" spans="1:20" x14ac:dyDescent="0.25">
      <c r="A205" s="18" t="s">
        <v>192</v>
      </c>
      <c r="B205" s="2" t="s">
        <v>235</v>
      </c>
      <c r="C205" s="2">
        <v>992</v>
      </c>
      <c r="D205">
        <v>0.14000000000000001</v>
      </c>
      <c r="E205">
        <v>0.26</v>
      </c>
      <c r="F205">
        <v>0.15</v>
      </c>
      <c r="G205">
        <v>0.36</v>
      </c>
      <c r="H205">
        <v>0.09</v>
      </c>
      <c r="I205" s="11">
        <f t="shared" si="35"/>
        <v>138.88000000000002</v>
      </c>
      <c r="J205" s="11">
        <f t="shared" si="36"/>
        <v>257.92</v>
      </c>
      <c r="K205" s="11">
        <f t="shared" si="37"/>
        <v>148.79999999999998</v>
      </c>
      <c r="L205" s="11">
        <f t="shared" si="38"/>
        <v>357.12</v>
      </c>
      <c r="M205" s="19">
        <f t="shared" si="39"/>
        <v>89.28</v>
      </c>
      <c r="N205" s="19">
        <f>Tableau2[[#This Row],[0-5]]*0+Tableau2[[#This Row],[6-15]]*0.36+Tableau2[[#This Row],[16-25]]*0.36+Tableau2[[#This Row],[26-60]]*0.36+Tableau2[[#This Row],[61_et_plus]]*0.36</f>
        <v>307.1232</v>
      </c>
      <c r="P205" s="19">
        <f>Tableau2[[#This Row],[Demande de transport]]*0.15</f>
        <v>46.068480000000001</v>
      </c>
      <c r="Q205" s="19"/>
      <c r="R205" s="19"/>
      <c r="S205" s="19"/>
      <c r="T205" s="19"/>
    </row>
    <row r="206" spans="1:20" x14ac:dyDescent="0.25">
      <c r="A206" s="18" t="s">
        <v>192</v>
      </c>
      <c r="B206" s="2" t="s">
        <v>236</v>
      </c>
      <c r="C206" s="2">
        <v>1929</v>
      </c>
      <c r="D206">
        <v>0.2</v>
      </c>
      <c r="E206">
        <v>0.17</v>
      </c>
      <c r="F206">
        <v>0.18</v>
      </c>
      <c r="G206">
        <v>0.38</v>
      </c>
      <c r="H206">
        <v>7.0000000000000007E-2</v>
      </c>
      <c r="I206" s="11">
        <f t="shared" si="35"/>
        <v>385.8</v>
      </c>
      <c r="J206" s="11">
        <f t="shared" si="36"/>
        <v>327.93</v>
      </c>
      <c r="K206" s="11">
        <f t="shared" si="37"/>
        <v>347.21999999999997</v>
      </c>
      <c r="L206" s="11">
        <f t="shared" si="38"/>
        <v>733.02</v>
      </c>
      <c r="M206" s="19">
        <f t="shared" si="39"/>
        <v>135.03</v>
      </c>
      <c r="N206" s="19">
        <f>Tableau2[[#This Row],[0-5]]*0+Tableau2[[#This Row],[6-15]]*0.36+Tableau2[[#This Row],[16-25]]*0.36+Tableau2[[#This Row],[26-60]]*0.36+Tableau2[[#This Row],[61_et_plus]]*0.36</f>
        <v>555.55200000000002</v>
      </c>
      <c r="P206" s="19">
        <f>Tableau2[[#This Row],[Demande de transport]]*0.15</f>
        <v>83.332800000000006</v>
      </c>
      <c r="Q206" s="19"/>
      <c r="R206" s="19"/>
      <c r="S206" s="19"/>
      <c r="T206" s="19"/>
    </row>
    <row r="207" spans="1:20" x14ac:dyDescent="0.25">
      <c r="A207" s="18" t="s">
        <v>192</v>
      </c>
      <c r="B207" t="s">
        <v>237</v>
      </c>
      <c r="C207">
        <v>717</v>
      </c>
      <c r="D207">
        <v>0.09</v>
      </c>
      <c r="E207">
        <v>0.24</v>
      </c>
      <c r="F207">
        <v>0.15</v>
      </c>
      <c r="G207">
        <v>0.45</v>
      </c>
      <c r="H207">
        <v>7.0000000000000007E-2</v>
      </c>
      <c r="I207" s="11">
        <f t="shared" si="35"/>
        <v>64.53</v>
      </c>
      <c r="J207" s="11">
        <f t="shared" si="36"/>
        <v>172.07999999999998</v>
      </c>
      <c r="K207" s="11">
        <f t="shared" si="37"/>
        <v>107.55</v>
      </c>
      <c r="L207" s="11">
        <f t="shared" si="38"/>
        <v>322.65000000000003</v>
      </c>
      <c r="M207" s="19">
        <f t="shared" si="39"/>
        <v>50.190000000000005</v>
      </c>
      <c r="N207" s="19">
        <f>Tableau2[[#This Row],[0-5]]*0+Tableau2[[#This Row],[6-15]]*0.36+Tableau2[[#This Row],[16-25]]*0.36+Tableau2[[#This Row],[26-60]]*0.36+Tableau2[[#This Row],[61_et_plus]]*0.36</f>
        <v>234.88920000000002</v>
      </c>
      <c r="P207" s="19">
        <f>Tableau2[[#This Row],[Demande de transport]]*0.15</f>
        <v>35.233380000000004</v>
      </c>
      <c r="Q207" s="19"/>
      <c r="R207" s="19"/>
      <c r="S207" s="19"/>
      <c r="T207" s="19"/>
    </row>
    <row r="208" spans="1:20" x14ac:dyDescent="0.25">
      <c r="A208" s="18" t="s">
        <v>192</v>
      </c>
      <c r="B208" t="s">
        <v>238</v>
      </c>
      <c r="C208">
        <v>2652</v>
      </c>
      <c r="D208">
        <v>0.1</v>
      </c>
      <c r="E208">
        <v>0.22</v>
      </c>
      <c r="F208">
        <v>0.2</v>
      </c>
      <c r="G208">
        <v>0.39</v>
      </c>
      <c r="H208">
        <v>0.09</v>
      </c>
      <c r="I208" s="11">
        <f t="shared" si="35"/>
        <v>265.2</v>
      </c>
      <c r="J208" s="11">
        <f t="shared" si="36"/>
        <v>583.44000000000005</v>
      </c>
      <c r="K208" s="11">
        <f t="shared" si="37"/>
        <v>530.4</v>
      </c>
      <c r="L208" s="11">
        <f t="shared" si="38"/>
        <v>1034.28</v>
      </c>
      <c r="M208" s="19">
        <f t="shared" si="39"/>
        <v>238.67999999999998</v>
      </c>
      <c r="N208" s="19">
        <f>Tableau2[[#This Row],[0-5]]*0+Tableau2[[#This Row],[6-15]]*0.36+Tableau2[[#This Row],[16-25]]*0.36+Tableau2[[#This Row],[26-60]]*0.36+Tableau2[[#This Row],[61_et_plus]]*0.36</f>
        <v>859.24800000000005</v>
      </c>
      <c r="P208" s="19">
        <f>Tableau2[[#This Row],[Demande de transport]]*0.15</f>
        <v>128.88720000000001</v>
      </c>
      <c r="Q208" s="19"/>
      <c r="R208" s="19"/>
      <c r="S208" s="19"/>
      <c r="T208" s="19"/>
    </row>
    <row r="209" spans="1:20" x14ac:dyDescent="0.25">
      <c r="A209" s="18" t="s">
        <v>192</v>
      </c>
      <c r="B209" t="s">
        <v>239</v>
      </c>
      <c r="C209">
        <v>3714</v>
      </c>
      <c r="D209">
        <v>0.15</v>
      </c>
      <c r="E209">
        <v>0.21</v>
      </c>
      <c r="F209">
        <v>0.21</v>
      </c>
      <c r="G209">
        <v>0.39</v>
      </c>
      <c r="H209">
        <v>0.04</v>
      </c>
      <c r="I209" s="11">
        <f t="shared" si="35"/>
        <v>557.1</v>
      </c>
      <c r="J209" s="11">
        <f t="shared" si="36"/>
        <v>779.93999999999994</v>
      </c>
      <c r="K209" s="11">
        <f t="shared" si="37"/>
        <v>779.93999999999994</v>
      </c>
      <c r="L209" s="11">
        <f t="shared" si="38"/>
        <v>1448.46</v>
      </c>
      <c r="M209" s="19">
        <f t="shared" si="39"/>
        <v>148.56</v>
      </c>
      <c r="N209" s="19">
        <f>Tableau2[[#This Row],[0-5]]*0+Tableau2[[#This Row],[6-15]]*0.36+Tableau2[[#This Row],[16-25]]*0.36+Tableau2[[#This Row],[26-60]]*0.36+Tableau2[[#This Row],[61_et_plus]]*0.36</f>
        <v>1136.4839999999999</v>
      </c>
      <c r="P209" s="19">
        <f>Tableau2[[#This Row],[Demande de transport]]*0.15</f>
        <v>170.47259999999997</v>
      </c>
      <c r="Q209" s="19"/>
      <c r="R209" s="19"/>
      <c r="S209" s="19"/>
      <c r="T209" s="19"/>
    </row>
    <row r="210" spans="1:20" x14ac:dyDescent="0.25">
      <c r="A210" s="18" t="s">
        <v>192</v>
      </c>
      <c r="B210" t="s">
        <v>240</v>
      </c>
      <c r="C210">
        <v>2552</v>
      </c>
      <c r="D210">
        <v>0.15</v>
      </c>
      <c r="E210">
        <v>0.28999999999999998</v>
      </c>
      <c r="F210">
        <v>0.22</v>
      </c>
      <c r="G210">
        <v>0.32</v>
      </c>
      <c r="H210">
        <v>0.03</v>
      </c>
      <c r="I210" s="11">
        <f t="shared" si="35"/>
        <v>382.8</v>
      </c>
      <c r="J210" s="11">
        <f t="shared" si="36"/>
        <v>740.07999999999993</v>
      </c>
      <c r="K210" s="11">
        <f t="shared" si="37"/>
        <v>561.44000000000005</v>
      </c>
      <c r="L210" s="11">
        <f t="shared" si="38"/>
        <v>816.64</v>
      </c>
      <c r="M210" s="19">
        <f t="shared" si="39"/>
        <v>76.56</v>
      </c>
      <c r="N210" s="19">
        <f>Tableau2[[#This Row],[0-5]]*0+Tableau2[[#This Row],[6-15]]*0.36+Tableau2[[#This Row],[16-25]]*0.36+Tableau2[[#This Row],[26-60]]*0.36+Tableau2[[#This Row],[61_et_plus]]*0.36</f>
        <v>790.09919999999988</v>
      </c>
      <c r="P210" s="19">
        <f>Tableau2[[#This Row],[Demande de transport]]*0.15</f>
        <v>118.51487999999998</v>
      </c>
      <c r="Q210" s="19"/>
      <c r="R210" s="19"/>
      <c r="S210" s="19"/>
      <c r="T210" s="19"/>
    </row>
    <row r="211" spans="1:20" x14ac:dyDescent="0.25">
      <c r="A211" s="18" t="s">
        <v>251</v>
      </c>
      <c r="B211" t="s">
        <v>241</v>
      </c>
      <c r="C211">
        <v>5337</v>
      </c>
      <c r="D211">
        <v>0.11</v>
      </c>
      <c r="E211">
        <v>0.19</v>
      </c>
      <c r="F211">
        <v>0.24</v>
      </c>
      <c r="G211">
        <v>0.43</v>
      </c>
      <c r="H211">
        <v>0.04</v>
      </c>
      <c r="I211" s="11">
        <f t="shared" ref="I211:I222" si="40">C211*D211</f>
        <v>587.07000000000005</v>
      </c>
      <c r="J211" s="11">
        <f t="shared" ref="J211:J222" si="41">C211*E211</f>
        <v>1014.03</v>
      </c>
      <c r="K211" s="11">
        <f t="shared" ref="K211:K222" si="42">C211*F211</f>
        <v>1280.8799999999999</v>
      </c>
      <c r="L211" s="11">
        <f t="shared" ref="L211:L222" si="43">C211*G211</f>
        <v>2294.91</v>
      </c>
      <c r="M211" s="10">
        <f t="shared" ref="M211:M222" si="44">C211*H211</f>
        <v>213.48000000000002</v>
      </c>
      <c r="N211" s="10">
        <f>Tableau2[[#This Row],[0-5]]*0+Tableau2[[#This Row],[6-15]]*0.36+Tableau2[[#This Row],[16-25]]*0.36+Tableau2[[#This Row],[26-60]]*0.36+Tableau2[[#This Row],[61_et_plus]]*0.36</f>
        <v>1729.1880000000001</v>
      </c>
      <c r="P211" s="10">
        <f>Tableau2[[#This Row],[Demande de transport]]*0.15</f>
        <v>259.37819999999999</v>
      </c>
      <c r="Q211" s="19"/>
      <c r="R211" s="19"/>
      <c r="S211" s="19"/>
      <c r="T211" s="19"/>
    </row>
    <row r="212" spans="1:20" x14ac:dyDescent="0.25">
      <c r="A212" s="18" t="s">
        <v>251</v>
      </c>
      <c r="B212" t="s">
        <v>242</v>
      </c>
      <c r="C212">
        <v>2513</v>
      </c>
      <c r="D212">
        <v>0.11</v>
      </c>
      <c r="E212">
        <v>0.21</v>
      </c>
      <c r="F212">
        <v>0.2</v>
      </c>
      <c r="G212">
        <v>0.38</v>
      </c>
      <c r="H212">
        <v>0.1</v>
      </c>
      <c r="I212" s="11">
        <f t="shared" si="40"/>
        <v>276.43</v>
      </c>
      <c r="J212" s="11">
        <f t="shared" si="41"/>
        <v>527.73</v>
      </c>
      <c r="K212" s="11">
        <f t="shared" si="42"/>
        <v>502.6</v>
      </c>
      <c r="L212" s="11">
        <f t="shared" si="43"/>
        <v>954.94</v>
      </c>
      <c r="M212" s="19">
        <f t="shared" si="44"/>
        <v>251.3</v>
      </c>
      <c r="N212" s="19">
        <f>Tableau2[[#This Row],[0-5]]*0+Tableau2[[#This Row],[6-15]]*0.36+Tableau2[[#This Row],[16-25]]*0.36+Tableau2[[#This Row],[26-60]]*0.36+Tableau2[[#This Row],[61_et_plus]]*0.36</f>
        <v>805.16520000000003</v>
      </c>
      <c r="P212" s="19">
        <f>Tableau2[[#This Row],[Demande de transport]]*0.15</f>
        <v>120.77477999999999</v>
      </c>
      <c r="Q212" s="19"/>
      <c r="R212" s="19"/>
      <c r="S212" s="19"/>
      <c r="T212" s="19"/>
    </row>
    <row r="213" spans="1:20" x14ac:dyDescent="0.25">
      <c r="A213" s="18" t="s">
        <v>251</v>
      </c>
      <c r="B213" t="s">
        <v>243</v>
      </c>
      <c r="C213">
        <v>6327</v>
      </c>
      <c r="D213">
        <v>0.14000000000000001</v>
      </c>
      <c r="E213">
        <v>0.19</v>
      </c>
      <c r="F213">
        <v>0.23</v>
      </c>
      <c r="G213">
        <v>0.41</v>
      </c>
      <c r="H213">
        <v>0.04</v>
      </c>
      <c r="I213" s="11">
        <f t="shared" si="40"/>
        <v>885.78000000000009</v>
      </c>
      <c r="J213" s="11">
        <f t="shared" si="41"/>
        <v>1202.1300000000001</v>
      </c>
      <c r="K213" s="11">
        <f t="shared" si="42"/>
        <v>1455.21</v>
      </c>
      <c r="L213" s="11">
        <f t="shared" si="43"/>
        <v>2594.0699999999997</v>
      </c>
      <c r="M213" s="19">
        <f t="shared" si="44"/>
        <v>253.08</v>
      </c>
      <c r="N213" s="19">
        <f>Tableau2[[#This Row],[0-5]]*0+Tableau2[[#This Row],[6-15]]*0.36+Tableau2[[#This Row],[16-25]]*0.36+Tableau2[[#This Row],[26-60]]*0.36+Tableau2[[#This Row],[61_et_plus]]*0.36</f>
        <v>1981.6163999999999</v>
      </c>
      <c r="P213" s="19">
        <f>Tableau2[[#This Row],[Demande de transport]]*0.15</f>
        <v>297.24245999999999</v>
      </c>
      <c r="Q213" s="19"/>
      <c r="R213" s="19"/>
      <c r="S213" s="19"/>
      <c r="T213" s="19"/>
    </row>
    <row r="214" spans="1:20" x14ac:dyDescent="0.25">
      <c r="A214" s="18" t="s">
        <v>251</v>
      </c>
      <c r="B214" t="s">
        <v>244</v>
      </c>
      <c r="C214">
        <v>2745</v>
      </c>
      <c r="D214">
        <v>0.1</v>
      </c>
      <c r="E214">
        <v>0.25</v>
      </c>
      <c r="F214">
        <v>0.16</v>
      </c>
      <c r="G214">
        <v>0.43</v>
      </c>
      <c r="H214">
        <v>0.05</v>
      </c>
      <c r="I214" s="11">
        <f t="shared" si="40"/>
        <v>274.5</v>
      </c>
      <c r="J214" s="11">
        <f t="shared" si="41"/>
        <v>686.25</v>
      </c>
      <c r="K214" s="11">
        <f t="shared" si="42"/>
        <v>439.2</v>
      </c>
      <c r="L214" s="11">
        <f t="shared" si="43"/>
        <v>1180.3499999999999</v>
      </c>
      <c r="M214" s="19">
        <f t="shared" si="44"/>
        <v>137.25</v>
      </c>
      <c r="N214" s="19">
        <f>Tableau2[[#This Row],[0-5]]*0+Tableau2[[#This Row],[6-15]]*0.36+Tableau2[[#This Row],[16-25]]*0.36+Tableau2[[#This Row],[26-60]]*0.36+Tableau2[[#This Row],[61_et_plus]]*0.36</f>
        <v>879.49799999999993</v>
      </c>
      <c r="P214" s="19">
        <f>Tableau2[[#This Row],[Demande de transport]]*0.15</f>
        <v>131.92469999999997</v>
      </c>
      <c r="Q214" s="19"/>
      <c r="R214" s="19"/>
      <c r="S214" s="19"/>
      <c r="T214" s="19"/>
    </row>
    <row r="215" spans="1:20" x14ac:dyDescent="0.25">
      <c r="A215" s="18" t="s">
        <v>251</v>
      </c>
      <c r="B215" t="s">
        <v>245</v>
      </c>
      <c r="C215">
        <v>3893</v>
      </c>
      <c r="D215">
        <v>0.12</v>
      </c>
      <c r="E215">
        <v>0.22</v>
      </c>
      <c r="F215">
        <v>0.23</v>
      </c>
      <c r="G215">
        <v>0.39</v>
      </c>
      <c r="H215">
        <v>0.05</v>
      </c>
      <c r="I215" s="11">
        <f t="shared" si="40"/>
        <v>467.15999999999997</v>
      </c>
      <c r="J215" s="11">
        <f t="shared" si="41"/>
        <v>856.46</v>
      </c>
      <c r="K215" s="11">
        <f t="shared" si="42"/>
        <v>895.39</v>
      </c>
      <c r="L215" s="11">
        <f t="shared" si="43"/>
        <v>1518.27</v>
      </c>
      <c r="M215" s="19">
        <f t="shared" si="44"/>
        <v>194.65</v>
      </c>
      <c r="N215" s="19">
        <f>Tableau2[[#This Row],[0-5]]*0+Tableau2[[#This Row],[6-15]]*0.36+Tableau2[[#This Row],[16-25]]*0.36+Tableau2[[#This Row],[26-60]]*0.36+Tableau2[[#This Row],[61_et_plus]]*0.36</f>
        <v>1247.3172</v>
      </c>
      <c r="P215" s="19">
        <f>Tableau2[[#This Row],[Demande de transport]]*0.15</f>
        <v>187.09757999999999</v>
      </c>
      <c r="Q215" s="19"/>
      <c r="R215" s="19"/>
      <c r="S215" s="19"/>
      <c r="T215" s="19"/>
    </row>
    <row r="216" spans="1:20" x14ac:dyDescent="0.25">
      <c r="A216" s="18" t="s">
        <v>251</v>
      </c>
      <c r="B216" t="s">
        <v>246</v>
      </c>
      <c r="C216">
        <v>3319</v>
      </c>
      <c r="D216">
        <v>0.13</v>
      </c>
      <c r="E216">
        <v>0.25</v>
      </c>
      <c r="F216">
        <v>0.21</v>
      </c>
      <c r="G216">
        <v>0.37</v>
      </c>
      <c r="H216">
        <v>0.04</v>
      </c>
      <c r="I216" s="11">
        <f t="shared" si="40"/>
        <v>431.47</v>
      </c>
      <c r="J216" s="11">
        <f t="shared" si="41"/>
        <v>829.75</v>
      </c>
      <c r="K216" s="11">
        <f t="shared" si="42"/>
        <v>696.99</v>
      </c>
      <c r="L216" s="11">
        <f t="shared" si="43"/>
        <v>1228.03</v>
      </c>
      <c r="M216" s="19">
        <f t="shared" si="44"/>
        <v>132.76</v>
      </c>
      <c r="N216" s="19">
        <f>Tableau2[[#This Row],[0-5]]*0+Tableau2[[#This Row],[6-15]]*0.36+Tableau2[[#This Row],[16-25]]*0.36+Tableau2[[#This Row],[26-60]]*0.36+Tableau2[[#This Row],[61_et_plus]]*0.36</f>
        <v>1039.5108</v>
      </c>
      <c r="P216" s="19">
        <f>Tableau2[[#This Row],[Demande de transport]]*0.15</f>
        <v>155.92661999999999</v>
      </c>
      <c r="Q216" s="19"/>
      <c r="R216" s="19"/>
      <c r="S216" s="19"/>
      <c r="T216" s="19"/>
    </row>
    <row r="217" spans="1:20" x14ac:dyDescent="0.25">
      <c r="A217" s="18" t="s">
        <v>251</v>
      </c>
      <c r="B217" t="s">
        <v>247</v>
      </c>
      <c r="C217">
        <v>8416</v>
      </c>
      <c r="D217">
        <v>0.12</v>
      </c>
      <c r="E217">
        <v>0.21</v>
      </c>
      <c r="F217">
        <v>0.21</v>
      </c>
      <c r="G217">
        <v>0.41</v>
      </c>
      <c r="H217">
        <v>0.05</v>
      </c>
      <c r="I217" s="11">
        <f t="shared" si="40"/>
        <v>1009.92</v>
      </c>
      <c r="J217" s="11">
        <f t="shared" si="41"/>
        <v>1767.36</v>
      </c>
      <c r="K217" s="11">
        <f t="shared" si="42"/>
        <v>1767.36</v>
      </c>
      <c r="L217" s="11">
        <f t="shared" si="43"/>
        <v>3450.56</v>
      </c>
      <c r="M217" s="19">
        <f t="shared" si="44"/>
        <v>420.8</v>
      </c>
      <c r="N217" s="19">
        <f>Tableau2[[#This Row],[0-5]]*0+Tableau2[[#This Row],[6-15]]*0.36+Tableau2[[#This Row],[16-25]]*0.36+Tableau2[[#This Row],[26-60]]*0.36+Tableau2[[#This Row],[61_et_plus]]*0.36</f>
        <v>2666.1887999999994</v>
      </c>
      <c r="P217" s="19">
        <f>Tableau2[[#This Row],[Demande de transport]]*0.15</f>
        <v>399.92831999999993</v>
      </c>
      <c r="Q217" s="19"/>
      <c r="R217" s="19"/>
      <c r="S217" s="19"/>
      <c r="T217" s="19"/>
    </row>
    <row r="218" spans="1:20" x14ac:dyDescent="0.25">
      <c r="A218" s="18" t="s">
        <v>251</v>
      </c>
      <c r="B218" t="s">
        <v>248</v>
      </c>
      <c r="C218">
        <v>4423</v>
      </c>
      <c r="D218">
        <v>0.17</v>
      </c>
      <c r="E218">
        <v>0.18</v>
      </c>
      <c r="F218">
        <v>0.26</v>
      </c>
      <c r="G218">
        <v>0.36</v>
      </c>
      <c r="H218">
        <v>0.03</v>
      </c>
      <c r="I218" s="11">
        <f t="shared" si="40"/>
        <v>751.91000000000008</v>
      </c>
      <c r="J218" s="11">
        <f t="shared" si="41"/>
        <v>796.14</v>
      </c>
      <c r="K218" s="11">
        <f t="shared" si="42"/>
        <v>1149.98</v>
      </c>
      <c r="L218" s="11">
        <f t="shared" si="43"/>
        <v>1592.28</v>
      </c>
      <c r="M218" s="19">
        <f t="shared" si="44"/>
        <v>132.69</v>
      </c>
      <c r="N218" s="19">
        <f>Tableau2[[#This Row],[0-5]]*0+Tableau2[[#This Row],[6-15]]*0.36+Tableau2[[#This Row],[16-25]]*0.36+Tableau2[[#This Row],[26-60]]*0.36+Tableau2[[#This Row],[61_et_plus]]*0.36</f>
        <v>1321.5924</v>
      </c>
      <c r="P218" s="19">
        <f>Tableau2[[#This Row],[Demande de transport]]*0.15</f>
        <v>198.23885999999999</v>
      </c>
      <c r="Q218" s="19"/>
      <c r="R218" s="19"/>
      <c r="S218" s="19"/>
      <c r="T218" s="19"/>
    </row>
    <row r="219" spans="1:20" x14ac:dyDescent="0.25">
      <c r="A219" s="18" t="s">
        <v>251</v>
      </c>
      <c r="B219" t="s">
        <v>249</v>
      </c>
      <c r="C219">
        <v>4339</v>
      </c>
      <c r="D219">
        <v>0.12</v>
      </c>
      <c r="E219">
        <v>0.23</v>
      </c>
      <c r="F219">
        <v>0.25</v>
      </c>
      <c r="G219">
        <v>0.37</v>
      </c>
      <c r="H219">
        <v>0.03</v>
      </c>
      <c r="I219" s="11">
        <f t="shared" si="40"/>
        <v>520.67999999999995</v>
      </c>
      <c r="J219" s="11">
        <f t="shared" si="41"/>
        <v>997.97</v>
      </c>
      <c r="K219" s="11">
        <f t="shared" si="42"/>
        <v>1084.75</v>
      </c>
      <c r="L219" s="11">
        <f t="shared" si="43"/>
        <v>1605.43</v>
      </c>
      <c r="M219" s="19">
        <f t="shared" si="44"/>
        <v>130.16999999999999</v>
      </c>
      <c r="N219" s="19">
        <f>Tableau2[[#This Row],[0-5]]*0+Tableau2[[#This Row],[6-15]]*0.36+Tableau2[[#This Row],[16-25]]*0.36+Tableau2[[#This Row],[26-60]]*0.36+Tableau2[[#This Row],[61_et_plus]]*0.36</f>
        <v>1374.5952</v>
      </c>
      <c r="P219" s="19">
        <f>Tableau2[[#This Row],[Demande de transport]]*0.15</f>
        <v>206.18928</v>
      </c>
      <c r="Q219" s="19"/>
      <c r="R219" s="19"/>
      <c r="S219" s="19"/>
      <c r="T219" s="19"/>
    </row>
    <row r="220" spans="1:20" x14ac:dyDescent="0.25">
      <c r="A220" s="18" t="s">
        <v>251</v>
      </c>
      <c r="B220" t="s">
        <v>250</v>
      </c>
      <c r="C220">
        <v>2099</v>
      </c>
      <c r="D220">
        <v>0.14000000000000001</v>
      </c>
      <c r="E220">
        <v>0.18</v>
      </c>
      <c r="F220">
        <v>0.26</v>
      </c>
      <c r="G220">
        <v>0.39</v>
      </c>
      <c r="H220">
        <v>0.03</v>
      </c>
      <c r="I220" s="11">
        <f t="shared" si="40"/>
        <v>293.86</v>
      </c>
      <c r="J220" s="11">
        <f t="shared" si="41"/>
        <v>377.82</v>
      </c>
      <c r="K220" s="11">
        <f t="shared" si="42"/>
        <v>545.74</v>
      </c>
      <c r="L220" s="11">
        <f t="shared" si="43"/>
        <v>818.61</v>
      </c>
      <c r="M220" s="19">
        <f t="shared" si="44"/>
        <v>62.97</v>
      </c>
      <c r="N220" s="19">
        <f>Tableau2[[#This Row],[0-5]]*0+Tableau2[[#This Row],[6-15]]*0.36+Tableau2[[#This Row],[16-25]]*0.36+Tableau2[[#This Row],[26-60]]*0.36+Tableau2[[#This Row],[61_et_plus]]*0.36</f>
        <v>649.85040000000004</v>
      </c>
      <c r="P220" s="19">
        <f>Tableau2[[#This Row],[Demande de transport]]*0.15</f>
        <v>97.477559999999997</v>
      </c>
      <c r="Q220" s="19"/>
      <c r="R220" s="19"/>
      <c r="S220" s="19"/>
      <c r="T220" s="19"/>
    </row>
    <row r="221" spans="1:20" x14ac:dyDescent="0.25">
      <c r="A221" s="18" t="s">
        <v>251</v>
      </c>
      <c r="B221" t="s">
        <v>251</v>
      </c>
      <c r="C221">
        <v>1014</v>
      </c>
      <c r="D221">
        <v>0.11</v>
      </c>
      <c r="E221">
        <v>0.19</v>
      </c>
      <c r="F221">
        <v>0.24</v>
      </c>
      <c r="G221">
        <v>0.38</v>
      </c>
      <c r="H221">
        <v>0.08</v>
      </c>
      <c r="I221" s="11">
        <f t="shared" si="40"/>
        <v>111.54</v>
      </c>
      <c r="J221" s="11">
        <f t="shared" si="41"/>
        <v>192.66</v>
      </c>
      <c r="K221" s="11">
        <f t="shared" si="42"/>
        <v>243.35999999999999</v>
      </c>
      <c r="L221" s="11">
        <f t="shared" si="43"/>
        <v>385.32</v>
      </c>
      <c r="M221" s="19">
        <f t="shared" si="44"/>
        <v>81.12</v>
      </c>
      <c r="N221" s="19">
        <f>Tableau2[[#This Row],[0-5]]*0+Tableau2[[#This Row],[6-15]]*0.36+Tableau2[[#This Row],[16-25]]*0.36+Tableau2[[#This Row],[26-60]]*0.36+Tableau2[[#This Row],[61_et_plus]]*0.36</f>
        <v>324.88559999999995</v>
      </c>
      <c r="P221" s="19">
        <f>Tableau2[[#This Row],[Demande de transport]]*0.15</f>
        <v>48.732839999999989</v>
      </c>
      <c r="Q221" s="19"/>
      <c r="R221" s="19"/>
      <c r="S221" s="19"/>
      <c r="T221" s="19"/>
    </row>
    <row r="222" spans="1:20" x14ac:dyDescent="0.25">
      <c r="A222" s="18" t="s">
        <v>251</v>
      </c>
      <c r="B222" t="s">
        <v>252</v>
      </c>
      <c r="C222">
        <v>2258</v>
      </c>
      <c r="D222">
        <v>0.13</v>
      </c>
      <c r="E222">
        <v>0.18</v>
      </c>
      <c r="F222">
        <v>0.22</v>
      </c>
      <c r="G222">
        <v>0.42</v>
      </c>
      <c r="H222">
        <v>0.05</v>
      </c>
      <c r="I222" s="10">
        <f t="shared" si="40"/>
        <v>293.54000000000002</v>
      </c>
      <c r="J222" s="10">
        <f t="shared" si="41"/>
        <v>406.44</v>
      </c>
      <c r="K222" s="10">
        <f t="shared" si="42"/>
        <v>496.76</v>
      </c>
      <c r="L222" s="10">
        <f t="shared" si="43"/>
        <v>948.36</v>
      </c>
      <c r="M222" s="19">
        <f t="shared" si="44"/>
        <v>112.9</v>
      </c>
      <c r="N222" s="19">
        <f>Tableau2[[#This Row],[0-5]]*0+Tableau2[[#This Row],[6-15]]*0.36+Tableau2[[#This Row],[16-25]]*0.36+Tableau2[[#This Row],[26-60]]*0.36+Tableau2[[#This Row],[61_et_plus]]*0.36</f>
        <v>707.2056</v>
      </c>
      <c r="P222" s="19">
        <f>Tableau2[[#This Row],[Demande de transport]]*0.15</f>
        <v>106.08083999999999</v>
      </c>
      <c r="Q222" s="19"/>
      <c r="R222" s="19"/>
      <c r="S222" s="19"/>
      <c r="T222" s="19"/>
    </row>
    <row r="223" spans="1:20" x14ac:dyDescent="0.25">
      <c r="A223" s="18" t="s">
        <v>253</v>
      </c>
      <c r="B223" t="s">
        <v>167</v>
      </c>
      <c r="C223">
        <v>709</v>
      </c>
      <c r="D223">
        <v>0.19</v>
      </c>
      <c r="E223">
        <v>0.16</v>
      </c>
      <c r="F223">
        <v>0.2</v>
      </c>
      <c r="G223">
        <v>0.39</v>
      </c>
      <c r="H223">
        <v>0.05</v>
      </c>
      <c r="I223" s="10">
        <f>C223*D223</f>
        <v>134.71</v>
      </c>
      <c r="J223" s="10">
        <f>C223*E223</f>
        <v>113.44</v>
      </c>
      <c r="K223" s="10">
        <f>C223*F223</f>
        <v>141.80000000000001</v>
      </c>
      <c r="L223" s="10">
        <f>C223*G223</f>
        <v>276.51</v>
      </c>
      <c r="M223" s="10">
        <f>C223*H223</f>
        <v>35.450000000000003</v>
      </c>
      <c r="N223" s="10">
        <f>Tableau2[[#This Row],[0-5]]*0+Tableau2[[#This Row],[6-15]]*0.36+Tableau2[[#This Row],[16-25]]*0.36+Tableau2[[#This Row],[26-60]]*0.36+Tableau2[[#This Row],[61_et_plus]]*0.36</f>
        <v>204.19200000000001</v>
      </c>
      <c r="P223" s="10">
        <f>Tableau2[[#This Row],[Demande de transport]]*0.15</f>
        <v>30.628799999999998</v>
      </c>
      <c r="Q223" s="19"/>
      <c r="R223" s="19"/>
      <c r="S223" s="19"/>
      <c r="T223" s="19"/>
    </row>
    <row r="224" spans="1:20" x14ac:dyDescent="0.25">
      <c r="A224" s="18" t="s">
        <v>253</v>
      </c>
      <c r="B224" t="s">
        <v>254</v>
      </c>
      <c r="C224">
        <v>726</v>
      </c>
      <c r="D224">
        <v>0.13</v>
      </c>
      <c r="E224">
        <v>0.22</v>
      </c>
      <c r="F224">
        <v>0.15</v>
      </c>
      <c r="G224">
        <v>0.4</v>
      </c>
      <c r="H224">
        <v>0.1</v>
      </c>
      <c r="I224" s="11">
        <f t="shared" ref="I224:I231" si="45">C224*D224</f>
        <v>94.38000000000001</v>
      </c>
      <c r="J224" s="11">
        <f t="shared" ref="J224:J231" si="46">C224*E224</f>
        <v>159.72</v>
      </c>
      <c r="K224" s="11">
        <f t="shared" ref="K224:K231" si="47">C224*F224</f>
        <v>108.89999999999999</v>
      </c>
      <c r="L224" s="11">
        <f t="shared" ref="L224:L231" si="48">C224*G224</f>
        <v>290.40000000000003</v>
      </c>
      <c r="M224" s="10">
        <f t="shared" ref="M224:M231" si="49">C224*H224</f>
        <v>72.600000000000009</v>
      </c>
      <c r="N224" s="10">
        <f>Tableau2[[#This Row],[0-5]]*0+Tableau2[[#This Row],[6-15]]*0.36+Tableau2[[#This Row],[16-25]]*0.36+Tableau2[[#This Row],[26-60]]*0.36+Tableau2[[#This Row],[61_et_plus]]*0.36</f>
        <v>227.38319999999999</v>
      </c>
      <c r="P224" s="10">
        <f>Tableau2[[#This Row],[Demande de transport]]*0.15</f>
        <v>34.107479999999995</v>
      </c>
      <c r="Q224" s="19"/>
      <c r="R224" s="19"/>
      <c r="S224" s="19"/>
      <c r="T224" s="19"/>
    </row>
    <row r="225" spans="1:20" x14ac:dyDescent="0.25">
      <c r="A225" s="18" t="s">
        <v>253</v>
      </c>
      <c r="B225" t="s">
        <v>255</v>
      </c>
      <c r="C225">
        <v>235</v>
      </c>
      <c r="D225">
        <v>0.12</v>
      </c>
      <c r="E225">
        <v>0.2</v>
      </c>
      <c r="F225">
        <v>0.16</v>
      </c>
      <c r="G225">
        <v>0.44</v>
      </c>
      <c r="H225">
        <v>0.08</v>
      </c>
      <c r="I225" s="11">
        <f t="shared" si="45"/>
        <v>28.2</v>
      </c>
      <c r="J225" s="11">
        <f t="shared" si="46"/>
        <v>47</v>
      </c>
      <c r="K225" s="11">
        <f t="shared" si="47"/>
        <v>37.6</v>
      </c>
      <c r="L225" s="11">
        <f t="shared" si="48"/>
        <v>103.4</v>
      </c>
      <c r="M225" s="19">
        <f t="shared" si="49"/>
        <v>18.8</v>
      </c>
      <c r="N225" s="19">
        <f>Tableau2[[#This Row],[0-5]]*0+Tableau2[[#This Row],[6-15]]*0.36+Tableau2[[#This Row],[16-25]]*0.36+Tableau2[[#This Row],[26-60]]*0.36+Tableau2[[#This Row],[61_et_plus]]*0.36</f>
        <v>74.448000000000008</v>
      </c>
      <c r="P225" s="19">
        <f>Tableau2[[#This Row],[Demande de transport]]*0.15</f>
        <v>11.167200000000001</v>
      </c>
      <c r="Q225" s="19"/>
      <c r="R225" s="19"/>
      <c r="S225" s="19"/>
      <c r="T225" s="19"/>
    </row>
    <row r="226" spans="1:20" x14ac:dyDescent="0.25">
      <c r="A226" s="18" t="s">
        <v>253</v>
      </c>
      <c r="B226" t="s">
        <v>256</v>
      </c>
      <c r="C226">
        <v>1188</v>
      </c>
      <c r="D226">
        <v>0.19</v>
      </c>
      <c r="E226">
        <v>0.27</v>
      </c>
      <c r="F226">
        <v>0.18</v>
      </c>
      <c r="G226">
        <v>0.34</v>
      </c>
      <c r="H226">
        <v>0.03</v>
      </c>
      <c r="I226" s="11">
        <f t="shared" si="45"/>
        <v>225.72</v>
      </c>
      <c r="J226" s="11">
        <f t="shared" si="46"/>
        <v>320.76000000000005</v>
      </c>
      <c r="K226" s="11">
        <f t="shared" si="47"/>
        <v>213.84</v>
      </c>
      <c r="L226" s="11">
        <f t="shared" si="48"/>
        <v>403.92</v>
      </c>
      <c r="M226" s="19">
        <f t="shared" si="49"/>
        <v>35.64</v>
      </c>
      <c r="N226" s="19">
        <f>Tableau2[[#This Row],[0-5]]*0+Tableau2[[#This Row],[6-15]]*0.36+Tableau2[[#This Row],[16-25]]*0.36+Tableau2[[#This Row],[26-60]]*0.36+Tableau2[[#This Row],[61_et_plus]]*0.36</f>
        <v>350.69760000000002</v>
      </c>
      <c r="P226" s="19">
        <f>Tableau2[[#This Row],[Demande de transport]]*0.15</f>
        <v>52.604640000000003</v>
      </c>
      <c r="Q226" s="19"/>
      <c r="R226" s="19"/>
      <c r="S226" s="19"/>
      <c r="T226" s="19"/>
    </row>
    <row r="227" spans="1:20" x14ac:dyDescent="0.25">
      <c r="A227" s="18" t="s">
        <v>253</v>
      </c>
      <c r="B227" t="s">
        <v>257</v>
      </c>
      <c r="C227">
        <v>2129</v>
      </c>
      <c r="D227">
        <v>0.15</v>
      </c>
      <c r="E227">
        <v>0.23</v>
      </c>
      <c r="F227">
        <v>0.18</v>
      </c>
      <c r="G227">
        <v>0.39</v>
      </c>
      <c r="H227">
        <v>0.05</v>
      </c>
      <c r="I227" s="11">
        <f t="shared" si="45"/>
        <v>319.34999999999997</v>
      </c>
      <c r="J227" s="11">
        <f t="shared" si="46"/>
        <v>489.67</v>
      </c>
      <c r="K227" s="11">
        <f t="shared" si="47"/>
        <v>383.21999999999997</v>
      </c>
      <c r="L227" s="11">
        <f t="shared" si="48"/>
        <v>830.31000000000006</v>
      </c>
      <c r="M227" s="19">
        <f t="shared" si="49"/>
        <v>106.45</v>
      </c>
      <c r="N227" s="19">
        <f>Tableau2[[#This Row],[0-5]]*0+Tableau2[[#This Row],[6-15]]*0.36+Tableau2[[#This Row],[16-25]]*0.36+Tableau2[[#This Row],[26-60]]*0.36+Tableau2[[#This Row],[61_et_plus]]*0.36</f>
        <v>651.47400000000005</v>
      </c>
      <c r="P227" s="19">
        <f>Tableau2[[#This Row],[Demande de transport]]*0.15</f>
        <v>97.721100000000007</v>
      </c>
      <c r="Q227" s="19"/>
      <c r="R227" s="19"/>
      <c r="S227" s="19"/>
      <c r="T227" s="19"/>
    </row>
    <row r="228" spans="1:20" x14ac:dyDescent="0.25">
      <c r="A228" s="18" t="s">
        <v>253</v>
      </c>
      <c r="B228" t="s">
        <v>253</v>
      </c>
      <c r="C228">
        <v>1155</v>
      </c>
      <c r="D228">
        <v>0.17</v>
      </c>
      <c r="E228">
        <v>0.19</v>
      </c>
      <c r="F228">
        <v>0.18</v>
      </c>
      <c r="G228">
        <v>0.41</v>
      </c>
      <c r="H228">
        <v>0.04</v>
      </c>
      <c r="I228" s="11">
        <f t="shared" si="45"/>
        <v>196.35000000000002</v>
      </c>
      <c r="J228" s="11">
        <f t="shared" si="46"/>
        <v>219.45</v>
      </c>
      <c r="K228" s="11">
        <f t="shared" si="47"/>
        <v>207.9</v>
      </c>
      <c r="L228" s="11">
        <f t="shared" si="48"/>
        <v>473.54999999999995</v>
      </c>
      <c r="M228" s="19">
        <f t="shared" si="49"/>
        <v>46.2</v>
      </c>
      <c r="N228" s="19">
        <f>Tableau2[[#This Row],[0-5]]*0+Tableau2[[#This Row],[6-15]]*0.36+Tableau2[[#This Row],[16-25]]*0.36+Tableau2[[#This Row],[26-60]]*0.36+Tableau2[[#This Row],[61_et_plus]]*0.36</f>
        <v>340.95599999999996</v>
      </c>
      <c r="P228" s="19">
        <f>Tableau2[[#This Row],[Demande de transport]]*0.15</f>
        <v>51.143399999999993</v>
      </c>
      <c r="Q228" s="19"/>
      <c r="R228" s="19"/>
      <c r="S228" s="19"/>
      <c r="T228" s="19"/>
    </row>
    <row r="229" spans="1:20" x14ac:dyDescent="0.25">
      <c r="A229" s="18" t="s">
        <v>253</v>
      </c>
      <c r="B229" t="s">
        <v>258</v>
      </c>
      <c r="C229">
        <v>1640</v>
      </c>
      <c r="D229">
        <v>0.12</v>
      </c>
      <c r="E229">
        <v>0.2</v>
      </c>
      <c r="F229">
        <v>0.26</v>
      </c>
      <c r="G229">
        <v>0.4</v>
      </c>
      <c r="H229">
        <v>0.03</v>
      </c>
      <c r="I229" s="11">
        <f t="shared" si="45"/>
        <v>196.79999999999998</v>
      </c>
      <c r="J229" s="11">
        <f t="shared" si="46"/>
        <v>328</v>
      </c>
      <c r="K229" s="11">
        <f t="shared" si="47"/>
        <v>426.40000000000003</v>
      </c>
      <c r="L229" s="11">
        <f t="shared" si="48"/>
        <v>656</v>
      </c>
      <c r="M229" s="19">
        <f t="shared" si="49"/>
        <v>49.199999999999996</v>
      </c>
      <c r="N229" s="19">
        <f>Tableau2[[#This Row],[0-5]]*0+Tableau2[[#This Row],[6-15]]*0.36+Tableau2[[#This Row],[16-25]]*0.36+Tableau2[[#This Row],[26-60]]*0.36+Tableau2[[#This Row],[61_et_plus]]*0.36</f>
        <v>525.45600000000002</v>
      </c>
      <c r="P229" s="19">
        <f>Tableau2[[#This Row],[Demande de transport]]*0.15</f>
        <v>78.818399999999997</v>
      </c>
      <c r="Q229" s="19"/>
      <c r="R229" s="19"/>
      <c r="S229" s="19"/>
      <c r="T229" s="19"/>
    </row>
    <row r="230" spans="1:20" x14ac:dyDescent="0.25">
      <c r="A230" s="18" t="s">
        <v>253</v>
      </c>
      <c r="B230" t="s">
        <v>259</v>
      </c>
      <c r="C230">
        <v>359</v>
      </c>
      <c r="D230">
        <v>0.1</v>
      </c>
      <c r="E230">
        <v>0.28999999999999998</v>
      </c>
      <c r="F230">
        <v>0.2</v>
      </c>
      <c r="G230">
        <v>0.39</v>
      </c>
      <c r="H230">
        <v>0.02</v>
      </c>
      <c r="I230" s="11">
        <f t="shared" si="45"/>
        <v>35.9</v>
      </c>
      <c r="J230" s="11">
        <f t="shared" si="46"/>
        <v>104.11</v>
      </c>
      <c r="K230" s="11">
        <f t="shared" si="47"/>
        <v>71.8</v>
      </c>
      <c r="L230" s="11">
        <f t="shared" si="48"/>
        <v>140.01</v>
      </c>
      <c r="M230" s="19">
        <f t="shared" si="49"/>
        <v>7.18</v>
      </c>
      <c r="N230" s="19">
        <f>Tableau2[[#This Row],[0-5]]*0+Tableau2[[#This Row],[6-15]]*0.36+Tableau2[[#This Row],[16-25]]*0.36+Tableau2[[#This Row],[26-60]]*0.36+Tableau2[[#This Row],[61_et_plus]]*0.36</f>
        <v>116.316</v>
      </c>
      <c r="P230" s="19">
        <f>Tableau2[[#This Row],[Demande de transport]]*0.15</f>
        <v>17.447399999999998</v>
      </c>
      <c r="Q230" s="19"/>
      <c r="R230" s="19"/>
      <c r="S230" s="19"/>
      <c r="T230" s="19"/>
    </row>
    <row r="231" spans="1:20" x14ac:dyDescent="0.25">
      <c r="A231" s="18" t="s">
        <v>253</v>
      </c>
      <c r="B231" t="s">
        <v>260</v>
      </c>
      <c r="C231">
        <v>1106</v>
      </c>
      <c r="D231">
        <v>0.12</v>
      </c>
      <c r="E231">
        <v>0.27</v>
      </c>
      <c r="F231">
        <v>0.2</v>
      </c>
      <c r="G231">
        <v>0.36</v>
      </c>
      <c r="H231">
        <v>0.05</v>
      </c>
      <c r="I231" s="11">
        <f t="shared" si="45"/>
        <v>132.72</v>
      </c>
      <c r="J231" s="11">
        <f t="shared" si="46"/>
        <v>298.62</v>
      </c>
      <c r="K231" s="11">
        <f t="shared" si="47"/>
        <v>221.20000000000002</v>
      </c>
      <c r="L231" s="11">
        <f t="shared" si="48"/>
        <v>398.15999999999997</v>
      </c>
      <c r="M231" s="19">
        <f t="shared" si="49"/>
        <v>55.300000000000004</v>
      </c>
      <c r="N231" s="19">
        <f>Tableau2[[#This Row],[0-5]]*0+Tableau2[[#This Row],[6-15]]*0.36+Tableau2[[#This Row],[16-25]]*0.36+Tableau2[[#This Row],[26-60]]*0.36+Tableau2[[#This Row],[61_et_plus]]*0.36</f>
        <v>350.38080000000002</v>
      </c>
      <c r="P231" s="19">
        <f>Tableau2[[#This Row],[Demande de transport]]*0.15</f>
        <v>52.557120000000005</v>
      </c>
      <c r="Q231" s="19"/>
      <c r="R231" s="19"/>
      <c r="S231" s="19"/>
      <c r="T231" s="19"/>
    </row>
    <row r="232" spans="1:20" s="21" customFormat="1" x14ac:dyDescent="0.25">
      <c r="A232" s="23" t="s">
        <v>261</v>
      </c>
      <c r="B232" s="21" t="s">
        <v>262</v>
      </c>
      <c r="C232" s="21">
        <v>124</v>
      </c>
      <c r="D232" s="21" t="s">
        <v>283</v>
      </c>
      <c r="E232" s="21">
        <v>0.38</v>
      </c>
      <c r="F232" s="21">
        <v>0.13</v>
      </c>
      <c r="G232" s="21">
        <v>0.38</v>
      </c>
      <c r="H232" s="21">
        <v>0.13</v>
      </c>
      <c r="I232" s="24" t="e">
        <f>C232*D232</f>
        <v>#VALUE!</v>
      </c>
      <c r="J232" s="24">
        <f>C232*E232</f>
        <v>47.12</v>
      </c>
      <c r="K232" s="24">
        <f>C232*F232</f>
        <v>16.12</v>
      </c>
      <c r="L232" s="24">
        <f>C232*G232</f>
        <v>47.12</v>
      </c>
      <c r="M232" s="24">
        <f>C232*H232</f>
        <v>16.12</v>
      </c>
      <c r="N232" s="24" t="e">
        <f>Tableau2[[#This Row],[0-5]]*0+Tableau2[[#This Row],[6-15]]*0.36+Tableau2[[#This Row],[16-25]]*0.36+Tableau2[[#This Row],[26-60]]*0.36+Tableau2[[#This Row],[61_et_plus]]*0.36</f>
        <v>#VALUE!</v>
      </c>
      <c r="P232" s="24" t="e">
        <f>Tableau2[[#This Row],[Demande de transport]]*0.15</f>
        <v>#VALUE!</v>
      </c>
      <c r="Q232" s="19"/>
      <c r="R232" s="19"/>
      <c r="S232" s="19"/>
      <c r="T232" s="19"/>
    </row>
    <row r="233" spans="1:20" x14ac:dyDescent="0.25">
      <c r="A233" s="23" t="s">
        <v>261</v>
      </c>
      <c r="B233" t="s">
        <v>263</v>
      </c>
      <c r="C233">
        <v>1457</v>
      </c>
      <c r="D233">
        <v>0.15</v>
      </c>
      <c r="E233">
        <v>0.24</v>
      </c>
      <c r="F233">
        <v>0.16</v>
      </c>
      <c r="G233">
        <v>0.4</v>
      </c>
      <c r="H233">
        <v>0.05</v>
      </c>
      <c r="I233" s="11">
        <f t="shared" ref="I233:I256" si="50">C233*D233</f>
        <v>218.54999999999998</v>
      </c>
      <c r="J233" s="11">
        <f t="shared" ref="J233:J256" si="51">C233*E233</f>
        <v>349.68</v>
      </c>
      <c r="K233" s="11">
        <f t="shared" ref="K233:K256" si="52">C233*F233</f>
        <v>233.12</v>
      </c>
      <c r="L233" s="11">
        <f t="shared" ref="L233:L256" si="53">C233*G233</f>
        <v>582.80000000000007</v>
      </c>
      <c r="M233" s="10">
        <f t="shared" ref="M233:M256" si="54">C233*H233</f>
        <v>72.850000000000009</v>
      </c>
      <c r="N233" s="10">
        <f>Tableau2[[#This Row],[0-5]]*0+Tableau2[[#This Row],[6-15]]*0.36+Tableau2[[#This Row],[16-25]]*0.36+Tableau2[[#This Row],[26-60]]*0.36+Tableau2[[#This Row],[61_et_plus]]*0.36</f>
        <v>445.84199999999998</v>
      </c>
      <c r="P233" s="10">
        <f>Tableau2[[#This Row],[Demande de transport]]*0.15</f>
        <v>66.876300000000001</v>
      </c>
      <c r="Q233" s="19"/>
      <c r="R233" s="19"/>
      <c r="S233" s="19"/>
      <c r="T233" s="19"/>
    </row>
    <row r="234" spans="1:20" x14ac:dyDescent="0.25">
      <c r="A234" s="23" t="s">
        <v>261</v>
      </c>
      <c r="B234" s="21" t="s">
        <v>167</v>
      </c>
      <c r="C234" s="22">
        <v>2354</v>
      </c>
      <c r="D234">
        <v>0.15</v>
      </c>
      <c r="E234">
        <v>0.19</v>
      </c>
      <c r="F234">
        <v>0.21</v>
      </c>
      <c r="G234">
        <v>0.38</v>
      </c>
      <c r="H234">
        <v>0.06</v>
      </c>
      <c r="I234" s="11">
        <f t="shared" si="50"/>
        <v>353.09999999999997</v>
      </c>
      <c r="J234" s="11">
        <f t="shared" si="51"/>
        <v>447.26</v>
      </c>
      <c r="K234" s="11">
        <f t="shared" si="52"/>
        <v>494.34</v>
      </c>
      <c r="L234" s="11">
        <f t="shared" si="53"/>
        <v>894.52</v>
      </c>
      <c r="M234" s="19">
        <f t="shared" si="54"/>
        <v>141.23999999999998</v>
      </c>
      <c r="N234" s="19">
        <f>Tableau2[[#This Row],[0-5]]*0+Tableau2[[#This Row],[6-15]]*0.36+Tableau2[[#This Row],[16-25]]*0.36+Tableau2[[#This Row],[26-60]]*0.36+Tableau2[[#This Row],[61_et_plus]]*0.36</f>
        <v>711.84960000000001</v>
      </c>
      <c r="P234" s="19">
        <f>Tableau2[[#This Row],[Demande de transport]]*0.15</f>
        <v>106.77744</v>
      </c>
      <c r="Q234" s="19"/>
      <c r="R234" s="19"/>
      <c r="S234" s="19"/>
      <c r="T234" s="19"/>
    </row>
    <row r="235" spans="1:20" x14ac:dyDescent="0.25">
      <c r="A235" s="23" t="s">
        <v>261</v>
      </c>
      <c r="B235" t="s">
        <v>170</v>
      </c>
      <c r="C235">
        <v>1107</v>
      </c>
      <c r="D235">
        <v>0.1</v>
      </c>
      <c r="E235">
        <v>0.27</v>
      </c>
      <c r="F235">
        <v>0.19</v>
      </c>
      <c r="G235">
        <v>0.38</v>
      </c>
      <c r="H235">
        <v>0.06</v>
      </c>
      <c r="I235" s="11">
        <f t="shared" si="50"/>
        <v>110.7</v>
      </c>
      <c r="J235" s="11">
        <f t="shared" si="51"/>
        <v>298.89000000000004</v>
      </c>
      <c r="K235" s="11">
        <f t="shared" si="52"/>
        <v>210.33</v>
      </c>
      <c r="L235" s="11">
        <f t="shared" si="53"/>
        <v>420.66</v>
      </c>
      <c r="M235" s="19">
        <f t="shared" si="54"/>
        <v>66.42</v>
      </c>
      <c r="N235" s="19">
        <f>Tableau2[[#This Row],[0-5]]*0+Tableau2[[#This Row],[6-15]]*0.36+Tableau2[[#This Row],[16-25]]*0.36+Tableau2[[#This Row],[26-60]]*0.36+Tableau2[[#This Row],[61_et_plus]]*0.36</f>
        <v>358.66800000000001</v>
      </c>
      <c r="P235" s="19">
        <f>Tableau2[[#This Row],[Demande de transport]]*0.15</f>
        <v>53.800199999999997</v>
      </c>
      <c r="Q235" s="19"/>
      <c r="R235" s="19"/>
      <c r="S235" s="19"/>
      <c r="T235" s="19"/>
    </row>
    <row r="236" spans="1:20" x14ac:dyDescent="0.25">
      <c r="A236" s="23" t="s">
        <v>261</v>
      </c>
      <c r="B236" t="s">
        <v>196</v>
      </c>
      <c r="C236">
        <v>1069</v>
      </c>
      <c r="D236">
        <v>0.15</v>
      </c>
      <c r="E236">
        <v>0.12</v>
      </c>
      <c r="F236">
        <v>0.23</v>
      </c>
      <c r="G236">
        <v>0.45</v>
      </c>
      <c r="H236">
        <v>0.05</v>
      </c>
      <c r="I236" s="11">
        <f t="shared" si="50"/>
        <v>160.35</v>
      </c>
      <c r="J236" s="11">
        <f t="shared" si="51"/>
        <v>128.28</v>
      </c>
      <c r="K236" s="11">
        <f t="shared" si="52"/>
        <v>245.87</v>
      </c>
      <c r="L236" s="11">
        <f t="shared" si="53"/>
        <v>481.05</v>
      </c>
      <c r="M236" s="19">
        <f t="shared" si="54"/>
        <v>53.45</v>
      </c>
      <c r="N236" s="19">
        <f>Tableau2[[#This Row],[0-5]]*0+Tableau2[[#This Row],[6-15]]*0.36+Tableau2[[#This Row],[16-25]]*0.36+Tableau2[[#This Row],[26-60]]*0.36+Tableau2[[#This Row],[61_et_plus]]*0.36</f>
        <v>327.11399999999998</v>
      </c>
      <c r="P236" s="19">
        <f>Tableau2[[#This Row],[Demande de transport]]*0.15</f>
        <v>49.067099999999996</v>
      </c>
      <c r="Q236" s="19"/>
      <c r="R236" s="19"/>
      <c r="S236" s="19"/>
      <c r="T236" s="19"/>
    </row>
    <row r="237" spans="1:20" x14ac:dyDescent="0.25">
      <c r="A237" s="23" t="s">
        <v>261</v>
      </c>
      <c r="B237" t="s">
        <v>264</v>
      </c>
      <c r="C237">
        <v>1329</v>
      </c>
      <c r="D237">
        <v>0.17</v>
      </c>
      <c r="E237">
        <v>0.19</v>
      </c>
      <c r="F237">
        <v>0.27</v>
      </c>
      <c r="G237">
        <v>0.3</v>
      </c>
      <c r="H237">
        <v>7.0000000000000007E-2</v>
      </c>
      <c r="I237" s="11">
        <f t="shared" si="50"/>
        <v>225.93</v>
      </c>
      <c r="J237" s="11">
        <f t="shared" si="51"/>
        <v>252.51</v>
      </c>
      <c r="K237" s="11">
        <f t="shared" si="52"/>
        <v>358.83000000000004</v>
      </c>
      <c r="L237" s="11">
        <f t="shared" si="53"/>
        <v>398.7</v>
      </c>
      <c r="M237" s="19">
        <f t="shared" si="54"/>
        <v>93.030000000000015</v>
      </c>
      <c r="N237" s="19">
        <f>Tableau2[[#This Row],[0-5]]*0+Tableau2[[#This Row],[6-15]]*0.36+Tableau2[[#This Row],[16-25]]*0.36+Tableau2[[#This Row],[26-60]]*0.36+Tableau2[[#This Row],[61_et_plus]]*0.36</f>
        <v>397.10519999999997</v>
      </c>
      <c r="P237" s="19">
        <f>Tableau2[[#This Row],[Demande de transport]]*0.15</f>
        <v>59.56577999999999</v>
      </c>
      <c r="Q237" s="19"/>
      <c r="R237" s="19"/>
      <c r="S237" s="19"/>
      <c r="T237" s="19"/>
    </row>
    <row r="238" spans="1:20" x14ac:dyDescent="0.25">
      <c r="A238" s="23" t="s">
        <v>261</v>
      </c>
      <c r="B238" t="s">
        <v>100</v>
      </c>
      <c r="C238">
        <v>2018</v>
      </c>
      <c r="D238">
        <v>0.14000000000000001</v>
      </c>
      <c r="E238">
        <v>0.23</v>
      </c>
      <c r="F238">
        <v>0.22</v>
      </c>
      <c r="G238">
        <v>0.32</v>
      </c>
      <c r="H238">
        <v>0.09</v>
      </c>
      <c r="I238" s="11">
        <f t="shared" si="50"/>
        <v>282.52000000000004</v>
      </c>
      <c r="J238" s="11">
        <f t="shared" si="51"/>
        <v>464.14000000000004</v>
      </c>
      <c r="K238" s="11">
        <f t="shared" si="52"/>
        <v>443.96</v>
      </c>
      <c r="L238" s="11">
        <f t="shared" si="53"/>
        <v>645.76</v>
      </c>
      <c r="M238" s="19">
        <f t="shared" si="54"/>
        <v>181.62</v>
      </c>
      <c r="N238" s="19">
        <f>Tableau2[[#This Row],[0-5]]*0+Tableau2[[#This Row],[6-15]]*0.36+Tableau2[[#This Row],[16-25]]*0.36+Tableau2[[#This Row],[26-60]]*0.36+Tableau2[[#This Row],[61_et_plus]]*0.36</f>
        <v>624.77279999999996</v>
      </c>
      <c r="P238" s="19">
        <f>Tableau2[[#This Row],[Demande de transport]]*0.15</f>
        <v>93.715919999999997</v>
      </c>
      <c r="Q238" s="19"/>
      <c r="R238" s="19"/>
      <c r="S238" s="19"/>
      <c r="T238" s="19"/>
    </row>
    <row r="239" spans="1:20" s="21" customFormat="1" x14ac:dyDescent="0.25">
      <c r="A239" s="23" t="s">
        <v>261</v>
      </c>
      <c r="B239" s="21" t="s">
        <v>265</v>
      </c>
      <c r="C239" s="21">
        <v>866</v>
      </c>
      <c r="D239" s="21">
        <v>0.18</v>
      </c>
      <c r="E239" s="21">
        <v>0.25</v>
      </c>
      <c r="F239" s="21">
        <v>0.2</v>
      </c>
      <c r="G239" s="21">
        <v>0.38</v>
      </c>
      <c r="H239" s="21" t="s">
        <v>283</v>
      </c>
      <c r="I239" s="25">
        <f t="shared" si="50"/>
        <v>155.88</v>
      </c>
      <c r="J239" s="25">
        <f t="shared" si="51"/>
        <v>216.5</v>
      </c>
      <c r="K239" s="25">
        <f t="shared" si="52"/>
        <v>173.20000000000002</v>
      </c>
      <c r="L239" s="25">
        <f t="shared" si="53"/>
        <v>329.08</v>
      </c>
      <c r="M239" s="26" t="e">
        <f t="shared" si="54"/>
        <v>#VALUE!</v>
      </c>
      <c r="N239" s="26" t="e">
        <f>Tableau2[[#This Row],[0-5]]*0+Tableau2[[#This Row],[6-15]]*0.36+Tableau2[[#This Row],[16-25]]*0.36+Tableau2[[#This Row],[26-60]]*0.36+Tableau2[[#This Row],[61_et_plus]]*0.36</f>
        <v>#VALUE!</v>
      </c>
      <c r="P239" s="26" t="e">
        <f>Tableau2[[#This Row],[Demande de transport]]*0.15</f>
        <v>#VALUE!</v>
      </c>
      <c r="Q239" s="19"/>
      <c r="R239" s="19"/>
      <c r="S239" s="19"/>
      <c r="T239" s="19"/>
    </row>
    <row r="240" spans="1:20" x14ac:dyDescent="0.25">
      <c r="A240" s="23" t="s">
        <v>261</v>
      </c>
      <c r="B240" t="s">
        <v>266</v>
      </c>
      <c r="C240">
        <v>1412</v>
      </c>
      <c r="D240">
        <v>0.14000000000000001</v>
      </c>
      <c r="E240">
        <v>0.24</v>
      </c>
      <c r="F240">
        <v>0.24</v>
      </c>
      <c r="G240">
        <v>0.33</v>
      </c>
      <c r="H240">
        <v>0.06</v>
      </c>
      <c r="I240" s="11">
        <f t="shared" si="50"/>
        <v>197.68</v>
      </c>
      <c r="J240" s="11">
        <f t="shared" si="51"/>
        <v>338.88</v>
      </c>
      <c r="K240" s="11">
        <f t="shared" si="52"/>
        <v>338.88</v>
      </c>
      <c r="L240" s="11">
        <f t="shared" si="53"/>
        <v>465.96000000000004</v>
      </c>
      <c r="M240" s="19">
        <f t="shared" si="54"/>
        <v>84.72</v>
      </c>
      <c r="N240" s="19">
        <f>Tableau2[[#This Row],[0-5]]*0+Tableau2[[#This Row],[6-15]]*0.36+Tableau2[[#This Row],[16-25]]*0.36+Tableau2[[#This Row],[26-60]]*0.36+Tableau2[[#This Row],[61_et_plus]]*0.36</f>
        <v>442.23839999999996</v>
      </c>
      <c r="P240" s="19">
        <f>Tableau2[[#This Row],[Demande de transport]]*0.15</f>
        <v>66.335759999999993</v>
      </c>
      <c r="Q240" s="19"/>
      <c r="R240" s="19"/>
      <c r="S240" s="19"/>
      <c r="T240" s="19"/>
    </row>
    <row r="241" spans="1:20" x14ac:dyDescent="0.25">
      <c r="A241" s="23" t="s">
        <v>261</v>
      </c>
      <c r="B241" t="s">
        <v>267</v>
      </c>
      <c r="C241">
        <v>1208</v>
      </c>
      <c r="D241">
        <v>0.12</v>
      </c>
      <c r="E241">
        <v>0.19</v>
      </c>
      <c r="F241">
        <v>0.19</v>
      </c>
      <c r="G241">
        <v>0.42</v>
      </c>
      <c r="H241">
        <v>0.06</v>
      </c>
      <c r="I241" s="11">
        <f t="shared" si="50"/>
        <v>144.96</v>
      </c>
      <c r="J241" s="11">
        <f t="shared" si="51"/>
        <v>229.52</v>
      </c>
      <c r="K241" s="11">
        <f t="shared" si="52"/>
        <v>229.52</v>
      </c>
      <c r="L241" s="11">
        <f t="shared" si="53"/>
        <v>507.35999999999996</v>
      </c>
      <c r="M241" s="19">
        <f t="shared" si="54"/>
        <v>72.48</v>
      </c>
      <c r="N241" s="19">
        <f>Tableau2[[#This Row],[0-5]]*0+Tableau2[[#This Row],[6-15]]*0.36+Tableau2[[#This Row],[16-25]]*0.36+Tableau2[[#This Row],[26-60]]*0.36+Tableau2[[#This Row],[61_et_plus]]*0.36</f>
        <v>373.99680000000001</v>
      </c>
      <c r="P241" s="19">
        <f>Tableau2[[#This Row],[Demande de transport]]*0.15</f>
        <v>56.099519999999998</v>
      </c>
      <c r="Q241" s="19"/>
      <c r="R241" s="19"/>
      <c r="S241" s="19"/>
      <c r="T241" s="19"/>
    </row>
    <row r="242" spans="1:20" x14ac:dyDescent="0.25">
      <c r="A242" s="23" t="s">
        <v>261</v>
      </c>
      <c r="B242" t="s">
        <v>268</v>
      </c>
      <c r="C242">
        <v>1411</v>
      </c>
      <c r="D242">
        <v>0.1</v>
      </c>
      <c r="E242">
        <v>0.19</v>
      </c>
      <c r="F242">
        <v>0.2</v>
      </c>
      <c r="G242">
        <v>0.43</v>
      </c>
      <c r="H242">
        <v>0.08</v>
      </c>
      <c r="I242" s="11">
        <f t="shared" si="50"/>
        <v>141.1</v>
      </c>
      <c r="J242" s="11">
        <f t="shared" si="51"/>
        <v>268.08999999999997</v>
      </c>
      <c r="K242" s="11">
        <f t="shared" si="52"/>
        <v>282.2</v>
      </c>
      <c r="L242" s="11">
        <f t="shared" si="53"/>
        <v>606.73</v>
      </c>
      <c r="M242" s="19">
        <f t="shared" si="54"/>
        <v>112.88</v>
      </c>
      <c r="N242" s="19">
        <f>Tableau2[[#This Row],[0-5]]*0+Tableau2[[#This Row],[6-15]]*0.36+Tableau2[[#This Row],[16-25]]*0.36+Tableau2[[#This Row],[26-60]]*0.36+Tableau2[[#This Row],[61_et_plus]]*0.36</f>
        <v>457.16399999999999</v>
      </c>
      <c r="P242" s="19">
        <f>Tableau2[[#This Row],[Demande de transport]]*0.15</f>
        <v>68.57459999999999</v>
      </c>
      <c r="Q242" s="19"/>
      <c r="R242" s="19"/>
      <c r="S242" s="19"/>
      <c r="T242" s="19"/>
    </row>
    <row r="243" spans="1:20" x14ac:dyDescent="0.25">
      <c r="A243" s="23" t="s">
        <v>261</v>
      </c>
      <c r="B243" t="s">
        <v>269</v>
      </c>
      <c r="C243">
        <v>3300</v>
      </c>
      <c r="D243">
        <v>0.12</v>
      </c>
      <c r="E243">
        <v>0.23</v>
      </c>
      <c r="F243">
        <v>0.2</v>
      </c>
      <c r="G243">
        <v>0.36</v>
      </c>
      <c r="H243">
        <v>0.09</v>
      </c>
      <c r="I243" s="11">
        <f t="shared" si="50"/>
        <v>396</v>
      </c>
      <c r="J243" s="11">
        <f t="shared" si="51"/>
        <v>759</v>
      </c>
      <c r="K243" s="11">
        <f t="shared" si="52"/>
        <v>660</v>
      </c>
      <c r="L243" s="11">
        <f t="shared" si="53"/>
        <v>1188</v>
      </c>
      <c r="M243" s="19">
        <f t="shared" si="54"/>
        <v>297</v>
      </c>
      <c r="N243" s="19">
        <f>Tableau2[[#This Row],[0-5]]*0+Tableau2[[#This Row],[6-15]]*0.36+Tableau2[[#This Row],[16-25]]*0.36+Tableau2[[#This Row],[26-60]]*0.36+Tableau2[[#This Row],[61_et_plus]]*0.36</f>
        <v>1045.44</v>
      </c>
      <c r="P243" s="19">
        <f>Tableau2[[#This Row],[Demande de transport]]*0.15</f>
        <v>156.816</v>
      </c>
      <c r="Q243" s="19"/>
      <c r="R243" s="19"/>
      <c r="S243" s="19"/>
      <c r="T243" s="19"/>
    </row>
    <row r="244" spans="1:20" x14ac:dyDescent="0.25">
      <c r="A244" s="23" t="s">
        <v>261</v>
      </c>
      <c r="B244" t="s">
        <v>270</v>
      </c>
      <c r="C244">
        <v>1990</v>
      </c>
      <c r="D244">
        <v>0.16</v>
      </c>
      <c r="E244">
        <v>0.21</v>
      </c>
      <c r="F244">
        <v>0.19</v>
      </c>
      <c r="G244">
        <v>0.39</v>
      </c>
      <c r="H244">
        <v>0.05</v>
      </c>
      <c r="I244" s="11">
        <f t="shared" si="50"/>
        <v>318.40000000000003</v>
      </c>
      <c r="J244" s="11">
        <f t="shared" si="51"/>
        <v>417.9</v>
      </c>
      <c r="K244" s="11">
        <f t="shared" si="52"/>
        <v>378.1</v>
      </c>
      <c r="L244" s="11">
        <f t="shared" si="53"/>
        <v>776.1</v>
      </c>
      <c r="M244" s="19">
        <f t="shared" si="54"/>
        <v>99.5</v>
      </c>
      <c r="N244" s="19">
        <f>Tableau2[[#This Row],[0-5]]*0+Tableau2[[#This Row],[6-15]]*0.36+Tableau2[[#This Row],[16-25]]*0.36+Tableau2[[#This Row],[26-60]]*0.36+Tableau2[[#This Row],[61_et_plus]]*0.36</f>
        <v>601.77600000000007</v>
      </c>
      <c r="P244" s="19">
        <f>Tableau2[[#This Row],[Demande de transport]]*0.15</f>
        <v>90.266400000000004</v>
      </c>
      <c r="Q244" s="19"/>
      <c r="R244" s="19"/>
      <c r="S244" s="19"/>
      <c r="T244" s="19"/>
    </row>
    <row r="245" spans="1:20" x14ac:dyDescent="0.25">
      <c r="A245" s="23" t="s">
        <v>261</v>
      </c>
      <c r="B245" t="s">
        <v>271</v>
      </c>
      <c r="C245">
        <v>2433</v>
      </c>
      <c r="D245">
        <v>0.12</v>
      </c>
      <c r="E245">
        <v>0.22</v>
      </c>
      <c r="F245">
        <v>0.2</v>
      </c>
      <c r="G245">
        <v>0.4</v>
      </c>
      <c r="H245">
        <v>0.06</v>
      </c>
      <c r="I245" s="11">
        <f t="shared" si="50"/>
        <v>291.95999999999998</v>
      </c>
      <c r="J245" s="11">
        <f t="shared" si="51"/>
        <v>535.26</v>
      </c>
      <c r="K245" s="11">
        <f t="shared" si="52"/>
        <v>486.6</v>
      </c>
      <c r="L245" s="11">
        <f t="shared" si="53"/>
        <v>973.2</v>
      </c>
      <c r="M245" s="19">
        <f t="shared" si="54"/>
        <v>145.97999999999999</v>
      </c>
      <c r="N245" s="19">
        <f>Tableau2[[#This Row],[0-5]]*0+Tableau2[[#This Row],[6-15]]*0.36+Tableau2[[#This Row],[16-25]]*0.36+Tableau2[[#This Row],[26-60]]*0.36+Tableau2[[#This Row],[61_et_plus]]*0.36</f>
        <v>770.77440000000001</v>
      </c>
      <c r="P245" s="19">
        <f>Tableau2[[#This Row],[Demande de transport]]*0.15</f>
        <v>115.61615999999999</v>
      </c>
      <c r="Q245" s="19"/>
      <c r="R245" s="19"/>
      <c r="S245" s="19"/>
      <c r="T245" s="19"/>
    </row>
    <row r="246" spans="1:20" x14ac:dyDescent="0.25">
      <c r="A246" s="23" t="s">
        <v>261</v>
      </c>
      <c r="B246" t="s">
        <v>272</v>
      </c>
      <c r="C246">
        <v>1912</v>
      </c>
      <c r="D246">
        <v>0.09</v>
      </c>
      <c r="E246">
        <v>0.21</v>
      </c>
      <c r="F246">
        <v>0.24</v>
      </c>
      <c r="G246">
        <v>0.41</v>
      </c>
      <c r="H246">
        <v>0.04</v>
      </c>
      <c r="I246" s="11">
        <f t="shared" si="50"/>
        <v>172.07999999999998</v>
      </c>
      <c r="J246" s="11">
        <f t="shared" si="51"/>
        <v>401.52</v>
      </c>
      <c r="K246" s="11">
        <f t="shared" si="52"/>
        <v>458.88</v>
      </c>
      <c r="L246" s="11">
        <f t="shared" si="53"/>
        <v>783.92</v>
      </c>
      <c r="M246" s="19">
        <f t="shared" si="54"/>
        <v>76.48</v>
      </c>
      <c r="N246" s="19">
        <f>Tableau2[[#This Row],[0-5]]*0+Tableau2[[#This Row],[6-15]]*0.36+Tableau2[[#This Row],[16-25]]*0.36+Tableau2[[#This Row],[26-60]]*0.36+Tableau2[[#This Row],[61_et_plus]]*0.36</f>
        <v>619.48799999999983</v>
      </c>
      <c r="P246" s="19">
        <f>Tableau2[[#This Row],[Demande de transport]]*0.15</f>
        <v>92.923199999999966</v>
      </c>
      <c r="Q246" s="19"/>
      <c r="R246" s="19"/>
      <c r="S246" s="19"/>
      <c r="T246" s="19"/>
    </row>
    <row r="247" spans="1:20" x14ac:dyDescent="0.25">
      <c r="A247" s="23" t="s">
        <v>261</v>
      </c>
      <c r="B247" t="s">
        <v>273</v>
      </c>
      <c r="C247">
        <v>451</v>
      </c>
      <c r="D247">
        <v>0.11</v>
      </c>
      <c r="E247">
        <v>0.3</v>
      </c>
      <c r="F247">
        <v>0.3</v>
      </c>
      <c r="G247">
        <v>0.27</v>
      </c>
      <c r="H247">
        <v>0.03</v>
      </c>
      <c r="I247" s="11">
        <f t="shared" si="50"/>
        <v>49.61</v>
      </c>
      <c r="J247" s="11">
        <f t="shared" si="51"/>
        <v>135.29999999999998</v>
      </c>
      <c r="K247" s="11">
        <f t="shared" si="52"/>
        <v>135.29999999999998</v>
      </c>
      <c r="L247" s="11">
        <f t="shared" si="53"/>
        <v>121.77000000000001</v>
      </c>
      <c r="M247" s="19">
        <f t="shared" si="54"/>
        <v>13.53</v>
      </c>
      <c r="N247" s="19">
        <f>Tableau2[[#This Row],[0-5]]*0+Tableau2[[#This Row],[6-15]]*0.36+Tableau2[[#This Row],[16-25]]*0.36+Tableau2[[#This Row],[26-60]]*0.36+Tableau2[[#This Row],[61_et_plus]]*0.36</f>
        <v>146.124</v>
      </c>
      <c r="P247" s="19">
        <f>Tableau2[[#This Row],[Demande de transport]]*0.15</f>
        <v>21.918599999999998</v>
      </c>
      <c r="Q247" s="19"/>
      <c r="R247" s="19"/>
      <c r="S247" s="19"/>
      <c r="T247" s="19"/>
    </row>
    <row r="248" spans="1:20" x14ac:dyDescent="0.25">
      <c r="A248" s="23" t="s">
        <v>261</v>
      </c>
      <c r="B248" t="s">
        <v>274</v>
      </c>
      <c r="C248">
        <v>3676</v>
      </c>
      <c r="D248">
        <v>0.13</v>
      </c>
      <c r="E248">
        <v>0.23</v>
      </c>
      <c r="F248">
        <v>0.22</v>
      </c>
      <c r="G248">
        <v>0.38</v>
      </c>
      <c r="H248">
        <v>0.04</v>
      </c>
      <c r="I248" s="11">
        <f t="shared" si="50"/>
        <v>477.88</v>
      </c>
      <c r="J248" s="11">
        <f t="shared" si="51"/>
        <v>845.48</v>
      </c>
      <c r="K248" s="11">
        <f t="shared" si="52"/>
        <v>808.72</v>
      </c>
      <c r="L248" s="11">
        <f t="shared" si="53"/>
        <v>1396.88</v>
      </c>
      <c r="M248" s="19">
        <f t="shared" si="54"/>
        <v>147.04</v>
      </c>
      <c r="N248" s="19">
        <f>Tableau2[[#This Row],[0-5]]*0+Tableau2[[#This Row],[6-15]]*0.36+Tableau2[[#This Row],[16-25]]*0.36+Tableau2[[#This Row],[26-60]]*0.36+Tableau2[[#This Row],[61_et_plus]]*0.36</f>
        <v>1151.3232</v>
      </c>
      <c r="P248" s="19">
        <f>Tableau2[[#This Row],[Demande de transport]]*0.15</f>
        <v>172.69847999999999</v>
      </c>
      <c r="Q248" s="19"/>
      <c r="R248" s="19"/>
      <c r="S248" s="19"/>
      <c r="T248" s="19"/>
    </row>
    <row r="249" spans="1:20" x14ac:dyDescent="0.25">
      <c r="A249" s="23" t="s">
        <v>261</v>
      </c>
      <c r="B249" t="s">
        <v>275</v>
      </c>
      <c r="C249">
        <v>1439</v>
      </c>
      <c r="D249">
        <v>0.13</v>
      </c>
      <c r="E249">
        <v>0.22</v>
      </c>
      <c r="F249">
        <v>0.22</v>
      </c>
      <c r="G249">
        <v>0.4</v>
      </c>
      <c r="H249">
        <v>0.03</v>
      </c>
      <c r="I249" s="11">
        <f t="shared" si="50"/>
        <v>187.07</v>
      </c>
      <c r="J249" s="11">
        <f t="shared" si="51"/>
        <v>316.58</v>
      </c>
      <c r="K249" s="11">
        <f t="shared" si="52"/>
        <v>316.58</v>
      </c>
      <c r="L249" s="11">
        <f t="shared" si="53"/>
        <v>575.6</v>
      </c>
      <c r="M249" s="19">
        <f t="shared" si="54"/>
        <v>43.17</v>
      </c>
      <c r="N249" s="19">
        <f>Tableau2[[#This Row],[0-5]]*0+Tableau2[[#This Row],[6-15]]*0.36+Tableau2[[#This Row],[16-25]]*0.36+Tableau2[[#This Row],[26-60]]*0.36+Tableau2[[#This Row],[61_et_plus]]*0.36</f>
        <v>450.69479999999999</v>
      </c>
      <c r="P249" s="19">
        <f>Tableau2[[#This Row],[Demande de transport]]*0.15</f>
        <v>67.604219999999998</v>
      </c>
      <c r="Q249" s="19"/>
      <c r="R249" s="19"/>
      <c r="S249" s="19"/>
      <c r="T249" s="19"/>
    </row>
    <row r="250" spans="1:20" x14ac:dyDescent="0.25">
      <c r="A250" s="23" t="s">
        <v>261</v>
      </c>
      <c r="B250" s="21" t="s">
        <v>276</v>
      </c>
      <c r="C250" s="22">
        <v>2482</v>
      </c>
      <c r="D250">
        <v>0.17</v>
      </c>
      <c r="E250">
        <v>0.18</v>
      </c>
      <c r="F250">
        <v>0.24</v>
      </c>
      <c r="G250">
        <v>0.36</v>
      </c>
      <c r="H250">
        <v>0.06</v>
      </c>
      <c r="I250" s="11">
        <f t="shared" si="50"/>
        <v>421.94000000000005</v>
      </c>
      <c r="J250" s="11">
        <f t="shared" si="51"/>
        <v>446.76</v>
      </c>
      <c r="K250" s="11">
        <f t="shared" si="52"/>
        <v>595.67999999999995</v>
      </c>
      <c r="L250" s="11">
        <f t="shared" si="53"/>
        <v>893.52</v>
      </c>
      <c r="M250" s="19">
        <f t="shared" si="54"/>
        <v>148.91999999999999</v>
      </c>
      <c r="N250" s="19">
        <f>Tableau2[[#This Row],[0-5]]*0+Tableau2[[#This Row],[6-15]]*0.36+Tableau2[[#This Row],[16-25]]*0.36+Tableau2[[#This Row],[26-60]]*0.36+Tableau2[[#This Row],[61_et_plus]]*0.36</f>
        <v>750.55680000000007</v>
      </c>
      <c r="P250" s="19">
        <f>Tableau2[[#This Row],[Demande de transport]]*0.15</f>
        <v>112.58352000000001</v>
      </c>
      <c r="Q250" s="19"/>
      <c r="R250" s="19"/>
      <c r="S250" s="19"/>
      <c r="T250" s="19"/>
    </row>
    <row r="251" spans="1:20" x14ac:dyDescent="0.25">
      <c r="A251" s="23" t="s">
        <v>261</v>
      </c>
      <c r="B251" t="s">
        <v>277</v>
      </c>
      <c r="C251">
        <v>1455</v>
      </c>
      <c r="D251">
        <v>0.17</v>
      </c>
      <c r="E251">
        <v>0.18</v>
      </c>
      <c r="F251">
        <v>0.22</v>
      </c>
      <c r="G251">
        <v>0.32</v>
      </c>
      <c r="H251">
        <v>0.1</v>
      </c>
      <c r="I251" s="11">
        <f t="shared" si="50"/>
        <v>247.35000000000002</v>
      </c>
      <c r="J251" s="11">
        <f t="shared" si="51"/>
        <v>261.89999999999998</v>
      </c>
      <c r="K251" s="11">
        <f t="shared" si="52"/>
        <v>320.10000000000002</v>
      </c>
      <c r="L251" s="11">
        <f t="shared" si="53"/>
        <v>465.6</v>
      </c>
      <c r="M251" s="19">
        <f t="shared" si="54"/>
        <v>145.5</v>
      </c>
      <c r="N251" s="19">
        <f>Tableau2[[#This Row],[0-5]]*0+Tableau2[[#This Row],[6-15]]*0.36+Tableau2[[#This Row],[16-25]]*0.36+Tableau2[[#This Row],[26-60]]*0.36+Tableau2[[#This Row],[61_et_plus]]*0.36</f>
        <v>429.51599999999996</v>
      </c>
      <c r="P251" s="19">
        <f>Tableau2[[#This Row],[Demande de transport]]*0.15</f>
        <v>64.427399999999992</v>
      </c>
      <c r="Q251" s="19"/>
      <c r="R251" s="19"/>
      <c r="S251" s="19"/>
      <c r="T251" s="19"/>
    </row>
    <row r="252" spans="1:20" x14ac:dyDescent="0.25">
      <c r="A252" s="23" t="s">
        <v>261</v>
      </c>
      <c r="B252" t="s">
        <v>278</v>
      </c>
      <c r="C252">
        <v>1638</v>
      </c>
      <c r="D252">
        <v>0.12</v>
      </c>
      <c r="E252">
        <v>0.28999999999999998</v>
      </c>
      <c r="F252">
        <v>0.17</v>
      </c>
      <c r="G252">
        <v>0.38</v>
      </c>
      <c r="H252">
        <v>0.03</v>
      </c>
      <c r="I252" s="11">
        <f t="shared" si="50"/>
        <v>196.56</v>
      </c>
      <c r="J252" s="11">
        <f t="shared" si="51"/>
        <v>475.02</v>
      </c>
      <c r="K252" s="11">
        <f t="shared" si="52"/>
        <v>278.46000000000004</v>
      </c>
      <c r="L252" s="11">
        <f t="shared" si="53"/>
        <v>622.44000000000005</v>
      </c>
      <c r="M252" s="19">
        <f t="shared" si="54"/>
        <v>49.14</v>
      </c>
      <c r="N252" s="19">
        <f>Tableau2[[#This Row],[0-5]]*0+Tableau2[[#This Row],[6-15]]*0.36+Tableau2[[#This Row],[16-25]]*0.36+Tableau2[[#This Row],[26-60]]*0.36+Tableau2[[#This Row],[61_et_plus]]*0.36</f>
        <v>513.02159999999992</v>
      </c>
      <c r="P252" s="19">
        <f>Tableau2[[#This Row],[Demande de transport]]*0.15</f>
        <v>76.95323999999998</v>
      </c>
      <c r="Q252" s="19"/>
      <c r="R252" s="19"/>
      <c r="S252" s="19"/>
      <c r="T252" s="19"/>
    </row>
    <row r="253" spans="1:20" x14ac:dyDescent="0.25">
      <c r="A253" s="23" t="s">
        <v>261</v>
      </c>
      <c r="B253" t="s">
        <v>279</v>
      </c>
      <c r="C253">
        <v>1766</v>
      </c>
      <c r="D253">
        <v>0.14000000000000001</v>
      </c>
      <c r="E253">
        <v>0.22</v>
      </c>
      <c r="F253">
        <v>0.22</v>
      </c>
      <c r="G253">
        <v>0.39</v>
      </c>
      <c r="H253">
        <v>0.03</v>
      </c>
      <c r="I253" s="11">
        <f t="shared" si="50"/>
        <v>247.24000000000004</v>
      </c>
      <c r="J253" s="11">
        <f t="shared" si="51"/>
        <v>388.52</v>
      </c>
      <c r="K253" s="11">
        <f t="shared" si="52"/>
        <v>388.52</v>
      </c>
      <c r="L253" s="11">
        <f t="shared" si="53"/>
        <v>688.74</v>
      </c>
      <c r="M253" s="19">
        <f t="shared" si="54"/>
        <v>52.98</v>
      </c>
      <c r="N253" s="19">
        <f>Tableau2[[#This Row],[0-5]]*0+Tableau2[[#This Row],[6-15]]*0.36+Tableau2[[#This Row],[16-25]]*0.36+Tableau2[[#This Row],[26-60]]*0.36+Tableau2[[#This Row],[61_et_plus]]*0.36</f>
        <v>546.75360000000001</v>
      </c>
      <c r="P253" s="19">
        <f>Tableau2[[#This Row],[Demande de transport]]*0.15</f>
        <v>82.013040000000004</v>
      </c>
      <c r="Q253" s="19"/>
      <c r="R253" s="19"/>
      <c r="S253" s="19"/>
      <c r="T253" s="19"/>
    </row>
    <row r="254" spans="1:20" x14ac:dyDescent="0.25">
      <c r="A254" s="23" t="s">
        <v>261</v>
      </c>
      <c r="B254" t="s">
        <v>280</v>
      </c>
      <c r="C254">
        <v>2548</v>
      </c>
      <c r="D254">
        <v>0.13</v>
      </c>
      <c r="E254">
        <v>0.28000000000000003</v>
      </c>
      <c r="F254">
        <v>0.16</v>
      </c>
      <c r="G254">
        <v>0.37</v>
      </c>
      <c r="H254">
        <v>0.05</v>
      </c>
      <c r="I254" s="11">
        <f t="shared" si="50"/>
        <v>331.24</v>
      </c>
      <c r="J254" s="11">
        <f t="shared" si="51"/>
        <v>713.44</v>
      </c>
      <c r="K254" s="11">
        <f t="shared" si="52"/>
        <v>407.68</v>
      </c>
      <c r="L254" s="11">
        <f t="shared" si="53"/>
        <v>942.76</v>
      </c>
      <c r="M254" s="19">
        <f t="shared" si="54"/>
        <v>127.4</v>
      </c>
      <c r="N254" s="19">
        <f>Tableau2[[#This Row],[0-5]]*0+Tableau2[[#This Row],[6-15]]*0.36+Tableau2[[#This Row],[16-25]]*0.36+Tableau2[[#This Row],[26-60]]*0.36+Tableau2[[#This Row],[61_et_plus]]*0.36</f>
        <v>788.86080000000004</v>
      </c>
      <c r="P254" s="19">
        <f>Tableau2[[#This Row],[Demande de transport]]*0.15</f>
        <v>118.32912</v>
      </c>
      <c r="Q254" s="19"/>
      <c r="R254" s="19"/>
      <c r="S254" s="19"/>
      <c r="T254" s="19"/>
    </row>
    <row r="255" spans="1:20" x14ac:dyDescent="0.25">
      <c r="A255" s="23" t="s">
        <v>261</v>
      </c>
      <c r="B255" t="s">
        <v>281</v>
      </c>
      <c r="C255">
        <v>1088</v>
      </c>
      <c r="D255">
        <v>0.11</v>
      </c>
      <c r="E255">
        <v>0.21</v>
      </c>
      <c r="F255">
        <v>0.24</v>
      </c>
      <c r="G255">
        <v>0.43</v>
      </c>
      <c r="H255">
        <v>0.01</v>
      </c>
      <c r="I255" s="11">
        <f t="shared" si="50"/>
        <v>119.68</v>
      </c>
      <c r="J255" s="11">
        <f t="shared" si="51"/>
        <v>228.48</v>
      </c>
      <c r="K255" s="11">
        <f t="shared" si="52"/>
        <v>261.12</v>
      </c>
      <c r="L255" s="11">
        <f t="shared" si="53"/>
        <v>467.84</v>
      </c>
      <c r="M255" s="19">
        <f t="shared" si="54"/>
        <v>10.88</v>
      </c>
      <c r="N255" s="19">
        <f>Tableau2[[#This Row],[0-5]]*0+Tableau2[[#This Row],[6-15]]*0.36+Tableau2[[#This Row],[16-25]]*0.36+Tableau2[[#This Row],[26-60]]*0.36+Tableau2[[#This Row],[61_et_plus]]*0.36</f>
        <v>348.59519999999998</v>
      </c>
      <c r="P255" s="19">
        <f>Tableau2[[#This Row],[Demande de transport]]*0.15</f>
        <v>52.289279999999998</v>
      </c>
      <c r="Q255" s="19"/>
      <c r="R255" s="19"/>
      <c r="S255" s="19"/>
      <c r="T255" s="19"/>
    </row>
    <row r="256" spans="1:20" x14ac:dyDescent="0.25">
      <c r="A256" s="23" t="s">
        <v>261</v>
      </c>
      <c r="B256" t="s">
        <v>282</v>
      </c>
      <c r="C256">
        <v>757</v>
      </c>
      <c r="D256">
        <v>0.15</v>
      </c>
      <c r="E256">
        <v>0.2</v>
      </c>
      <c r="F256">
        <v>0.21</v>
      </c>
      <c r="G256">
        <v>0.35</v>
      </c>
      <c r="H256">
        <v>0.08</v>
      </c>
      <c r="I256" s="11">
        <f t="shared" si="50"/>
        <v>113.55</v>
      </c>
      <c r="J256" s="11">
        <f t="shared" si="51"/>
        <v>151.4</v>
      </c>
      <c r="K256" s="11">
        <f t="shared" si="52"/>
        <v>158.97</v>
      </c>
      <c r="L256" s="11">
        <f t="shared" si="53"/>
        <v>264.95</v>
      </c>
      <c r="M256" s="19">
        <f t="shared" si="54"/>
        <v>60.56</v>
      </c>
      <c r="N256" s="19">
        <f>Tableau2[[#This Row],[0-5]]*0+Tableau2[[#This Row],[6-15]]*0.36+Tableau2[[#This Row],[16-25]]*0.36+Tableau2[[#This Row],[26-60]]*0.36+Tableau2[[#This Row],[61_et_plus]]*0.36</f>
        <v>228.91679999999999</v>
      </c>
      <c r="P256" s="19">
        <f>Tableau2[[#This Row],[Demande de transport]]*0.15</f>
        <v>34.337519999999998</v>
      </c>
      <c r="Q256" s="19"/>
      <c r="R256" s="19"/>
      <c r="S256" s="19"/>
      <c r="T256" s="19"/>
    </row>
    <row r="257" spans="1:20" x14ac:dyDescent="0.25">
      <c r="A257" s="18" t="s">
        <v>284</v>
      </c>
      <c r="B257" t="s">
        <v>285</v>
      </c>
      <c r="C257">
        <v>2627</v>
      </c>
      <c r="D257">
        <v>0.15</v>
      </c>
      <c r="E257">
        <v>0.21</v>
      </c>
      <c r="F257">
        <v>0.24</v>
      </c>
      <c r="G257">
        <v>0.34</v>
      </c>
      <c r="H257">
        <v>0.06</v>
      </c>
      <c r="I257" s="10">
        <f>C257*D257</f>
        <v>394.05</v>
      </c>
      <c r="J257" s="10">
        <f>C257*E257</f>
        <v>551.66999999999996</v>
      </c>
      <c r="K257" s="10">
        <f>C257*F257</f>
        <v>630.48</v>
      </c>
      <c r="L257" s="10">
        <f>C257*G257</f>
        <v>893.18000000000006</v>
      </c>
      <c r="M257" s="10">
        <f>C257*H257</f>
        <v>157.62</v>
      </c>
      <c r="N257" s="10">
        <f>Tableau2[[#This Row],[0-5]]*0+Tableau2[[#This Row],[6-15]]*0.36+Tableau2[[#This Row],[16-25]]*0.36+Tableau2[[#This Row],[26-60]]*0.36+Tableau2[[#This Row],[61_et_plus]]*0.36</f>
        <v>803.86199999999997</v>
      </c>
      <c r="P257" s="10">
        <f>Tableau2[[#This Row],[Demande de transport]]*0.15</f>
        <v>120.57929999999999</v>
      </c>
      <c r="Q257" s="19"/>
      <c r="R257" s="19"/>
      <c r="S257" s="19"/>
      <c r="T257" s="19"/>
    </row>
    <row r="258" spans="1:20" x14ac:dyDescent="0.25">
      <c r="A258" s="18" t="s">
        <v>284</v>
      </c>
      <c r="B258" t="s">
        <v>286</v>
      </c>
      <c r="C258">
        <v>3166</v>
      </c>
      <c r="D258">
        <v>0.15</v>
      </c>
      <c r="E258">
        <v>0.24</v>
      </c>
      <c r="F258">
        <v>0.23</v>
      </c>
      <c r="G258">
        <v>0.32</v>
      </c>
      <c r="H258">
        <v>0.05</v>
      </c>
      <c r="I258" s="11">
        <f t="shared" ref="I258:I272" si="55">C258*D258</f>
        <v>474.9</v>
      </c>
      <c r="J258" s="11">
        <f t="shared" ref="J258:J272" si="56">C258*E258</f>
        <v>759.83999999999992</v>
      </c>
      <c r="K258" s="11">
        <f t="shared" ref="K258:K272" si="57">C258*F258</f>
        <v>728.18000000000006</v>
      </c>
      <c r="L258" s="11">
        <f t="shared" ref="L258:L272" si="58">C258*G258</f>
        <v>1013.12</v>
      </c>
      <c r="M258" s="10">
        <f t="shared" ref="M258:M272" si="59">C258*H258</f>
        <v>158.30000000000001</v>
      </c>
      <c r="N258" s="10">
        <f>Tableau2[[#This Row],[0-5]]*0+Tableau2[[#This Row],[6-15]]*0.36+Tableau2[[#This Row],[16-25]]*0.36+Tableau2[[#This Row],[26-60]]*0.36+Tableau2[[#This Row],[61_et_plus]]*0.36</f>
        <v>957.39840000000004</v>
      </c>
      <c r="P258" s="10">
        <f>Tableau2[[#This Row],[Demande de transport]]*0.15</f>
        <v>143.60975999999999</v>
      </c>
      <c r="Q258" s="19"/>
      <c r="R258" s="19"/>
      <c r="S258" s="19"/>
      <c r="T258" s="19"/>
    </row>
    <row r="259" spans="1:20" x14ac:dyDescent="0.25">
      <c r="A259" s="18" t="s">
        <v>284</v>
      </c>
      <c r="B259" t="s">
        <v>287</v>
      </c>
      <c r="C259">
        <v>924</v>
      </c>
      <c r="D259">
        <v>0.13</v>
      </c>
      <c r="E259">
        <v>0.28000000000000003</v>
      </c>
      <c r="F259">
        <v>0.18</v>
      </c>
      <c r="G259">
        <v>0.35</v>
      </c>
      <c r="H259">
        <v>0.06</v>
      </c>
      <c r="I259" s="11">
        <f t="shared" si="55"/>
        <v>120.12</v>
      </c>
      <c r="J259" s="11">
        <f t="shared" si="56"/>
        <v>258.72000000000003</v>
      </c>
      <c r="K259" s="11">
        <f t="shared" si="57"/>
        <v>166.32</v>
      </c>
      <c r="L259" s="11">
        <f t="shared" si="58"/>
        <v>323.39999999999998</v>
      </c>
      <c r="M259" s="19">
        <f t="shared" si="59"/>
        <v>55.44</v>
      </c>
      <c r="N259" s="19">
        <f>Tableau2[[#This Row],[0-5]]*0+Tableau2[[#This Row],[6-15]]*0.36+Tableau2[[#This Row],[16-25]]*0.36+Tableau2[[#This Row],[26-60]]*0.36+Tableau2[[#This Row],[61_et_plus]]*0.36</f>
        <v>289.39679999999998</v>
      </c>
      <c r="P259" s="19">
        <f>Tableau2[[#This Row],[Demande de transport]]*0.15</f>
        <v>43.409519999999993</v>
      </c>
      <c r="Q259" s="19"/>
      <c r="R259" s="19"/>
      <c r="S259" s="19"/>
      <c r="T259" s="19"/>
    </row>
    <row r="260" spans="1:20" x14ac:dyDescent="0.25">
      <c r="A260" s="18" t="s">
        <v>284</v>
      </c>
      <c r="B260" t="s">
        <v>288</v>
      </c>
      <c r="C260">
        <v>1708</v>
      </c>
      <c r="D260">
        <v>0.1</v>
      </c>
      <c r="E260">
        <v>0.24</v>
      </c>
      <c r="F260">
        <v>0.22</v>
      </c>
      <c r="G260">
        <v>0.39</v>
      </c>
      <c r="H260">
        <v>0.06</v>
      </c>
      <c r="I260" s="11">
        <f t="shared" si="55"/>
        <v>170.8</v>
      </c>
      <c r="J260" s="11">
        <f t="shared" si="56"/>
        <v>409.91999999999996</v>
      </c>
      <c r="K260" s="11">
        <f t="shared" si="57"/>
        <v>375.76</v>
      </c>
      <c r="L260" s="11">
        <f t="shared" si="58"/>
        <v>666.12</v>
      </c>
      <c r="M260" s="19">
        <f t="shared" si="59"/>
        <v>102.47999999999999</v>
      </c>
      <c r="N260" s="19">
        <f>Tableau2[[#This Row],[0-5]]*0+Tableau2[[#This Row],[6-15]]*0.36+Tableau2[[#This Row],[16-25]]*0.36+Tableau2[[#This Row],[26-60]]*0.36+Tableau2[[#This Row],[61_et_plus]]*0.36</f>
        <v>559.54079999999988</v>
      </c>
      <c r="P260" s="19">
        <f>Tableau2[[#This Row],[Demande de transport]]*0.15</f>
        <v>83.931119999999979</v>
      </c>
      <c r="Q260" s="19"/>
      <c r="R260" s="19"/>
      <c r="S260" s="19"/>
      <c r="T260" s="19"/>
    </row>
    <row r="261" spans="1:20" x14ac:dyDescent="0.25">
      <c r="A261" s="18" t="s">
        <v>284</v>
      </c>
      <c r="B261" t="s">
        <v>289</v>
      </c>
      <c r="C261">
        <v>1508</v>
      </c>
      <c r="D261">
        <v>0.13</v>
      </c>
      <c r="E261">
        <v>0.24</v>
      </c>
      <c r="F261">
        <v>0.21</v>
      </c>
      <c r="G261">
        <v>0.35</v>
      </c>
      <c r="H261">
        <v>7.0000000000000007E-2</v>
      </c>
      <c r="I261" s="11">
        <f t="shared" si="55"/>
        <v>196.04000000000002</v>
      </c>
      <c r="J261" s="11">
        <f t="shared" si="56"/>
        <v>361.91999999999996</v>
      </c>
      <c r="K261" s="11">
        <f t="shared" si="57"/>
        <v>316.68</v>
      </c>
      <c r="L261" s="11">
        <f t="shared" si="58"/>
        <v>527.79999999999995</v>
      </c>
      <c r="M261" s="19">
        <f t="shared" si="59"/>
        <v>105.56000000000002</v>
      </c>
      <c r="N261" s="19">
        <f>Tableau2[[#This Row],[0-5]]*0+Tableau2[[#This Row],[6-15]]*0.36+Tableau2[[#This Row],[16-25]]*0.36+Tableau2[[#This Row],[26-60]]*0.36+Tableau2[[#This Row],[61_et_plus]]*0.36</f>
        <v>472.30559999999997</v>
      </c>
      <c r="P261" s="19">
        <f>Tableau2[[#This Row],[Demande de transport]]*0.15</f>
        <v>70.845839999999995</v>
      </c>
      <c r="Q261" s="19"/>
      <c r="R261" s="19"/>
      <c r="S261" s="19"/>
      <c r="T261" s="19"/>
    </row>
    <row r="262" spans="1:20" x14ac:dyDescent="0.25">
      <c r="A262" s="18" t="s">
        <v>284</v>
      </c>
      <c r="B262" t="s">
        <v>290</v>
      </c>
      <c r="C262">
        <v>1339</v>
      </c>
      <c r="D262">
        <v>0.1</v>
      </c>
      <c r="E262">
        <v>0.2</v>
      </c>
      <c r="F262">
        <v>0.16</v>
      </c>
      <c r="G262">
        <v>0.49</v>
      </c>
      <c r="H262">
        <v>0.06</v>
      </c>
      <c r="I262" s="11">
        <f t="shared" si="55"/>
        <v>133.9</v>
      </c>
      <c r="J262" s="11">
        <f t="shared" si="56"/>
        <v>267.8</v>
      </c>
      <c r="K262" s="11">
        <f t="shared" si="57"/>
        <v>214.24</v>
      </c>
      <c r="L262" s="11">
        <f t="shared" si="58"/>
        <v>656.11</v>
      </c>
      <c r="M262" s="19">
        <f t="shared" si="59"/>
        <v>80.34</v>
      </c>
      <c r="N262" s="19">
        <f>Tableau2[[#This Row],[0-5]]*0+Tableau2[[#This Row],[6-15]]*0.36+Tableau2[[#This Row],[16-25]]*0.36+Tableau2[[#This Row],[26-60]]*0.36+Tableau2[[#This Row],[61_et_plus]]*0.36</f>
        <v>438.65640000000002</v>
      </c>
      <c r="P262" s="19">
        <f>Tableau2[[#This Row],[Demande de transport]]*0.15</f>
        <v>65.798460000000006</v>
      </c>
      <c r="Q262" s="19"/>
      <c r="R262" s="19"/>
      <c r="S262" s="19"/>
      <c r="T262" s="19"/>
    </row>
    <row r="263" spans="1:20" x14ac:dyDescent="0.25">
      <c r="A263" s="18" t="s">
        <v>284</v>
      </c>
      <c r="B263" t="s">
        <v>291</v>
      </c>
      <c r="C263">
        <v>1524</v>
      </c>
      <c r="D263">
        <v>0.14000000000000001</v>
      </c>
      <c r="E263">
        <v>0.19</v>
      </c>
      <c r="F263">
        <v>0.21</v>
      </c>
      <c r="G263">
        <v>0.4</v>
      </c>
      <c r="H263">
        <v>0.06</v>
      </c>
      <c r="I263" s="11">
        <f t="shared" si="55"/>
        <v>213.36</v>
      </c>
      <c r="J263" s="11">
        <f t="shared" si="56"/>
        <v>289.56</v>
      </c>
      <c r="K263" s="11">
        <f t="shared" si="57"/>
        <v>320.03999999999996</v>
      </c>
      <c r="L263" s="11">
        <f t="shared" si="58"/>
        <v>609.6</v>
      </c>
      <c r="M263" s="19">
        <f t="shared" si="59"/>
        <v>91.44</v>
      </c>
      <c r="N263" s="19">
        <f>Tableau2[[#This Row],[0-5]]*0+Tableau2[[#This Row],[6-15]]*0.36+Tableau2[[#This Row],[16-25]]*0.36+Tableau2[[#This Row],[26-60]]*0.36+Tableau2[[#This Row],[61_et_plus]]*0.36</f>
        <v>471.83039999999994</v>
      </c>
      <c r="P263" s="19">
        <f>Tableau2[[#This Row],[Demande de transport]]*0.15</f>
        <v>70.774559999999994</v>
      </c>
      <c r="Q263" s="19"/>
      <c r="R263" s="19"/>
      <c r="S263" s="19"/>
      <c r="T263" s="19"/>
    </row>
    <row r="264" spans="1:20" x14ac:dyDescent="0.25">
      <c r="A264" s="18" t="s">
        <v>284</v>
      </c>
      <c r="B264" t="s">
        <v>292</v>
      </c>
      <c r="C264">
        <v>4743</v>
      </c>
      <c r="D264">
        <v>0.16</v>
      </c>
      <c r="E264">
        <v>0.19</v>
      </c>
      <c r="F264">
        <v>0.23</v>
      </c>
      <c r="G264">
        <v>0.38</v>
      </c>
      <c r="H264">
        <v>0.05</v>
      </c>
      <c r="I264" s="11">
        <f t="shared" si="55"/>
        <v>758.88</v>
      </c>
      <c r="J264" s="11">
        <f t="shared" si="56"/>
        <v>901.17</v>
      </c>
      <c r="K264" s="11">
        <f t="shared" si="57"/>
        <v>1090.8900000000001</v>
      </c>
      <c r="L264" s="11">
        <f t="shared" si="58"/>
        <v>1802.34</v>
      </c>
      <c r="M264" s="19">
        <f t="shared" si="59"/>
        <v>237.15</v>
      </c>
      <c r="N264" s="19">
        <f>Tableau2[[#This Row],[0-5]]*0+Tableau2[[#This Row],[6-15]]*0.36+Tableau2[[#This Row],[16-25]]*0.36+Tableau2[[#This Row],[26-60]]*0.36+Tableau2[[#This Row],[61_et_plus]]*0.36</f>
        <v>1451.3579999999999</v>
      </c>
      <c r="P264" s="19">
        <f>Tableau2[[#This Row],[Demande de transport]]*0.15</f>
        <v>217.7037</v>
      </c>
      <c r="Q264" s="19"/>
      <c r="R264" s="19"/>
      <c r="S264" s="19"/>
      <c r="T264" s="19"/>
    </row>
    <row r="265" spans="1:20" x14ac:dyDescent="0.25">
      <c r="A265" s="18" t="s">
        <v>284</v>
      </c>
      <c r="B265" t="s">
        <v>293</v>
      </c>
      <c r="C265">
        <v>468</v>
      </c>
      <c r="D265">
        <v>0.18</v>
      </c>
      <c r="E265">
        <v>0.11</v>
      </c>
      <c r="F265">
        <v>0.28999999999999998</v>
      </c>
      <c r="G265">
        <v>0.36</v>
      </c>
      <c r="H265">
        <v>7.0000000000000007E-2</v>
      </c>
      <c r="I265" s="11">
        <f t="shared" si="55"/>
        <v>84.24</v>
      </c>
      <c r="J265" s="11">
        <f t="shared" si="56"/>
        <v>51.48</v>
      </c>
      <c r="K265" s="11">
        <f t="shared" si="57"/>
        <v>135.72</v>
      </c>
      <c r="L265" s="11">
        <f t="shared" si="58"/>
        <v>168.48</v>
      </c>
      <c r="M265" s="19">
        <f t="shared" si="59"/>
        <v>32.760000000000005</v>
      </c>
      <c r="N265" s="19">
        <f>Tableau2[[#This Row],[0-5]]*0+Tableau2[[#This Row],[6-15]]*0.36+Tableau2[[#This Row],[16-25]]*0.36+Tableau2[[#This Row],[26-60]]*0.36+Tableau2[[#This Row],[61_et_plus]]*0.36</f>
        <v>139.83839999999998</v>
      </c>
      <c r="P265" s="19">
        <f>Tableau2[[#This Row],[Demande de transport]]*0.15</f>
        <v>20.975759999999998</v>
      </c>
      <c r="Q265" s="19"/>
      <c r="R265" s="19"/>
      <c r="S265" s="19"/>
      <c r="T265" s="19"/>
    </row>
    <row r="266" spans="1:20" x14ac:dyDescent="0.25">
      <c r="A266" s="18" t="s">
        <v>284</v>
      </c>
      <c r="B266" t="s">
        <v>276</v>
      </c>
      <c r="C266">
        <v>887</v>
      </c>
      <c r="D266">
        <v>0.14000000000000001</v>
      </c>
      <c r="E266">
        <v>0.32</v>
      </c>
      <c r="F266">
        <v>0.11</v>
      </c>
      <c r="G266">
        <v>0.41</v>
      </c>
      <c r="H266">
        <v>0.03</v>
      </c>
      <c r="I266" s="11">
        <f t="shared" si="55"/>
        <v>124.18</v>
      </c>
      <c r="J266" s="11">
        <f t="shared" si="56"/>
        <v>283.84000000000003</v>
      </c>
      <c r="K266" s="11">
        <f t="shared" si="57"/>
        <v>97.570000000000007</v>
      </c>
      <c r="L266" s="11">
        <f t="shared" si="58"/>
        <v>363.66999999999996</v>
      </c>
      <c r="M266" s="19">
        <f t="shared" si="59"/>
        <v>26.61</v>
      </c>
      <c r="N266" s="19">
        <f>Tableau2[[#This Row],[0-5]]*0+Tableau2[[#This Row],[6-15]]*0.36+Tableau2[[#This Row],[16-25]]*0.36+Tableau2[[#This Row],[26-60]]*0.36+Tableau2[[#This Row],[61_et_plus]]*0.36</f>
        <v>277.80840000000001</v>
      </c>
      <c r="P266" s="19">
        <f>Tableau2[[#This Row],[Demande de transport]]*0.15</f>
        <v>41.671259999999997</v>
      </c>
      <c r="Q266" s="19"/>
      <c r="R266" s="19"/>
      <c r="S266" s="19"/>
      <c r="T266" s="19"/>
    </row>
    <row r="267" spans="1:20" x14ac:dyDescent="0.25">
      <c r="A267" s="18" t="s">
        <v>284</v>
      </c>
      <c r="B267" t="s">
        <v>294</v>
      </c>
      <c r="C267">
        <v>1007</v>
      </c>
      <c r="D267">
        <v>0.19</v>
      </c>
      <c r="E267">
        <v>0.21</v>
      </c>
      <c r="F267">
        <v>0.1</v>
      </c>
      <c r="G267">
        <v>0.43</v>
      </c>
      <c r="H267">
        <v>0.06</v>
      </c>
      <c r="I267" s="11">
        <f t="shared" si="55"/>
        <v>191.33</v>
      </c>
      <c r="J267" s="11">
        <f t="shared" si="56"/>
        <v>211.47</v>
      </c>
      <c r="K267" s="11">
        <f t="shared" si="57"/>
        <v>100.7</v>
      </c>
      <c r="L267" s="11">
        <f t="shared" si="58"/>
        <v>433.01</v>
      </c>
      <c r="M267" s="19">
        <f t="shared" si="59"/>
        <v>60.419999999999995</v>
      </c>
      <c r="N267" s="19">
        <f>Tableau2[[#This Row],[0-5]]*0+Tableau2[[#This Row],[6-15]]*0.36+Tableau2[[#This Row],[16-25]]*0.36+Tableau2[[#This Row],[26-60]]*0.36+Tableau2[[#This Row],[61_et_plus]]*0.36</f>
        <v>290.01600000000002</v>
      </c>
      <c r="P267" s="19">
        <f>Tableau2[[#This Row],[Demande de transport]]*0.15</f>
        <v>43.502400000000002</v>
      </c>
      <c r="Q267" s="19"/>
      <c r="R267" s="19"/>
      <c r="S267" s="19"/>
      <c r="T267" s="19"/>
    </row>
    <row r="268" spans="1:20" x14ac:dyDescent="0.25">
      <c r="A268" s="18" t="s">
        <v>284</v>
      </c>
      <c r="B268" t="s">
        <v>295</v>
      </c>
      <c r="C268">
        <v>2488</v>
      </c>
      <c r="D268">
        <v>0.12</v>
      </c>
      <c r="E268">
        <v>0.2</v>
      </c>
      <c r="F268">
        <v>0.26</v>
      </c>
      <c r="G268">
        <v>0.36</v>
      </c>
      <c r="H268">
        <v>0.06</v>
      </c>
      <c r="I268" s="11">
        <f t="shared" si="55"/>
        <v>298.56</v>
      </c>
      <c r="J268" s="11">
        <f t="shared" si="56"/>
        <v>497.6</v>
      </c>
      <c r="K268" s="11">
        <f t="shared" si="57"/>
        <v>646.88</v>
      </c>
      <c r="L268" s="11">
        <f t="shared" si="58"/>
        <v>895.68</v>
      </c>
      <c r="M268" s="19">
        <f t="shared" si="59"/>
        <v>149.28</v>
      </c>
      <c r="N268" s="19">
        <f>Tableau2[[#This Row],[0-5]]*0+Tableau2[[#This Row],[6-15]]*0.36+Tableau2[[#This Row],[16-25]]*0.36+Tableau2[[#This Row],[26-60]]*0.36+Tableau2[[#This Row],[61_et_plus]]*0.36</f>
        <v>788.19839999999999</v>
      </c>
      <c r="P268" s="19">
        <f>Tableau2[[#This Row],[Demande de transport]]*0.15</f>
        <v>118.22976</v>
      </c>
      <c r="Q268" s="19"/>
      <c r="R268" s="19"/>
      <c r="S268" s="19"/>
      <c r="T268" s="19"/>
    </row>
    <row r="269" spans="1:20" x14ac:dyDescent="0.25">
      <c r="A269" s="18" t="s">
        <v>284</v>
      </c>
      <c r="B269" t="s">
        <v>296</v>
      </c>
      <c r="C269">
        <v>1031</v>
      </c>
      <c r="D269">
        <v>0.14000000000000001</v>
      </c>
      <c r="E269">
        <v>0.23</v>
      </c>
      <c r="F269">
        <v>0.19</v>
      </c>
      <c r="G269">
        <v>0.4</v>
      </c>
      <c r="H269">
        <v>0.04</v>
      </c>
      <c r="I269" s="11">
        <f t="shared" si="55"/>
        <v>144.34</v>
      </c>
      <c r="J269" s="11">
        <f t="shared" si="56"/>
        <v>237.13000000000002</v>
      </c>
      <c r="K269" s="11">
        <f t="shared" si="57"/>
        <v>195.89000000000001</v>
      </c>
      <c r="L269" s="11">
        <f t="shared" si="58"/>
        <v>412.40000000000003</v>
      </c>
      <c r="M269" s="19">
        <f t="shared" si="59"/>
        <v>41.24</v>
      </c>
      <c r="N269" s="19">
        <f>Tableau2[[#This Row],[0-5]]*0+Tableau2[[#This Row],[6-15]]*0.36+Tableau2[[#This Row],[16-25]]*0.36+Tableau2[[#This Row],[26-60]]*0.36+Tableau2[[#This Row],[61_et_plus]]*0.36</f>
        <v>319.19760000000002</v>
      </c>
      <c r="P269" s="19">
        <f>Tableau2[[#This Row],[Demande de transport]]*0.15</f>
        <v>47.879640000000002</v>
      </c>
      <c r="Q269" s="19"/>
      <c r="R269" s="19"/>
      <c r="S269" s="19"/>
      <c r="T269" s="19"/>
    </row>
    <row r="270" spans="1:20" x14ac:dyDescent="0.25">
      <c r="A270" s="18" t="s">
        <v>284</v>
      </c>
      <c r="B270" t="s">
        <v>297</v>
      </c>
      <c r="C270">
        <v>4213</v>
      </c>
      <c r="D270">
        <v>0.13</v>
      </c>
      <c r="E270">
        <v>0.22</v>
      </c>
      <c r="F270">
        <v>0.19</v>
      </c>
      <c r="G270">
        <v>0.41</v>
      </c>
      <c r="H270">
        <v>0.04</v>
      </c>
      <c r="I270" s="11">
        <f t="shared" si="55"/>
        <v>547.69000000000005</v>
      </c>
      <c r="J270" s="11">
        <f t="shared" si="56"/>
        <v>926.86</v>
      </c>
      <c r="K270" s="11">
        <f t="shared" si="57"/>
        <v>800.47</v>
      </c>
      <c r="L270" s="11">
        <f t="shared" si="58"/>
        <v>1727.33</v>
      </c>
      <c r="M270" s="19">
        <f t="shared" si="59"/>
        <v>168.52</v>
      </c>
      <c r="N270" s="19">
        <f>Tableau2[[#This Row],[0-5]]*0+Tableau2[[#This Row],[6-15]]*0.36+Tableau2[[#This Row],[16-25]]*0.36+Tableau2[[#This Row],[26-60]]*0.36+Tableau2[[#This Row],[61_et_plus]]*0.36</f>
        <v>1304.3448000000001</v>
      </c>
      <c r="P270" s="19">
        <f>Tableau2[[#This Row],[Demande de transport]]*0.15</f>
        <v>195.65172000000001</v>
      </c>
      <c r="Q270" s="19"/>
      <c r="R270" s="19"/>
      <c r="S270" s="19"/>
      <c r="T270" s="19"/>
    </row>
    <row r="271" spans="1:20" x14ac:dyDescent="0.25">
      <c r="A271" s="18" t="s">
        <v>284</v>
      </c>
      <c r="B271" t="s">
        <v>189</v>
      </c>
      <c r="C271">
        <v>3568</v>
      </c>
      <c r="D271">
        <v>0.13</v>
      </c>
      <c r="E271">
        <v>0.21</v>
      </c>
      <c r="F271">
        <v>0.21</v>
      </c>
      <c r="G271">
        <v>0.42</v>
      </c>
      <c r="H271">
        <v>0.03</v>
      </c>
      <c r="I271" s="11">
        <f t="shared" si="55"/>
        <v>463.84000000000003</v>
      </c>
      <c r="J271" s="11">
        <f t="shared" si="56"/>
        <v>749.28</v>
      </c>
      <c r="K271" s="11">
        <f t="shared" si="57"/>
        <v>749.28</v>
      </c>
      <c r="L271" s="11">
        <f t="shared" si="58"/>
        <v>1498.56</v>
      </c>
      <c r="M271" s="19">
        <f t="shared" si="59"/>
        <v>107.03999999999999</v>
      </c>
      <c r="N271" s="19">
        <f>Tableau2[[#This Row],[0-5]]*0+Tableau2[[#This Row],[6-15]]*0.36+Tableau2[[#This Row],[16-25]]*0.36+Tableau2[[#This Row],[26-60]]*0.36+Tableau2[[#This Row],[61_et_plus]]*0.36</f>
        <v>1117.4975999999999</v>
      </c>
      <c r="P271" s="19">
        <f>Tableau2[[#This Row],[Demande de transport]]*0.15</f>
        <v>167.62463999999997</v>
      </c>
      <c r="Q271" s="19"/>
      <c r="R271" s="19"/>
      <c r="S271" s="19"/>
      <c r="T271" s="19"/>
    </row>
    <row r="272" spans="1:20" x14ac:dyDescent="0.25">
      <c r="A272" s="18" t="s">
        <v>284</v>
      </c>
      <c r="B272" t="s">
        <v>298</v>
      </c>
      <c r="C272">
        <v>4887</v>
      </c>
      <c r="D272">
        <v>0.15</v>
      </c>
      <c r="E272">
        <v>0.22</v>
      </c>
      <c r="F272">
        <v>0.21</v>
      </c>
      <c r="G272">
        <v>0.37</v>
      </c>
      <c r="H272">
        <v>0.05</v>
      </c>
      <c r="I272" s="11">
        <f t="shared" si="55"/>
        <v>733.05</v>
      </c>
      <c r="J272" s="11">
        <f t="shared" si="56"/>
        <v>1075.1400000000001</v>
      </c>
      <c r="K272" s="11">
        <f t="shared" si="57"/>
        <v>1026.27</v>
      </c>
      <c r="L272" s="11">
        <f t="shared" si="58"/>
        <v>1808.19</v>
      </c>
      <c r="M272" s="19">
        <f t="shared" si="59"/>
        <v>244.35000000000002</v>
      </c>
      <c r="N272" s="19">
        <f>Tableau2[[#This Row],[0-5]]*0+Tableau2[[#This Row],[6-15]]*0.36+Tableau2[[#This Row],[16-25]]*0.36+Tableau2[[#This Row],[26-60]]*0.36+Tableau2[[#This Row],[61_et_plus]]*0.36</f>
        <v>1495.422</v>
      </c>
      <c r="P272" s="19">
        <f>Tableau2[[#This Row],[Demande de transport]]*0.15</f>
        <v>224.3133</v>
      </c>
      <c r="Q272" s="19"/>
      <c r="R272" s="19"/>
      <c r="S272" s="19"/>
      <c r="T272" s="19"/>
    </row>
    <row r="273" spans="1:20" x14ac:dyDescent="0.25">
      <c r="A273" s="18" t="s">
        <v>299</v>
      </c>
      <c r="B273" t="s">
        <v>300</v>
      </c>
      <c r="C273">
        <v>3633</v>
      </c>
      <c r="D273">
        <v>0.12</v>
      </c>
      <c r="E273">
        <v>0.24</v>
      </c>
      <c r="F273">
        <v>0.18</v>
      </c>
      <c r="G273">
        <v>0.42</v>
      </c>
      <c r="H273">
        <v>0.03</v>
      </c>
      <c r="I273" s="10">
        <f>C273*D273</f>
        <v>435.96</v>
      </c>
      <c r="J273" s="10">
        <f>C273*E273</f>
        <v>871.92</v>
      </c>
      <c r="K273" s="10">
        <f>C273*F273</f>
        <v>653.93999999999994</v>
      </c>
      <c r="L273" s="10">
        <f>C273*G273</f>
        <v>1525.86</v>
      </c>
      <c r="M273" s="10">
        <f>C273*H273</f>
        <v>108.99</v>
      </c>
      <c r="N273" s="10">
        <f>Tableau2[[#This Row],[0-5]]*0+Tableau2[[#This Row],[6-15]]*0.36+Tableau2[[#This Row],[16-25]]*0.36+Tableau2[[#This Row],[26-60]]*0.36+Tableau2[[#This Row],[61_et_plus]]*0.36</f>
        <v>1137.8555999999999</v>
      </c>
      <c r="P273" s="10">
        <f>Tableau2[[#This Row],[Demande de transport]]*0.15</f>
        <v>170.67833999999996</v>
      </c>
      <c r="Q273" s="19"/>
      <c r="R273" s="19"/>
      <c r="S273" s="19"/>
      <c r="T273" s="19"/>
    </row>
    <row r="274" spans="1:20" x14ac:dyDescent="0.25">
      <c r="A274" s="18" t="s">
        <v>299</v>
      </c>
      <c r="B274" t="s">
        <v>306</v>
      </c>
      <c r="C274">
        <v>10625</v>
      </c>
      <c r="D274">
        <v>0.12</v>
      </c>
      <c r="E274">
        <v>0.18</v>
      </c>
      <c r="F274">
        <v>0.22</v>
      </c>
      <c r="G274">
        <v>0.43</v>
      </c>
      <c r="H274">
        <v>0.06</v>
      </c>
      <c r="I274" s="11">
        <f t="shared" ref="I274:I281" si="60">C274*D274</f>
        <v>1275</v>
      </c>
      <c r="J274" s="11">
        <f t="shared" ref="J274:J281" si="61">C274*E274</f>
        <v>1912.5</v>
      </c>
      <c r="K274" s="11">
        <f t="shared" ref="K274:K281" si="62">C274*F274</f>
        <v>2337.5</v>
      </c>
      <c r="L274" s="11">
        <f t="shared" ref="L274:L281" si="63">C274*G274</f>
        <v>4568.75</v>
      </c>
      <c r="M274" s="10">
        <f t="shared" ref="M274:M281" si="64">C274*H274</f>
        <v>637.5</v>
      </c>
      <c r="N274" s="10">
        <f>Tableau2[[#This Row],[0-5]]*0+Tableau2[[#This Row],[6-15]]*0.36+Tableau2[[#This Row],[16-25]]*0.36+Tableau2[[#This Row],[26-60]]*0.36+Tableau2[[#This Row],[61_et_plus]]*0.36</f>
        <v>3404.25</v>
      </c>
      <c r="P274" s="10">
        <f>Tableau2[[#This Row],[Demande de transport]]*0.15</f>
        <v>510.63749999999999</v>
      </c>
      <c r="Q274" s="19"/>
      <c r="R274" s="19"/>
      <c r="S274" s="19"/>
      <c r="T274" s="19"/>
    </row>
    <row r="275" spans="1:20" x14ac:dyDescent="0.25">
      <c r="A275" s="18" t="s">
        <v>299</v>
      </c>
      <c r="B275" t="s">
        <v>301</v>
      </c>
      <c r="C275">
        <v>3845</v>
      </c>
      <c r="D275">
        <v>0.11</v>
      </c>
      <c r="E275">
        <v>0.21</v>
      </c>
      <c r="F275">
        <v>0.27</v>
      </c>
      <c r="G275">
        <v>0.37</v>
      </c>
      <c r="H275">
        <v>0.06</v>
      </c>
      <c r="I275" s="11">
        <f t="shared" si="60"/>
        <v>422.95</v>
      </c>
      <c r="J275" s="11">
        <f t="shared" si="61"/>
        <v>807.44999999999993</v>
      </c>
      <c r="K275" s="11">
        <f t="shared" si="62"/>
        <v>1038.1500000000001</v>
      </c>
      <c r="L275" s="11">
        <f t="shared" si="63"/>
        <v>1422.65</v>
      </c>
      <c r="M275" s="19">
        <f t="shared" si="64"/>
        <v>230.7</v>
      </c>
      <c r="N275" s="19">
        <f>Tableau2[[#This Row],[0-5]]*0+Tableau2[[#This Row],[6-15]]*0.36+Tableau2[[#This Row],[16-25]]*0.36+Tableau2[[#This Row],[26-60]]*0.36+Tableau2[[#This Row],[61_et_plus]]*0.36</f>
        <v>1259.6219999999998</v>
      </c>
      <c r="P275" s="19">
        <f>Tableau2[[#This Row],[Demande de transport]]*0.15</f>
        <v>188.94329999999997</v>
      </c>
      <c r="Q275" s="19"/>
      <c r="R275" s="19"/>
      <c r="S275" s="19"/>
      <c r="T275" s="19"/>
    </row>
    <row r="276" spans="1:20" x14ac:dyDescent="0.25">
      <c r="A276" s="18" t="s">
        <v>299</v>
      </c>
      <c r="B276" t="s">
        <v>302</v>
      </c>
      <c r="C276">
        <v>7086</v>
      </c>
      <c r="D276">
        <v>0.13</v>
      </c>
      <c r="E276">
        <v>0.24</v>
      </c>
      <c r="F276">
        <v>0.21</v>
      </c>
      <c r="G276">
        <v>0.39</v>
      </c>
      <c r="H276">
        <v>0.04</v>
      </c>
      <c r="I276" s="11">
        <f t="shared" si="60"/>
        <v>921.18000000000006</v>
      </c>
      <c r="J276" s="11">
        <f t="shared" si="61"/>
        <v>1700.6399999999999</v>
      </c>
      <c r="K276" s="11">
        <f t="shared" si="62"/>
        <v>1488.06</v>
      </c>
      <c r="L276" s="11">
        <f t="shared" si="63"/>
        <v>2763.54</v>
      </c>
      <c r="M276" s="19">
        <f t="shared" si="64"/>
        <v>283.44</v>
      </c>
      <c r="N276" s="19">
        <f>Tableau2[[#This Row],[0-5]]*0+Tableau2[[#This Row],[6-15]]*0.36+Tableau2[[#This Row],[16-25]]*0.36+Tableau2[[#This Row],[26-60]]*0.36+Tableau2[[#This Row],[61_et_plus]]*0.36</f>
        <v>2244.8447999999994</v>
      </c>
      <c r="P276" s="19">
        <f>Tableau2[[#This Row],[Demande de transport]]*0.15</f>
        <v>336.72671999999989</v>
      </c>
      <c r="Q276" s="19"/>
      <c r="R276" s="19"/>
      <c r="S276" s="19"/>
      <c r="T276" s="19"/>
    </row>
    <row r="277" spans="1:20" x14ac:dyDescent="0.25">
      <c r="A277" s="18" t="s">
        <v>299</v>
      </c>
      <c r="B277" t="s">
        <v>307</v>
      </c>
      <c r="C277">
        <v>2487</v>
      </c>
      <c r="D277">
        <v>0.15</v>
      </c>
      <c r="E277">
        <v>0.21</v>
      </c>
      <c r="F277">
        <v>0.23</v>
      </c>
      <c r="G277">
        <v>0.38</v>
      </c>
      <c r="H277">
        <v>0.02</v>
      </c>
      <c r="I277" s="11">
        <f t="shared" si="60"/>
        <v>373.05</v>
      </c>
      <c r="J277" s="11">
        <f t="shared" si="61"/>
        <v>522.27</v>
      </c>
      <c r="K277" s="11">
        <f t="shared" si="62"/>
        <v>572.01</v>
      </c>
      <c r="L277" s="11">
        <f t="shared" si="63"/>
        <v>945.06000000000006</v>
      </c>
      <c r="M277" s="19">
        <f t="shared" si="64"/>
        <v>49.74</v>
      </c>
      <c r="N277" s="19">
        <f>Tableau2[[#This Row],[0-5]]*0+Tableau2[[#This Row],[6-15]]*0.36+Tableau2[[#This Row],[16-25]]*0.36+Tableau2[[#This Row],[26-60]]*0.36+Tableau2[[#This Row],[61_et_plus]]*0.36</f>
        <v>752.0687999999999</v>
      </c>
      <c r="P277" s="19">
        <f>Tableau2[[#This Row],[Demande de transport]]*0.15</f>
        <v>112.81031999999998</v>
      </c>
      <c r="Q277" s="19"/>
      <c r="R277" s="19"/>
      <c r="S277" s="19"/>
      <c r="T277" s="19"/>
    </row>
    <row r="278" spans="1:20" x14ac:dyDescent="0.25">
      <c r="A278" s="18" t="s">
        <v>299</v>
      </c>
      <c r="B278" t="s">
        <v>303</v>
      </c>
      <c r="C278">
        <v>5826</v>
      </c>
      <c r="D278">
        <v>0.14000000000000001</v>
      </c>
      <c r="E278">
        <v>0.22</v>
      </c>
      <c r="F278">
        <v>0.23</v>
      </c>
      <c r="G278">
        <v>0.37</v>
      </c>
      <c r="H278">
        <v>0.03</v>
      </c>
      <c r="I278" s="11">
        <f t="shared" si="60"/>
        <v>815.6400000000001</v>
      </c>
      <c r="J278" s="11">
        <f t="shared" si="61"/>
        <v>1281.72</v>
      </c>
      <c r="K278" s="11">
        <f t="shared" si="62"/>
        <v>1339.98</v>
      </c>
      <c r="L278" s="11">
        <f t="shared" si="63"/>
        <v>2155.62</v>
      </c>
      <c r="M278" s="19">
        <f t="shared" si="64"/>
        <v>174.78</v>
      </c>
      <c r="N278" s="19">
        <f>Tableau2[[#This Row],[0-5]]*0+Tableau2[[#This Row],[6-15]]*0.36+Tableau2[[#This Row],[16-25]]*0.36+Tableau2[[#This Row],[26-60]]*0.36+Tableau2[[#This Row],[61_et_plus]]*0.36</f>
        <v>1782.7560000000001</v>
      </c>
      <c r="P278" s="19">
        <f>Tableau2[[#This Row],[Demande de transport]]*0.15</f>
        <v>267.41340000000002</v>
      </c>
      <c r="Q278" s="19"/>
      <c r="R278" s="19"/>
      <c r="S278" s="19"/>
      <c r="T278" s="19"/>
    </row>
    <row r="279" spans="1:20" x14ac:dyDescent="0.25">
      <c r="A279" s="18" t="s">
        <v>299</v>
      </c>
      <c r="B279" t="s">
        <v>270</v>
      </c>
      <c r="C279">
        <v>5971</v>
      </c>
      <c r="D279">
        <v>0.12</v>
      </c>
      <c r="E279">
        <v>0.2</v>
      </c>
      <c r="F279">
        <v>0.23</v>
      </c>
      <c r="G279">
        <v>0.41</v>
      </c>
      <c r="H279">
        <v>0.04</v>
      </c>
      <c r="I279" s="11">
        <f t="shared" si="60"/>
        <v>716.52</v>
      </c>
      <c r="J279" s="11">
        <f t="shared" si="61"/>
        <v>1194.2</v>
      </c>
      <c r="K279" s="11">
        <f t="shared" si="62"/>
        <v>1373.3300000000002</v>
      </c>
      <c r="L279" s="11">
        <f t="shared" si="63"/>
        <v>2448.1099999999997</v>
      </c>
      <c r="M279" s="19">
        <f t="shared" si="64"/>
        <v>238.84</v>
      </c>
      <c r="N279" s="19">
        <f>Tableau2[[#This Row],[0-5]]*0+Tableau2[[#This Row],[6-15]]*0.36+Tableau2[[#This Row],[16-25]]*0.36+Tableau2[[#This Row],[26-60]]*0.36+Tableau2[[#This Row],[61_et_plus]]*0.36</f>
        <v>1891.6127999999999</v>
      </c>
      <c r="P279" s="19">
        <f>Tableau2[[#This Row],[Demande de transport]]*0.15</f>
        <v>283.74191999999999</v>
      </c>
      <c r="Q279" s="19"/>
      <c r="R279" s="19"/>
      <c r="S279" s="19"/>
      <c r="T279" s="19"/>
    </row>
    <row r="280" spans="1:20" x14ac:dyDescent="0.25">
      <c r="A280" s="18" t="s">
        <v>299</v>
      </c>
      <c r="B280" t="s">
        <v>304</v>
      </c>
      <c r="C280">
        <v>2939</v>
      </c>
      <c r="D280">
        <v>0.13</v>
      </c>
      <c r="E280">
        <v>0.24</v>
      </c>
      <c r="F280">
        <v>0.17</v>
      </c>
      <c r="G280">
        <v>0.42</v>
      </c>
      <c r="H280">
        <v>0.04</v>
      </c>
      <c r="I280" s="11">
        <f t="shared" si="60"/>
        <v>382.07</v>
      </c>
      <c r="J280" s="11">
        <f t="shared" si="61"/>
        <v>705.36</v>
      </c>
      <c r="K280" s="11">
        <f t="shared" si="62"/>
        <v>499.63000000000005</v>
      </c>
      <c r="L280" s="11">
        <f t="shared" si="63"/>
        <v>1234.3799999999999</v>
      </c>
      <c r="M280" s="19">
        <f t="shared" si="64"/>
        <v>117.56</v>
      </c>
      <c r="N280" s="19">
        <f>Tableau2[[#This Row],[0-5]]*0+Tableau2[[#This Row],[6-15]]*0.36+Tableau2[[#This Row],[16-25]]*0.36+Tableau2[[#This Row],[26-60]]*0.36+Tableau2[[#This Row],[61_et_plus]]*0.36</f>
        <v>920.49479999999994</v>
      </c>
      <c r="P280" s="19">
        <f>Tableau2[[#This Row],[Demande de transport]]*0.15</f>
        <v>138.07422</v>
      </c>
      <c r="Q280" s="19"/>
      <c r="R280" s="19"/>
      <c r="S280" s="19"/>
      <c r="T280" s="19"/>
    </row>
    <row r="281" spans="1:20" x14ac:dyDescent="0.25">
      <c r="A281" s="18" t="s">
        <v>299</v>
      </c>
      <c r="B281" t="s">
        <v>305</v>
      </c>
      <c r="C281">
        <v>10359</v>
      </c>
      <c r="D281">
        <v>0.13</v>
      </c>
      <c r="E281">
        <v>0.21</v>
      </c>
      <c r="F281">
        <v>0.22</v>
      </c>
      <c r="G281">
        <v>0.4</v>
      </c>
      <c r="H281">
        <v>0.05</v>
      </c>
      <c r="I281" s="11">
        <f t="shared" si="60"/>
        <v>1346.67</v>
      </c>
      <c r="J281" s="11">
        <f t="shared" si="61"/>
        <v>2175.39</v>
      </c>
      <c r="K281" s="11">
        <f t="shared" si="62"/>
        <v>2278.98</v>
      </c>
      <c r="L281" s="11">
        <f t="shared" si="63"/>
        <v>4143.6000000000004</v>
      </c>
      <c r="M281" s="19">
        <f t="shared" si="64"/>
        <v>517.95000000000005</v>
      </c>
      <c r="N281" s="19">
        <f>Tableau2[[#This Row],[0-5]]*0+Tableau2[[#This Row],[6-15]]*0.36+Tableau2[[#This Row],[16-25]]*0.36+Tableau2[[#This Row],[26-60]]*0.36+Tableau2[[#This Row],[61_et_plus]]*0.36</f>
        <v>3281.7311999999997</v>
      </c>
      <c r="P281" s="19">
        <f>Tableau2[[#This Row],[Demande de transport]]*0.15</f>
        <v>492.25967999999995</v>
      </c>
      <c r="Q281" s="19"/>
      <c r="R281" s="19"/>
      <c r="S281" s="19"/>
      <c r="T281" s="19"/>
    </row>
    <row r="282" spans="1:20" x14ac:dyDescent="0.25">
      <c r="A282" s="18" t="s">
        <v>308</v>
      </c>
      <c r="B282" t="s">
        <v>312</v>
      </c>
      <c r="C282">
        <v>4764</v>
      </c>
      <c r="D282">
        <v>0.14000000000000001</v>
      </c>
      <c r="E282">
        <v>0.23</v>
      </c>
      <c r="F282">
        <v>0.2</v>
      </c>
      <c r="G282">
        <v>0.39</v>
      </c>
      <c r="H282">
        <v>0.04</v>
      </c>
      <c r="I282" s="10">
        <f>C282*D282</f>
        <v>666.96</v>
      </c>
      <c r="J282" s="10">
        <f>C282*E282</f>
        <v>1095.72</v>
      </c>
      <c r="K282" s="10">
        <f>C282*F282</f>
        <v>952.80000000000007</v>
      </c>
      <c r="L282" s="10">
        <f>C282*G282</f>
        <v>1857.96</v>
      </c>
      <c r="M282" s="10">
        <f>C282*H282</f>
        <v>190.56</v>
      </c>
      <c r="N282" s="10">
        <f>Tableau2[[#This Row],[0-5]]*0+Tableau2[[#This Row],[6-15]]*0.36+Tableau2[[#This Row],[16-25]]*0.36+Tableau2[[#This Row],[26-60]]*0.36+Tableau2[[#This Row],[61_et_plus]]*0.36</f>
        <v>1474.9344000000001</v>
      </c>
      <c r="P282" s="10">
        <f>Tableau2[[#This Row],[Demande de transport]]*0.15</f>
        <v>221.24016</v>
      </c>
      <c r="Q282" s="19"/>
      <c r="R282" s="19"/>
      <c r="S282" s="19"/>
      <c r="T282" s="19"/>
    </row>
    <row r="283" spans="1:20" x14ac:dyDescent="0.25">
      <c r="A283" s="18" t="s">
        <v>308</v>
      </c>
      <c r="B283" t="s">
        <v>313</v>
      </c>
      <c r="C283">
        <v>3807</v>
      </c>
      <c r="D283">
        <v>0.17</v>
      </c>
      <c r="E283">
        <v>0.18</v>
      </c>
      <c r="F283">
        <v>0.24</v>
      </c>
      <c r="G283">
        <v>0.38</v>
      </c>
      <c r="H283">
        <v>0.03</v>
      </c>
      <c r="I283" s="11">
        <f t="shared" ref="I283:I287" si="65">C283*D283</f>
        <v>647.19000000000005</v>
      </c>
      <c r="J283" s="11">
        <f t="shared" ref="J283:J287" si="66">C283*E283</f>
        <v>685.26</v>
      </c>
      <c r="K283" s="11">
        <f t="shared" ref="K283:K287" si="67">C283*F283</f>
        <v>913.68</v>
      </c>
      <c r="L283" s="11">
        <f t="shared" ref="L283:L287" si="68">C283*G283</f>
        <v>1446.66</v>
      </c>
      <c r="M283" s="10">
        <f t="shared" ref="M283:M287" si="69">C283*H283</f>
        <v>114.21</v>
      </c>
      <c r="N283" s="10">
        <f>Tableau2[[#This Row],[0-5]]*0+Tableau2[[#This Row],[6-15]]*0.36+Tableau2[[#This Row],[16-25]]*0.36+Tableau2[[#This Row],[26-60]]*0.36+Tableau2[[#This Row],[61_et_plus]]*0.36</f>
        <v>1137.5316</v>
      </c>
      <c r="P283" s="10">
        <f>Tableau2[[#This Row],[Demande de transport]]*0.15</f>
        <v>170.62974</v>
      </c>
      <c r="Q283" s="19"/>
      <c r="R283" s="19"/>
      <c r="S283" s="19"/>
      <c r="T283" s="19"/>
    </row>
    <row r="284" spans="1:20" x14ac:dyDescent="0.25">
      <c r="A284" s="18" t="s">
        <v>308</v>
      </c>
      <c r="B284" t="s">
        <v>311</v>
      </c>
      <c r="C284">
        <v>1944</v>
      </c>
      <c r="D284">
        <v>0.12</v>
      </c>
      <c r="E284">
        <v>0.24</v>
      </c>
      <c r="F284">
        <v>0.23</v>
      </c>
      <c r="G284">
        <v>0.38</v>
      </c>
      <c r="H284">
        <v>0.03</v>
      </c>
      <c r="I284" s="11">
        <f t="shared" si="65"/>
        <v>233.28</v>
      </c>
      <c r="J284" s="11">
        <f t="shared" si="66"/>
        <v>466.56</v>
      </c>
      <c r="K284" s="11">
        <f t="shared" si="67"/>
        <v>447.12</v>
      </c>
      <c r="L284" s="11">
        <f t="shared" si="68"/>
        <v>738.72</v>
      </c>
      <c r="M284" s="19">
        <f t="shared" si="69"/>
        <v>58.32</v>
      </c>
      <c r="N284" s="19">
        <f>Tableau2[[#This Row],[0-5]]*0+Tableau2[[#This Row],[6-15]]*0.36+Tableau2[[#This Row],[16-25]]*0.36+Tableau2[[#This Row],[26-60]]*0.36+Tableau2[[#This Row],[61_et_plus]]*0.36</f>
        <v>615.85919999999999</v>
      </c>
      <c r="P284" s="19">
        <f>Tableau2[[#This Row],[Demande de transport]]*0.15</f>
        <v>92.378879999999995</v>
      </c>
      <c r="Q284" s="19"/>
      <c r="R284" s="19"/>
      <c r="S284" s="19"/>
      <c r="T284" s="19"/>
    </row>
    <row r="285" spans="1:20" x14ac:dyDescent="0.25">
      <c r="A285" s="18" t="s">
        <v>308</v>
      </c>
      <c r="B285" t="s">
        <v>309</v>
      </c>
      <c r="C285">
        <v>31666</v>
      </c>
      <c r="D285">
        <v>0.13</v>
      </c>
      <c r="E285">
        <v>0.21</v>
      </c>
      <c r="F285">
        <v>0.23</v>
      </c>
      <c r="G285">
        <v>0.4</v>
      </c>
      <c r="H285">
        <v>0.03</v>
      </c>
      <c r="I285" s="11">
        <f t="shared" si="65"/>
        <v>4116.58</v>
      </c>
      <c r="J285" s="11">
        <f t="shared" si="66"/>
        <v>6649.86</v>
      </c>
      <c r="K285" s="11">
        <f t="shared" si="67"/>
        <v>7283.18</v>
      </c>
      <c r="L285" s="11">
        <f t="shared" si="68"/>
        <v>12666.400000000001</v>
      </c>
      <c r="M285" s="19">
        <f t="shared" si="69"/>
        <v>949.98</v>
      </c>
      <c r="N285" s="19">
        <f>Tableau2[[#This Row],[0-5]]*0+Tableau2[[#This Row],[6-15]]*0.36+Tableau2[[#This Row],[16-25]]*0.36+Tableau2[[#This Row],[26-60]]*0.36+Tableau2[[#This Row],[61_et_plus]]*0.36</f>
        <v>9917.7911999999997</v>
      </c>
      <c r="P285" s="19">
        <f>Tableau2[[#This Row],[Demande de transport]]*0.15</f>
        <v>1487.66868</v>
      </c>
      <c r="Q285" s="19"/>
      <c r="R285" s="19"/>
      <c r="S285" s="19"/>
      <c r="T285" s="19"/>
    </row>
    <row r="286" spans="1:20" x14ac:dyDescent="0.25">
      <c r="A286" s="18" t="s">
        <v>308</v>
      </c>
      <c r="B286" t="s">
        <v>295</v>
      </c>
      <c r="C286">
        <v>7060</v>
      </c>
      <c r="D286">
        <v>0.12</v>
      </c>
      <c r="E286">
        <v>0.2</v>
      </c>
      <c r="F286">
        <v>0.22</v>
      </c>
      <c r="G286">
        <v>0.41</v>
      </c>
      <c r="H286">
        <v>0.05</v>
      </c>
      <c r="I286" s="11">
        <f t="shared" si="65"/>
        <v>847.19999999999993</v>
      </c>
      <c r="J286" s="11">
        <f t="shared" si="66"/>
        <v>1412</v>
      </c>
      <c r="K286" s="11">
        <f t="shared" si="67"/>
        <v>1553.2</v>
      </c>
      <c r="L286" s="11">
        <f t="shared" si="68"/>
        <v>2894.6</v>
      </c>
      <c r="M286" s="19">
        <f t="shared" si="69"/>
        <v>353</v>
      </c>
      <c r="N286" s="19">
        <f>Tableau2[[#This Row],[0-5]]*0+Tableau2[[#This Row],[6-15]]*0.36+Tableau2[[#This Row],[16-25]]*0.36+Tableau2[[#This Row],[26-60]]*0.36+Tableau2[[#This Row],[61_et_plus]]*0.36</f>
        <v>2236.6080000000002</v>
      </c>
      <c r="P286" s="19">
        <f>Tableau2[[#This Row],[Demande de transport]]*0.15</f>
        <v>335.49119999999999</v>
      </c>
      <c r="Q286" s="19"/>
      <c r="R286" s="19"/>
      <c r="S286" s="19"/>
      <c r="T286" s="19"/>
    </row>
    <row r="287" spans="1:20" s="21" customFormat="1" x14ac:dyDescent="0.25">
      <c r="A287" s="18" t="s">
        <v>308</v>
      </c>
      <c r="B287" s="21" t="s">
        <v>310</v>
      </c>
      <c r="C287" s="21">
        <v>0</v>
      </c>
      <c r="D287" s="21">
        <v>0.13</v>
      </c>
      <c r="E287" s="21">
        <v>0.19</v>
      </c>
      <c r="F287" s="21">
        <v>0.2</v>
      </c>
      <c r="G287" s="21">
        <v>0.43</v>
      </c>
      <c r="H287" s="21">
        <v>0.05</v>
      </c>
      <c r="I287" s="25">
        <f t="shared" si="65"/>
        <v>0</v>
      </c>
      <c r="J287" s="25">
        <f t="shared" si="66"/>
        <v>0</v>
      </c>
      <c r="K287" s="25">
        <f t="shared" si="67"/>
        <v>0</v>
      </c>
      <c r="L287" s="25">
        <f t="shared" si="68"/>
        <v>0</v>
      </c>
      <c r="M287" s="26">
        <f t="shared" si="69"/>
        <v>0</v>
      </c>
      <c r="N287" s="26">
        <f>Tableau2[[#This Row],[0-5]]*0+Tableau2[[#This Row],[6-15]]*0.36+Tableau2[[#This Row],[16-25]]*0.36+Tableau2[[#This Row],[26-60]]*0.36+Tableau2[[#This Row],[61_et_plus]]*0.36</f>
        <v>0</v>
      </c>
      <c r="P287" s="26">
        <f>Tableau2[[#This Row],[Demande de transport]]*0.15</f>
        <v>0</v>
      </c>
      <c r="Q287" s="19"/>
      <c r="R287" s="19"/>
      <c r="S287" s="19"/>
      <c r="T287" s="19"/>
    </row>
    <row r="288" spans="1:20" x14ac:dyDescent="0.25">
      <c r="A288" s="18" t="s">
        <v>314</v>
      </c>
      <c r="B288" t="s">
        <v>315</v>
      </c>
      <c r="C288">
        <v>3226</v>
      </c>
      <c r="D288">
        <v>0.12</v>
      </c>
      <c r="E288">
        <v>0.22</v>
      </c>
      <c r="F288">
        <v>0.22</v>
      </c>
      <c r="G288">
        <v>0.38</v>
      </c>
      <c r="H288">
        <v>0.06</v>
      </c>
      <c r="I288" s="10">
        <f>C288*D288</f>
        <v>387.12</v>
      </c>
      <c r="J288" s="10">
        <f>C288*E288</f>
        <v>709.72</v>
      </c>
      <c r="K288" s="10">
        <f>C288*F288</f>
        <v>709.72</v>
      </c>
      <c r="L288" s="10">
        <f>C288*G288</f>
        <v>1225.8800000000001</v>
      </c>
      <c r="M288" s="10">
        <f>C288*H288</f>
        <v>193.56</v>
      </c>
      <c r="N288" s="10">
        <f>Tableau2[[#This Row],[0-5]]*0+Tableau2[[#This Row],[6-15]]*0.36+Tableau2[[#This Row],[16-25]]*0.36+Tableau2[[#This Row],[26-60]]*0.36+Tableau2[[#This Row],[61_et_plus]]*0.36</f>
        <v>1021.9968</v>
      </c>
      <c r="P288" s="10">
        <f>Tableau2[[#This Row],[Demande de transport]]*0.15</f>
        <v>153.29952</v>
      </c>
      <c r="Q288" s="19"/>
      <c r="R288" s="19"/>
      <c r="S288" s="19"/>
      <c r="T288" s="19"/>
    </row>
    <row r="289" spans="1:20" x14ac:dyDescent="0.25">
      <c r="A289" s="18" t="s">
        <v>314</v>
      </c>
      <c r="B289" t="s">
        <v>196</v>
      </c>
      <c r="C289">
        <v>1340</v>
      </c>
      <c r="D289">
        <v>0.12</v>
      </c>
      <c r="E289">
        <v>0.21</v>
      </c>
      <c r="F289">
        <v>0.2</v>
      </c>
      <c r="G289">
        <v>0.44</v>
      </c>
      <c r="H289">
        <v>0.03</v>
      </c>
      <c r="I289" s="11">
        <f t="shared" ref="I289:I304" si="70">C289*D289</f>
        <v>160.79999999999998</v>
      </c>
      <c r="J289" s="11">
        <f t="shared" ref="J289:J304" si="71">C289*E289</f>
        <v>281.39999999999998</v>
      </c>
      <c r="K289" s="11">
        <f t="shared" ref="K289:K304" si="72">C289*F289</f>
        <v>268</v>
      </c>
      <c r="L289" s="11">
        <f t="shared" ref="L289:L304" si="73">C289*G289</f>
        <v>589.6</v>
      </c>
      <c r="M289" s="10">
        <f t="shared" ref="M289:M304" si="74">C289*H289</f>
        <v>40.199999999999996</v>
      </c>
      <c r="N289" s="10">
        <f>Tableau2[[#This Row],[0-5]]*0+Tableau2[[#This Row],[6-15]]*0.36+Tableau2[[#This Row],[16-25]]*0.36+Tableau2[[#This Row],[26-60]]*0.36+Tableau2[[#This Row],[61_et_plus]]*0.36</f>
        <v>424.51199999999994</v>
      </c>
      <c r="P289" s="10">
        <f>Tableau2[[#This Row],[Demande de transport]]*0.15</f>
        <v>63.676799999999986</v>
      </c>
      <c r="Q289" s="19"/>
      <c r="R289" s="19"/>
      <c r="S289" s="19"/>
      <c r="T289" s="19"/>
    </row>
    <row r="290" spans="1:20" x14ac:dyDescent="0.25">
      <c r="A290" s="18" t="s">
        <v>314</v>
      </c>
      <c r="B290" t="s">
        <v>316</v>
      </c>
      <c r="C290">
        <v>1253</v>
      </c>
      <c r="D290">
        <v>0.08</v>
      </c>
      <c r="E290">
        <v>0.23</v>
      </c>
      <c r="F290">
        <v>0.23</v>
      </c>
      <c r="G290">
        <v>0.4</v>
      </c>
      <c r="H290">
        <v>0.05</v>
      </c>
      <c r="I290" s="11">
        <f t="shared" si="70"/>
        <v>100.24000000000001</v>
      </c>
      <c r="J290" s="11">
        <f t="shared" si="71"/>
        <v>288.19</v>
      </c>
      <c r="K290" s="11">
        <f t="shared" si="72"/>
        <v>288.19</v>
      </c>
      <c r="L290" s="11">
        <f t="shared" si="73"/>
        <v>501.20000000000005</v>
      </c>
      <c r="M290" s="19">
        <f t="shared" si="74"/>
        <v>62.650000000000006</v>
      </c>
      <c r="N290" s="19">
        <f>Tableau2[[#This Row],[0-5]]*0+Tableau2[[#This Row],[6-15]]*0.36+Tableau2[[#This Row],[16-25]]*0.36+Tableau2[[#This Row],[26-60]]*0.36+Tableau2[[#This Row],[61_et_plus]]*0.36</f>
        <v>410.4828</v>
      </c>
      <c r="P290" s="19">
        <f>Tableau2[[#This Row],[Demande de transport]]*0.15</f>
        <v>61.572419999999994</v>
      </c>
      <c r="Q290" s="19"/>
      <c r="R290" s="19"/>
      <c r="S290" s="19"/>
      <c r="T290" s="19"/>
    </row>
    <row r="291" spans="1:20" x14ac:dyDescent="0.25">
      <c r="A291" s="18" t="s">
        <v>314</v>
      </c>
      <c r="B291" t="s">
        <v>317</v>
      </c>
      <c r="C291">
        <v>1355</v>
      </c>
      <c r="D291">
        <v>0.11</v>
      </c>
      <c r="E291">
        <v>0.17</v>
      </c>
      <c r="F291">
        <v>0.3</v>
      </c>
      <c r="G291">
        <v>0.32</v>
      </c>
      <c r="H291">
        <v>0.11</v>
      </c>
      <c r="I291" s="11">
        <f t="shared" si="70"/>
        <v>149.05000000000001</v>
      </c>
      <c r="J291" s="11">
        <f t="shared" si="71"/>
        <v>230.35000000000002</v>
      </c>
      <c r="K291" s="11">
        <f t="shared" si="72"/>
        <v>406.5</v>
      </c>
      <c r="L291" s="11">
        <f t="shared" si="73"/>
        <v>433.6</v>
      </c>
      <c r="M291" s="19">
        <f t="shared" si="74"/>
        <v>149.05000000000001</v>
      </c>
      <c r="N291" s="19">
        <f>Tableau2[[#This Row],[0-5]]*0+Tableau2[[#This Row],[6-15]]*0.36+Tableau2[[#This Row],[16-25]]*0.36+Tableau2[[#This Row],[26-60]]*0.36+Tableau2[[#This Row],[61_et_plus]]*0.36</f>
        <v>439.02000000000004</v>
      </c>
      <c r="P291" s="19">
        <f>Tableau2[[#This Row],[Demande de transport]]*0.15</f>
        <v>65.853000000000009</v>
      </c>
      <c r="Q291" s="19"/>
      <c r="R291" s="19"/>
      <c r="S291" s="19"/>
      <c r="T291" s="19"/>
    </row>
    <row r="292" spans="1:20" x14ac:dyDescent="0.25">
      <c r="A292" s="18" t="s">
        <v>314</v>
      </c>
      <c r="B292" t="s">
        <v>318</v>
      </c>
      <c r="C292">
        <v>7878</v>
      </c>
      <c r="D292">
        <v>0.14000000000000001</v>
      </c>
      <c r="E292">
        <v>0.19</v>
      </c>
      <c r="F292">
        <v>0.2</v>
      </c>
      <c r="G292">
        <v>0.41</v>
      </c>
      <c r="H292">
        <v>0.06</v>
      </c>
      <c r="I292" s="11">
        <f t="shared" si="70"/>
        <v>1102.92</v>
      </c>
      <c r="J292" s="11">
        <f t="shared" si="71"/>
        <v>1496.82</v>
      </c>
      <c r="K292" s="11">
        <f t="shared" si="72"/>
        <v>1575.6000000000001</v>
      </c>
      <c r="L292" s="11">
        <f t="shared" si="73"/>
        <v>3229.98</v>
      </c>
      <c r="M292" s="19">
        <f t="shared" si="74"/>
        <v>472.68</v>
      </c>
      <c r="N292" s="19">
        <f>Tableau2[[#This Row],[0-5]]*0+Tableau2[[#This Row],[6-15]]*0.36+Tableau2[[#This Row],[16-25]]*0.36+Tableau2[[#This Row],[26-60]]*0.36+Tableau2[[#This Row],[61_et_plus]]*0.36</f>
        <v>2439.0287999999996</v>
      </c>
      <c r="P292" s="19">
        <f>Tableau2[[#This Row],[Demande de transport]]*0.15</f>
        <v>365.85431999999992</v>
      </c>
      <c r="Q292" s="19"/>
      <c r="R292" s="19"/>
      <c r="S292" s="19"/>
      <c r="T292" s="19"/>
    </row>
    <row r="293" spans="1:20" x14ac:dyDescent="0.25">
      <c r="A293" s="18" t="s">
        <v>314</v>
      </c>
      <c r="B293" t="s">
        <v>319</v>
      </c>
      <c r="C293">
        <v>3704</v>
      </c>
      <c r="D293">
        <v>0.11</v>
      </c>
      <c r="E293">
        <v>0.17</v>
      </c>
      <c r="F293">
        <v>0.25</v>
      </c>
      <c r="G293">
        <v>0.41</v>
      </c>
      <c r="H293">
        <v>0.06</v>
      </c>
      <c r="I293" s="11">
        <f t="shared" si="70"/>
        <v>407.44</v>
      </c>
      <c r="J293" s="11">
        <f t="shared" si="71"/>
        <v>629.68000000000006</v>
      </c>
      <c r="K293" s="11">
        <f t="shared" si="72"/>
        <v>926</v>
      </c>
      <c r="L293" s="11">
        <f t="shared" si="73"/>
        <v>1518.6399999999999</v>
      </c>
      <c r="M293" s="19">
        <f t="shared" si="74"/>
        <v>222.23999999999998</v>
      </c>
      <c r="N293" s="19">
        <f>Tableau2[[#This Row],[0-5]]*0+Tableau2[[#This Row],[6-15]]*0.36+Tableau2[[#This Row],[16-25]]*0.36+Tableau2[[#This Row],[26-60]]*0.36+Tableau2[[#This Row],[61_et_plus]]*0.36</f>
        <v>1186.7616</v>
      </c>
      <c r="P293" s="19">
        <f>Tableau2[[#This Row],[Demande de transport]]*0.15</f>
        <v>178.01424</v>
      </c>
      <c r="Q293" s="19"/>
      <c r="R293" s="19"/>
      <c r="S293" s="19"/>
      <c r="T293" s="19"/>
    </row>
    <row r="294" spans="1:20" x14ac:dyDescent="0.25">
      <c r="A294" s="18" t="s">
        <v>314</v>
      </c>
      <c r="B294" t="s">
        <v>320</v>
      </c>
      <c r="C294">
        <v>1438</v>
      </c>
      <c r="D294">
        <v>0.15</v>
      </c>
      <c r="E294">
        <v>0.2</v>
      </c>
      <c r="F294">
        <v>0.25</v>
      </c>
      <c r="G294">
        <v>0.36</v>
      </c>
      <c r="H294">
        <v>0.04</v>
      </c>
      <c r="I294" s="11">
        <f t="shared" si="70"/>
        <v>215.7</v>
      </c>
      <c r="J294" s="11">
        <f t="shared" si="71"/>
        <v>287.60000000000002</v>
      </c>
      <c r="K294" s="11">
        <f t="shared" si="72"/>
        <v>359.5</v>
      </c>
      <c r="L294" s="11">
        <f t="shared" si="73"/>
        <v>517.67999999999995</v>
      </c>
      <c r="M294" s="19">
        <f t="shared" si="74"/>
        <v>57.52</v>
      </c>
      <c r="N294" s="19">
        <f>Tableau2[[#This Row],[0-5]]*0+Tableau2[[#This Row],[6-15]]*0.36+Tableau2[[#This Row],[16-25]]*0.36+Tableau2[[#This Row],[26-60]]*0.36+Tableau2[[#This Row],[61_et_plus]]*0.36</f>
        <v>440.02799999999996</v>
      </c>
      <c r="P294" s="19">
        <f>Tableau2[[#This Row],[Demande de transport]]*0.15</f>
        <v>66.004199999999997</v>
      </c>
      <c r="Q294" s="19"/>
      <c r="R294" s="19"/>
      <c r="S294" s="19"/>
      <c r="T294" s="19"/>
    </row>
    <row r="295" spans="1:20" x14ac:dyDescent="0.25">
      <c r="A295" s="18" t="s">
        <v>314</v>
      </c>
      <c r="B295" t="s">
        <v>321</v>
      </c>
      <c r="C295">
        <v>5395</v>
      </c>
      <c r="D295">
        <v>0.14000000000000001</v>
      </c>
      <c r="E295">
        <v>0.18</v>
      </c>
      <c r="F295">
        <v>0.22</v>
      </c>
      <c r="G295">
        <v>0.42</v>
      </c>
      <c r="H295">
        <v>0.03</v>
      </c>
      <c r="I295" s="11">
        <f t="shared" si="70"/>
        <v>755.30000000000007</v>
      </c>
      <c r="J295" s="11">
        <f t="shared" si="71"/>
        <v>971.09999999999991</v>
      </c>
      <c r="K295" s="11">
        <f t="shared" si="72"/>
        <v>1186.9000000000001</v>
      </c>
      <c r="L295" s="11">
        <f t="shared" si="73"/>
        <v>2265.9</v>
      </c>
      <c r="M295" s="19">
        <f t="shared" si="74"/>
        <v>161.85</v>
      </c>
      <c r="N295" s="19">
        <f>Tableau2[[#This Row],[0-5]]*0+Tableau2[[#This Row],[6-15]]*0.36+Tableau2[[#This Row],[16-25]]*0.36+Tableau2[[#This Row],[26-60]]*0.36+Tableau2[[#This Row],[61_et_plus]]*0.36</f>
        <v>1650.87</v>
      </c>
      <c r="P295" s="19">
        <f>Tableau2[[#This Row],[Demande de transport]]*0.15</f>
        <v>247.63049999999998</v>
      </c>
      <c r="Q295" s="19"/>
      <c r="R295" s="19"/>
      <c r="S295" s="19"/>
      <c r="T295" s="19"/>
    </row>
    <row r="296" spans="1:20" x14ac:dyDescent="0.25">
      <c r="A296" s="18" t="s">
        <v>314</v>
      </c>
      <c r="B296" t="s">
        <v>322</v>
      </c>
      <c r="C296">
        <v>3510</v>
      </c>
      <c r="D296">
        <v>0.13</v>
      </c>
      <c r="E296">
        <v>0.21</v>
      </c>
      <c r="F296">
        <v>0.22</v>
      </c>
      <c r="G296">
        <v>0.38</v>
      </c>
      <c r="H296">
        <v>0.06</v>
      </c>
      <c r="I296" s="11">
        <f t="shared" si="70"/>
        <v>456.3</v>
      </c>
      <c r="J296" s="11">
        <f t="shared" si="71"/>
        <v>737.1</v>
      </c>
      <c r="K296" s="11">
        <f t="shared" si="72"/>
        <v>772.2</v>
      </c>
      <c r="L296" s="11">
        <f t="shared" si="73"/>
        <v>1333.8</v>
      </c>
      <c r="M296" s="19">
        <f t="shared" si="74"/>
        <v>210.6</v>
      </c>
      <c r="N296" s="19">
        <f>Tableau2[[#This Row],[0-5]]*0+Tableau2[[#This Row],[6-15]]*0.36+Tableau2[[#This Row],[16-25]]*0.36+Tableau2[[#This Row],[26-60]]*0.36+Tableau2[[#This Row],[61_et_plus]]*0.36</f>
        <v>1099.3319999999999</v>
      </c>
      <c r="P296" s="19">
        <f>Tableau2[[#This Row],[Demande de transport]]*0.15</f>
        <v>164.89979999999997</v>
      </c>
      <c r="Q296" s="19"/>
      <c r="R296" s="19"/>
      <c r="S296" s="19"/>
      <c r="T296" s="19"/>
    </row>
    <row r="297" spans="1:20" x14ac:dyDescent="0.25">
      <c r="A297" s="18" t="s">
        <v>314</v>
      </c>
      <c r="B297" t="s">
        <v>323</v>
      </c>
      <c r="C297">
        <v>1552</v>
      </c>
      <c r="D297">
        <v>0.13</v>
      </c>
      <c r="E297">
        <v>0.18</v>
      </c>
      <c r="F297">
        <v>0.21</v>
      </c>
      <c r="G297">
        <v>0.4</v>
      </c>
      <c r="H297">
        <v>0.08</v>
      </c>
      <c r="I297" s="11">
        <f t="shared" si="70"/>
        <v>201.76000000000002</v>
      </c>
      <c r="J297" s="11">
        <f t="shared" si="71"/>
        <v>279.36</v>
      </c>
      <c r="K297" s="11">
        <f t="shared" si="72"/>
        <v>325.92</v>
      </c>
      <c r="L297" s="11">
        <f t="shared" si="73"/>
        <v>620.80000000000007</v>
      </c>
      <c r="M297" s="19">
        <f t="shared" si="74"/>
        <v>124.16</v>
      </c>
      <c r="N297" s="19">
        <f>Tableau2[[#This Row],[0-5]]*0+Tableau2[[#This Row],[6-15]]*0.36+Tableau2[[#This Row],[16-25]]*0.36+Tableau2[[#This Row],[26-60]]*0.36+Tableau2[[#This Row],[61_et_plus]]*0.36</f>
        <v>486.08640000000003</v>
      </c>
      <c r="P297" s="19">
        <f>Tableau2[[#This Row],[Demande de transport]]*0.15</f>
        <v>72.912959999999998</v>
      </c>
      <c r="Q297" s="19"/>
      <c r="R297" s="19"/>
      <c r="S297" s="19"/>
      <c r="T297" s="19"/>
    </row>
    <row r="298" spans="1:20" x14ac:dyDescent="0.25">
      <c r="A298" s="18" t="s">
        <v>314</v>
      </c>
      <c r="B298" t="s">
        <v>324</v>
      </c>
      <c r="C298">
        <v>4331</v>
      </c>
      <c r="D298">
        <v>0.1</v>
      </c>
      <c r="E298">
        <v>0.2</v>
      </c>
      <c r="F298">
        <v>0.22</v>
      </c>
      <c r="G298">
        <v>0.42</v>
      </c>
      <c r="H298">
        <v>0.06</v>
      </c>
      <c r="I298" s="11">
        <f t="shared" si="70"/>
        <v>433.1</v>
      </c>
      <c r="J298" s="11">
        <f t="shared" si="71"/>
        <v>866.2</v>
      </c>
      <c r="K298" s="11">
        <f t="shared" si="72"/>
        <v>952.82</v>
      </c>
      <c r="L298" s="11">
        <f t="shared" si="73"/>
        <v>1819.02</v>
      </c>
      <c r="M298" s="19">
        <f t="shared" si="74"/>
        <v>259.86</v>
      </c>
      <c r="N298" s="19">
        <f>Tableau2[[#This Row],[0-5]]*0+Tableau2[[#This Row],[6-15]]*0.36+Tableau2[[#This Row],[16-25]]*0.36+Tableau2[[#This Row],[26-60]]*0.36+Tableau2[[#This Row],[61_et_plus]]*0.36</f>
        <v>1403.2439999999999</v>
      </c>
      <c r="P298" s="19">
        <f>Tableau2[[#This Row],[Demande de transport]]*0.15</f>
        <v>210.48659999999998</v>
      </c>
      <c r="Q298" s="19"/>
      <c r="R298" s="19"/>
      <c r="S298" s="19"/>
      <c r="T298" s="19"/>
    </row>
    <row r="299" spans="1:20" x14ac:dyDescent="0.25">
      <c r="A299" s="18" t="s">
        <v>314</v>
      </c>
      <c r="B299" t="s">
        <v>325</v>
      </c>
      <c r="C299">
        <v>1304</v>
      </c>
      <c r="D299">
        <v>0.18</v>
      </c>
      <c r="E299">
        <v>0.24</v>
      </c>
      <c r="F299">
        <v>0.17</v>
      </c>
      <c r="G299">
        <v>0.36</v>
      </c>
      <c r="H299">
        <v>0.04</v>
      </c>
      <c r="I299" s="11">
        <f t="shared" si="70"/>
        <v>234.72</v>
      </c>
      <c r="J299" s="11">
        <f t="shared" si="71"/>
        <v>312.95999999999998</v>
      </c>
      <c r="K299" s="11">
        <f t="shared" si="72"/>
        <v>221.68</v>
      </c>
      <c r="L299" s="11">
        <f t="shared" si="73"/>
        <v>469.44</v>
      </c>
      <c r="M299" s="19">
        <f t="shared" si="74"/>
        <v>52.160000000000004</v>
      </c>
      <c r="N299" s="19">
        <f>Tableau2[[#This Row],[0-5]]*0+Tableau2[[#This Row],[6-15]]*0.36+Tableau2[[#This Row],[16-25]]*0.36+Tableau2[[#This Row],[26-60]]*0.36+Tableau2[[#This Row],[61_et_plus]]*0.36</f>
        <v>380.24639999999999</v>
      </c>
      <c r="P299" s="19">
        <f>Tableau2[[#This Row],[Demande de transport]]*0.15</f>
        <v>57.036960000000001</v>
      </c>
      <c r="Q299" s="19"/>
      <c r="R299" s="19"/>
      <c r="S299" s="19"/>
      <c r="T299" s="19"/>
    </row>
    <row r="300" spans="1:20" x14ac:dyDescent="0.25">
      <c r="A300" s="18" t="s">
        <v>314</v>
      </c>
      <c r="B300" t="s">
        <v>326</v>
      </c>
      <c r="C300">
        <v>1217</v>
      </c>
      <c r="D300">
        <v>0.11</v>
      </c>
      <c r="E300">
        <v>0.14000000000000001</v>
      </c>
      <c r="F300">
        <v>0.27</v>
      </c>
      <c r="G300">
        <v>0.38</v>
      </c>
      <c r="H300">
        <v>0.1</v>
      </c>
      <c r="I300" s="11">
        <f t="shared" si="70"/>
        <v>133.87</v>
      </c>
      <c r="J300" s="11">
        <f t="shared" si="71"/>
        <v>170.38000000000002</v>
      </c>
      <c r="K300" s="11">
        <f t="shared" si="72"/>
        <v>328.59000000000003</v>
      </c>
      <c r="L300" s="11">
        <f t="shared" si="73"/>
        <v>462.46</v>
      </c>
      <c r="M300" s="19">
        <f t="shared" si="74"/>
        <v>121.7</v>
      </c>
      <c r="N300" s="19">
        <f>Tableau2[[#This Row],[0-5]]*0+Tableau2[[#This Row],[6-15]]*0.36+Tableau2[[#This Row],[16-25]]*0.36+Tableau2[[#This Row],[26-60]]*0.36+Tableau2[[#This Row],[61_et_plus]]*0.36</f>
        <v>389.92679999999996</v>
      </c>
      <c r="P300" s="19">
        <f>Tableau2[[#This Row],[Demande de transport]]*0.15</f>
        <v>58.489019999999989</v>
      </c>
      <c r="Q300" s="19"/>
      <c r="R300" s="19"/>
      <c r="S300" s="19"/>
      <c r="T300" s="19"/>
    </row>
    <row r="301" spans="1:20" x14ac:dyDescent="0.25">
      <c r="A301" s="18" t="s">
        <v>314</v>
      </c>
      <c r="B301" t="s">
        <v>327</v>
      </c>
      <c r="C301">
        <v>2688</v>
      </c>
      <c r="D301">
        <v>0.11</v>
      </c>
      <c r="E301">
        <v>0.18</v>
      </c>
      <c r="F301">
        <v>0.25</v>
      </c>
      <c r="G301">
        <v>0.38</v>
      </c>
      <c r="H301">
        <v>0.08</v>
      </c>
      <c r="I301" s="11">
        <f t="shared" si="70"/>
        <v>295.68</v>
      </c>
      <c r="J301" s="11">
        <f t="shared" si="71"/>
        <v>483.84</v>
      </c>
      <c r="K301" s="11">
        <f t="shared" si="72"/>
        <v>672</v>
      </c>
      <c r="L301" s="11">
        <f t="shared" si="73"/>
        <v>1021.44</v>
      </c>
      <c r="M301" s="19">
        <f t="shared" si="74"/>
        <v>215.04</v>
      </c>
      <c r="N301" s="19">
        <f>Tableau2[[#This Row],[0-5]]*0+Tableau2[[#This Row],[6-15]]*0.36+Tableau2[[#This Row],[16-25]]*0.36+Tableau2[[#This Row],[26-60]]*0.36+Tableau2[[#This Row],[61_et_plus]]*0.36</f>
        <v>861.23519999999996</v>
      </c>
      <c r="P301" s="19">
        <f>Tableau2[[#This Row],[Demande de transport]]*0.15</f>
        <v>129.18527999999998</v>
      </c>
      <c r="Q301" s="19"/>
      <c r="R301" s="19"/>
      <c r="S301" s="19"/>
      <c r="T301" s="19"/>
    </row>
    <row r="302" spans="1:20" x14ac:dyDescent="0.25">
      <c r="A302" s="18" t="s">
        <v>314</v>
      </c>
      <c r="B302" t="s">
        <v>328</v>
      </c>
      <c r="C302">
        <v>1979</v>
      </c>
      <c r="D302">
        <v>0.11</v>
      </c>
      <c r="E302">
        <v>0.17</v>
      </c>
      <c r="F302">
        <v>0.23</v>
      </c>
      <c r="G302">
        <v>0.41</v>
      </c>
      <c r="H302">
        <v>0.08</v>
      </c>
      <c r="I302" s="11">
        <f t="shared" si="70"/>
        <v>217.69</v>
      </c>
      <c r="J302" s="11">
        <f t="shared" si="71"/>
        <v>336.43</v>
      </c>
      <c r="K302" s="11">
        <f t="shared" si="72"/>
        <v>455.17</v>
      </c>
      <c r="L302" s="11">
        <f t="shared" si="73"/>
        <v>811.39</v>
      </c>
      <c r="M302" s="19">
        <f t="shared" si="74"/>
        <v>158.32</v>
      </c>
      <c r="N302" s="19">
        <f>Tableau2[[#This Row],[0-5]]*0+Tableau2[[#This Row],[6-15]]*0.36+Tableau2[[#This Row],[16-25]]*0.36+Tableau2[[#This Row],[26-60]]*0.36+Tableau2[[#This Row],[61_et_plus]]*0.36</f>
        <v>634.07159999999988</v>
      </c>
      <c r="P302" s="19">
        <f>Tableau2[[#This Row],[Demande de transport]]*0.15</f>
        <v>95.110739999999979</v>
      </c>
      <c r="Q302" s="19"/>
      <c r="R302" s="19"/>
      <c r="S302" s="19"/>
      <c r="T302" s="19"/>
    </row>
    <row r="303" spans="1:20" x14ac:dyDescent="0.25">
      <c r="A303" s="18" t="s">
        <v>314</v>
      </c>
      <c r="B303" t="s">
        <v>329</v>
      </c>
      <c r="C303">
        <v>7213</v>
      </c>
      <c r="D303">
        <v>0.13</v>
      </c>
      <c r="E303">
        <v>0.22</v>
      </c>
      <c r="F303">
        <v>0.23</v>
      </c>
      <c r="G303">
        <v>0.38</v>
      </c>
      <c r="H303">
        <v>0.05</v>
      </c>
      <c r="I303" s="11">
        <f t="shared" si="70"/>
        <v>937.69</v>
      </c>
      <c r="J303" s="11">
        <f t="shared" si="71"/>
        <v>1586.86</v>
      </c>
      <c r="K303" s="11">
        <f t="shared" si="72"/>
        <v>1658.99</v>
      </c>
      <c r="L303" s="11">
        <f t="shared" si="73"/>
        <v>2740.94</v>
      </c>
      <c r="M303" s="19">
        <f t="shared" si="74"/>
        <v>360.65000000000003</v>
      </c>
      <c r="N303" s="19">
        <f>Tableau2[[#This Row],[0-5]]*0+Tableau2[[#This Row],[6-15]]*0.36+Tableau2[[#This Row],[16-25]]*0.36+Tableau2[[#This Row],[26-60]]*0.36+Tableau2[[#This Row],[61_et_plus]]*0.36</f>
        <v>2285.0783999999994</v>
      </c>
      <c r="P303" s="19">
        <f>Tableau2[[#This Row],[Demande de transport]]*0.15</f>
        <v>342.76175999999992</v>
      </c>
      <c r="Q303" s="19"/>
      <c r="R303" s="19"/>
      <c r="S303" s="19"/>
      <c r="T303" s="19"/>
    </row>
    <row r="304" spans="1:20" x14ac:dyDescent="0.25">
      <c r="A304" s="18" t="s">
        <v>314</v>
      </c>
      <c r="B304" t="s">
        <v>330</v>
      </c>
      <c r="C304">
        <v>7980</v>
      </c>
      <c r="D304">
        <v>0.13</v>
      </c>
      <c r="E304">
        <v>0.22</v>
      </c>
      <c r="F304">
        <v>0.23</v>
      </c>
      <c r="G304">
        <v>0.37</v>
      </c>
      <c r="H304">
        <v>0.05</v>
      </c>
      <c r="I304" s="11">
        <f t="shared" si="70"/>
        <v>1037.4000000000001</v>
      </c>
      <c r="J304" s="11">
        <f t="shared" si="71"/>
        <v>1755.6</v>
      </c>
      <c r="K304" s="11">
        <f t="shared" si="72"/>
        <v>1835.4</v>
      </c>
      <c r="L304" s="11">
        <f t="shared" si="73"/>
        <v>2952.6</v>
      </c>
      <c r="M304" s="19">
        <f t="shared" si="74"/>
        <v>399</v>
      </c>
      <c r="N304" s="19">
        <f>Tableau2[[#This Row],[0-5]]*0+Tableau2[[#This Row],[6-15]]*0.36+Tableau2[[#This Row],[16-25]]*0.36+Tableau2[[#This Row],[26-60]]*0.36+Tableau2[[#This Row],[61_et_plus]]*0.36</f>
        <v>2499.3359999999998</v>
      </c>
      <c r="P304" s="19">
        <f>Tableau2[[#This Row],[Demande de transport]]*0.15</f>
        <v>374.90039999999993</v>
      </c>
      <c r="Q304" s="19"/>
      <c r="R304" s="19"/>
      <c r="S304" s="19"/>
      <c r="T304" s="19"/>
    </row>
    <row r="305" spans="1:20" x14ac:dyDescent="0.25">
      <c r="A305" s="18" t="s">
        <v>331</v>
      </c>
      <c r="B305" t="s">
        <v>350</v>
      </c>
      <c r="C305">
        <v>1837</v>
      </c>
      <c r="D305">
        <v>0.16</v>
      </c>
      <c r="E305">
        <v>0.2</v>
      </c>
      <c r="F305">
        <v>0.25</v>
      </c>
      <c r="G305">
        <v>0.37</v>
      </c>
      <c r="H305">
        <v>0.02</v>
      </c>
      <c r="I305" s="10">
        <f>C305*D305</f>
        <v>293.92</v>
      </c>
      <c r="J305" s="10">
        <f>C305*E305</f>
        <v>367.40000000000003</v>
      </c>
      <c r="K305" s="10">
        <f>C305*F305</f>
        <v>459.25</v>
      </c>
      <c r="L305" s="10">
        <f>C305*G305</f>
        <v>679.68999999999994</v>
      </c>
      <c r="M305" s="10">
        <f>C305*H305</f>
        <v>36.74</v>
      </c>
      <c r="N305" s="10">
        <f>Tableau2[[#This Row],[0-5]]*0+Tableau2[[#This Row],[6-15]]*0.36+Tableau2[[#This Row],[16-25]]*0.36+Tableau2[[#This Row],[26-60]]*0.36+Tableau2[[#This Row],[61_et_plus]]*0.36</f>
        <v>555.50879999999995</v>
      </c>
      <c r="P305" s="10">
        <f>Tableau2[[#This Row],[Demande de transport]]*0.15</f>
        <v>83.326319999999996</v>
      </c>
      <c r="Q305" s="19"/>
      <c r="R305" s="19"/>
      <c r="S305" s="19"/>
      <c r="T305" s="19"/>
    </row>
    <row r="306" spans="1:20" x14ac:dyDescent="0.25">
      <c r="A306" s="18" t="s">
        <v>331</v>
      </c>
      <c r="B306" t="s">
        <v>171</v>
      </c>
      <c r="C306">
        <v>1654</v>
      </c>
      <c r="D306">
        <v>0.13</v>
      </c>
      <c r="E306">
        <v>0.22</v>
      </c>
      <c r="F306">
        <v>0.24</v>
      </c>
      <c r="G306">
        <v>0.33</v>
      </c>
      <c r="H306">
        <v>0.08</v>
      </c>
      <c r="I306" s="11">
        <f t="shared" ref="I306:I324" si="75">C306*D306</f>
        <v>215.02</v>
      </c>
      <c r="J306" s="11">
        <f t="shared" ref="J306:J324" si="76">C306*E306</f>
        <v>363.88</v>
      </c>
      <c r="K306" s="11">
        <f t="shared" ref="K306:K324" si="77">C306*F306</f>
        <v>396.96</v>
      </c>
      <c r="L306" s="11">
        <f t="shared" ref="L306:L324" si="78">C306*G306</f>
        <v>545.82000000000005</v>
      </c>
      <c r="M306" s="10">
        <f t="shared" ref="M306:M324" si="79">C306*H306</f>
        <v>132.32</v>
      </c>
      <c r="N306" s="10">
        <f>Tableau2[[#This Row],[0-5]]*0+Tableau2[[#This Row],[6-15]]*0.36+Tableau2[[#This Row],[16-25]]*0.36+Tableau2[[#This Row],[26-60]]*0.36+Tableau2[[#This Row],[61_et_plus]]*0.36</f>
        <v>518.03279999999995</v>
      </c>
      <c r="P306" s="10">
        <f>Tableau2[[#This Row],[Demande de transport]]*0.15</f>
        <v>77.704919999999987</v>
      </c>
      <c r="Q306" s="19"/>
      <c r="R306" s="19"/>
      <c r="S306" s="19"/>
      <c r="T306" s="19"/>
    </row>
    <row r="307" spans="1:20" x14ac:dyDescent="0.25">
      <c r="A307" s="18" t="s">
        <v>331</v>
      </c>
      <c r="B307" t="s">
        <v>200</v>
      </c>
      <c r="C307">
        <v>841</v>
      </c>
      <c r="D307">
        <v>0.08</v>
      </c>
      <c r="E307">
        <v>0.19</v>
      </c>
      <c r="F307">
        <v>0.26</v>
      </c>
      <c r="G307">
        <v>0.35</v>
      </c>
      <c r="H307">
        <v>0.13</v>
      </c>
      <c r="I307" s="11">
        <f t="shared" si="75"/>
        <v>67.28</v>
      </c>
      <c r="J307" s="11">
        <f t="shared" si="76"/>
        <v>159.79</v>
      </c>
      <c r="K307" s="11">
        <f t="shared" si="77"/>
        <v>218.66</v>
      </c>
      <c r="L307" s="11">
        <f t="shared" si="78"/>
        <v>294.34999999999997</v>
      </c>
      <c r="M307" s="19">
        <f t="shared" si="79"/>
        <v>109.33</v>
      </c>
      <c r="N307" s="19">
        <f>Tableau2[[#This Row],[0-5]]*0+Tableau2[[#This Row],[6-15]]*0.36+Tableau2[[#This Row],[16-25]]*0.36+Tableau2[[#This Row],[26-60]]*0.36+Tableau2[[#This Row],[61_et_plus]]*0.36</f>
        <v>281.56679999999994</v>
      </c>
      <c r="P307" s="19">
        <f>Tableau2[[#This Row],[Demande de transport]]*0.15</f>
        <v>42.235019999999992</v>
      </c>
      <c r="Q307" s="19"/>
      <c r="R307" s="19"/>
      <c r="S307" s="19"/>
      <c r="T307" s="19"/>
    </row>
    <row r="308" spans="1:20" x14ac:dyDescent="0.25">
      <c r="A308" s="18" t="s">
        <v>331</v>
      </c>
      <c r="B308" t="s">
        <v>331</v>
      </c>
      <c r="C308">
        <v>1188</v>
      </c>
      <c r="D308">
        <v>0.1</v>
      </c>
      <c r="E308">
        <v>0.28000000000000003</v>
      </c>
      <c r="F308">
        <v>0.18</v>
      </c>
      <c r="G308">
        <v>0.33</v>
      </c>
      <c r="H308">
        <v>0.11</v>
      </c>
      <c r="I308" s="11">
        <f t="shared" si="75"/>
        <v>118.80000000000001</v>
      </c>
      <c r="J308" s="11">
        <f t="shared" si="76"/>
        <v>332.64000000000004</v>
      </c>
      <c r="K308" s="11">
        <f t="shared" si="77"/>
        <v>213.84</v>
      </c>
      <c r="L308" s="11">
        <f t="shared" si="78"/>
        <v>392.04</v>
      </c>
      <c r="M308" s="19">
        <f t="shared" si="79"/>
        <v>130.68</v>
      </c>
      <c r="N308" s="19">
        <f>Tableau2[[#This Row],[0-5]]*0+Tableau2[[#This Row],[6-15]]*0.36+Tableau2[[#This Row],[16-25]]*0.36+Tableau2[[#This Row],[26-60]]*0.36+Tableau2[[#This Row],[61_et_plus]]*0.36</f>
        <v>384.91200000000003</v>
      </c>
      <c r="P308" s="19">
        <f>Tableau2[[#This Row],[Demande de transport]]*0.15</f>
        <v>57.736800000000002</v>
      </c>
      <c r="Q308" s="19"/>
      <c r="R308" s="19"/>
      <c r="S308" s="19"/>
      <c r="T308" s="19"/>
    </row>
    <row r="309" spans="1:20" x14ac:dyDescent="0.25">
      <c r="A309" s="18" t="s">
        <v>331</v>
      </c>
      <c r="B309" t="s">
        <v>332</v>
      </c>
      <c r="C309">
        <v>506</v>
      </c>
      <c r="D309">
        <v>0.06</v>
      </c>
      <c r="E309">
        <v>0.28999999999999998</v>
      </c>
      <c r="F309">
        <v>0.12</v>
      </c>
      <c r="G309">
        <v>0.38</v>
      </c>
      <c r="H309">
        <v>0.15</v>
      </c>
      <c r="I309" s="11">
        <f t="shared" si="75"/>
        <v>30.36</v>
      </c>
      <c r="J309" s="11">
        <f t="shared" si="76"/>
        <v>146.73999999999998</v>
      </c>
      <c r="K309" s="11">
        <f t="shared" si="77"/>
        <v>60.72</v>
      </c>
      <c r="L309" s="11">
        <f t="shared" si="78"/>
        <v>192.28</v>
      </c>
      <c r="M309" s="19">
        <f t="shared" si="79"/>
        <v>75.899999999999991</v>
      </c>
      <c r="N309" s="19">
        <f>Tableau2[[#This Row],[0-5]]*0+Tableau2[[#This Row],[6-15]]*0.36+Tableau2[[#This Row],[16-25]]*0.36+Tableau2[[#This Row],[26-60]]*0.36+Tableau2[[#This Row],[61_et_plus]]*0.36</f>
        <v>171.23039999999997</v>
      </c>
      <c r="P309" s="19">
        <f>Tableau2[[#This Row],[Demande de transport]]*0.15</f>
        <v>25.684559999999994</v>
      </c>
      <c r="Q309" s="19"/>
      <c r="R309" s="19"/>
      <c r="S309" s="19"/>
      <c r="T309" s="19"/>
    </row>
    <row r="310" spans="1:20" x14ac:dyDescent="0.25">
      <c r="A310" s="18" t="s">
        <v>331</v>
      </c>
      <c r="B310" t="s">
        <v>333</v>
      </c>
      <c r="C310">
        <v>1415</v>
      </c>
      <c r="D310">
        <v>0.15</v>
      </c>
      <c r="E310">
        <v>0.24</v>
      </c>
      <c r="F310">
        <v>0.2</v>
      </c>
      <c r="G310">
        <v>0.39</v>
      </c>
      <c r="H310">
        <v>0.03</v>
      </c>
      <c r="I310" s="11">
        <f t="shared" si="75"/>
        <v>212.25</v>
      </c>
      <c r="J310" s="11">
        <f t="shared" si="76"/>
        <v>339.59999999999997</v>
      </c>
      <c r="K310" s="11">
        <f t="shared" si="77"/>
        <v>283</v>
      </c>
      <c r="L310" s="11">
        <f t="shared" si="78"/>
        <v>551.85</v>
      </c>
      <c r="M310" s="19">
        <f t="shared" si="79"/>
        <v>42.449999999999996</v>
      </c>
      <c r="N310" s="19">
        <f>Tableau2[[#This Row],[0-5]]*0+Tableau2[[#This Row],[6-15]]*0.36+Tableau2[[#This Row],[16-25]]*0.36+Tableau2[[#This Row],[26-60]]*0.36+Tableau2[[#This Row],[61_et_plus]]*0.36</f>
        <v>438.08399999999995</v>
      </c>
      <c r="P310" s="19">
        <f>Tableau2[[#This Row],[Demande de transport]]*0.15</f>
        <v>65.712599999999995</v>
      </c>
      <c r="Q310" s="19"/>
      <c r="R310" s="19"/>
      <c r="S310" s="19"/>
      <c r="T310" s="19"/>
    </row>
    <row r="311" spans="1:20" x14ac:dyDescent="0.25">
      <c r="A311" s="18" t="s">
        <v>331</v>
      </c>
      <c r="B311" t="s">
        <v>334</v>
      </c>
      <c r="C311">
        <v>623</v>
      </c>
      <c r="D311">
        <v>0.16</v>
      </c>
      <c r="E311">
        <v>0.19</v>
      </c>
      <c r="F311">
        <v>0.23</v>
      </c>
      <c r="G311">
        <v>0.37</v>
      </c>
      <c r="H311">
        <v>0.05</v>
      </c>
      <c r="I311" s="11">
        <f t="shared" si="75"/>
        <v>99.68</v>
      </c>
      <c r="J311" s="11">
        <f t="shared" si="76"/>
        <v>118.37</v>
      </c>
      <c r="K311" s="11">
        <f t="shared" si="77"/>
        <v>143.29</v>
      </c>
      <c r="L311" s="11">
        <f t="shared" si="78"/>
        <v>230.51</v>
      </c>
      <c r="M311" s="19">
        <f t="shared" si="79"/>
        <v>31.150000000000002</v>
      </c>
      <c r="N311" s="19">
        <f>Tableau2[[#This Row],[0-5]]*0+Tableau2[[#This Row],[6-15]]*0.36+Tableau2[[#This Row],[16-25]]*0.36+Tableau2[[#This Row],[26-60]]*0.36+Tableau2[[#This Row],[61_et_plus]]*0.36</f>
        <v>188.39519999999999</v>
      </c>
      <c r="P311" s="19">
        <f>Tableau2[[#This Row],[Demande de transport]]*0.15</f>
        <v>28.259279999999997</v>
      </c>
      <c r="Q311" s="19"/>
      <c r="R311" s="19"/>
      <c r="S311" s="19"/>
      <c r="T311" s="19"/>
    </row>
    <row r="312" spans="1:20" x14ac:dyDescent="0.25">
      <c r="A312" s="18" t="s">
        <v>331</v>
      </c>
      <c r="B312" t="s">
        <v>335</v>
      </c>
      <c r="C312">
        <v>1109</v>
      </c>
      <c r="D312">
        <v>0.17</v>
      </c>
      <c r="E312">
        <v>0.22</v>
      </c>
      <c r="F312">
        <v>0.21</v>
      </c>
      <c r="G312">
        <v>0.33</v>
      </c>
      <c r="H312">
        <v>7.0000000000000007E-2</v>
      </c>
      <c r="I312" s="11">
        <f t="shared" si="75"/>
        <v>188.53</v>
      </c>
      <c r="J312" s="11">
        <f t="shared" si="76"/>
        <v>243.98</v>
      </c>
      <c r="K312" s="11">
        <f t="shared" si="77"/>
        <v>232.89</v>
      </c>
      <c r="L312" s="11">
        <f t="shared" si="78"/>
        <v>365.97</v>
      </c>
      <c r="M312" s="19">
        <f t="shared" si="79"/>
        <v>77.63000000000001</v>
      </c>
      <c r="N312" s="19">
        <f>Tableau2[[#This Row],[0-5]]*0+Tableau2[[#This Row],[6-15]]*0.36+Tableau2[[#This Row],[16-25]]*0.36+Tableau2[[#This Row],[26-60]]*0.36+Tableau2[[#This Row],[61_et_plus]]*0.36</f>
        <v>331.36919999999998</v>
      </c>
      <c r="P312" s="19">
        <f>Tableau2[[#This Row],[Demande de transport]]*0.15</f>
        <v>49.705379999999998</v>
      </c>
      <c r="Q312" s="19"/>
      <c r="R312" s="19"/>
      <c r="S312" s="19"/>
      <c r="T312" s="19"/>
    </row>
    <row r="313" spans="1:20" x14ac:dyDescent="0.25">
      <c r="A313" s="18" t="s">
        <v>331</v>
      </c>
      <c r="B313" t="s">
        <v>336</v>
      </c>
      <c r="C313">
        <v>1042</v>
      </c>
      <c r="D313">
        <v>0.13</v>
      </c>
      <c r="E313">
        <v>0.18</v>
      </c>
      <c r="F313">
        <v>0.27</v>
      </c>
      <c r="G313">
        <v>0.42</v>
      </c>
      <c r="H313">
        <v>0.01</v>
      </c>
      <c r="I313" s="11">
        <f t="shared" si="75"/>
        <v>135.46</v>
      </c>
      <c r="J313" s="11">
        <f t="shared" si="76"/>
        <v>187.56</v>
      </c>
      <c r="K313" s="11">
        <f t="shared" si="77"/>
        <v>281.34000000000003</v>
      </c>
      <c r="L313" s="11">
        <f t="shared" si="78"/>
        <v>437.64</v>
      </c>
      <c r="M313" s="19">
        <f t="shared" si="79"/>
        <v>10.42</v>
      </c>
      <c r="N313" s="19">
        <f>Tableau2[[#This Row],[0-5]]*0+Tableau2[[#This Row],[6-15]]*0.36+Tableau2[[#This Row],[16-25]]*0.36+Tableau2[[#This Row],[26-60]]*0.36+Tableau2[[#This Row],[61_et_plus]]*0.36</f>
        <v>330.10559999999998</v>
      </c>
      <c r="P313" s="19">
        <f>Tableau2[[#This Row],[Demande de transport]]*0.15</f>
        <v>49.515839999999997</v>
      </c>
      <c r="Q313" s="19"/>
      <c r="R313" s="19"/>
      <c r="S313" s="19"/>
      <c r="T313" s="19"/>
    </row>
    <row r="314" spans="1:20" x14ac:dyDescent="0.25">
      <c r="A314" s="18" t="s">
        <v>331</v>
      </c>
      <c r="B314" t="s">
        <v>337</v>
      </c>
      <c r="C314">
        <v>991</v>
      </c>
      <c r="D314">
        <v>0.15</v>
      </c>
      <c r="E314">
        <v>0.14000000000000001</v>
      </c>
      <c r="F314">
        <v>0.37</v>
      </c>
      <c r="G314">
        <v>0.3</v>
      </c>
      <c r="H314">
        <v>0.05</v>
      </c>
      <c r="I314" s="11">
        <f t="shared" si="75"/>
        <v>148.65</v>
      </c>
      <c r="J314" s="11">
        <f t="shared" si="76"/>
        <v>138.74</v>
      </c>
      <c r="K314" s="11">
        <f t="shared" si="77"/>
        <v>366.67</v>
      </c>
      <c r="L314" s="11">
        <f t="shared" si="78"/>
        <v>297.3</v>
      </c>
      <c r="M314" s="19">
        <f t="shared" si="79"/>
        <v>49.550000000000004</v>
      </c>
      <c r="N314" s="19">
        <f>Tableau2[[#This Row],[0-5]]*0+Tableau2[[#This Row],[6-15]]*0.36+Tableau2[[#This Row],[16-25]]*0.36+Tableau2[[#This Row],[26-60]]*0.36+Tableau2[[#This Row],[61_et_plus]]*0.36</f>
        <v>306.81360000000006</v>
      </c>
      <c r="P314" s="19">
        <f>Tableau2[[#This Row],[Demande de transport]]*0.15</f>
        <v>46.022040000000011</v>
      </c>
      <c r="Q314" s="19"/>
      <c r="R314" s="19"/>
      <c r="S314" s="19"/>
      <c r="T314" s="19"/>
    </row>
    <row r="315" spans="1:20" x14ac:dyDescent="0.25">
      <c r="A315" s="18" t="s">
        <v>331</v>
      </c>
      <c r="B315" t="s">
        <v>338</v>
      </c>
      <c r="C315">
        <v>1273</v>
      </c>
      <c r="D315">
        <v>0.13</v>
      </c>
      <c r="E315">
        <v>0.22</v>
      </c>
      <c r="F315">
        <v>0.2</v>
      </c>
      <c r="G315">
        <v>0.37</v>
      </c>
      <c r="H315">
        <v>0.08</v>
      </c>
      <c r="I315" s="11">
        <f t="shared" si="75"/>
        <v>165.49</v>
      </c>
      <c r="J315" s="11">
        <f t="shared" si="76"/>
        <v>280.06</v>
      </c>
      <c r="K315" s="11">
        <f t="shared" si="77"/>
        <v>254.60000000000002</v>
      </c>
      <c r="L315" s="11">
        <f t="shared" si="78"/>
        <v>471.01</v>
      </c>
      <c r="M315" s="19">
        <f t="shared" si="79"/>
        <v>101.84</v>
      </c>
      <c r="N315" s="19">
        <f>Tableau2[[#This Row],[0-5]]*0+Tableau2[[#This Row],[6-15]]*0.36+Tableau2[[#This Row],[16-25]]*0.36+Tableau2[[#This Row],[26-60]]*0.36+Tableau2[[#This Row],[61_et_plus]]*0.36</f>
        <v>398.70359999999999</v>
      </c>
      <c r="P315" s="19">
        <f>Tableau2[[#This Row],[Demande de transport]]*0.15</f>
        <v>59.805539999999993</v>
      </c>
      <c r="Q315" s="19"/>
      <c r="R315" s="19"/>
      <c r="S315" s="19"/>
      <c r="T315" s="19"/>
    </row>
    <row r="316" spans="1:20" x14ac:dyDescent="0.25">
      <c r="A316" s="18" t="s">
        <v>331</v>
      </c>
      <c r="B316" t="s">
        <v>339</v>
      </c>
      <c r="C316">
        <v>405</v>
      </c>
      <c r="D316">
        <v>0.14000000000000001</v>
      </c>
      <c r="E316">
        <v>0.2</v>
      </c>
      <c r="F316">
        <v>0.2</v>
      </c>
      <c r="G316">
        <v>0.37</v>
      </c>
      <c r="H316">
        <v>0.08</v>
      </c>
      <c r="I316" s="11">
        <f t="shared" si="75"/>
        <v>56.7</v>
      </c>
      <c r="J316" s="11">
        <f t="shared" si="76"/>
        <v>81</v>
      </c>
      <c r="K316" s="11">
        <f t="shared" si="77"/>
        <v>81</v>
      </c>
      <c r="L316" s="11">
        <f t="shared" si="78"/>
        <v>149.85</v>
      </c>
      <c r="M316" s="19">
        <f t="shared" si="79"/>
        <v>32.4</v>
      </c>
      <c r="N316" s="19">
        <f>Tableau2[[#This Row],[0-5]]*0+Tableau2[[#This Row],[6-15]]*0.36+Tableau2[[#This Row],[16-25]]*0.36+Tableau2[[#This Row],[26-60]]*0.36+Tableau2[[#This Row],[61_et_plus]]*0.36</f>
        <v>123.92999999999999</v>
      </c>
      <c r="P316" s="19">
        <f>Tableau2[[#This Row],[Demande de transport]]*0.15</f>
        <v>18.589499999999997</v>
      </c>
      <c r="Q316" s="19"/>
      <c r="R316" s="19"/>
      <c r="S316" s="19"/>
      <c r="T316" s="19"/>
    </row>
    <row r="317" spans="1:20" x14ac:dyDescent="0.25">
      <c r="A317" s="18" t="s">
        <v>331</v>
      </c>
      <c r="B317" t="s">
        <v>340</v>
      </c>
      <c r="C317">
        <v>1222</v>
      </c>
      <c r="D317">
        <v>0.11</v>
      </c>
      <c r="E317">
        <v>0.22</v>
      </c>
      <c r="F317">
        <v>0.24</v>
      </c>
      <c r="G317">
        <v>0.36</v>
      </c>
      <c r="H317">
        <v>7.0000000000000007E-2</v>
      </c>
      <c r="I317" s="11">
        <f t="shared" si="75"/>
        <v>134.41999999999999</v>
      </c>
      <c r="J317" s="11">
        <f t="shared" si="76"/>
        <v>268.83999999999997</v>
      </c>
      <c r="K317" s="11">
        <f t="shared" si="77"/>
        <v>293.27999999999997</v>
      </c>
      <c r="L317" s="11">
        <f t="shared" si="78"/>
        <v>439.91999999999996</v>
      </c>
      <c r="M317" s="19">
        <f t="shared" si="79"/>
        <v>85.54</v>
      </c>
      <c r="N317" s="19">
        <f>Tableau2[[#This Row],[0-5]]*0+Tableau2[[#This Row],[6-15]]*0.36+Tableau2[[#This Row],[16-25]]*0.36+Tableau2[[#This Row],[26-60]]*0.36+Tableau2[[#This Row],[61_et_plus]]*0.36</f>
        <v>391.52879999999993</v>
      </c>
      <c r="P317" s="19">
        <f>Tableau2[[#This Row],[Demande de transport]]*0.15</f>
        <v>58.729319999999987</v>
      </c>
      <c r="Q317" s="19"/>
      <c r="R317" s="19"/>
      <c r="S317" s="19"/>
      <c r="T317" s="19"/>
    </row>
    <row r="318" spans="1:20" x14ac:dyDescent="0.25">
      <c r="A318" s="18" t="s">
        <v>331</v>
      </c>
      <c r="B318" t="s">
        <v>341</v>
      </c>
      <c r="C318">
        <v>300</v>
      </c>
      <c r="D318">
        <v>0.24</v>
      </c>
      <c r="E318">
        <v>0.12</v>
      </c>
      <c r="F318">
        <v>0.24</v>
      </c>
      <c r="G318">
        <v>0.35</v>
      </c>
      <c r="H318">
        <v>0.06</v>
      </c>
      <c r="I318" s="11">
        <f t="shared" si="75"/>
        <v>72</v>
      </c>
      <c r="J318" s="11">
        <f t="shared" si="76"/>
        <v>36</v>
      </c>
      <c r="K318" s="11">
        <f t="shared" si="77"/>
        <v>72</v>
      </c>
      <c r="L318" s="11">
        <f t="shared" si="78"/>
        <v>105</v>
      </c>
      <c r="M318" s="19">
        <f t="shared" si="79"/>
        <v>18</v>
      </c>
      <c r="N318" s="19">
        <f>Tableau2[[#This Row],[0-5]]*0+Tableau2[[#This Row],[6-15]]*0.36+Tableau2[[#This Row],[16-25]]*0.36+Tableau2[[#This Row],[26-60]]*0.36+Tableau2[[#This Row],[61_et_plus]]*0.36</f>
        <v>83.16</v>
      </c>
      <c r="P318" s="19">
        <f>Tableau2[[#This Row],[Demande de transport]]*0.15</f>
        <v>12.473999999999998</v>
      </c>
      <c r="Q318" s="19"/>
      <c r="R318" s="19"/>
      <c r="S318" s="19"/>
      <c r="T318" s="19"/>
    </row>
    <row r="319" spans="1:20" s="21" customFormat="1" x14ac:dyDescent="0.25">
      <c r="A319" s="18" t="s">
        <v>331</v>
      </c>
      <c r="B319" s="21" t="s">
        <v>342</v>
      </c>
      <c r="C319" s="21">
        <v>390</v>
      </c>
      <c r="D319" s="21">
        <v>0.12</v>
      </c>
      <c r="E319" s="21">
        <v>0.24</v>
      </c>
      <c r="F319" s="21">
        <v>0.24</v>
      </c>
      <c r="G319" s="21">
        <v>0.4</v>
      </c>
      <c r="H319" s="21" t="s">
        <v>283</v>
      </c>
      <c r="I319" s="25">
        <f t="shared" si="75"/>
        <v>46.8</v>
      </c>
      <c r="J319" s="25">
        <f t="shared" si="76"/>
        <v>93.6</v>
      </c>
      <c r="K319" s="25">
        <f t="shared" si="77"/>
        <v>93.6</v>
      </c>
      <c r="L319" s="25">
        <f t="shared" si="78"/>
        <v>156</v>
      </c>
      <c r="M319" s="26" t="e">
        <f t="shared" si="79"/>
        <v>#VALUE!</v>
      </c>
      <c r="N319" s="26" t="e">
        <f>Tableau2[[#This Row],[0-5]]*0+Tableau2[[#This Row],[6-15]]*0.36+Tableau2[[#This Row],[16-25]]*0.36+Tableau2[[#This Row],[26-60]]*0.36+Tableau2[[#This Row],[61_et_plus]]*0.36</f>
        <v>#VALUE!</v>
      </c>
      <c r="P319" s="26" t="e">
        <f>Tableau2[[#This Row],[Demande de transport]]*0.15</f>
        <v>#VALUE!</v>
      </c>
      <c r="Q319" s="19"/>
      <c r="R319" s="19"/>
      <c r="S319" s="19"/>
      <c r="T319" s="19"/>
    </row>
    <row r="320" spans="1:20" x14ac:dyDescent="0.25">
      <c r="A320" s="18" t="s">
        <v>331</v>
      </c>
      <c r="B320" t="s">
        <v>343</v>
      </c>
      <c r="C320">
        <v>762</v>
      </c>
      <c r="D320">
        <v>0.14000000000000001</v>
      </c>
      <c r="E320">
        <v>0.3</v>
      </c>
      <c r="F320">
        <v>0.18</v>
      </c>
      <c r="G320">
        <v>0.34</v>
      </c>
      <c r="H320">
        <v>0.03</v>
      </c>
      <c r="I320" s="11">
        <f t="shared" si="75"/>
        <v>106.68</v>
      </c>
      <c r="J320" s="11">
        <f t="shared" si="76"/>
        <v>228.6</v>
      </c>
      <c r="K320" s="11">
        <f t="shared" si="77"/>
        <v>137.16</v>
      </c>
      <c r="L320" s="11">
        <f t="shared" si="78"/>
        <v>259.08000000000004</v>
      </c>
      <c r="M320" s="19">
        <f t="shared" si="79"/>
        <v>22.86</v>
      </c>
      <c r="N320" s="19">
        <f>Tableau2[[#This Row],[0-5]]*0+Tableau2[[#This Row],[6-15]]*0.36+Tableau2[[#This Row],[16-25]]*0.36+Tableau2[[#This Row],[26-60]]*0.36+Tableau2[[#This Row],[61_et_plus]]*0.36</f>
        <v>233.17200000000003</v>
      </c>
      <c r="P320" s="19">
        <f>Tableau2[[#This Row],[Demande de transport]]*0.15</f>
        <v>34.9758</v>
      </c>
      <c r="Q320" s="19"/>
      <c r="R320" s="19"/>
      <c r="S320" s="19"/>
      <c r="T320" s="19"/>
    </row>
    <row r="321" spans="1:20" x14ac:dyDescent="0.25">
      <c r="A321" s="18" t="s">
        <v>331</v>
      </c>
      <c r="B321" t="s">
        <v>344</v>
      </c>
      <c r="C321">
        <v>925</v>
      </c>
      <c r="D321">
        <v>0.16</v>
      </c>
      <c r="E321">
        <v>0.24</v>
      </c>
      <c r="F321">
        <v>0.16</v>
      </c>
      <c r="G321">
        <v>0.4</v>
      </c>
      <c r="H321">
        <v>0.04</v>
      </c>
      <c r="I321" s="11">
        <f t="shared" si="75"/>
        <v>148</v>
      </c>
      <c r="J321" s="11">
        <f t="shared" si="76"/>
        <v>222</v>
      </c>
      <c r="K321" s="11">
        <f t="shared" si="77"/>
        <v>148</v>
      </c>
      <c r="L321" s="11">
        <f t="shared" si="78"/>
        <v>370</v>
      </c>
      <c r="M321" s="19">
        <f t="shared" si="79"/>
        <v>37</v>
      </c>
      <c r="N321" s="19">
        <f>Tableau2[[#This Row],[0-5]]*0+Tableau2[[#This Row],[6-15]]*0.36+Tableau2[[#This Row],[16-25]]*0.36+Tableau2[[#This Row],[26-60]]*0.36+Tableau2[[#This Row],[61_et_plus]]*0.36</f>
        <v>279.71999999999997</v>
      </c>
      <c r="P321" s="19">
        <f>Tableau2[[#This Row],[Demande de transport]]*0.15</f>
        <v>41.957999999999991</v>
      </c>
      <c r="Q321" s="19"/>
      <c r="R321" s="19"/>
      <c r="S321" s="19"/>
      <c r="T321" s="19"/>
    </row>
    <row r="322" spans="1:20" x14ac:dyDescent="0.25">
      <c r="A322" s="18" t="s">
        <v>331</v>
      </c>
      <c r="B322" t="s">
        <v>345</v>
      </c>
      <c r="C322">
        <v>441</v>
      </c>
      <c r="D322">
        <v>0.06</v>
      </c>
      <c r="E322">
        <v>0.26</v>
      </c>
      <c r="F322">
        <v>0.26</v>
      </c>
      <c r="G322">
        <v>0.4</v>
      </c>
      <c r="H322">
        <v>0.03</v>
      </c>
      <c r="I322" s="11">
        <f t="shared" si="75"/>
        <v>26.459999999999997</v>
      </c>
      <c r="J322" s="11">
        <f t="shared" si="76"/>
        <v>114.66000000000001</v>
      </c>
      <c r="K322" s="11">
        <f t="shared" si="77"/>
        <v>114.66000000000001</v>
      </c>
      <c r="L322" s="11">
        <f t="shared" si="78"/>
        <v>176.4</v>
      </c>
      <c r="M322" s="19">
        <f t="shared" si="79"/>
        <v>13.229999999999999</v>
      </c>
      <c r="N322" s="19">
        <f>Tableau2[[#This Row],[0-5]]*0+Tableau2[[#This Row],[6-15]]*0.36+Tableau2[[#This Row],[16-25]]*0.36+Tableau2[[#This Row],[26-60]]*0.36+Tableau2[[#This Row],[61_et_plus]]*0.36</f>
        <v>150.822</v>
      </c>
      <c r="P322" s="19">
        <f>Tableau2[[#This Row],[Demande de transport]]*0.15</f>
        <v>22.6233</v>
      </c>
      <c r="Q322" s="19"/>
      <c r="R322" s="19"/>
      <c r="S322" s="19"/>
      <c r="T322" s="19"/>
    </row>
    <row r="323" spans="1:20" x14ac:dyDescent="0.25">
      <c r="A323" s="18" t="s">
        <v>331</v>
      </c>
      <c r="B323" t="s">
        <v>346</v>
      </c>
      <c r="C323">
        <v>422</v>
      </c>
      <c r="D323">
        <v>0.18</v>
      </c>
      <c r="E323">
        <v>0.23</v>
      </c>
      <c r="F323">
        <v>0.15</v>
      </c>
      <c r="G323">
        <v>0.38</v>
      </c>
      <c r="H323">
        <v>0.08</v>
      </c>
      <c r="I323" s="11">
        <f t="shared" si="75"/>
        <v>75.959999999999994</v>
      </c>
      <c r="J323" s="11">
        <f t="shared" si="76"/>
        <v>97.06</v>
      </c>
      <c r="K323" s="11">
        <f t="shared" si="77"/>
        <v>63.3</v>
      </c>
      <c r="L323" s="11">
        <f t="shared" si="78"/>
        <v>160.36000000000001</v>
      </c>
      <c r="M323" s="19">
        <f t="shared" si="79"/>
        <v>33.76</v>
      </c>
      <c r="N323" s="19">
        <f>Tableau2[[#This Row],[0-5]]*0+Tableau2[[#This Row],[6-15]]*0.36+Tableau2[[#This Row],[16-25]]*0.36+Tableau2[[#This Row],[26-60]]*0.36+Tableau2[[#This Row],[61_et_plus]]*0.36</f>
        <v>127.61280000000001</v>
      </c>
      <c r="P323" s="19">
        <f>Tableau2[[#This Row],[Demande de transport]]*0.15</f>
        <v>19.141919999999999</v>
      </c>
      <c r="Q323" s="19"/>
      <c r="R323" s="19"/>
      <c r="S323" s="19"/>
      <c r="T323" s="19"/>
    </row>
    <row r="324" spans="1:20" x14ac:dyDescent="0.25">
      <c r="A324" s="18" t="s">
        <v>331</v>
      </c>
      <c r="B324" t="s">
        <v>347</v>
      </c>
      <c r="C324">
        <v>1039</v>
      </c>
      <c r="D324">
        <v>0.09</v>
      </c>
      <c r="E324">
        <v>0.31</v>
      </c>
      <c r="F324">
        <v>0.22</v>
      </c>
      <c r="G324">
        <v>0.31</v>
      </c>
      <c r="H324">
        <v>0.08</v>
      </c>
      <c r="I324" s="11">
        <f t="shared" si="75"/>
        <v>93.509999999999991</v>
      </c>
      <c r="J324" s="11">
        <f t="shared" si="76"/>
        <v>322.08999999999997</v>
      </c>
      <c r="K324" s="11">
        <f t="shared" si="77"/>
        <v>228.58</v>
      </c>
      <c r="L324" s="11">
        <f t="shared" si="78"/>
        <v>322.08999999999997</v>
      </c>
      <c r="M324" s="19">
        <f t="shared" si="79"/>
        <v>83.12</v>
      </c>
      <c r="N324" s="19">
        <f>Tableau2[[#This Row],[0-5]]*0+Tableau2[[#This Row],[6-15]]*0.36+Tableau2[[#This Row],[16-25]]*0.36+Tableau2[[#This Row],[26-60]]*0.36+Tableau2[[#This Row],[61_et_plus]]*0.36</f>
        <v>344.11679999999996</v>
      </c>
      <c r="P324" s="19">
        <f>Tableau2[[#This Row],[Demande de transport]]*0.15</f>
        <v>51.617519999999992</v>
      </c>
      <c r="Q324" s="19"/>
      <c r="R324" s="19"/>
      <c r="S324" s="19"/>
      <c r="T324" s="19"/>
    </row>
    <row r="325" spans="1:20" x14ac:dyDescent="0.25">
      <c r="A325" s="18" t="s">
        <v>331</v>
      </c>
      <c r="B325" t="s">
        <v>348</v>
      </c>
      <c r="C325">
        <v>1824</v>
      </c>
      <c r="D325">
        <v>0.13</v>
      </c>
      <c r="E325">
        <v>0.22</v>
      </c>
      <c r="F325">
        <v>0.17</v>
      </c>
      <c r="G325">
        <v>0.4</v>
      </c>
      <c r="H325">
        <v>7.0000000000000007E-2</v>
      </c>
      <c r="I325" s="11">
        <f t="shared" ref="I325:I326" si="80">C325*D325</f>
        <v>237.12</v>
      </c>
      <c r="J325" s="11">
        <f t="shared" ref="J325:J326" si="81">C325*E325</f>
        <v>401.28000000000003</v>
      </c>
      <c r="K325" s="11">
        <f t="shared" ref="K325:K326" si="82">C325*F325</f>
        <v>310.08000000000004</v>
      </c>
      <c r="L325" s="11">
        <f t="shared" ref="L325:L326" si="83">C325*G325</f>
        <v>729.6</v>
      </c>
      <c r="M325" s="10">
        <f t="shared" ref="M325:M326" si="84">C325*H325</f>
        <v>127.68</v>
      </c>
      <c r="N325" s="10">
        <f>Tableau2[[#This Row],[0-5]]*0+Tableau2[[#This Row],[6-15]]*0.36+Tableau2[[#This Row],[16-25]]*0.36+Tableau2[[#This Row],[26-60]]*0.36+Tableau2[[#This Row],[61_et_plus]]*0.36</f>
        <v>564.71039999999994</v>
      </c>
      <c r="P325" s="10">
        <f>Tableau2[[#This Row],[Demande de transport]]*0.15</f>
        <v>84.706559999999982</v>
      </c>
      <c r="Q325" s="19"/>
      <c r="R325" s="19"/>
      <c r="S325" s="19"/>
      <c r="T325" s="19"/>
    </row>
    <row r="326" spans="1:20" s="21" customFormat="1" x14ac:dyDescent="0.25">
      <c r="A326" s="18" t="s">
        <v>331</v>
      </c>
      <c r="B326" s="21" t="s">
        <v>349</v>
      </c>
      <c r="C326" s="21">
        <v>663</v>
      </c>
      <c r="D326" s="21">
        <v>0.08</v>
      </c>
      <c r="E326" s="21">
        <v>0.18</v>
      </c>
      <c r="F326" s="21">
        <v>0.39</v>
      </c>
      <c r="G326" s="21">
        <v>0.34</v>
      </c>
      <c r="H326" s="21" t="s">
        <v>283</v>
      </c>
      <c r="I326" s="25">
        <f t="shared" si="80"/>
        <v>53.04</v>
      </c>
      <c r="J326" s="25">
        <f t="shared" si="81"/>
        <v>119.33999999999999</v>
      </c>
      <c r="K326" s="25">
        <f t="shared" si="82"/>
        <v>258.57</v>
      </c>
      <c r="L326" s="25">
        <f t="shared" si="83"/>
        <v>225.42000000000002</v>
      </c>
      <c r="M326" s="26" t="e">
        <f t="shared" si="84"/>
        <v>#VALUE!</v>
      </c>
      <c r="N326" s="26" t="e">
        <f>Tableau2[[#This Row],[0-5]]*0+Tableau2[[#This Row],[6-15]]*0.36+Tableau2[[#This Row],[16-25]]*0.36+Tableau2[[#This Row],[26-60]]*0.36+Tableau2[[#This Row],[61_et_plus]]*0.36</f>
        <v>#VALUE!</v>
      </c>
      <c r="P326" s="26" t="e">
        <f>Tableau2[[#This Row],[Demande de transport]]*0.15</f>
        <v>#VALUE!</v>
      </c>
      <c r="Q326" s="19"/>
      <c r="R326" s="19"/>
      <c r="S326" s="19"/>
      <c r="T326" s="19"/>
    </row>
    <row r="327" spans="1:20" x14ac:dyDescent="0.25">
      <c r="A327" s="18" t="s">
        <v>351</v>
      </c>
      <c r="B327" t="s">
        <v>192</v>
      </c>
      <c r="C327">
        <v>657</v>
      </c>
      <c r="D327">
        <v>0.12</v>
      </c>
      <c r="E327">
        <v>0.23</v>
      </c>
      <c r="F327">
        <v>0.26</v>
      </c>
      <c r="G327">
        <v>0.32</v>
      </c>
      <c r="H327">
        <v>7.0000000000000007E-2</v>
      </c>
      <c r="I327" s="11">
        <f t="shared" ref="I327:I330" si="85">C327*D327</f>
        <v>78.84</v>
      </c>
      <c r="J327" s="11">
        <f t="shared" ref="J327:J330" si="86">C327*E327</f>
        <v>151.11000000000001</v>
      </c>
      <c r="K327" s="11">
        <f t="shared" ref="K327:K330" si="87">C327*F327</f>
        <v>170.82</v>
      </c>
      <c r="L327" s="11">
        <f t="shared" ref="L327:L330" si="88">C327*G327</f>
        <v>210.24</v>
      </c>
      <c r="M327" s="10">
        <f t="shared" ref="M327:M330" si="89">C327*H327</f>
        <v>45.99</v>
      </c>
      <c r="N327" s="10">
        <f>Tableau2[[#This Row],[0-5]]*0+Tableau2[[#This Row],[6-15]]*0.36+Tableau2[[#This Row],[16-25]]*0.36+Tableau2[[#This Row],[26-60]]*0.36+Tableau2[[#This Row],[61_et_plus]]*0.36</f>
        <v>208.13760000000002</v>
      </c>
      <c r="P327" s="10">
        <f>Tableau2[[#This Row],[Demande de transport]]*0.15</f>
        <v>31.220640000000003</v>
      </c>
      <c r="Q327" s="19"/>
      <c r="R327" s="19"/>
      <c r="S327" s="19"/>
      <c r="T327" s="19"/>
    </row>
    <row r="328" spans="1:20" x14ac:dyDescent="0.25">
      <c r="A328" s="18" t="s">
        <v>351</v>
      </c>
      <c r="B328" t="s">
        <v>352</v>
      </c>
      <c r="C328">
        <v>815</v>
      </c>
      <c r="D328">
        <v>0.13</v>
      </c>
      <c r="E328">
        <v>0.24</v>
      </c>
      <c r="F328">
        <v>0.25</v>
      </c>
      <c r="G328">
        <v>0.38</v>
      </c>
      <c r="H328">
        <v>0.01</v>
      </c>
      <c r="I328" s="11">
        <f t="shared" si="85"/>
        <v>105.95</v>
      </c>
      <c r="J328" s="11">
        <f t="shared" si="86"/>
        <v>195.6</v>
      </c>
      <c r="K328" s="11">
        <f t="shared" si="87"/>
        <v>203.75</v>
      </c>
      <c r="L328" s="11">
        <f t="shared" si="88"/>
        <v>309.7</v>
      </c>
      <c r="M328" s="19">
        <f t="shared" si="89"/>
        <v>8.15</v>
      </c>
      <c r="N328" s="19">
        <f>Tableau2[[#This Row],[0-5]]*0+Tableau2[[#This Row],[6-15]]*0.36+Tableau2[[#This Row],[16-25]]*0.36+Tableau2[[#This Row],[26-60]]*0.36+Tableau2[[#This Row],[61_et_plus]]*0.36</f>
        <v>258.19200000000001</v>
      </c>
      <c r="P328" s="19">
        <f>Tableau2[[#This Row],[Demande de transport]]*0.15</f>
        <v>38.7288</v>
      </c>
      <c r="Q328" s="19"/>
      <c r="R328" s="19"/>
      <c r="S328" s="19"/>
      <c r="T328" s="19"/>
    </row>
    <row r="329" spans="1:20" x14ac:dyDescent="0.25">
      <c r="A329" s="18" t="s">
        <v>351</v>
      </c>
      <c r="B329" t="s">
        <v>70</v>
      </c>
      <c r="C329">
        <v>1299</v>
      </c>
      <c r="D329">
        <v>0.22</v>
      </c>
      <c r="E329">
        <v>0.14000000000000001</v>
      </c>
      <c r="F329">
        <v>0.26</v>
      </c>
      <c r="G329">
        <v>0.36</v>
      </c>
      <c r="H329">
        <v>0.01</v>
      </c>
      <c r="I329" s="11">
        <f t="shared" si="85"/>
        <v>285.78000000000003</v>
      </c>
      <c r="J329" s="11">
        <f t="shared" si="86"/>
        <v>181.86</v>
      </c>
      <c r="K329" s="11">
        <f t="shared" si="87"/>
        <v>337.74</v>
      </c>
      <c r="L329" s="11">
        <f t="shared" si="88"/>
        <v>467.64</v>
      </c>
      <c r="M329" s="19">
        <f t="shared" si="89"/>
        <v>12.99</v>
      </c>
      <c r="N329" s="19">
        <f>Tableau2[[#This Row],[0-5]]*0+Tableau2[[#This Row],[6-15]]*0.36+Tableau2[[#This Row],[16-25]]*0.36+Tableau2[[#This Row],[26-60]]*0.36+Tableau2[[#This Row],[61_et_plus]]*0.36</f>
        <v>360.08279999999996</v>
      </c>
      <c r="P329" s="19">
        <f>Tableau2[[#This Row],[Demande de transport]]*0.15</f>
        <v>54.012419999999992</v>
      </c>
      <c r="Q329" s="19"/>
      <c r="R329" s="19"/>
      <c r="S329" s="19"/>
      <c r="T329" s="19"/>
    </row>
    <row r="330" spans="1:20" x14ac:dyDescent="0.25">
      <c r="A330" s="18" t="s">
        <v>351</v>
      </c>
      <c r="B330" t="s">
        <v>351</v>
      </c>
      <c r="C330">
        <v>1748</v>
      </c>
      <c r="D330">
        <v>0.1</v>
      </c>
      <c r="E330">
        <v>0.28000000000000003</v>
      </c>
      <c r="F330">
        <v>0.19</v>
      </c>
      <c r="G330">
        <v>0.38</v>
      </c>
      <c r="H330">
        <v>0.05</v>
      </c>
      <c r="I330" s="10">
        <f t="shared" si="85"/>
        <v>174.8</v>
      </c>
      <c r="J330" s="10">
        <f t="shared" si="86"/>
        <v>489.44000000000005</v>
      </c>
      <c r="K330" s="10">
        <f t="shared" si="87"/>
        <v>332.12</v>
      </c>
      <c r="L330" s="10">
        <f t="shared" si="88"/>
        <v>664.24</v>
      </c>
      <c r="M330" s="19">
        <f t="shared" si="89"/>
        <v>87.4</v>
      </c>
      <c r="N330" s="19">
        <f>Tableau2[[#This Row],[0-5]]*0+Tableau2[[#This Row],[6-15]]*0.36+Tableau2[[#This Row],[16-25]]*0.36+Tableau2[[#This Row],[26-60]]*0.36+Tableau2[[#This Row],[61_et_plus]]*0.36</f>
        <v>566.35200000000009</v>
      </c>
      <c r="P330" s="19">
        <f>Tableau2[[#This Row],[Demande de transport]]*0.15</f>
        <v>84.952800000000011</v>
      </c>
      <c r="Q330" s="19"/>
      <c r="R330" s="19"/>
      <c r="S330" s="19"/>
      <c r="T330" s="19"/>
    </row>
    <row r="331" spans="1:20" x14ac:dyDescent="0.25">
      <c r="A331" s="18" t="s">
        <v>353</v>
      </c>
      <c r="B331" t="s">
        <v>355</v>
      </c>
      <c r="C331">
        <v>4616</v>
      </c>
      <c r="D331">
        <v>0.13</v>
      </c>
      <c r="E331">
        <v>0.22</v>
      </c>
      <c r="F331">
        <v>0.21</v>
      </c>
      <c r="G331">
        <v>0.4</v>
      </c>
      <c r="H331">
        <v>0.05</v>
      </c>
      <c r="I331" s="10">
        <f>C331*D331</f>
        <v>600.08000000000004</v>
      </c>
      <c r="J331" s="10">
        <f>C331*E331</f>
        <v>1015.52</v>
      </c>
      <c r="K331" s="10">
        <f>C331*F331</f>
        <v>969.36</v>
      </c>
      <c r="L331" s="10">
        <f>C331*G331</f>
        <v>1846.4</v>
      </c>
      <c r="M331" s="10">
        <f>C331*H331</f>
        <v>230.8</v>
      </c>
      <c r="N331" s="10">
        <f>Tableau2[[#This Row],[0-5]]*0+Tableau2[[#This Row],[6-15]]*0.36+Tableau2[[#This Row],[16-25]]*0.36+Tableau2[[#This Row],[26-60]]*0.36+Tableau2[[#This Row],[61_et_plus]]*0.36</f>
        <v>1462.3488</v>
      </c>
      <c r="P331" s="10">
        <f>Tableau2[[#This Row],[Demande de transport]]*0.15</f>
        <v>219.35231999999999</v>
      </c>
      <c r="Q331" s="19"/>
      <c r="R331" s="19"/>
      <c r="S331" s="19"/>
      <c r="T331" s="19"/>
    </row>
    <row r="332" spans="1:20" x14ac:dyDescent="0.25">
      <c r="A332" s="18" t="s">
        <v>353</v>
      </c>
      <c r="B332" t="s">
        <v>353</v>
      </c>
      <c r="C332">
        <v>3696</v>
      </c>
      <c r="D332">
        <v>0.11</v>
      </c>
      <c r="E332">
        <v>0.2</v>
      </c>
      <c r="F332">
        <v>0.24</v>
      </c>
      <c r="G332">
        <v>0.38</v>
      </c>
      <c r="H332">
        <v>7.0000000000000007E-2</v>
      </c>
      <c r="I332" s="11">
        <f t="shared" ref="I332:I335" si="90">C332*D332</f>
        <v>406.56</v>
      </c>
      <c r="J332" s="11">
        <f t="shared" ref="J332:J335" si="91">C332*E332</f>
        <v>739.2</v>
      </c>
      <c r="K332" s="11">
        <f t="shared" ref="K332:K335" si="92">C332*F332</f>
        <v>887.04</v>
      </c>
      <c r="L332" s="11">
        <f t="shared" ref="L332:L335" si="93">C332*G332</f>
        <v>1404.48</v>
      </c>
      <c r="M332" s="10">
        <f t="shared" ref="M332:M335" si="94">C332*H332</f>
        <v>258.72000000000003</v>
      </c>
      <c r="N332" s="10">
        <f>Tableau2[[#This Row],[0-5]]*0+Tableau2[[#This Row],[6-15]]*0.36+Tableau2[[#This Row],[16-25]]*0.36+Tableau2[[#This Row],[26-60]]*0.36+Tableau2[[#This Row],[61_et_plus]]*0.36</f>
        <v>1184.1984000000002</v>
      </c>
      <c r="P332" s="10">
        <f>Tableau2[[#This Row],[Demande de transport]]*0.15</f>
        <v>177.62976000000003</v>
      </c>
      <c r="Q332" s="19"/>
      <c r="R332" s="19"/>
      <c r="S332" s="19"/>
      <c r="T332" s="19"/>
    </row>
    <row r="333" spans="1:20" x14ac:dyDescent="0.25">
      <c r="A333" s="18" t="s">
        <v>353</v>
      </c>
      <c r="B333" t="s">
        <v>356</v>
      </c>
      <c r="C333">
        <v>1971</v>
      </c>
      <c r="D333">
        <v>0.12</v>
      </c>
      <c r="E333">
        <v>0.2</v>
      </c>
      <c r="F333">
        <v>0.24</v>
      </c>
      <c r="G333">
        <v>0.37</v>
      </c>
      <c r="H333">
        <v>0.08</v>
      </c>
      <c r="I333" s="11">
        <f t="shared" si="90"/>
        <v>236.51999999999998</v>
      </c>
      <c r="J333" s="11">
        <f t="shared" si="91"/>
        <v>394.20000000000005</v>
      </c>
      <c r="K333" s="11">
        <f t="shared" si="92"/>
        <v>473.03999999999996</v>
      </c>
      <c r="L333" s="11">
        <f t="shared" si="93"/>
        <v>729.27</v>
      </c>
      <c r="M333" s="19">
        <f t="shared" si="94"/>
        <v>157.68</v>
      </c>
      <c r="N333" s="19">
        <f>Tableau2[[#This Row],[0-5]]*0+Tableau2[[#This Row],[6-15]]*0.36+Tableau2[[#This Row],[16-25]]*0.36+Tableau2[[#This Row],[26-60]]*0.36+Tableau2[[#This Row],[61_et_plus]]*0.36</f>
        <v>631.50840000000005</v>
      </c>
      <c r="P333" s="19">
        <f>Tableau2[[#This Row],[Demande de transport]]*0.15</f>
        <v>94.726260000000011</v>
      </c>
      <c r="Q333" s="19"/>
      <c r="R333" s="19"/>
      <c r="S333" s="19"/>
      <c r="T333" s="19"/>
    </row>
    <row r="334" spans="1:20" x14ac:dyDescent="0.25">
      <c r="A334" s="18" t="s">
        <v>353</v>
      </c>
      <c r="B334" t="s">
        <v>354</v>
      </c>
      <c r="C334">
        <v>1247</v>
      </c>
      <c r="D334">
        <v>7.0000000000000007E-2</v>
      </c>
      <c r="E334">
        <v>0.16</v>
      </c>
      <c r="F334">
        <v>0.22</v>
      </c>
      <c r="G334">
        <v>0.43</v>
      </c>
      <c r="H334">
        <v>0.11</v>
      </c>
      <c r="I334" s="11">
        <f t="shared" si="90"/>
        <v>87.29</v>
      </c>
      <c r="J334" s="11">
        <f t="shared" si="91"/>
        <v>199.52</v>
      </c>
      <c r="K334" s="11">
        <f t="shared" si="92"/>
        <v>274.33999999999997</v>
      </c>
      <c r="L334" s="11">
        <f t="shared" si="93"/>
        <v>536.21</v>
      </c>
      <c r="M334" s="19">
        <f t="shared" si="94"/>
        <v>137.16999999999999</v>
      </c>
      <c r="N334" s="19">
        <f>Tableau2[[#This Row],[0-5]]*0+Tableau2[[#This Row],[6-15]]*0.36+Tableau2[[#This Row],[16-25]]*0.36+Tableau2[[#This Row],[26-60]]*0.36+Tableau2[[#This Row],[61_et_plus]]*0.36</f>
        <v>413.00639999999999</v>
      </c>
      <c r="P334" s="19">
        <f>Tableau2[[#This Row],[Demande de transport]]*0.15</f>
        <v>61.950959999999995</v>
      </c>
      <c r="Q334" s="19"/>
      <c r="R334" s="19"/>
      <c r="S334" s="19"/>
      <c r="T334" s="19"/>
    </row>
    <row r="335" spans="1:20" x14ac:dyDescent="0.25">
      <c r="A335" s="18" t="s">
        <v>353</v>
      </c>
      <c r="B335" t="s">
        <v>357</v>
      </c>
      <c r="C335">
        <v>3713</v>
      </c>
      <c r="D335">
        <v>0.13</v>
      </c>
      <c r="E335">
        <v>0.19</v>
      </c>
      <c r="F335">
        <v>0.23</v>
      </c>
      <c r="G335">
        <v>0.4</v>
      </c>
      <c r="H335">
        <v>0.05</v>
      </c>
      <c r="I335" s="11">
        <f t="shared" si="90"/>
        <v>482.69</v>
      </c>
      <c r="J335" s="11">
        <f t="shared" si="91"/>
        <v>705.47</v>
      </c>
      <c r="K335" s="11">
        <f t="shared" si="92"/>
        <v>853.99</v>
      </c>
      <c r="L335" s="11">
        <f t="shared" si="93"/>
        <v>1485.2</v>
      </c>
      <c r="M335" s="19">
        <f t="shared" si="94"/>
        <v>185.65</v>
      </c>
      <c r="N335" s="19">
        <f>Tableau2[[#This Row],[0-5]]*0+Tableau2[[#This Row],[6-15]]*0.36+Tableau2[[#This Row],[16-25]]*0.36+Tableau2[[#This Row],[26-60]]*0.36+Tableau2[[#This Row],[61_et_plus]]*0.36</f>
        <v>1162.9116000000001</v>
      </c>
      <c r="P335" s="19">
        <f>Tableau2[[#This Row],[Demande de transport]]*0.15</f>
        <v>174.43674000000001</v>
      </c>
      <c r="Q335" s="19"/>
      <c r="R335" s="19"/>
      <c r="S335" s="19"/>
      <c r="T335" s="19"/>
    </row>
    <row r="336" spans="1:20" x14ac:dyDescent="0.25">
      <c r="A336" s="18" t="s">
        <v>373</v>
      </c>
      <c r="B336" t="s">
        <v>358</v>
      </c>
      <c r="C336">
        <v>1143</v>
      </c>
      <c r="D336">
        <v>0.15</v>
      </c>
      <c r="E336">
        <v>0.15</v>
      </c>
      <c r="F336">
        <v>0.2</v>
      </c>
      <c r="G336">
        <v>0.42</v>
      </c>
      <c r="H336">
        <v>0.08</v>
      </c>
      <c r="I336" s="11">
        <f t="shared" ref="I336:I352" si="95">C336*D336</f>
        <v>171.45</v>
      </c>
      <c r="J336" s="11">
        <f t="shared" ref="J336:J352" si="96">C336*E336</f>
        <v>171.45</v>
      </c>
      <c r="K336" s="11">
        <f t="shared" ref="K336:K352" si="97">C336*F336</f>
        <v>228.60000000000002</v>
      </c>
      <c r="L336" s="11">
        <f t="shared" ref="L336:L352" si="98">C336*G336</f>
        <v>480.06</v>
      </c>
      <c r="M336" s="10">
        <f t="shared" ref="M336:M352" si="99">C336*H336</f>
        <v>91.44</v>
      </c>
      <c r="N336" s="10">
        <f>Tableau2[[#This Row],[0-5]]*0+Tableau2[[#This Row],[6-15]]*0.36+Tableau2[[#This Row],[16-25]]*0.36+Tableau2[[#This Row],[26-60]]*0.36+Tableau2[[#This Row],[61_et_plus]]*0.36</f>
        <v>349.75800000000004</v>
      </c>
      <c r="P336" s="10">
        <f>Tableau2[[#This Row],[Demande de transport]]*0.15</f>
        <v>52.463700000000003</v>
      </c>
      <c r="Q336" s="19"/>
      <c r="R336" s="19"/>
      <c r="S336" s="19"/>
      <c r="T336" s="19"/>
    </row>
    <row r="337" spans="1:20" x14ac:dyDescent="0.25">
      <c r="A337" s="18" t="s">
        <v>373</v>
      </c>
      <c r="B337" t="s">
        <v>359</v>
      </c>
      <c r="C337">
        <v>7239</v>
      </c>
      <c r="D337">
        <v>0.12</v>
      </c>
      <c r="E337">
        <v>0.19</v>
      </c>
      <c r="F337">
        <v>0.24</v>
      </c>
      <c r="G337">
        <v>0.4</v>
      </c>
      <c r="H337">
        <v>0.06</v>
      </c>
      <c r="I337" s="11">
        <f t="shared" si="95"/>
        <v>868.68</v>
      </c>
      <c r="J337" s="11">
        <f t="shared" si="96"/>
        <v>1375.41</v>
      </c>
      <c r="K337" s="11">
        <f t="shared" si="97"/>
        <v>1737.36</v>
      </c>
      <c r="L337" s="11">
        <f t="shared" si="98"/>
        <v>2895.6000000000004</v>
      </c>
      <c r="M337" s="19">
        <f t="shared" si="99"/>
        <v>434.34</v>
      </c>
      <c r="N337" s="19">
        <f>Tableau2[[#This Row],[0-5]]*0+Tableau2[[#This Row],[6-15]]*0.36+Tableau2[[#This Row],[16-25]]*0.36+Tableau2[[#This Row],[26-60]]*0.36+Tableau2[[#This Row],[61_et_plus]]*0.36</f>
        <v>2319.3756000000003</v>
      </c>
      <c r="P337" s="19">
        <f>Tableau2[[#This Row],[Demande de transport]]*0.15</f>
        <v>347.90634000000006</v>
      </c>
      <c r="Q337" s="19"/>
      <c r="R337" s="19"/>
      <c r="S337" s="19"/>
      <c r="T337" s="19"/>
    </row>
    <row r="338" spans="1:20" x14ac:dyDescent="0.25">
      <c r="A338" s="18" t="s">
        <v>373</v>
      </c>
      <c r="B338" t="s">
        <v>360</v>
      </c>
      <c r="C338">
        <v>1260</v>
      </c>
      <c r="D338">
        <v>0.19</v>
      </c>
      <c r="E338">
        <v>0.2</v>
      </c>
      <c r="F338">
        <v>0.17</v>
      </c>
      <c r="G338">
        <v>0.39</v>
      </c>
      <c r="H338">
        <v>0.06</v>
      </c>
      <c r="I338" s="11">
        <f t="shared" si="95"/>
        <v>239.4</v>
      </c>
      <c r="J338" s="11">
        <f t="shared" si="96"/>
        <v>252</v>
      </c>
      <c r="K338" s="11">
        <f t="shared" si="97"/>
        <v>214.20000000000002</v>
      </c>
      <c r="L338" s="11">
        <f t="shared" si="98"/>
        <v>491.40000000000003</v>
      </c>
      <c r="M338" s="19">
        <f t="shared" si="99"/>
        <v>75.599999999999994</v>
      </c>
      <c r="N338" s="19">
        <f>Tableau2[[#This Row],[0-5]]*0+Tableau2[[#This Row],[6-15]]*0.36+Tableau2[[#This Row],[16-25]]*0.36+Tableau2[[#This Row],[26-60]]*0.36+Tableau2[[#This Row],[61_et_plus]]*0.36</f>
        <v>371.952</v>
      </c>
      <c r="P338" s="19">
        <f>Tableau2[[#This Row],[Demande de transport]]*0.15</f>
        <v>55.7928</v>
      </c>
      <c r="Q338" s="19"/>
      <c r="R338" s="19"/>
      <c r="S338" s="19"/>
      <c r="T338" s="19"/>
    </row>
    <row r="339" spans="1:20" x14ac:dyDescent="0.25">
      <c r="A339" s="18" t="s">
        <v>373</v>
      </c>
      <c r="B339" t="s">
        <v>361</v>
      </c>
      <c r="C339">
        <v>11971</v>
      </c>
      <c r="D339">
        <v>0.11</v>
      </c>
      <c r="E339">
        <v>0.21</v>
      </c>
      <c r="F339">
        <v>0.2</v>
      </c>
      <c r="G339">
        <v>0.43</v>
      </c>
      <c r="H339">
        <v>0.06</v>
      </c>
      <c r="I339" s="11">
        <f t="shared" si="95"/>
        <v>1316.81</v>
      </c>
      <c r="J339" s="11">
        <f t="shared" si="96"/>
        <v>2513.91</v>
      </c>
      <c r="K339" s="11">
        <f t="shared" si="97"/>
        <v>2394.2000000000003</v>
      </c>
      <c r="L339" s="11">
        <f t="shared" si="98"/>
        <v>5147.53</v>
      </c>
      <c r="M339" s="19">
        <f t="shared" si="99"/>
        <v>718.26</v>
      </c>
      <c r="N339" s="19">
        <f>Tableau2[[#This Row],[0-5]]*0+Tableau2[[#This Row],[6-15]]*0.36+Tableau2[[#This Row],[16-25]]*0.36+Tableau2[[#This Row],[26-60]]*0.36+Tableau2[[#This Row],[61_et_plus]]*0.36</f>
        <v>3878.6039999999998</v>
      </c>
      <c r="P339" s="19">
        <f>Tableau2[[#This Row],[Demande de transport]]*0.15</f>
        <v>581.79059999999993</v>
      </c>
      <c r="Q339" s="19"/>
      <c r="R339" s="19"/>
      <c r="S339" s="19"/>
      <c r="T339" s="19"/>
    </row>
    <row r="340" spans="1:20" x14ac:dyDescent="0.25">
      <c r="A340" s="18" t="s">
        <v>373</v>
      </c>
      <c r="B340" t="s">
        <v>73</v>
      </c>
      <c r="C340">
        <v>7731</v>
      </c>
      <c r="D340">
        <v>0.11</v>
      </c>
      <c r="E340">
        <v>0.2</v>
      </c>
      <c r="F340">
        <v>0.22</v>
      </c>
      <c r="G340">
        <v>0.41</v>
      </c>
      <c r="H340">
        <v>7.0000000000000007E-2</v>
      </c>
      <c r="I340" s="11">
        <f t="shared" si="95"/>
        <v>850.41</v>
      </c>
      <c r="J340" s="11">
        <f t="shared" si="96"/>
        <v>1546.2</v>
      </c>
      <c r="K340" s="11">
        <f t="shared" si="97"/>
        <v>1700.82</v>
      </c>
      <c r="L340" s="11">
        <f t="shared" si="98"/>
        <v>3169.71</v>
      </c>
      <c r="M340" s="19">
        <f t="shared" si="99"/>
        <v>541.17000000000007</v>
      </c>
      <c r="N340" s="19">
        <f>Tableau2[[#This Row],[0-5]]*0+Tableau2[[#This Row],[6-15]]*0.36+Tableau2[[#This Row],[16-25]]*0.36+Tableau2[[#This Row],[26-60]]*0.36+Tableau2[[#This Row],[61_et_plus]]*0.36</f>
        <v>2504.8439999999996</v>
      </c>
      <c r="P340" s="19">
        <f>Tableau2[[#This Row],[Demande de transport]]*0.15</f>
        <v>375.72659999999991</v>
      </c>
      <c r="Q340" s="19"/>
      <c r="R340" s="19"/>
      <c r="S340" s="19"/>
      <c r="T340" s="19"/>
    </row>
    <row r="341" spans="1:20" x14ac:dyDescent="0.25">
      <c r="A341" s="18" t="s">
        <v>373</v>
      </c>
      <c r="B341" t="s">
        <v>362</v>
      </c>
      <c r="C341">
        <v>1500</v>
      </c>
      <c r="D341">
        <v>0.13</v>
      </c>
      <c r="E341">
        <v>0.2</v>
      </c>
      <c r="F341">
        <v>0.23</v>
      </c>
      <c r="G341">
        <v>0.38</v>
      </c>
      <c r="H341">
        <v>0.06</v>
      </c>
      <c r="I341" s="11">
        <f t="shared" si="95"/>
        <v>195</v>
      </c>
      <c r="J341" s="11">
        <f t="shared" si="96"/>
        <v>300</v>
      </c>
      <c r="K341" s="11">
        <f t="shared" si="97"/>
        <v>345</v>
      </c>
      <c r="L341" s="11">
        <f t="shared" si="98"/>
        <v>570</v>
      </c>
      <c r="M341" s="19">
        <f t="shared" si="99"/>
        <v>90</v>
      </c>
      <c r="N341" s="19">
        <f>Tableau2[[#This Row],[0-5]]*0+Tableau2[[#This Row],[6-15]]*0.36+Tableau2[[#This Row],[16-25]]*0.36+Tableau2[[#This Row],[26-60]]*0.36+Tableau2[[#This Row],[61_et_plus]]*0.36</f>
        <v>469.79999999999995</v>
      </c>
      <c r="P341" s="19">
        <f>Tableau2[[#This Row],[Demande de transport]]*0.15</f>
        <v>70.469999999999985</v>
      </c>
      <c r="Q341" s="19"/>
      <c r="R341" s="19"/>
      <c r="S341" s="19"/>
      <c r="T341" s="19"/>
    </row>
    <row r="342" spans="1:20" x14ac:dyDescent="0.25">
      <c r="A342" s="18" t="s">
        <v>373</v>
      </c>
      <c r="B342" t="s">
        <v>363</v>
      </c>
      <c r="C342">
        <v>8568</v>
      </c>
      <c r="D342">
        <v>0.14000000000000001</v>
      </c>
      <c r="E342">
        <v>0.2</v>
      </c>
      <c r="F342">
        <v>0.23</v>
      </c>
      <c r="G342">
        <v>0.4</v>
      </c>
      <c r="H342">
        <v>0.04</v>
      </c>
      <c r="I342" s="11">
        <f t="shared" si="95"/>
        <v>1199.5200000000002</v>
      </c>
      <c r="J342" s="11">
        <f t="shared" si="96"/>
        <v>1713.6000000000001</v>
      </c>
      <c r="K342" s="11">
        <f t="shared" si="97"/>
        <v>1970.64</v>
      </c>
      <c r="L342" s="11">
        <f t="shared" si="98"/>
        <v>3427.2000000000003</v>
      </c>
      <c r="M342" s="19">
        <f t="shared" si="99"/>
        <v>342.72</v>
      </c>
      <c r="N342" s="19">
        <f>Tableau2[[#This Row],[0-5]]*0+Tableau2[[#This Row],[6-15]]*0.36+Tableau2[[#This Row],[16-25]]*0.36+Tableau2[[#This Row],[26-60]]*0.36+Tableau2[[#This Row],[61_et_plus]]*0.36</f>
        <v>2683.4976000000001</v>
      </c>
      <c r="P342" s="19">
        <f>Tableau2[[#This Row],[Demande de transport]]*0.15</f>
        <v>402.52464000000003</v>
      </c>
      <c r="Q342" s="19"/>
      <c r="R342" s="19"/>
      <c r="S342" s="19"/>
      <c r="T342" s="19"/>
    </row>
    <row r="343" spans="1:20" x14ac:dyDescent="0.25">
      <c r="A343" s="18" t="s">
        <v>373</v>
      </c>
      <c r="B343" t="s">
        <v>364</v>
      </c>
      <c r="C343">
        <v>10422</v>
      </c>
      <c r="D343">
        <v>0.13</v>
      </c>
      <c r="E343">
        <v>0.2</v>
      </c>
      <c r="F343">
        <v>0.22</v>
      </c>
      <c r="G343">
        <v>0.41</v>
      </c>
      <c r="H343">
        <v>0.05</v>
      </c>
      <c r="I343" s="11">
        <f t="shared" si="95"/>
        <v>1354.8600000000001</v>
      </c>
      <c r="J343" s="11">
        <f t="shared" si="96"/>
        <v>2084.4</v>
      </c>
      <c r="K343" s="11">
        <f t="shared" si="97"/>
        <v>2292.84</v>
      </c>
      <c r="L343" s="11">
        <f t="shared" si="98"/>
        <v>4273.0199999999995</v>
      </c>
      <c r="M343" s="19">
        <f t="shared" si="99"/>
        <v>521.1</v>
      </c>
      <c r="N343" s="19">
        <f>Tableau2[[#This Row],[0-5]]*0+Tableau2[[#This Row],[6-15]]*0.36+Tableau2[[#This Row],[16-25]]*0.36+Tableau2[[#This Row],[26-60]]*0.36+Tableau2[[#This Row],[61_et_plus]]*0.36</f>
        <v>3301.6895999999997</v>
      </c>
      <c r="P343" s="19">
        <f>Tableau2[[#This Row],[Demande de transport]]*0.15</f>
        <v>495.25343999999996</v>
      </c>
      <c r="Q343" s="19"/>
      <c r="R343" s="19"/>
      <c r="S343" s="19"/>
      <c r="T343" s="19"/>
    </row>
    <row r="344" spans="1:20" x14ac:dyDescent="0.25">
      <c r="A344" s="18" t="s">
        <v>373</v>
      </c>
      <c r="B344" t="s">
        <v>365</v>
      </c>
      <c r="C344">
        <v>6260</v>
      </c>
      <c r="D344">
        <v>0.13</v>
      </c>
      <c r="E344">
        <v>0.2</v>
      </c>
      <c r="F344">
        <v>0.22</v>
      </c>
      <c r="G344">
        <v>0.41</v>
      </c>
      <c r="H344">
        <v>0.04</v>
      </c>
      <c r="I344" s="11">
        <f t="shared" si="95"/>
        <v>813.80000000000007</v>
      </c>
      <c r="J344" s="11">
        <f t="shared" si="96"/>
        <v>1252</v>
      </c>
      <c r="K344" s="11">
        <f t="shared" si="97"/>
        <v>1377.2</v>
      </c>
      <c r="L344" s="11">
        <f t="shared" si="98"/>
        <v>2566.6</v>
      </c>
      <c r="M344" s="19">
        <f t="shared" si="99"/>
        <v>250.4</v>
      </c>
      <c r="N344" s="19">
        <f>Tableau2[[#This Row],[0-5]]*0+Tableau2[[#This Row],[6-15]]*0.36+Tableau2[[#This Row],[16-25]]*0.36+Tableau2[[#This Row],[26-60]]*0.36+Tableau2[[#This Row],[61_et_plus]]*0.36</f>
        <v>1960.6319999999998</v>
      </c>
      <c r="P344" s="19">
        <f>Tableau2[[#This Row],[Demande de transport]]*0.15</f>
        <v>294.09479999999996</v>
      </c>
      <c r="Q344" s="19"/>
      <c r="R344" s="19"/>
      <c r="S344" s="19"/>
      <c r="T344" s="19"/>
    </row>
    <row r="345" spans="1:20" x14ac:dyDescent="0.25">
      <c r="A345" s="18" t="s">
        <v>373</v>
      </c>
      <c r="B345" t="s">
        <v>366</v>
      </c>
      <c r="C345">
        <v>1096</v>
      </c>
      <c r="D345">
        <v>7.0000000000000007E-2</v>
      </c>
      <c r="E345">
        <v>0.28000000000000003</v>
      </c>
      <c r="F345">
        <v>0.24</v>
      </c>
      <c r="G345">
        <v>0.34</v>
      </c>
      <c r="H345">
        <v>0.08</v>
      </c>
      <c r="I345" s="11">
        <f t="shared" si="95"/>
        <v>76.720000000000013</v>
      </c>
      <c r="J345" s="11">
        <f t="shared" si="96"/>
        <v>306.88000000000005</v>
      </c>
      <c r="K345" s="11">
        <f t="shared" si="97"/>
        <v>263.03999999999996</v>
      </c>
      <c r="L345" s="11">
        <f t="shared" si="98"/>
        <v>372.64000000000004</v>
      </c>
      <c r="M345" s="19">
        <f t="shared" si="99"/>
        <v>87.68</v>
      </c>
      <c r="N345" s="19">
        <f>Tableau2[[#This Row],[0-5]]*0+Tableau2[[#This Row],[6-15]]*0.36+Tableau2[[#This Row],[16-25]]*0.36+Tableau2[[#This Row],[26-60]]*0.36+Tableau2[[#This Row],[61_et_plus]]*0.36</f>
        <v>370.88639999999998</v>
      </c>
      <c r="P345" s="19">
        <f>Tableau2[[#This Row],[Demande de transport]]*0.15</f>
        <v>55.632959999999997</v>
      </c>
      <c r="Q345" s="19"/>
      <c r="R345" s="19"/>
      <c r="S345" s="19"/>
      <c r="T345" s="19"/>
    </row>
    <row r="346" spans="1:20" x14ac:dyDescent="0.25">
      <c r="A346" s="18" t="s">
        <v>373</v>
      </c>
      <c r="B346" t="s">
        <v>367</v>
      </c>
      <c r="C346">
        <v>2122</v>
      </c>
      <c r="D346">
        <v>0.16</v>
      </c>
      <c r="E346">
        <v>0.19</v>
      </c>
      <c r="F346">
        <v>0.25</v>
      </c>
      <c r="G346">
        <v>0.37</v>
      </c>
      <c r="H346">
        <v>0.04</v>
      </c>
      <c r="I346" s="11">
        <f t="shared" si="95"/>
        <v>339.52</v>
      </c>
      <c r="J346" s="11">
        <f t="shared" si="96"/>
        <v>403.18</v>
      </c>
      <c r="K346" s="11">
        <f t="shared" si="97"/>
        <v>530.5</v>
      </c>
      <c r="L346" s="11">
        <f t="shared" si="98"/>
        <v>785.14</v>
      </c>
      <c r="M346" s="19">
        <f t="shared" si="99"/>
        <v>84.88</v>
      </c>
      <c r="N346" s="19">
        <f>Tableau2[[#This Row],[0-5]]*0+Tableau2[[#This Row],[6-15]]*0.36+Tableau2[[#This Row],[16-25]]*0.36+Tableau2[[#This Row],[26-60]]*0.36+Tableau2[[#This Row],[61_et_plus]]*0.36</f>
        <v>649.33199999999999</v>
      </c>
      <c r="P346" s="19">
        <f>Tableau2[[#This Row],[Demande de transport]]*0.15</f>
        <v>97.399799999999999</v>
      </c>
      <c r="Q346" s="19"/>
      <c r="R346" s="19"/>
      <c r="S346" s="19"/>
      <c r="T346" s="19"/>
    </row>
    <row r="347" spans="1:20" x14ac:dyDescent="0.25">
      <c r="A347" s="18" t="s">
        <v>373</v>
      </c>
      <c r="B347" t="s">
        <v>368</v>
      </c>
      <c r="C347">
        <v>8629</v>
      </c>
      <c r="D347">
        <v>0.13</v>
      </c>
      <c r="E347">
        <v>0.2</v>
      </c>
      <c r="F347">
        <v>0.21</v>
      </c>
      <c r="G347">
        <v>0.39</v>
      </c>
      <c r="H347">
        <v>7.0000000000000007E-2</v>
      </c>
      <c r="I347" s="11">
        <f t="shared" si="95"/>
        <v>1121.77</v>
      </c>
      <c r="J347" s="11">
        <f t="shared" si="96"/>
        <v>1725.8000000000002</v>
      </c>
      <c r="K347" s="11">
        <f t="shared" si="97"/>
        <v>1812.09</v>
      </c>
      <c r="L347" s="11">
        <f t="shared" si="98"/>
        <v>3365.31</v>
      </c>
      <c r="M347" s="19">
        <f t="shared" si="99"/>
        <v>604.03000000000009</v>
      </c>
      <c r="N347" s="19">
        <f>Tableau2[[#This Row],[0-5]]*0+Tableau2[[#This Row],[6-15]]*0.36+Tableau2[[#This Row],[16-25]]*0.36+Tableau2[[#This Row],[26-60]]*0.36+Tableau2[[#This Row],[61_et_plus]]*0.36</f>
        <v>2702.6028000000001</v>
      </c>
      <c r="P347" s="19">
        <f>Tableau2[[#This Row],[Demande de transport]]*0.15</f>
        <v>405.39042000000001</v>
      </c>
      <c r="Q347" s="19"/>
      <c r="R347" s="19"/>
      <c r="S347" s="19"/>
      <c r="T347" s="19"/>
    </row>
    <row r="348" spans="1:20" x14ac:dyDescent="0.25">
      <c r="A348" s="18" t="s">
        <v>373</v>
      </c>
      <c r="B348" t="s">
        <v>369</v>
      </c>
      <c r="C348">
        <v>9202</v>
      </c>
      <c r="D348">
        <v>0.13</v>
      </c>
      <c r="E348">
        <v>0.19</v>
      </c>
      <c r="F348">
        <v>0.24</v>
      </c>
      <c r="G348">
        <v>0.4</v>
      </c>
      <c r="H348">
        <v>0.04</v>
      </c>
      <c r="I348" s="11">
        <f t="shared" si="95"/>
        <v>1196.26</v>
      </c>
      <c r="J348" s="11">
        <f t="shared" si="96"/>
        <v>1748.38</v>
      </c>
      <c r="K348" s="11">
        <f t="shared" si="97"/>
        <v>2208.48</v>
      </c>
      <c r="L348" s="11">
        <f t="shared" si="98"/>
        <v>3680.8</v>
      </c>
      <c r="M348" s="19">
        <f t="shared" si="99"/>
        <v>368.08</v>
      </c>
      <c r="N348" s="19">
        <f>Tableau2[[#This Row],[0-5]]*0+Tableau2[[#This Row],[6-15]]*0.36+Tableau2[[#This Row],[16-25]]*0.36+Tableau2[[#This Row],[26-60]]*0.36+Tableau2[[#This Row],[61_et_plus]]*0.36</f>
        <v>2882.0664000000002</v>
      </c>
      <c r="P348" s="19">
        <f>Tableau2[[#This Row],[Demande de transport]]*0.15</f>
        <v>432.30995999999999</v>
      </c>
      <c r="Q348" s="19"/>
      <c r="R348" s="19"/>
      <c r="S348" s="19"/>
      <c r="T348" s="19"/>
    </row>
    <row r="349" spans="1:20" x14ac:dyDescent="0.25">
      <c r="A349" s="18" t="s">
        <v>373</v>
      </c>
      <c r="B349" t="s">
        <v>370</v>
      </c>
      <c r="C349">
        <v>2004</v>
      </c>
      <c r="D349">
        <v>0.16</v>
      </c>
      <c r="E349">
        <v>0.2</v>
      </c>
      <c r="F349">
        <v>0.22</v>
      </c>
      <c r="G349">
        <v>0.39</v>
      </c>
      <c r="H349">
        <v>0.04</v>
      </c>
      <c r="I349" s="11">
        <f t="shared" si="95"/>
        <v>320.64</v>
      </c>
      <c r="J349" s="11">
        <f t="shared" si="96"/>
        <v>400.8</v>
      </c>
      <c r="K349" s="11">
        <f t="shared" si="97"/>
        <v>440.88</v>
      </c>
      <c r="L349" s="11">
        <f t="shared" si="98"/>
        <v>781.56000000000006</v>
      </c>
      <c r="M349" s="19">
        <f t="shared" si="99"/>
        <v>80.16</v>
      </c>
      <c r="N349" s="19">
        <f>Tableau2[[#This Row],[0-5]]*0+Tableau2[[#This Row],[6-15]]*0.36+Tableau2[[#This Row],[16-25]]*0.36+Tableau2[[#This Row],[26-60]]*0.36+Tableau2[[#This Row],[61_et_plus]]*0.36</f>
        <v>613.22400000000016</v>
      </c>
      <c r="P349" s="19">
        <f>Tableau2[[#This Row],[Demande de transport]]*0.15</f>
        <v>91.983600000000024</v>
      </c>
      <c r="Q349" s="19"/>
      <c r="R349" s="19"/>
      <c r="S349" s="19"/>
      <c r="T349" s="19"/>
    </row>
    <row r="350" spans="1:20" x14ac:dyDescent="0.25">
      <c r="A350" s="18" t="s">
        <v>373</v>
      </c>
      <c r="B350" t="s">
        <v>295</v>
      </c>
      <c r="C350">
        <v>3401</v>
      </c>
      <c r="D350">
        <v>0.1</v>
      </c>
      <c r="E350">
        <v>0.21</v>
      </c>
      <c r="F350">
        <v>0.21</v>
      </c>
      <c r="G350">
        <v>0.45</v>
      </c>
      <c r="H350">
        <v>0.03</v>
      </c>
      <c r="I350" s="11">
        <f t="shared" si="95"/>
        <v>340.1</v>
      </c>
      <c r="J350" s="11">
        <f t="shared" si="96"/>
        <v>714.20999999999992</v>
      </c>
      <c r="K350" s="11">
        <f t="shared" si="97"/>
        <v>714.20999999999992</v>
      </c>
      <c r="L350" s="11">
        <f t="shared" si="98"/>
        <v>1530.45</v>
      </c>
      <c r="M350" s="19">
        <f t="shared" si="99"/>
        <v>102.03</v>
      </c>
      <c r="N350" s="19">
        <f>Tableau2[[#This Row],[0-5]]*0+Tableau2[[#This Row],[6-15]]*0.36+Tableau2[[#This Row],[16-25]]*0.36+Tableau2[[#This Row],[26-60]]*0.36+Tableau2[[#This Row],[61_et_plus]]*0.36</f>
        <v>1101.924</v>
      </c>
      <c r="P350" s="19">
        <f>Tableau2[[#This Row],[Demande de transport]]*0.15</f>
        <v>165.2886</v>
      </c>
      <c r="Q350" s="19"/>
      <c r="R350" s="19"/>
      <c r="S350" s="19"/>
      <c r="T350" s="19"/>
    </row>
    <row r="351" spans="1:20" x14ac:dyDescent="0.25">
      <c r="A351" s="18" t="s">
        <v>373</v>
      </c>
      <c r="B351" t="s">
        <v>371</v>
      </c>
      <c r="C351">
        <v>7281</v>
      </c>
      <c r="D351">
        <v>0.13</v>
      </c>
      <c r="E351">
        <v>0.2</v>
      </c>
      <c r="F351">
        <v>0.2</v>
      </c>
      <c r="G351">
        <v>0.43</v>
      </c>
      <c r="H351">
        <v>0.04</v>
      </c>
      <c r="I351" s="11">
        <f t="shared" si="95"/>
        <v>946.53000000000009</v>
      </c>
      <c r="J351" s="11">
        <f t="shared" si="96"/>
        <v>1456.2</v>
      </c>
      <c r="K351" s="11">
        <f t="shared" si="97"/>
        <v>1456.2</v>
      </c>
      <c r="L351" s="11">
        <f t="shared" si="98"/>
        <v>3130.83</v>
      </c>
      <c r="M351" s="19">
        <f t="shared" si="99"/>
        <v>291.24</v>
      </c>
      <c r="N351" s="19">
        <f>Tableau2[[#This Row],[0-5]]*0+Tableau2[[#This Row],[6-15]]*0.36+Tableau2[[#This Row],[16-25]]*0.36+Tableau2[[#This Row],[26-60]]*0.36+Tableau2[[#This Row],[61_et_plus]]*0.36</f>
        <v>2280.4091999999996</v>
      </c>
      <c r="P351" s="19">
        <f>Tableau2[[#This Row],[Demande de transport]]*0.15</f>
        <v>342.06137999999993</v>
      </c>
      <c r="Q351" s="19"/>
      <c r="R351" s="19"/>
      <c r="S351" s="19"/>
      <c r="T351" s="19"/>
    </row>
    <row r="352" spans="1:20" x14ac:dyDescent="0.25">
      <c r="A352" s="18" t="s">
        <v>373</v>
      </c>
      <c r="B352" t="s">
        <v>372</v>
      </c>
      <c r="C352">
        <v>2178</v>
      </c>
      <c r="D352">
        <v>0.12</v>
      </c>
      <c r="E352">
        <v>0.17</v>
      </c>
      <c r="F352">
        <v>0.26</v>
      </c>
      <c r="G352">
        <v>0.42</v>
      </c>
      <c r="H352">
        <v>0.03</v>
      </c>
      <c r="I352" s="10">
        <f t="shared" si="95"/>
        <v>261.36</v>
      </c>
      <c r="J352" s="10">
        <f t="shared" si="96"/>
        <v>370.26000000000005</v>
      </c>
      <c r="K352" s="10">
        <f t="shared" si="97"/>
        <v>566.28</v>
      </c>
      <c r="L352" s="10">
        <f t="shared" si="98"/>
        <v>914.76</v>
      </c>
      <c r="M352" s="19">
        <f t="shared" si="99"/>
        <v>65.34</v>
      </c>
      <c r="N352" s="19">
        <f>Tableau2[[#This Row],[0-5]]*0+Tableau2[[#This Row],[6-15]]*0.36+Tableau2[[#This Row],[16-25]]*0.36+Tableau2[[#This Row],[26-60]]*0.36+Tableau2[[#This Row],[61_et_plus]]*0.36</f>
        <v>689.99040000000002</v>
      </c>
      <c r="P352" s="19">
        <f>Tableau2[[#This Row],[Demande de transport]]*0.15</f>
        <v>103.49856</v>
      </c>
      <c r="Q352" s="19"/>
      <c r="R352" s="19"/>
      <c r="S352" s="19"/>
      <c r="T352" s="19"/>
    </row>
    <row r="353" spans="1:20" x14ac:dyDescent="0.25">
      <c r="A353" s="18" t="s">
        <v>375</v>
      </c>
      <c r="B353" t="s">
        <v>226</v>
      </c>
      <c r="C353">
        <v>1163</v>
      </c>
      <c r="D353">
        <v>0.22</v>
      </c>
      <c r="E353">
        <v>0.2</v>
      </c>
      <c r="F353">
        <v>0.2</v>
      </c>
      <c r="G353">
        <v>0.35</v>
      </c>
      <c r="H353">
        <v>0.04</v>
      </c>
      <c r="I353" s="11">
        <f t="shared" ref="I353:I369" si="100">C353*D353</f>
        <v>255.86</v>
      </c>
      <c r="J353" s="11">
        <f t="shared" ref="J353:J369" si="101">C353*E353</f>
        <v>232.60000000000002</v>
      </c>
      <c r="K353" s="11">
        <f t="shared" ref="K353:K369" si="102">C353*F353</f>
        <v>232.60000000000002</v>
      </c>
      <c r="L353" s="11">
        <f t="shared" ref="L353:L369" si="103">C353*G353</f>
        <v>407.04999999999995</v>
      </c>
      <c r="M353" s="10">
        <f t="shared" ref="M353:M369" si="104">C353*H353</f>
        <v>46.52</v>
      </c>
      <c r="N353" s="10">
        <f>Tableau2[[#This Row],[0-5]]*0+Tableau2[[#This Row],[6-15]]*0.36+Tableau2[[#This Row],[16-25]]*0.36+Tableau2[[#This Row],[26-60]]*0.36+Tableau2[[#This Row],[61_et_plus]]*0.36</f>
        <v>330.75720000000001</v>
      </c>
      <c r="P353" s="10">
        <f>Tableau2[[#This Row],[Demande de transport]]*0.15</f>
        <v>49.613579999999999</v>
      </c>
      <c r="Q353" s="19"/>
      <c r="R353" s="19"/>
      <c r="S353" s="19"/>
      <c r="T353" s="19"/>
    </row>
    <row r="354" spans="1:20" x14ac:dyDescent="0.25">
      <c r="A354" s="18" t="s">
        <v>375</v>
      </c>
      <c r="B354" t="s">
        <v>374</v>
      </c>
      <c r="C354">
        <v>13984</v>
      </c>
      <c r="D354">
        <v>0.15</v>
      </c>
      <c r="E354">
        <v>0.23</v>
      </c>
      <c r="F354">
        <v>0.22</v>
      </c>
      <c r="G354">
        <v>0.37</v>
      </c>
      <c r="H354">
        <v>0.03</v>
      </c>
      <c r="I354" s="11">
        <f t="shared" si="100"/>
        <v>2097.6</v>
      </c>
      <c r="J354" s="11">
        <f t="shared" si="101"/>
        <v>3216.32</v>
      </c>
      <c r="K354" s="11">
        <f t="shared" si="102"/>
        <v>3076.48</v>
      </c>
      <c r="L354" s="11">
        <f t="shared" si="103"/>
        <v>5174.08</v>
      </c>
      <c r="M354" s="19">
        <f t="shared" si="104"/>
        <v>419.52</v>
      </c>
      <c r="N354" s="19">
        <f>Tableau2[[#This Row],[0-5]]*0+Tableau2[[#This Row],[6-15]]*0.36+Tableau2[[#This Row],[16-25]]*0.36+Tableau2[[#This Row],[26-60]]*0.36+Tableau2[[#This Row],[61_et_plus]]*0.36</f>
        <v>4279.1039999999994</v>
      </c>
      <c r="P354" s="19">
        <f>Tableau2[[#This Row],[Demande de transport]]*0.15</f>
        <v>641.86559999999986</v>
      </c>
      <c r="Q354" s="19"/>
      <c r="R354" s="19"/>
      <c r="S354" s="19"/>
      <c r="T354" s="19"/>
    </row>
    <row r="355" spans="1:20" x14ac:dyDescent="0.25">
      <c r="A355" s="18" t="s">
        <v>375</v>
      </c>
      <c r="B355" t="s">
        <v>375</v>
      </c>
      <c r="C355">
        <v>4695</v>
      </c>
      <c r="D355">
        <v>0.11</v>
      </c>
      <c r="E355">
        <v>0.22</v>
      </c>
      <c r="F355">
        <v>0.21</v>
      </c>
      <c r="G355">
        <v>0.39</v>
      </c>
      <c r="H355">
        <v>7.0000000000000007E-2</v>
      </c>
      <c r="I355" s="11">
        <f t="shared" si="100"/>
        <v>516.45000000000005</v>
      </c>
      <c r="J355" s="11">
        <f t="shared" si="101"/>
        <v>1032.9000000000001</v>
      </c>
      <c r="K355" s="11">
        <f t="shared" si="102"/>
        <v>985.94999999999993</v>
      </c>
      <c r="L355" s="11">
        <f t="shared" si="103"/>
        <v>1831.05</v>
      </c>
      <c r="M355" s="19">
        <f t="shared" si="104"/>
        <v>328.65000000000003</v>
      </c>
      <c r="N355" s="19">
        <f>Tableau2[[#This Row],[0-5]]*0+Tableau2[[#This Row],[6-15]]*0.36+Tableau2[[#This Row],[16-25]]*0.36+Tableau2[[#This Row],[26-60]]*0.36+Tableau2[[#This Row],[61_et_plus]]*0.36</f>
        <v>1504.278</v>
      </c>
      <c r="P355" s="19">
        <f>Tableau2[[#This Row],[Demande de transport]]*0.15</f>
        <v>225.64169999999999</v>
      </c>
      <c r="Q355" s="19"/>
      <c r="R355" s="19"/>
      <c r="S355" s="19"/>
      <c r="T355" s="19"/>
    </row>
    <row r="356" spans="1:20" x14ac:dyDescent="0.25">
      <c r="A356" s="18" t="s">
        <v>375</v>
      </c>
      <c r="B356" t="s">
        <v>376</v>
      </c>
      <c r="C356">
        <v>947</v>
      </c>
      <c r="D356">
        <v>0.13</v>
      </c>
      <c r="E356">
        <v>0.27</v>
      </c>
      <c r="F356">
        <v>0.21</v>
      </c>
      <c r="G356">
        <v>0.36</v>
      </c>
      <c r="H356">
        <v>0.03</v>
      </c>
      <c r="I356" s="11">
        <f t="shared" si="100"/>
        <v>123.11</v>
      </c>
      <c r="J356" s="11">
        <f t="shared" si="101"/>
        <v>255.69000000000003</v>
      </c>
      <c r="K356" s="11">
        <f t="shared" si="102"/>
        <v>198.87</v>
      </c>
      <c r="L356" s="11">
        <f t="shared" si="103"/>
        <v>340.91999999999996</v>
      </c>
      <c r="M356" s="19">
        <f t="shared" si="104"/>
        <v>28.41</v>
      </c>
      <c r="N356" s="19">
        <f>Tableau2[[#This Row],[0-5]]*0+Tableau2[[#This Row],[6-15]]*0.36+Tableau2[[#This Row],[16-25]]*0.36+Tableau2[[#This Row],[26-60]]*0.36+Tableau2[[#This Row],[61_et_plus]]*0.36</f>
        <v>296.60039999999998</v>
      </c>
      <c r="P356" s="19">
        <f>Tableau2[[#This Row],[Demande de transport]]*0.15</f>
        <v>44.490059999999993</v>
      </c>
      <c r="Q356" s="19"/>
      <c r="R356" s="19"/>
      <c r="S356" s="19"/>
      <c r="T356" s="19"/>
    </row>
    <row r="357" spans="1:20" x14ac:dyDescent="0.25">
      <c r="A357" s="18" t="s">
        <v>375</v>
      </c>
      <c r="B357" t="s">
        <v>377</v>
      </c>
      <c r="C357">
        <v>1788</v>
      </c>
      <c r="D357">
        <v>0.14000000000000001</v>
      </c>
      <c r="E357">
        <v>0.22</v>
      </c>
      <c r="F357">
        <v>0.17</v>
      </c>
      <c r="G357">
        <v>0.41</v>
      </c>
      <c r="H357">
        <v>0.06</v>
      </c>
      <c r="I357" s="11">
        <f t="shared" si="100"/>
        <v>250.32000000000002</v>
      </c>
      <c r="J357" s="11">
        <f t="shared" si="101"/>
        <v>393.36</v>
      </c>
      <c r="K357" s="11">
        <f t="shared" si="102"/>
        <v>303.96000000000004</v>
      </c>
      <c r="L357" s="11">
        <f t="shared" si="103"/>
        <v>733.07999999999993</v>
      </c>
      <c r="M357" s="19">
        <f t="shared" si="104"/>
        <v>107.28</v>
      </c>
      <c r="N357" s="19">
        <f>Tableau2[[#This Row],[0-5]]*0+Tableau2[[#This Row],[6-15]]*0.36+Tableau2[[#This Row],[16-25]]*0.36+Tableau2[[#This Row],[26-60]]*0.36+Tableau2[[#This Row],[61_et_plus]]*0.36</f>
        <v>553.56479999999999</v>
      </c>
      <c r="P357" s="19">
        <f>Tableau2[[#This Row],[Demande de transport]]*0.15</f>
        <v>83.034719999999993</v>
      </c>
      <c r="Q357" s="19"/>
      <c r="R357" s="19"/>
      <c r="S357" s="19"/>
      <c r="T357" s="19"/>
    </row>
    <row r="358" spans="1:20" x14ac:dyDescent="0.25">
      <c r="A358" s="18" t="s">
        <v>375</v>
      </c>
      <c r="B358" t="s">
        <v>378</v>
      </c>
      <c r="C358">
        <v>2549</v>
      </c>
      <c r="D358">
        <v>0.17</v>
      </c>
      <c r="E358">
        <v>0.21</v>
      </c>
      <c r="F358">
        <v>0.23</v>
      </c>
      <c r="G358">
        <v>0.37</v>
      </c>
      <c r="H358">
        <v>0.02</v>
      </c>
      <c r="I358" s="11">
        <f t="shared" si="100"/>
        <v>433.33000000000004</v>
      </c>
      <c r="J358" s="11">
        <f t="shared" si="101"/>
        <v>535.29</v>
      </c>
      <c r="K358" s="11">
        <f t="shared" si="102"/>
        <v>586.27</v>
      </c>
      <c r="L358" s="11">
        <f t="shared" si="103"/>
        <v>943.13</v>
      </c>
      <c r="M358" s="19">
        <f t="shared" si="104"/>
        <v>50.980000000000004</v>
      </c>
      <c r="N358" s="19">
        <f>Tableau2[[#This Row],[0-5]]*0+Tableau2[[#This Row],[6-15]]*0.36+Tableau2[[#This Row],[16-25]]*0.36+Tableau2[[#This Row],[26-60]]*0.36+Tableau2[[#This Row],[61_et_plus]]*0.36</f>
        <v>761.64119999999991</v>
      </c>
      <c r="P358" s="19">
        <f>Tableau2[[#This Row],[Demande de transport]]*0.15</f>
        <v>114.24617999999998</v>
      </c>
      <c r="Q358" s="19"/>
      <c r="R358" s="19"/>
      <c r="S358" s="19"/>
      <c r="T358" s="19"/>
    </row>
    <row r="359" spans="1:20" x14ac:dyDescent="0.25">
      <c r="A359" s="18" t="s">
        <v>375</v>
      </c>
      <c r="B359" t="s">
        <v>379</v>
      </c>
      <c r="C359">
        <v>4923</v>
      </c>
      <c r="D359">
        <v>0.12</v>
      </c>
      <c r="E359">
        <v>0.21</v>
      </c>
      <c r="F359">
        <v>0.25</v>
      </c>
      <c r="G359">
        <v>0.37</v>
      </c>
      <c r="H359">
        <v>0.05</v>
      </c>
      <c r="I359" s="11">
        <f t="shared" si="100"/>
        <v>590.76</v>
      </c>
      <c r="J359" s="11">
        <f t="shared" si="101"/>
        <v>1033.83</v>
      </c>
      <c r="K359" s="11">
        <f t="shared" si="102"/>
        <v>1230.75</v>
      </c>
      <c r="L359" s="11">
        <f t="shared" si="103"/>
        <v>1821.51</v>
      </c>
      <c r="M359" s="19">
        <f t="shared" si="104"/>
        <v>246.15</v>
      </c>
      <c r="N359" s="19">
        <f>Tableau2[[#This Row],[0-5]]*0+Tableau2[[#This Row],[6-15]]*0.36+Tableau2[[#This Row],[16-25]]*0.36+Tableau2[[#This Row],[26-60]]*0.36+Tableau2[[#This Row],[61_et_plus]]*0.36</f>
        <v>1559.6064000000001</v>
      </c>
      <c r="P359" s="19">
        <f>Tableau2[[#This Row],[Demande de transport]]*0.15</f>
        <v>233.94096000000002</v>
      </c>
      <c r="Q359" s="19"/>
      <c r="R359" s="19"/>
      <c r="S359" s="19"/>
      <c r="T359" s="19"/>
    </row>
    <row r="360" spans="1:20" x14ac:dyDescent="0.25">
      <c r="A360" s="18" t="s">
        <v>375</v>
      </c>
      <c r="B360" t="s">
        <v>380</v>
      </c>
      <c r="C360">
        <v>3294</v>
      </c>
      <c r="D360">
        <v>0.11</v>
      </c>
      <c r="E360">
        <v>0.24</v>
      </c>
      <c r="F360">
        <v>0.22</v>
      </c>
      <c r="G360">
        <v>0.39</v>
      </c>
      <c r="H360">
        <v>0.04</v>
      </c>
      <c r="I360" s="11">
        <f t="shared" si="100"/>
        <v>362.34</v>
      </c>
      <c r="J360" s="11">
        <f t="shared" si="101"/>
        <v>790.56</v>
      </c>
      <c r="K360" s="11">
        <f t="shared" si="102"/>
        <v>724.68</v>
      </c>
      <c r="L360" s="11">
        <f t="shared" si="103"/>
        <v>1284.6600000000001</v>
      </c>
      <c r="M360" s="19">
        <f t="shared" si="104"/>
        <v>131.76</v>
      </c>
      <c r="N360" s="19">
        <f>Tableau2[[#This Row],[0-5]]*0+Tableau2[[#This Row],[6-15]]*0.36+Tableau2[[#This Row],[16-25]]*0.36+Tableau2[[#This Row],[26-60]]*0.36+Tableau2[[#This Row],[61_et_plus]]*0.36</f>
        <v>1055.3976</v>
      </c>
      <c r="P360" s="19">
        <f>Tableau2[[#This Row],[Demande de transport]]*0.15</f>
        <v>158.30964</v>
      </c>
      <c r="Q360" s="19"/>
      <c r="R360" s="19"/>
      <c r="S360" s="19"/>
      <c r="T360" s="19"/>
    </row>
    <row r="361" spans="1:20" x14ac:dyDescent="0.25">
      <c r="A361" s="18" t="s">
        <v>375</v>
      </c>
      <c r="B361" t="s">
        <v>381</v>
      </c>
      <c r="C361">
        <v>4564</v>
      </c>
      <c r="D361">
        <v>0.11</v>
      </c>
      <c r="E361">
        <v>0.22</v>
      </c>
      <c r="F361">
        <v>0.2</v>
      </c>
      <c r="G361">
        <v>0.4</v>
      </c>
      <c r="H361">
        <v>0.08</v>
      </c>
      <c r="I361" s="11">
        <f t="shared" si="100"/>
        <v>502.04</v>
      </c>
      <c r="J361" s="11">
        <f t="shared" si="101"/>
        <v>1004.08</v>
      </c>
      <c r="K361" s="11">
        <f t="shared" si="102"/>
        <v>912.80000000000007</v>
      </c>
      <c r="L361" s="11">
        <f t="shared" si="103"/>
        <v>1825.6000000000001</v>
      </c>
      <c r="M361" s="19">
        <f t="shared" si="104"/>
        <v>365.12</v>
      </c>
      <c r="N361" s="19">
        <f>Tableau2[[#This Row],[0-5]]*0+Tableau2[[#This Row],[6-15]]*0.36+Tableau2[[#This Row],[16-25]]*0.36+Tableau2[[#This Row],[26-60]]*0.36+Tableau2[[#This Row],[61_et_plus]]*0.36</f>
        <v>1478.7360000000001</v>
      </c>
      <c r="P361" s="19">
        <f>Tableau2[[#This Row],[Demande de transport]]*0.15</f>
        <v>221.81040000000002</v>
      </c>
      <c r="Q361" s="19"/>
      <c r="R361" s="19"/>
      <c r="S361" s="19"/>
      <c r="T361" s="19"/>
    </row>
    <row r="362" spans="1:20" x14ac:dyDescent="0.25">
      <c r="A362" s="18" t="s">
        <v>375</v>
      </c>
      <c r="B362" t="s">
        <v>382</v>
      </c>
      <c r="C362">
        <v>2305</v>
      </c>
      <c r="D362">
        <v>0.13</v>
      </c>
      <c r="E362">
        <v>0.23</v>
      </c>
      <c r="F362">
        <v>0.21</v>
      </c>
      <c r="G362">
        <v>0.39</v>
      </c>
      <c r="H362">
        <v>0.04</v>
      </c>
      <c r="I362" s="11">
        <f t="shared" si="100"/>
        <v>299.65000000000003</v>
      </c>
      <c r="J362" s="11">
        <f t="shared" si="101"/>
        <v>530.15</v>
      </c>
      <c r="K362" s="11">
        <f t="shared" si="102"/>
        <v>484.04999999999995</v>
      </c>
      <c r="L362" s="11">
        <f t="shared" si="103"/>
        <v>898.95</v>
      </c>
      <c r="M362" s="19">
        <f t="shared" si="104"/>
        <v>92.2</v>
      </c>
      <c r="N362" s="19">
        <f>Tableau2[[#This Row],[0-5]]*0+Tableau2[[#This Row],[6-15]]*0.36+Tableau2[[#This Row],[16-25]]*0.36+Tableau2[[#This Row],[26-60]]*0.36+Tableau2[[#This Row],[61_et_plus]]*0.36</f>
        <v>721.92599999999993</v>
      </c>
      <c r="P362" s="19">
        <f>Tableau2[[#This Row],[Demande de transport]]*0.15</f>
        <v>108.28889999999998</v>
      </c>
      <c r="Q362" s="19"/>
      <c r="R362" s="19"/>
      <c r="S362" s="19"/>
      <c r="T362" s="19"/>
    </row>
    <row r="363" spans="1:20" x14ac:dyDescent="0.25">
      <c r="A363" s="18" t="s">
        <v>375</v>
      </c>
      <c r="B363" t="s">
        <v>383</v>
      </c>
      <c r="C363">
        <v>2662</v>
      </c>
      <c r="D363">
        <v>0.12</v>
      </c>
      <c r="E363">
        <v>0.24</v>
      </c>
      <c r="F363">
        <v>0.21</v>
      </c>
      <c r="G363">
        <v>0.4</v>
      </c>
      <c r="H363">
        <v>0.03</v>
      </c>
      <c r="I363" s="11">
        <f t="shared" si="100"/>
        <v>319.44</v>
      </c>
      <c r="J363" s="11">
        <f t="shared" si="101"/>
        <v>638.88</v>
      </c>
      <c r="K363" s="11">
        <f t="shared" si="102"/>
        <v>559.02</v>
      </c>
      <c r="L363" s="11">
        <f t="shared" si="103"/>
        <v>1064.8</v>
      </c>
      <c r="M363" s="19">
        <f t="shared" si="104"/>
        <v>79.86</v>
      </c>
      <c r="N363" s="19">
        <f>Tableau2[[#This Row],[0-5]]*0+Tableau2[[#This Row],[6-15]]*0.36+Tableau2[[#This Row],[16-25]]*0.36+Tableau2[[#This Row],[26-60]]*0.36+Tableau2[[#This Row],[61_et_plus]]*0.36</f>
        <v>843.32159999999988</v>
      </c>
      <c r="P363" s="19">
        <f>Tableau2[[#This Row],[Demande de transport]]*0.15</f>
        <v>126.49823999999998</v>
      </c>
      <c r="Q363" s="19"/>
      <c r="R363" s="19"/>
      <c r="S363" s="19"/>
      <c r="T363" s="19"/>
    </row>
    <row r="364" spans="1:20" x14ac:dyDescent="0.25">
      <c r="A364" s="18" t="s">
        <v>375</v>
      </c>
      <c r="B364" t="s">
        <v>221</v>
      </c>
      <c r="C364">
        <v>2422</v>
      </c>
      <c r="D364">
        <v>0.12</v>
      </c>
      <c r="E364">
        <v>0.25</v>
      </c>
      <c r="F364">
        <v>0.2</v>
      </c>
      <c r="G364">
        <v>0.38</v>
      </c>
      <c r="H364">
        <v>0.05</v>
      </c>
      <c r="I364" s="11">
        <f t="shared" si="100"/>
        <v>290.64</v>
      </c>
      <c r="J364" s="11">
        <f t="shared" si="101"/>
        <v>605.5</v>
      </c>
      <c r="K364" s="11">
        <f t="shared" si="102"/>
        <v>484.40000000000003</v>
      </c>
      <c r="L364" s="11">
        <f t="shared" si="103"/>
        <v>920.36</v>
      </c>
      <c r="M364" s="19">
        <f t="shared" si="104"/>
        <v>121.10000000000001</v>
      </c>
      <c r="N364" s="19">
        <f>Tableau2[[#This Row],[0-5]]*0+Tableau2[[#This Row],[6-15]]*0.36+Tableau2[[#This Row],[16-25]]*0.36+Tableau2[[#This Row],[26-60]]*0.36+Tableau2[[#This Row],[61_et_plus]]*0.36</f>
        <v>767.28960000000006</v>
      </c>
      <c r="P364" s="19">
        <f>Tableau2[[#This Row],[Demande de transport]]*0.15</f>
        <v>115.09344</v>
      </c>
      <c r="Q364" s="19"/>
      <c r="R364" s="19"/>
      <c r="S364" s="19"/>
      <c r="T364" s="19"/>
    </row>
    <row r="365" spans="1:20" x14ac:dyDescent="0.25">
      <c r="A365" s="18" t="s">
        <v>375</v>
      </c>
      <c r="B365" t="s">
        <v>384</v>
      </c>
      <c r="C365">
        <v>4153</v>
      </c>
      <c r="D365">
        <v>0.18</v>
      </c>
      <c r="E365">
        <v>0.23</v>
      </c>
      <c r="F365">
        <v>0.21</v>
      </c>
      <c r="G365">
        <v>0.35</v>
      </c>
      <c r="H365">
        <v>0.03</v>
      </c>
      <c r="I365" s="11">
        <f t="shared" si="100"/>
        <v>747.54</v>
      </c>
      <c r="J365" s="11">
        <f t="shared" si="101"/>
        <v>955.19</v>
      </c>
      <c r="K365" s="11">
        <f t="shared" si="102"/>
        <v>872.13</v>
      </c>
      <c r="L365" s="11">
        <f t="shared" si="103"/>
        <v>1453.55</v>
      </c>
      <c r="M365" s="19">
        <f t="shared" si="104"/>
        <v>124.58999999999999</v>
      </c>
      <c r="N365" s="19">
        <f>Tableau2[[#This Row],[0-5]]*0+Tableau2[[#This Row],[6-15]]*0.36+Tableau2[[#This Row],[16-25]]*0.36+Tableau2[[#This Row],[26-60]]*0.36+Tableau2[[#This Row],[61_et_plus]]*0.36</f>
        <v>1225.9656</v>
      </c>
      <c r="P365" s="19">
        <f>Tableau2[[#This Row],[Demande de transport]]*0.15</f>
        <v>183.89483999999999</v>
      </c>
      <c r="Q365" s="19"/>
      <c r="R365" s="19"/>
      <c r="S365" s="19"/>
      <c r="T365" s="19"/>
    </row>
    <row r="366" spans="1:20" x14ac:dyDescent="0.25">
      <c r="A366" s="18" t="s">
        <v>375</v>
      </c>
      <c r="B366" t="s">
        <v>385</v>
      </c>
      <c r="C366">
        <v>13302</v>
      </c>
      <c r="D366">
        <v>0.15</v>
      </c>
      <c r="E366">
        <v>0.22</v>
      </c>
      <c r="F366">
        <v>0.22</v>
      </c>
      <c r="G366">
        <v>0.38</v>
      </c>
      <c r="H366">
        <v>0.03</v>
      </c>
      <c r="I366" s="11">
        <f t="shared" si="100"/>
        <v>1995.3</v>
      </c>
      <c r="J366" s="11">
        <f t="shared" si="101"/>
        <v>2926.44</v>
      </c>
      <c r="K366" s="11">
        <f t="shared" si="102"/>
        <v>2926.44</v>
      </c>
      <c r="L366" s="11">
        <f t="shared" si="103"/>
        <v>5054.76</v>
      </c>
      <c r="M366" s="19">
        <f t="shared" si="104"/>
        <v>399.06</v>
      </c>
      <c r="N366" s="19">
        <f>Tableau2[[#This Row],[0-5]]*0+Tableau2[[#This Row],[6-15]]*0.36+Tableau2[[#This Row],[16-25]]*0.36+Tableau2[[#This Row],[26-60]]*0.36+Tableau2[[#This Row],[61_et_plus]]*0.36</f>
        <v>4070.4119999999998</v>
      </c>
      <c r="P366" s="19">
        <f>Tableau2[[#This Row],[Demande de transport]]*0.15</f>
        <v>610.56179999999995</v>
      </c>
      <c r="Q366" s="19"/>
      <c r="R366" s="19"/>
      <c r="S366" s="19"/>
      <c r="T366" s="19"/>
    </row>
    <row r="367" spans="1:20" x14ac:dyDescent="0.25">
      <c r="A367" s="18" t="s">
        <v>375</v>
      </c>
      <c r="B367" t="s">
        <v>386</v>
      </c>
      <c r="C367">
        <v>14881</v>
      </c>
      <c r="D367">
        <v>0.11</v>
      </c>
      <c r="E367">
        <v>0.22</v>
      </c>
      <c r="F367">
        <v>0.19</v>
      </c>
      <c r="G367">
        <v>0.43</v>
      </c>
      <c r="H367">
        <v>0.04</v>
      </c>
      <c r="I367" s="11">
        <f t="shared" si="100"/>
        <v>1636.91</v>
      </c>
      <c r="J367" s="11">
        <f t="shared" si="101"/>
        <v>3273.82</v>
      </c>
      <c r="K367" s="11">
        <f t="shared" si="102"/>
        <v>2827.39</v>
      </c>
      <c r="L367" s="11">
        <f t="shared" si="103"/>
        <v>6398.83</v>
      </c>
      <c r="M367" s="19">
        <f t="shared" si="104"/>
        <v>595.24</v>
      </c>
      <c r="N367" s="19">
        <f>Tableau2[[#This Row],[0-5]]*0+Tableau2[[#This Row],[6-15]]*0.36+Tableau2[[#This Row],[16-25]]*0.36+Tableau2[[#This Row],[26-60]]*0.36+Tableau2[[#This Row],[61_et_plus]]*0.36</f>
        <v>4714.3008</v>
      </c>
      <c r="P367" s="19">
        <f>Tableau2[[#This Row],[Demande de transport]]*0.15</f>
        <v>707.14512000000002</v>
      </c>
      <c r="Q367" s="19"/>
      <c r="R367" s="19"/>
      <c r="S367" s="19"/>
      <c r="T367" s="19"/>
    </row>
    <row r="368" spans="1:20" x14ac:dyDescent="0.25">
      <c r="A368" s="18" t="s">
        <v>375</v>
      </c>
      <c r="B368" t="s">
        <v>387</v>
      </c>
      <c r="C368">
        <v>297</v>
      </c>
      <c r="D368">
        <v>0.09</v>
      </c>
      <c r="E368">
        <v>0.18</v>
      </c>
      <c r="F368">
        <v>0.18</v>
      </c>
      <c r="G368">
        <v>0.41</v>
      </c>
      <c r="H368">
        <v>0.15</v>
      </c>
      <c r="I368" s="11">
        <f t="shared" si="100"/>
        <v>26.73</v>
      </c>
      <c r="J368" s="11">
        <f t="shared" si="101"/>
        <v>53.46</v>
      </c>
      <c r="K368" s="11">
        <f t="shared" si="102"/>
        <v>53.46</v>
      </c>
      <c r="L368" s="11">
        <f t="shared" si="103"/>
        <v>121.77</v>
      </c>
      <c r="M368" s="19">
        <f t="shared" si="104"/>
        <v>44.55</v>
      </c>
      <c r="N368" s="19">
        <f>Tableau2[[#This Row],[0-5]]*0+Tableau2[[#This Row],[6-15]]*0.36+Tableau2[[#This Row],[16-25]]*0.36+Tableau2[[#This Row],[26-60]]*0.36+Tableau2[[#This Row],[61_et_plus]]*0.36</f>
        <v>98.366399999999985</v>
      </c>
      <c r="P368" s="19">
        <f>Tableau2[[#This Row],[Demande de transport]]*0.15</f>
        <v>14.754959999999997</v>
      </c>
      <c r="Q368" s="19"/>
      <c r="R368" s="19"/>
      <c r="S368" s="19"/>
      <c r="T368" s="19"/>
    </row>
    <row r="369" spans="1:20" x14ac:dyDescent="0.25">
      <c r="A369" s="18" t="s">
        <v>375</v>
      </c>
      <c r="B369" t="s">
        <v>388</v>
      </c>
      <c r="C369">
        <v>3900</v>
      </c>
      <c r="D369">
        <v>0.1</v>
      </c>
      <c r="E369">
        <v>0.22</v>
      </c>
      <c r="F369">
        <v>0.2</v>
      </c>
      <c r="G369">
        <v>0.43</v>
      </c>
      <c r="H369">
        <v>0.05</v>
      </c>
      <c r="I369" s="10">
        <f t="shared" si="100"/>
        <v>390</v>
      </c>
      <c r="J369" s="10">
        <f t="shared" si="101"/>
        <v>858</v>
      </c>
      <c r="K369" s="10">
        <f t="shared" si="102"/>
        <v>780</v>
      </c>
      <c r="L369" s="10">
        <f t="shared" si="103"/>
        <v>1677</v>
      </c>
      <c r="M369" s="19">
        <f t="shared" si="104"/>
        <v>195</v>
      </c>
      <c r="N369" s="19">
        <f>Tableau2[[#This Row],[0-5]]*0+Tableau2[[#This Row],[6-15]]*0.36+Tableau2[[#This Row],[16-25]]*0.36+Tableau2[[#This Row],[26-60]]*0.36+Tableau2[[#This Row],[61_et_plus]]*0.36</f>
        <v>1263.6000000000001</v>
      </c>
      <c r="P369" s="19">
        <f>Tableau2[[#This Row],[Demande de transport]]*0.15</f>
        <v>189.54000000000002</v>
      </c>
      <c r="Q369" s="19"/>
      <c r="R369" s="19"/>
      <c r="S369" s="19"/>
      <c r="T369" s="19"/>
    </row>
    <row r="370" spans="1:20" x14ac:dyDescent="0.25">
      <c r="A370" s="18" t="s">
        <v>389</v>
      </c>
      <c r="B370" t="s">
        <v>390</v>
      </c>
      <c r="C370">
        <v>2133</v>
      </c>
      <c r="D370">
        <v>0.11</v>
      </c>
      <c r="E370">
        <v>0.24</v>
      </c>
      <c r="F370">
        <v>0.17</v>
      </c>
      <c r="G370">
        <v>0.42</v>
      </c>
      <c r="H370">
        <v>0.06</v>
      </c>
      <c r="I370" s="10">
        <f>C370*D370</f>
        <v>234.63</v>
      </c>
      <c r="J370" s="10">
        <f>C370*E370</f>
        <v>511.91999999999996</v>
      </c>
      <c r="K370" s="10">
        <f>C370*F370</f>
        <v>362.61</v>
      </c>
      <c r="L370" s="10">
        <f>C370*G370</f>
        <v>895.86</v>
      </c>
      <c r="M370" s="10">
        <f>C370*H370</f>
        <v>127.97999999999999</v>
      </c>
      <c r="N370" s="10">
        <f>Tableau2[[#This Row],[0-5]]*0+Tableau2[[#This Row],[6-15]]*0.36+Tableau2[[#This Row],[16-25]]*0.36+Tableau2[[#This Row],[26-60]]*0.36+Tableau2[[#This Row],[61_et_plus]]*0.36</f>
        <v>683.41319999999996</v>
      </c>
      <c r="P370" s="10">
        <f>Tableau2[[#This Row],[Demande de transport]]*0.15</f>
        <v>102.51197999999999</v>
      </c>
      <c r="Q370" s="19"/>
      <c r="R370" s="19"/>
      <c r="S370" s="19"/>
      <c r="T370" s="19"/>
    </row>
    <row r="371" spans="1:20" x14ac:dyDescent="0.25">
      <c r="A371" s="18" t="s">
        <v>389</v>
      </c>
      <c r="B371" t="s">
        <v>391</v>
      </c>
      <c r="C371">
        <v>1698</v>
      </c>
      <c r="D371">
        <v>0.17</v>
      </c>
      <c r="E371">
        <v>0.22</v>
      </c>
      <c r="F371">
        <v>0.19</v>
      </c>
      <c r="G371">
        <v>0.35</v>
      </c>
      <c r="H371">
        <v>0.08</v>
      </c>
      <c r="I371" s="11">
        <f t="shared" ref="I371:I378" si="105">C371*D371</f>
        <v>288.66000000000003</v>
      </c>
      <c r="J371" s="11">
        <f t="shared" ref="J371:J378" si="106">C371*E371</f>
        <v>373.56</v>
      </c>
      <c r="K371" s="11">
        <f t="shared" ref="K371:K378" si="107">C371*F371</f>
        <v>322.62</v>
      </c>
      <c r="L371" s="11">
        <f t="shared" ref="L371:L378" si="108">C371*G371</f>
        <v>594.29999999999995</v>
      </c>
      <c r="M371" s="10">
        <f t="shared" ref="M371:M378" si="109">C371*H371</f>
        <v>135.84</v>
      </c>
      <c r="N371" s="10">
        <f>Tableau2[[#This Row],[0-5]]*0+Tableau2[[#This Row],[6-15]]*0.36+Tableau2[[#This Row],[16-25]]*0.36+Tableau2[[#This Row],[26-60]]*0.36+Tableau2[[#This Row],[61_et_plus]]*0.36</f>
        <v>513.47519999999997</v>
      </c>
      <c r="P371" s="10">
        <f>Tableau2[[#This Row],[Demande de transport]]*0.15</f>
        <v>77.02127999999999</v>
      </c>
      <c r="Q371" s="19"/>
      <c r="R371" s="19"/>
      <c r="S371" s="19"/>
      <c r="T371" s="19"/>
    </row>
    <row r="372" spans="1:20" x14ac:dyDescent="0.25">
      <c r="A372" s="18" t="s">
        <v>389</v>
      </c>
      <c r="B372" t="s">
        <v>392</v>
      </c>
      <c r="C372">
        <v>2343</v>
      </c>
      <c r="D372">
        <v>0.13</v>
      </c>
      <c r="E372">
        <v>0.21</v>
      </c>
      <c r="F372">
        <v>0.25</v>
      </c>
      <c r="G372">
        <v>0.37</v>
      </c>
      <c r="H372">
        <v>0.05</v>
      </c>
      <c r="I372" s="11">
        <f t="shared" si="105"/>
        <v>304.59000000000003</v>
      </c>
      <c r="J372" s="11">
        <f t="shared" si="106"/>
        <v>492.03</v>
      </c>
      <c r="K372" s="11">
        <f t="shared" si="107"/>
        <v>585.75</v>
      </c>
      <c r="L372" s="11">
        <f t="shared" si="108"/>
        <v>866.91</v>
      </c>
      <c r="M372" s="19">
        <f t="shared" si="109"/>
        <v>117.15</v>
      </c>
      <c r="N372" s="19">
        <f>Tableau2[[#This Row],[0-5]]*0+Tableau2[[#This Row],[6-15]]*0.36+Tableau2[[#This Row],[16-25]]*0.36+Tableau2[[#This Row],[26-60]]*0.36+Tableau2[[#This Row],[61_et_plus]]*0.36</f>
        <v>742.26239999999996</v>
      </c>
      <c r="P372" s="19">
        <f>Tableau2[[#This Row],[Demande de transport]]*0.15</f>
        <v>111.33935999999999</v>
      </c>
      <c r="Q372" s="19"/>
      <c r="R372" s="19"/>
      <c r="S372" s="19"/>
      <c r="T372" s="19"/>
    </row>
    <row r="373" spans="1:20" x14ac:dyDescent="0.25">
      <c r="A373" s="18" t="s">
        <v>389</v>
      </c>
      <c r="B373" t="s">
        <v>393</v>
      </c>
      <c r="C373">
        <v>1515</v>
      </c>
      <c r="D373">
        <v>0.09</v>
      </c>
      <c r="E373">
        <v>0.23</v>
      </c>
      <c r="F373">
        <v>0.21</v>
      </c>
      <c r="G373">
        <v>0.41</v>
      </c>
      <c r="H373">
        <v>7.0000000000000007E-2</v>
      </c>
      <c r="I373" s="11">
        <f t="shared" si="105"/>
        <v>136.35</v>
      </c>
      <c r="J373" s="11">
        <f t="shared" si="106"/>
        <v>348.45</v>
      </c>
      <c r="K373" s="11">
        <f t="shared" si="107"/>
        <v>318.14999999999998</v>
      </c>
      <c r="L373" s="11">
        <f t="shared" si="108"/>
        <v>621.15</v>
      </c>
      <c r="M373" s="19">
        <f t="shared" si="109"/>
        <v>106.05000000000001</v>
      </c>
      <c r="N373" s="19">
        <f>Tableau2[[#This Row],[0-5]]*0+Tableau2[[#This Row],[6-15]]*0.36+Tableau2[[#This Row],[16-25]]*0.36+Tableau2[[#This Row],[26-60]]*0.36+Tableau2[[#This Row],[61_et_plus]]*0.36</f>
        <v>501.76799999999997</v>
      </c>
      <c r="P373" s="19">
        <f>Tableau2[[#This Row],[Demande de transport]]*0.15</f>
        <v>75.265199999999993</v>
      </c>
      <c r="Q373" s="19"/>
      <c r="R373" s="19"/>
      <c r="S373" s="19"/>
      <c r="T373" s="19"/>
    </row>
    <row r="374" spans="1:20" x14ac:dyDescent="0.25">
      <c r="A374" s="18" t="s">
        <v>389</v>
      </c>
      <c r="B374" t="s">
        <v>394</v>
      </c>
      <c r="C374">
        <v>3000</v>
      </c>
      <c r="D374">
        <v>0.17</v>
      </c>
      <c r="E374">
        <v>0.17</v>
      </c>
      <c r="F374">
        <v>0.19</v>
      </c>
      <c r="G374">
        <v>0.42</v>
      </c>
      <c r="H374">
        <v>0.05</v>
      </c>
      <c r="I374" s="11">
        <f t="shared" si="105"/>
        <v>510.00000000000006</v>
      </c>
      <c r="J374" s="11">
        <f t="shared" si="106"/>
        <v>510.00000000000006</v>
      </c>
      <c r="K374" s="11">
        <f t="shared" si="107"/>
        <v>570</v>
      </c>
      <c r="L374" s="11">
        <f t="shared" si="108"/>
        <v>1260</v>
      </c>
      <c r="M374" s="19">
        <f t="shared" si="109"/>
        <v>150</v>
      </c>
      <c r="N374" s="19">
        <f>Tableau2[[#This Row],[0-5]]*0+Tableau2[[#This Row],[6-15]]*0.36+Tableau2[[#This Row],[16-25]]*0.36+Tableau2[[#This Row],[26-60]]*0.36+Tableau2[[#This Row],[61_et_plus]]*0.36</f>
        <v>896.4</v>
      </c>
      <c r="P374" s="19">
        <f>Tableau2[[#This Row],[Demande de transport]]*0.15</f>
        <v>134.45999999999998</v>
      </c>
      <c r="Q374" s="19"/>
      <c r="R374" s="19"/>
      <c r="S374" s="19"/>
      <c r="T374" s="19"/>
    </row>
    <row r="375" spans="1:20" x14ac:dyDescent="0.25">
      <c r="A375" s="18" t="s">
        <v>389</v>
      </c>
      <c r="B375" t="s">
        <v>395</v>
      </c>
      <c r="C375">
        <v>1153</v>
      </c>
      <c r="D375">
        <v>0.15</v>
      </c>
      <c r="E375">
        <v>0.13</v>
      </c>
      <c r="F375">
        <v>0.21</v>
      </c>
      <c r="G375">
        <v>0.41</v>
      </c>
      <c r="H375">
        <v>0.1</v>
      </c>
      <c r="I375" s="11">
        <f t="shared" si="105"/>
        <v>172.95</v>
      </c>
      <c r="J375" s="11">
        <f t="shared" si="106"/>
        <v>149.89000000000001</v>
      </c>
      <c r="K375" s="11">
        <f t="shared" si="107"/>
        <v>242.13</v>
      </c>
      <c r="L375" s="11">
        <f t="shared" si="108"/>
        <v>472.72999999999996</v>
      </c>
      <c r="M375" s="19">
        <f t="shared" si="109"/>
        <v>115.30000000000001</v>
      </c>
      <c r="N375" s="19">
        <f>Tableau2[[#This Row],[0-5]]*0+Tableau2[[#This Row],[6-15]]*0.36+Tableau2[[#This Row],[16-25]]*0.36+Tableau2[[#This Row],[26-60]]*0.36+Tableau2[[#This Row],[61_et_plus]]*0.36</f>
        <v>352.81799999999993</v>
      </c>
      <c r="P375" s="19">
        <f>Tableau2[[#This Row],[Demande de transport]]*0.15</f>
        <v>52.922699999999985</v>
      </c>
      <c r="Q375" s="19"/>
      <c r="R375" s="19"/>
      <c r="S375" s="19"/>
      <c r="T375" s="19"/>
    </row>
    <row r="376" spans="1:20" x14ac:dyDescent="0.25">
      <c r="A376" s="18" t="s">
        <v>389</v>
      </c>
      <c r="B376" t="s">
        <v>270</v>
      </c>
      <c r="C376">
        <v>715</v>
      </c>
      <c r="D376">
        <v>0.16</v>
      </c>
      <c r="E376">
        <v>0.18</v>
      </c>
      <c r="F376">
        <v>0.25</v>
      </c>
      <c r="G376">
        <v>0.38</v>
      </c>
      <c r="H376">
        <v>0.03</v>
      </c>
      <c r="I376" s="11">
        <f t="shared" si="105"/>
        <v>114.4</v>
      </c>
      <c r="J376" s="11">
        <f t="shared" si="106"/>
        <v>128.69999999999999</v>
      </c>
      <c r="K376" s="11">
        <f t="shared" si="107"/>
        <v>178.75</v>
      </c>
      <c r="L376" s="11">
        <f t="shared" si="108"/>
        <v>271.7</v>
      </c>
      <c r="M376" s="19">
        <f t="shared" si="109"/>
        <v>21.45</v>
      </c>
      <c r="N376" s="19">
        <f>Tableau2[[#This Row],[0-5]]*0+Tableau2[[#This Row],[6-15]]*0.36+Tableau2[[#This Row],[16-25]]*0.36+Tableau2[[#This Row],[26-60]]*0.36+Tableau2[[#This Row],[61_et_plus]]*0.36</f>
        <v>216.21599999999998</v>
      </c>
      <c r="P376" s="19">
        <f>Tableau2[[#This Row],[Demande de transport]]*0.15</f>
        <v>32.432399999999994</v>
      </c>
      <c r="Q376" s="19"/>
      <c r="R376" s="19"/>
      <c r="S376" s="19"/>
      <c r="T376" s="19"/>
    </row>
    <row r="377" spans="1:20" x14ac:dyDescent="0.25">
      <c r="A377" s="18" t="s">
        <v>389</v>
      </c>
      <c r="B377" t="s">
        <v>396</v>
      </c>
      <c r="C377">
        <v>544</v>
      </c>
      <c r="D377">
        <v>0.09</v>
      </c>
      <c r="E377">
        <v>0.18</v>
      </c>
      <c r="F377">
        <v>0.25</v>
      </c>
      <c r="G377">
        <v>0.4</v>
      </c>
      <c r="H377">
        <v>7.0000000000000007E-2</v>
      </c>
      <c r="I377" s="11">
        <f t="shared" si="105"/>
        <v>48.96</v>
      </c>
      <c r="J377" s="11">
        <f t="shared" si="106"/>
        <v>97.92</v>
      </c>
      <c r="K377" s="11">
        <f t="shared" si="107"/>
        <v>136</v>
      </c>
      <c r="L377" s="11">
        <f t="shared" si="108"/>
        <v>217.60000000000002</v>
      </c>
      <c r="M377" s="19">
        <f t="shared" si="109"/>
        <v>38.080000000000005</v>
      </c>
      <c r="N377" s="19">
        <f>Tableau2[[#This Row],[0-5]]*0+Tableau2[[#This Row],[6-15]]*0.36+Tableau2[[#This Row],[16-25]]*0.36+Tableau2[[#This Row],[26-60]]*0.36+Tableau2[[#This Row],[61_et_plus]]*0.36</f>
        <v>176.25599999999997</v>
      </c>
      <c r="P377" s="19">
        <f>Tableau2[[#This Row],[Demande de transport]]*0.15</f>
        <v>26.438399999999994</v>
      </c>
      <c r="Q377" s="19"/>
      <c r="R377" s="19"/>
      <c r="S377" s="19"/>
      <c r="T377" s="19"/>
    </row>
    <row r="378" spans="1:20" x14ac:dyDescent="0.25">
      <c r="A378" s="18" t="s">
        <v>389</v>
      </c>
      <c r="B378" t="s">
        <v>397</v>
      </c>
      <c r="C378">
        <v>1211</v>
      </c>
      <c r="D378">
        <v>0.18</v>
      </c>
      <c r="E378">
        <v>0.18</v>
      </c>
      <c r="F378">
        <v>0.21</v>
      </c>
      <c r="G378">
        <v>0.36</v>
      </c>
      <c r="H378">
        <v>7.0000000000000007E-2</v>
      </c>
      <c r="I378" s="11">
        <f t="shared" si="105"/>
        <v>217.98</v>
      </c>
      <c r="J378" s="11">
        <f t="shared" si="106"/>
        <v>217.98</v>
      </c>
      <c r="K378" s="11">
        <f t="shared" si="107"/>
        <v>254.31</v>
      </c>
      <c r="L378" s="11">
        <f t="shared" si="108"/>
        <v>435.96</v>
      </c>
      <c r="M378" s="19">
        <f t="shared" si="109"/>
        <v>84.77000000000001</v>
      </c>
      <c r="N378" s="19">
        <f>Tableau2[[#This Row],[0-5]]*0+Tableau2[[#This Row],[6-15]]*0.36+Tableau2[[#This Row],[16-25]]*0.36+Tableau2[[#This Row],[26-60]]*0.36+Tableau2[[#This Row],[61_et_plus]]*0.36</f>
        <v>357.48719999999997</v>
      </c>
      <c r="P378" s="19">
        <f>Tableau2[[#This Row],[Demande de transport]]*0.15</f>
        <v>53.623079999999995</v>
      </c>
      <c r="Q378" s="19"/>
      <c r="R378" s="19"/>
      <c r="S378" s="19"/>
      <c r="T378" s="19"/>
    </row>
    <row r="379" spans="1:20" x14ac:dyDescent="0.25">
      <c r="A379" s="18" t="s">
        <v>398</v>
      </c>
      <c r="B379" t="s">
        <v>315</v>
      </c>
      <c r="C379">
        <v>2768</v>
      </c>
      <c r="D379">
        <v>0.13</v>
      </c>
      <c r="E379">
        <v>0.23</v>
      </c>
      <c r="F379">
        <v>0.23</v>
      </c>
      <c r="G379">
        <v>0.32</v>
      </c>
      <c r="H379">
        <v>0.08</v>
      </c>
      <c r="I379" s="10">
        <f>C379*D379</f>
        <v>359.84000000000003</v>
      </c>
      <c r="J379" s="10">
        <f>C379*E379</f>
        <v>636.64</v>
      </c>
      <c r="K379" s="10">
        <f>C379*F379</f>
        <v>636.64</v>
      </c>
      <c r="L379" s="10">
        <f>C379*G379</f>
        <v>885.76</v>
      </c>
      <c r="M379" s="10">
        <f>C379*H379</f>
        <v>221.44</v>
      </c>
      <c r="N379" s="10">
        <f>Tableau2[[#This Row],[0-5]]*0+Tableau2[[#This Row],[6-15]]*0.36+Tableau2[[#This Row],[16-25]]*0.36+Tableau2[[#This Row],[26-60]]*0.36+Tableau2[[#This Row],[61_et_plus]]*0.36</f>
        <v>856.97280000000001</v>
      </c>
      <c r="P379" s="10">
        <f>Tableau2[[#This Row],[Demande de transport]]*0.15</f>
        <v>128.54592</v>
      </c>
      <c r="Q379" s="19"/>
      <c r="R379" s="19"/>
      <c r="S379" s="19"/>
      <c r="T379" s="19"/>
    </row>
    <row r="380" spans="1:20" x14ac:dyDescent="0.25">
      <c r="A380" s="18" t="s">
        <v>398</v>
      </c>
      <c r="B380" t="s">
        <v>398</v>
      </c>
      <c r="C380">
        <v>1626</v>
      </c>
      <c r="D380">
        <v>0.12</v>
      </c>
      <c r="E380">
        <v>0.25</v>
      </c>
      <c r="F380">
        <v>0.2</v>
      </c>
      <c r="G380">
        <v>0.34</v>
      </c>
      <c r="H380">
        <v>0.1</v>
      </c>
      <c r="I380" s="11">
        <f t="shared" ref="I380:I389" si="110">C380*D380</f>
        <v>195.12</v>
      </c>
      <c r="J380" s="11">
        <f t="shared" ref="J380:J389" si="111">C380*E380</f>
        <v>406.5</v>
      </c>
      <c r="K380" s="11">
        <f t="shared" ref="K380:K389" si="112">C380*F380</f>
        <v>325.20000000000005</v>
      </c>
      <c r="L380" s="11">
        <f t="shared" ref="L380:L389" si="113">C380*G380</f>
        <v>552.84</v>
      </c>
      <c r="M380" s="10">
        <f t="shared" ref="M380:M389" si="114">C380*H380</f>
        <v>162.60000000000002</v>
      </c>
      <c r="N380" s="10">
        <f>Tableau2[[#This Row],[0-5]]*0+Tableau2[[#This Row],[6-15]]*0.36+Tableau2[[#This Row],[16-25]]*0.36+Tableau2[[#This Row],[26-60]]*0.36+Tableau2[[#This Row],[61_et_plus]]*0.36</f>
        <v>520.97040000000004</v>
      </c>
      <c r="P380" s="10">
        <f>Tableau2[[#This Row],[Demande de transport]]*0.15</f>
        <v>78.145560000000003</v>
      </c>
      <c r="Q380" s="19"/>
      <c r="R380" s="19"/>
      <c r="S380" s="19"/>
      <c r="T380" s="19"/>
    </row>
    <row r="381" spans="1:20" x14ac:dyDescent="0.25">
      <c r="A381" s="18" t="s">
        <v>398</v>
      </c>
      <c r="B381" t="s">
        <v>399</v>
      </c>
      <c r="C381">
        <v>1629</v>
      </c>
      <c r="D381">
        <v>0.14000000000000001</v>
      </c>
      <c r="E381">
        <v>0.17</v>
      </c>
      <c r="F381">
        <v>0.23</v>
      </c>
      <c r="G381">
        <v>0.36</v>
      </c>
      <c r="H381">
        <v>0.11</v>
      </c>
      <c r="I381" s="11">
        <f t="shared" si="110"/>
        <v>228.06000000000003</v>
      </c>
      <c r="J381" s="11">
        <f t="shared" si="111"/>
        <v>276.93</v>
      </c>
      <c r="K381" s="11">
        <f t="shared" si="112"/>
        <v>374.67</v>
      </c>
      <c r="L381" s="11">
        <f t="shared" si="113"/>
        <v>586.43999999999994</v>
      </c>
      <c r="M381" s="19">
        <f t="shared" si="114"/>
        <v>179.19</v>
      </c>
      <c r="N381" s="19">
        <f>Tableau2[[#This Row],[0-5]]*0+Tableau2[[#This Row],[6-15]]*0.36+Tableau2[[#This Row],[16-25]]*0.36+Tableau2[[#This Row],[26-60]]*0.36+Tableau2[[#This Row],[61_et_plus]]*0.36</f>
        <v>510.20279999999997</v>
      </c>
      <c r="P381" s="19">
        <f>Tableau2[[#This Row],[Demande de transport]]*0.15</f>
        <v>76.530419999999992</v>
      </c>
      <c r="Q381" s="19"/>
      <c r="R381" s="19"/>
      <c r="S381" s="19"/>
      <c r="T381" s="19"/>
    </row>
    <row r="382" spans="1:20" x14ac:dyDescent="0.25">
      <c r="A382" s="18" t="s">
        <v>398</v>
      </c>
      <c r="B382" t="s">
        <v>400</v>
      </c>
      <c r="C382">
        <v>879</v>
      </c>
      <c r="D382">
        <v>0.12</v>
      </c>
      <c r="E382">
        <v>0.28000000000000003</v>
      </c>
      <c r="F382">
        <v>0.14000000000000001</v>
      </c>
      <c r="G382">
        <v>0.36</v>
      </c>
      <c r="H382">
        <v>0.09</v>
      </c>
      <c r="I382" s="11">
        <f t="shared" si="110"/>
        <v>105.47999999999999</v>
      </c>
      <c r="J382" s="11">
        <f t="shared" si="111"/>
        <v>246.12000000000003</v>
      </c>
      <c r="K382" s="11">
        <f t="shared" si="112"/>
        <v>123.06000000000002</v>
      </c>
      <c r="L382" s="11">
        <f t="shared" si="113"/>
        <v>316.44</v>
      </c>
      <c r="M382" s="19">
        <f t="shared" si="114"/>
        <v>79.11</v>
      </c>
      <c r="N382" s="19">
        <f>Tableau2[[#This Row],[0-5]]*0+Tableau2[[#This Row],[6-15]]*0.36+Tableau2[[#This Row],[16-25]]*0.36+Tableau2[[#This Row],[26-60]]*0.36+Tableau2[[#This Row],[61_et_plus]]*0.36</f>
        <v>275.30279999999999</v>
      </c>
      <c r="P382" s="19">
        <f>Tableau2[[#This Row],[Demande de transport]]*0.15</f>
        <v>41.29542</v>
      </c>
      <c r="Q382" s="19"/>
      <c r="R382" s="19"/>
      <c r="S382" s="19"/>
      <c r="T382" s="19"/>
    </row>
    <row r="383" spans="1:20" x14ac:dyDescent="0.25">
      <c r="A383" s="18" t="s">
        <v>398</v>
      </c>
      <c r="B383" t="s">
        <v>401</v>
      </c>
      <c r="C383">
        <v>1479</v>
      </c>
      <c r="D383">
        <v>0.16</v>
      </c>
      <c r="E383">
        <v>0.23</v>
      </c>
      <c r="F383">
        <v>0.17</v>
      </c>
      <c r="G383">
        <v>0.39</v>
      </c>
      <c r="H383">
        <v>0.05</v>
      </c>
      <c r="I383" s="11">
        <f t="shared" si="110"/>
        <v>236.64000000000001</v>
      </c>
      <c r="J383" s="11">
        <f t="shared" si="111"/>
        <v>340.17</v>
      </c>
      <c r="K383" s="11">
        <f t="shared" si="112"/>
        <v>251.43</v>
      </c>
      <c r="L383" s="11">
        <f t="shared" si="113"/>
        <v>576.81000000000006</v>
      </c>
      <c r="M383" s="19">
        <f t="shared" si="114"/>
        <v>73.95</v>
      </c>
      <c r="N383" s="19">
        <f>Tableau2[[#This Row],[0-5]]*0+Tableau2[[#This Row],[6-15]]*0.36+Tableau2[[#This Row],[16-25]]*0.36+Tableau2[[#This Row],[26-60]]*0.36+Tableau2[[#This Row],[61_et_plus]]*0.36</f>
        <v>447.24960000000004</v>
      </c>
      <c r="P383" s="19">
        <f>Tableau2[[#This Row],[Demande de transport]]*0.15</f>
        <v>67.087440000000001</v>
      </c>
      <c r="Q383" s="19"/>
      <c r="R383" s="19"/>
      <c r="S383" s="19"/>
      <c r="T383" s="19"/>
    </row>
    <row r="384" spans="1:20" x14ac:dyDescent="0.25">
      <c r="A384" s="18" t="s">
        <v>398</v>
      </c>
      <c r="B384" t="s">
        <v>402</v>
      </c>
      <c r="C384">
        <v>1381</v>
      </c>
      <c r="D384">
        <v>0.21</v>
      </c>
      <c r="E384">
        <v>0.22</v>
      </c>
      <c r="F384">
        <v>0.17</v>
      </c>
      <c r="G384">
        <v>0.36</v>
      </c>
      <c r="H384">
        <v>0.05</v>
      </c>
      <c r="I384" s="11">
        <f t="shared" si="110"/>
        <v>290.01</v>
      </c>
      <c r="J384" s="11">
        <f t="shared" si="111"/>
        <v>303.82</v>
      </c>
      <c r="K384" s="11">
        <f t="shared" si="112"/>
        <v>234.77</v>
      </c>
      <c r="L384" s="11">
        <f t="shared" si="113"/>
        <v>497.15999999999997</v>
      </c>
      <c r="M384" s="19">
        <f t="shared" si="114"/>
        <v>69.05</v>
      </c>
      <c r="N384" s="19">
        <f>Tableau2[[#This Row],[0-5]]*0+Tableau2[[#This Row],[6-15]]*0.36+Tableau2[[#This Row],[16-25]]*0.36+Tableau2[[#This Row],[26-60]]*0.36+Tableau2[[#This Row],[61_et_plus]]*0.36</f>
        <v>397.72800000000001</v>
      </c>
      <c r="P384" s="19">
        <f>Tableau2[[#This Row],[Demande de transport]]*0.15</f>
        <v>59.659199999999998</v>
      </c>
      <c r="Q384" s="19"/>
      <c r="R384" s="19"/>
      <c r="S384" s="19"/>
      <c r="T384" s="19"/>
    </row>
    <row r="385" spans="1:20" x14ac:dyDescent="0.25">
      <c r="A385" s="18" t="s">
        <v>398</v>
      </c>
      <c r="B385" t="s">
        <v>403</v>
      </c>
      <c r="C385">
        <v>936</v>
      </c>
      <c r="D385">
        <v>0.17</v>
      </c>
      <c r="E385">
        <v>0.22</v>
      </c>
      <c r="F385">
        <v>0.2</v>
      </c>
      <c r="G385">
        <v>0.33</v>
      </c>
      <c r="H385">
        <v>0.09</v>
      </c>
      <c r="I385" s="11">
        <f t="shared" si="110"/>
        <v>159.12</v>
      </c>
      <c r="J385" s="11">
        <f t="shared" si="111"/>
        <v>205.92</v>
      </c>
      <c r="K385" s="11">
        <f t="shared" si="112"/>
        <v>187.20000000000002</v>
      </c>
      <c r="L385" s="11">
        <f t="shared" si="113"/>
        <v>308.88</v>
      </c>
      <c r="M385" s="19">
        <f t="shared" si="114"/>
        <v>84.24</v>
      </c>
      <c r="N385" s="19">
        <f>Tableau2[[#This Row],[0-5]]*0+Tableau2[[#This Row],[6-15]]*0.36+Tableau2[[#This Row],[16-25]]*0.36+Tableau2[[#This Row],[26-60]]*0.36+Tableau2[[#This Row],[61_et_plus]]*0.36</f>
        <v>283.04640000000001</v>
      </c>
      <c r="P385" s="19">
        <f>Tableau2[[#This Row],[Demande de transport]]*0.15</f>
        <v>42.456960000000002</v>
      </c>
      <c r="Q385" s="19"/>
      <c r="R385" s="19"/>
      <c r="S385" s="19"/>
      <c r="T385" s="19"/>
    </row>
    <row r="386" spans="1:20" x14ac:dyDescent="0.25">
      <c r="A386" s="18" t="s">
        <v>398</v>
      </c>
      <c r="B386" t="s">
        <v>404</v>
      </c>
      <c r="C386">
        <v>745</v>
      </c>
      <c r="D386">
        <v>0.09</v>
      </c>
      <c r="E386">
        <v>0.22</v>
      </c>
      <c r="F386">
        <v>0.23</v>
      </c>
      <c r="G386">
        <v>0.35</v>
      </c>
      <c r="H386">
        <v>0.12</v>
      </c>
      <c r="I386" s="11">
        <f t="shared" si="110"/>
        <v>67.05</v>
      </c>
      <c r="J386" s="11">
        <f t="shared" si="111"/>
        <v>163.9</v>
      </c>
      <c r="K386" s="11">
        <f t="shared" si="112"/>
        <v>171.35</v>
      </c>
      <c r="L386" s="11">
        <f t="shared" si="113"/>
        <v>260.75</v>
      </c>
      <c r="M386" s="19">
        <f t="shared" si="114"/>
        <v>89.399999999999991</v>
      </c>
      <c r="N386" s="19">
        <f>Tableau2[[#This Row],[0-5]]*0+Tableau2[[#This Row],[6-15]]*0.36+Tableau2[[#This Row],[16-25]]*0.36+Tableau2[[#This Row],[26-60]]*0.36+Tableau2[[#This Row],[61_et_plus]]*0.36</f>
        <v>246.744</v>
      </c>
      <c r="P386" s="19">
        <f>Tableau2[[#This Row],[Demande de transport]]*0.15</f>
        <v>37.011600000000001</v>
      </c>
      <c r="Q386" s="19"/>
      <c r="R386" s="19"/>
      <c r="S386" s="19"/>
      <c r="T386" s="19"/>
    </row>
    <row r="387" spans="1:20" x14ac:dyDescent="0.25">
      <c r="A387" s="18" t="s">
        <v>398</v>
      </c>
      <c r="B387" t="s">
        <v>405</v>
      </c>
      <c r="C387">
        <v>1957</v>
      </c>
      <c r="D387">
        <v>0.15</v>
      </c>
      <c r="E387">
        <v>0.18</v>
      </c>
      <c r="F387">
        <v>0.26</v>
      </c>
      <c r="G387">
        <v>0.34</v>
      </c>
      <c r="H387">
        <v>0.08</v>
      </c>
      <c r="I387" s="11">
        <f t="shared" si="110"/>
        <v>293.55</v>
      </c>
      <c r="J387" s="11">
        <f t="shared" si="111"/>
        <v>352.26</v>
      </c>
      <c r="K387" s="11">
        <f t="shared" si="112"/>
        <v>508.82</v>
      </c>
      <c r="L387" s="11">
        <f t="shared" si="113"/>
        <v>665.38</v>
      </c>
      <c r="M387" s="19">
        <f t="shared" si="114"/>
        <v>156.56</v>
      </c>
      <c r="N387" s="19">
        <f>Tableau2[[#This Row],[0-5]]*0+Tableau2[[#This Row],[6-15]]*0.36+Tableau2[[#This Row],[16-25]]*0.36+Tableau2[[#This Row],[26-60]]*0.36+Tableau2[[#This Row],[61_et_plus]]*0.36</f>
        <v>605.88719999999989</v>
      </c>
      <c r="P387" s="19">
        <f>Tableau2[[#This Row],[Demande de transport]]*0.15</f>
        <v>90.883079999999978</v>
      </c>
      <c r="Q387" s="19"/>
      <c r="R387" s="19"/>
      <c r="S387" s="19"/>
      <c r="T387" s="19"/>
    </row>
    <row r="388" spans="1:20" x14ac:dyDescent="0.25">
      <c r="A388" s="18" t="s">
        <v>398</v>
      </c>
      <c r="B388" t="s">
        <v>406</v>
      </c>
      <c r="C388">
        <v>645</v>
      </c>
      <c r="D388">
        <v>0.15</v>
      </c>
      <c r="E388">
        <v>0.19</v>
      </c>
      <c r="F388">
        <v>0.19</v>
      </c>
      <c r="G388">
        <v>0.36</v>
      </c>
      <c r="H388">
        <v>0.11</v>
      </c>
      <c r="I388" s="11">
        <f t="shared" si="110"/>
        <v>96.75</v>
      </c>
      <c r="J388" s="11">
        <f t="shared" si="111"/>
        <v>122.55</v>
      </c>
      <c r="K388" s="11">
        <f t="shared" si="112"/>
        <v>122.55</v>
      </c>
      <c r="L388" s="11">
        <f t="shared" si="113"/>
        <v>232.2</v>
      </c>
      <c r="M388" s="19">
        <f t="shared" si="114"/>
        <v>70.95</v>
      </c>
      <c r="N388" s="19">
        <f>Tableau2[[#This Row],[0-5]]*0+Tableau2[[#This Row],[6-15]]*0.36+Tableau2[[#This Row],[16-25]]*0.36+Tableau2[[#This Row],[26-60]]*0.36+Tableau2[[#This Row],[61_et_plus]]*0.36</f>
        <v>197.36999999999998</v>
      </c>
      <c r="P388" s="19">
        <f>Tableau2[[#This Row],[Demande de transport]]*0.15</f>
        <v>29.605499999999996</v>
      </c>
      <c r="Q388" s="19"/>
      <c r="R388" s="19"/>
      <c r="S388" s="19"/>
      <c r="T388" s="19"/>
    </row>
    <row r="389" spans="1:20" x14ac:dyDescent="0.25">
      <c r="A389" s="18" t="s">
        <v>398</v>
      </c>
      <c r="B389" t="s">
        <v>407</v>
      </c>
      <c r="C389">
        <v>1077</v>
      </c>
      <c r="D389">
        <v>0.1</v>
      </c>
      <c r="E389">
        <v>0.34</v>
      </c>
      <c r="F389">
        <v>0.13</v>
      </c>
      <c r="G389">
        <v>0.38</v>
      </c>
      <c r="H389">
        <v>0.05</v>
      </c>
      <c r="I389" s="11">
        <f t="shared" si="110"/>
        <v>107.7</v>
      </c>
      <c r="J389" s="11">
        <f t="shared" si="111"/>
        <v>366.18</v>
      </c>
      <c r="K389" s="11">
        <f t="shared" si="112"/>
        <v>140.01</v>
      </c>
      <c r="L389" s="11">
        <f t="shared" si="113"/>
        <v>409.26</v>
      </c>
      <c r="M389" s="19">
        <f t="shared" si="114"/>
        <v>53.85</v>
      </c>
      <c r="N389" s="19">
        <f>Tableau2[[#This Row],[0-5]]*0+Tableau2[[#This Row],[6-15]]*0.36+Tableau2[[#This Row],[16-25]]*0.36+Tableau2[[#This Row],[26-60]]*0.36+Tableau2[[#This Row],[61_et_plus]]*0.36</f>
        <v>348.94800000000004</v>
      </c>
      <c r="P389" s="19">
        <f>Tableau2[[#This Row],[Demande de transport]]*0.15</f>
        <v>52.342200000000005</v>
      </c>
      <c r="Q389" s="19"/>
      <c r="R389" s="19"/>
      <c r="S389" s="19"/>
      <c r="T389" s="19"/>
    </row>
    <row r="390" spans="1:20" x14ac:dyDescent="0.25">
      <c r="A390" s="18" t="s">
        <v>408</v>
      </c>
      <c r="B390" t="s">
        <v>408</v>
      </c>
      <c r="C390">
        <v>3794</v>
      </c>
      <c r="D390">
        <v>0.13</v>
      </c>
      <c r="E390">
        <v>0.24</v>
      </c>
      <c r="F390">
        <v>0.23</v>
      </c>
      <c r="G390">
        <v>0.36</v>
      </c>
      <c r="H390">
        <v>0.04</v>
      </c>
      <c r="I390" s="10">
        <f>C390*D390</f>
        <v>493.22</v>
      </c>
      <c r="J390" s="10">
        <f>C390*E390</f>
        <v>910.56</v>
      </c>
      <c r="K390" s="10">
        <f>C390*F390</f>
        <v>872.62</v>
      </c>
      <c r="L390" s="10">
        <f>C390*G390</f>
        <v>1365.84</v>
      </c>
      <c r="M390" s="10">
        <f>C390*H390</f>
        <v>151.76</v>
      </c>
      <c r="N390" s="10">
        <f>Tableau2[[#This Row],[0-5]]*0+Tableau2[[#This Row],[6-15]]*0.36+Tableau2[[#This Row],[16-25]]*0.36+Tableau2[[#This Row],[26-60]]*0.36+Tableau2[[#This Row],[61_et_plus]]*0.36</f>
        <v>1188.2807999999998</v>
      </c>
      <c r="P390" s="10">
        <f>Tableau2[[#This Row],[Demande de transport]]*0.15</f>
        <v>178.24211999999997</v>
      </c>
      <c r="Q390" s="19"/>
      <c r="R390" s="19"/>
      <c r="S390" s="19"/>
      <c r="T390" s="19"/>
    </row>
    <row r="391" spans="1:20" x14ac:dyDescent="0.25">
      <c r="A391" s="18" t="s">
        <v>408</v>
      </c>
      <c r="B391" t="s">
        <v>409</v>
      </c>
      <c r="C391">
        <v>3144</v>
      </c>
      <c r="D391">
        <v>0.13</v>
      </c>
      <c r="E391">
        <v>0.23</v>
      </c>
      <c r="F391">
        <v>0.24</v>
      </c>
      <c r="G391">
        <v>0.38</v>
      </c>
      <c r="H391">
        <v>0.03</v>
      </c>
      <c r="I391" s="11">
        <f t="shared" ref="I391:I408" si="115">C391*D391</f>
        <v>408.72</v>
      </c>
      <c r="J391" s="11">
        <f t="shared" ref="J391:J408" si="116">C391*E391</f>
        <v>723.12</v>
      </c>
      <c r="K391" s="11">
        <f t="shared" ref="K391:K408" si="117">C391*F391</f>
        <v>754.56</v>
      </c>
      <c r="L391" s="11">
        <f t="shared" ref="L391:L408" si="118">C391*G391</f>
        <v>1194.72</v>
      </c>
      <c r="M391" s="10">
        <f t="shared" ref="M391:M408" si="119">C391*H391</f>
        <v>94.32</v>
      </c>
      <c r="N391" s="10">
        <f>Tableau2[[#This Row],[0-5]]*0+Tableau2[[#This Row],[6-15]]*0.36+Tableau2[[#This Row],[16-25]]*0.36+Tableau2[[#This Row],[26-60]]*0.36+Tableau2[[#This Row],[61_et_plus]]*0.36</f>
        <v>996.01919999999996</v>
      </c>
      <c r="P391" s="10">
        <f>Tableau2[[#This Row],[Demande de transport]]*0.15</f>
        <v>149.40287999999998</v>
      </c>
      <c r="Q391" s="19"/>
      <c r="R391" s="19"/>
      <c r="S391" s="19"/>
      <c r="T391" s="19"/>
    </row>
    <row r="392" spans="1:20" x14ac:dyDescent="0.25">
      <c r="A392" s="18" t="s">
        <v>408</v>
      </c>
      <c r="B392" t="s">
        <v>300</v>
      </c>
      <c r="C392">
        <v>6309</v>
      </c>
      <c r="D392">
        <v>0.15</v>
      </c>
      <c r="E392">
        <v>0.19</v>
      </c>
      <c r="F392">
        <v>0.25</v>
      </c>
      <c r="G392">
        <v>0.38</v>
      </c>
      <c r="H392">
        <v>0.03</v>
      </c>
      <c r="I392" s="11">
        <f t="shared" si="115"/>
        <v>946.34999999999991</v>
      </c>
      <c r="J392" s="11">
        <f t="shared" si="116"/>
        <v>1198.71</v>
      </c>
      <c r="K392" s="11">
        <f t="shared" si="117"/>
        <v>1577.25</v>
      </c>
      <c r="L392" s="11">
        <f t="shared" si="118"/>
        <v>2397.42</v>
      </c>
      <c r="M392" s="19">
        <f t="shared" si="119"/>
        <v>189.26999999999998</v>
      </c>
      <c r="N392" s="19">
        <f>Tableau2[[#This Row],[0-5]]*0+Tableau2[[#This Row],[6-15]]*0.36+Tableau2[[#This Row],[16-25]]*0.36+Tableau2[[#This Row],[26-60]]*0.36+Tableau2[[#This Row],[61_et_plus]]*0.36</f>
        <v>1930.5539999999999</v>
      </c>
      <c r="P392" s="19">
        <f>Tableau2[[#This Row],[Demande de transport]]*0.15</f>
        <v>289.58309999999994</v>
      </c>
      <c r="Q392" s="19"/>
      <c r="R392" s="19"/>
      <c r="S392" s="19"/>
      <c r="T392" s="19"/>
    </row>
    <row r="393" spans="1:20" x14ac:dyDescent="0.25">
      <c r="A393" s="18" t="s">
        <v>408</v>
      </c>
      <c r="B393" t="s">
        <v>170</v>
      </c>
      <c r="C393">
        <v>3114</v>
      </c>
      <c r="D393">
        <v>0.13</v>
      </c>
      <c r="E393">
        <v>0.17</v>
      </c>
      <c r="F393">
        <v>0.23</v>
      </c>
      <c r="G393">
        <v>0.42</v>
      </c>
      <c r="H393">
        <v>0.05</v>
      </c>
      <c r="I393" s="11">
        <f t="shared" si="115"/>
        <v>404.82</v>
      </c>
      <c r="J393" s="11">
        <f t="shared" si="116"/>
        <v>529.38</v>
      </c>
      <c r="K393" s="11">
        <f t="shared" si="117"/>
        <v>716.22</v>
      </c>
      <c r="L393" s="11">
        <f t="shared" si="118"/>
        <v>1307.8799999999999</v>
      </c>
      <c r="M393" s="19">
        <f t="shared" si="119"/>
        <v>155.70000000000002</v>
      </c>
      <c r="N393" s="19">
        <f>Tableau2[[#This Row],[0-5]]*0+Tableau2[[#This Row],[6-15]]*0.36+Tableau2[[#This Row],[16-25]]*0.36+Tableau2[[#This Row],[26-60]]*0.36+Tableau2[[#This Row],[61_et_plus]]*0.36</f>
        <v>975.3048</v>
      </c>
      <c r="P393" s="19">
        <f>Tableau2[[#This Row],[Demande de transport]]*0.15</f>
        <v>146.29571999999999</v>
      </c>
      <c r="Q393" s="19"/>
      <c r="R393" s="19"/>
      <c r="S393" s="19"/>
      <c r="T393" s="19"/>
    </row>
    <row r="394" spans="1:20" x14ac:dyDescent="0.25">
      <c r="A394" s="18" t="s">
        <v>408</v>
      </c>
      <c r="B394" t="s">
        <v>410</v>
      </c>
      <c r="C394">
        <v>3274</v>
      </c>
      <c r="D394">
        <v>0.13</v>
      </c>
      <c r="E394">
        <v>0.23</v>
      </c>
      <c r="F394">
        <v>0.19</v>
      </c>
      <c r="G394">
        <v>0.4</v>
      </c>
      <c r="H394">
        <v>0.06</v>
      </c>
      <c r="I394" s="11">
        <f t="shared" si="115"/>
        <v>425.62</v>
      </c>
      <c r="J394" s="11">
        <f t="shared" si="116"/>
        <v>753.02</v>
      </c>
      <c r="K394" s="11">
        <f t="shared" si="117"/>
        <v>622.06000000000006</v>
      </c>
      <c r="L394" s="11">
        <f t="shared" si="118"/>
        <v>1309.6000000000001</v>
      </c>
      <c r="M394" s="19">
        <f t="shared" si="119"/>
        <v>196.44</v>
      </c>
      <c r="N394" s="19">
        <f>Tableau2[[#This Row],[0-5]]*0+Tableau2[[#This Row],[6-15]]*0.36+Tableau2[[#This Row],[16-25]]*0.36+Tableau2[[#This Row],[26-60]]*0.36+Tableau2[[#This Row],[61_et_plus]]*0.36</f>
        <v>1037.2032000000002</v>
      </c>
      <c r="P394" s="19">
        <f>Tableau2[[#This Row],[Demande de transport]]*0.15</f>
        <v>155.58048000000002</v>
      </c>
      <c r="Q394" s="19"/>
      <c r="R394" s="19"/>
      <c r="S394" s="19"/>
      <c r="T394" s="19"/>
    </row>
    <row r="395" spans="1:20" x14ac:dyDescent="0.25">
      <c r="A395" s="18" t="s">
        <v>408</v>
      </c>
      <c r="B395" t="s">
        <v>411</v>
      </c>
      <c r="C395">
        <v>1977</v>
      </c>
      <c r="D395">
        <v>0.1</v>
      </c>
      <c r="E395">
        <v>0.16</v>
      </c>
      <c r="F395">
        <v>0.26</v>
      </c>
      <c r="G395">
        <v>0.43</v>
      </c>
      <c r="H395">
        <v>0.05</v>
      </c>
      <c r="I395" s="11">
        <f t="shared" si="115"/>
        <v>197.70000000000002</v>
      </c>
      <c r="J395" s="11">
        <f t="shared" si="116"/>
        <v>316.32</v>
      </c>
      <c r="K395" s="11">
        <f t="shared" si="117"/>
        <v>514.02</v>
      </c>
      <c r="L395" s="11">
        <f t="shared" si="118"/>
        <v>850.11</v>
      </c>
      <c r="M395" s="19">
        <f t="shared" si="119"/>
        <v>98.850000000000009</v>
      </c>
      <c r="N395" s="19">
        <f>Tableau2[[#This Row],[0-5]]*0+Tableau2[[#This Row],[6-15]]*0.36+Tableau2[[#This Row],[16-25]]*0.36+Tableau2[[#This Row],[26-60]]*0.36+Tableau2[[#This Row],[61_et_plus]]*0.36</f>
        <v>640.548</v>
      </c>
      <c r="P395" s="19">
        <f>Tableau2[[#This Row],[Demande de transport]]*0.15</f>
        <v>96.0822</v>
      </c>
      <c r="Q395" s="19"/>
      <c r="R395" s="19"/>
      <c r="S395" s="19"/>
      <c r="T395" s="19"/>
    </row>
    <row r="396" spans="1:20" x14ac:dyDescent="0.25">
      <c r="A396" s="18" t="s">
        <v>408</v>
      </c>
      <c r="B396" t="s">
        <v>412</v>
      </c>
      <c r="C396">
        <v>749</v>
      </c>
      <c r="D396">
        <v>0.1</v>
      </c>
      <c r="E396">
        <v>0.17</v>
      </c>
      <c r="F396">
        <v>0.25</v>
      </c>
      <c r="G396">
        <v>0.39</v>
      </c>
      <c r="H396">
        <v>0.1</v>
      </c>
      <c r="I396" s="11">
        <f t="shared" si="115"/>
        <v>74.900000000000006</v>
      </c>
      <c r="J396" s="11">
        <f t="shared" si="116"/>
        <v>127.33000000000001</v>
      </c>
      <c r="K396" s="11">
        <f t="shared" si="117"/>
        <v>187.25</v>
      </c>
      <c r="L396" s="11">
        <f t="shared" si="118"/>
        <v>292.11</v>
      </c>
      <c r="M396" s="19">
        <f t="shared" si="119"/>
        <v>74.900000000000006</v>
      </c>
      <c r="N396" s="19">
        <f>Tableau2[[#This Row],[0-5]]*0+Tableau2[[#This Row],[6-15]]*0.36+Tableau2[[#This Row],[16-25]]*0.36+Tableau2[[#This Row],[26-60]]*0.36+Tableau2[[#This Row],[61_et_plus]]*0.36</f>
        <v>245.3724</v>
      </c>
      <c r="P396" s="19">
        <f>Tableau2[[#This Row],[Demande de transport]]*0.15</f>
        <v>36.805859999999996</v>
      </c>
      <c r="Q396" s="19"/>
      <c r="R396" s="19"/>
      <c r="S396" s="19"/>
      <c r="T396" s="19"/>
    </row>
    <row r="397" spans="1:20" x14ac:dyDescent="0.25">
      <c r="A397" s="18" t="s">
        <v>408</v>
      </c>
      <c r="B397" t="s">
        <v>413</v>
      </c>
      <c r="C397">
        <v>1433</v>
      </c>
      <c r="D397">
        <v>0.19</v>
      </c>
      <c r="E397">
        <v>0.23</v>
      </c>
      <c r="F397">
        <v>0.14000000000000001</v>
      </c>
      <c r="G397">
        <v>0.39</v>
      </c>
      <c r="H397">
        <v>0.05</v>
      </c>
      <c r="I397" s="11">
        <f t="shared" si="115"/>
        <v>272.27</v>
      </c>
      <c r="J397" s="11">
        <f t="shared" si="116"/>
        <v>329.59000000000003</v>
      </c>
      <c r="K397" s="11">
        <f t="shared" si="117"/>
        <v>200.62000000000003</v>
      </c>
      <c r="L397" s="11">
        <f t="shared" si="118"/>
        <v>558.87</v>
      </c>
      <c r="M397" s="19">
        <f t="shared" si="119"/>
        <v>71.650000000000006</v>
      </c>
      <c r="N397" s="19">
        <f>Tableau2[[#This Row],[0-5]]*0+Tableau2[[#This Row],[6-15]]*0.36+Tableau2[[#This Row],[16-25]]*0.36+Tableau2[[#This Row],[26-60]]*0.36+Tableau2[[#This Row],[61_et_plus]]*0.36</f>
        <v>417.86279999999999</v>
      </c>
      <c r="P397" s="19">
        <f>Tableau2[[#This Row],[Demande de transport]]*0.15</f>
        <v>62.679419999999993</v>
      </c>
      <c r="Q397" s="19"/>
      <c r="R397" s="19"/>
      <c r="S397" s="19"/>
      <c r="T397" s="19"/>
    </row>
    <row r="398" spans="1:20" x14ac:dyDescent="0.25">
      <c r="A398" s="18" t="s">
        <v>408</v>
      </c>
      <c r="B398" t="s">
        <v>414</v>
      </c>
      <c r="C398">
        <v>3047</v>
      </c>
      <c r="D398">
        <v>0.16</v>
      </c>
      <c r="E398">
        <v>0.19</v>
      </c>
      <c r="F398">
        <v>0.25</v>
      </c>
      <c r="G398">
        <v>0.35</v>
      </c>
      <c r="H398">
        <v>0.05</v>
      </c>
      <c r="I398" s="11">
        <f t="shared" si="115"/>
        <v>487.52</v>
      </c>
      <c r="J398" s="11">
        <f t="shared" si="116"/>
        <v>578.92999999999995</v>
      </c>
      <c r="K398" s="11">
        <f t="shared" si="117"/>
        <v>761.75</v>
      </c>
      <c r="L398" s="11">
        <f t="shared" si="118"/>
        <v>1066.45</v>
      </c>
      <c r="M398" s="19">
        <f t="shared" si="119"/>
        <v>152.35</v>
      </c>
      <c r="N398" s="19">
        <f>Tableau2[[#This Row],[0-5]]*0+Tableau2[[#This Row],[6-15]]*0.36+Tableau2[[#This Row],[16-25]]*0.36+Tableau2[[#This Row],[26-60]]*0.36+Tableau2[[#This Row],[61_et_plus]]*0.36</f>
        <v>921.41280000000006</v>
      </c>
      <c r="P398" s="19">
        <f>Tableau2[[#This Row],[Demande de transport]]*0.15</f>
        <v>138.21191999999999</v>
      </c>
      <c r="Q398" s="19"/>
      <c r="R398" s="19"/>
      <c r="S398" s="19"/>
      <c r="T398" s="19"/>
    </row>
    <row r="399" spans="1:20" x14ac:dyDescent="0.25">
      <c r="A399" s="18" t="s">
        <v>408</v>
      </c>
      <c r="B399" t="s">
        <v>415</v>
      </c>
      <c r="C399">
        <v>2506</v>
      </c>
      <c r="D399">
        <v>0.14000000000000001</v>
      </c>
      <c r="E399">
        <v>0.2</v>
      </c>
      <c r="F399">
        <v>0.22</v>
      </c>
      <c r="G399">
        <v>0.38</v>
      </c>
      <c r="H399">
        <v>0.06</v>
      </c>
      <c r="I399" s="11">
        <f t="shared" si="115"/>
        <v>350.84000000000003</v>
      </c>
      <c r="J399" s="11">
        <f t="shared" si="116"/>
        <v>501.20000000000005</v>
      </c>
      <c r="K399" s="11">
        <f t="shared" si="117"/>
        <v>551.32000000000005</v>
      </c>
      <c r="L399" s="11">
        <f t="shared" si="118"/>
        <v>952.28</v>
      </c>
      <c r="M399" s="19">
        <f t="shared" si="119"/>
        <v>150.35999999999999</v>
      </c>
      <c r="N399" s="19">
        <f>Tableau2[[#This Row],[0-5]]*0+Tableau2[[#This Row],[6-15]]*0.36+Tableau2[[#This Row],[16-25]]*0.36+Tableau2[[#This Row],[26-60]]*0.36+Tableau2[[#This Row],[61_et_plus]]*0.36</f>
        <v>775.85759999999993</v>
      </c>
      <c r="P399" s="19">
        <f>Tableau2[[#This Row],[Demande de transport]]*0.15</f>
        <v>116.37863999999999</v>
      </c>
      <c r="Q399" s="19"/>
      <c r="R399" s="19"/>
      <c r="S399" s="19"/>
      <c r="T399" s="19"/>
    </row>
    <row r="400" spans="1:20" x14ac:dyDescent="0.25">
      <c r="A400" s="18" t="s">
        <v>408</v>
      </c>
      <c r="B400" t="s">
        <v>416</v>
      </c>
      <c r="C400">
        <v>4817</v>
      </c>
      <c r="D400">
        <v>0.13</v>
      </c>
      <c r="E400">
        <v>0.22</v>
      </c>
      <c r="F400">
        <v>0.25</v>
      </c>
      <c r="G400">
        <v>0.35</v>
      </c>
      <c r="H400">
        <v>0.04</v>
      </c>
      <c r="I400" s="11">
        <f t="shared" si="115"/>
        <v>626.21</v>
      </c>
      <c r="J400" s="11">
        <f t="shared" si="116"/>
        <v>1059.74</v>
      </c>
      <c r="K400" s="11">
        <f t="shared" si="117"/>
        <v>1204.25</v>
      </c>
      <c r="L400" s="11">
        <f t="shared" si="118"/>
        <v>1685.9499999999998</v>
      </c>
      <c r="M400" s="19">
        <f t="shared" si="119"/>
        <v>192.68</v>
      </c>
      <c r="N400" s="19">
        <f>Tableau2[[#This Row],[0-5]]*0+Tableau2[[#This Row],[6-15]]*0.36+Tableau2[[#This Row],[16-25]]*0.36+Tableau2[[#This Row],[26-60]]*0.36+Tableau2[[#This Row],[61_et_plus]]*0.36</f>
        <v>1491.3432</v>
      </c>
      <c r="P400" s="19">
        <f>Tableau2[[#This Row],[Demande de transport]]*0.15</f>
        <v>223.70148</v>
      </c>
      <c r="Q400" s="19"/>
      <c r="R400" s="19"/>
      <c r="S400" s="19"/>
      <c r="T400" s="19"/>
    </row>
    <row r="401" spans="1:20" x14ac:dyDescent="0.25">
      <c r="A401" s="18" t="s">
        <v>408</v>
      </c>
      <c r="B401" t="s">
        <v>335</v>
      </c>
      <c r="C401">
        <v>2103</v>
      </c>
      <c r="D401">
        <v>0.14000000000000001</v>
      </c>
      <c r="E401">
        <v>0.22</v>
      </c>
      <c r="F401">
        <v>0.19</v>
      </c>
      <c r="G401">
        <v>0.38</v>
      </c>
      <c r="H401">
        <v>7.0000000000000007E-2</v>
      </c>
      <c r="I401" s="11">
        <f t="shared" si="115"/>
        <v>294.42</v>
      </c>
      <c r="J401" s="11">
        <f t="shared" si="116"/>
        <v>462.66</v>
      </c>
      <c r="K401" s="11">
        <f t="shared" si="117"/>
        <v>399.57</v>
      </c>
      <c r="L401" s="11">
        <f t="shared" si="118"/>
        <v>799.14</v>
      </c>
      <c r="M401" s="19">
        <f t="shared" si="119"/>
        <v>147.21</v>
      </c>
      <c r="N401" s="19">
        <f>Tableau2[[#This Row],[0-5]]*0+Tableau2[[#This Row],[6-15]]*0.36+Tableau2[[#This Row],[16-25]]*0.36+Tableau2[[#This Row],[26-60]]*0.36+Tableau2[[#This Row],[61_et_plus]]*0.36</f>
        <v>651.08879999999999</v>
      </c>
      <c r="P401" s="19">
        <f>Tableau2[[#This Row],[Demande de transport]]*0.15</f>
        <v>97.663319999999999</v>
      </c>
      <c r="Q401" s="19"/>
      <c r="R401" s="19"/>
      <c r="S401" s="19"/>
      <c r="T401" s="19"/>
    </row>
    <row r="402" spans="1:20" x14ac:dyDescent="0.25">
      <c r="A402" s="18" t="s">
        <v>408</v>
      </c>
      <c r="B402" t="s">
        <v>417</v>
      </c>
      <c r="C402">
        <v>5476</v>
      </c>
      <c r="D402">
        <v>0.14000000000000001</v>
      </c>
      <c r="E402">
        <v>0.2</v>
      </c>
      <c r="F402">
        <v>0.27</v>
      </c>
      <c r="G402">
        <v>0.34</v>
      </c>
      <c r="H402">
        <v>0.05</v>
      </c>
      <c r="I402" s="11">
        <f t="shared" si="115"/>
        <v>766.6400000000001</v>
      </c>
      <c r="J402" s="11">
        <f t="shared" si="116"/>
        <v>1095.2</v>
      </c>
      <c r="K402" s="11">
        <f t="shared" si="117"/>
        <v>1478.5200000000002</v>
      </c>
      <c r="L402" s="11">
        <f t="shared" si="118"/>
        <v>1861.8400000000001</v>
      </c>
      <c r="M402" s="19">
        <f t="shared" si="119"/>
        <v>273.8</v>
      </c>
      <c r="N402" s="19">
        <f>Tableau2[[#This Row],[0-5]]*0+Tableau2[[#This Row],[6-15]]*0.36+Tableau2[[#This Row],[16-25]]*0.36+Tableau2[[#This Row],[26-60]]*0.36+Tableau2[[#This Row],[61_et_plus]]*0.36</f>
        <v>1695.3696</v>
      </c>
      <c r="P402" s="19">
        <f>Tableau2[[#This Row],[Demande de transport]]*0.15</f>
        <v>254.30543999999998</v>
      </c>
      <c r="Q402" s="19"/>
      <c r="R402" s="19"/>
      <c r="S402" s="19"/>
      <c r="T402" s="19"/>
    </row>
    <row r="403" spans="1:20" x14ac:dyDescent="0.25">
      <c r="A403" s="18" t="s">
        <v>408</v>
      </c>
      <c r="B403" t="s">
        <v>343</v>
      </c>
      <c r="C403">
        <v>2157</v>
      </c>
      <c r="D403">
        <v>0.14000000000000001</v>
      </c>
      <c r="E403">
        <v>0.22</v>
      </c>
      <c r="F403">
        <v>0.23</v>
      </c>
      <c r="G403">
        <v>0.36</v>
      </c>
      <c r="H403">
        <v>0.05</v>
      </c>
      <c r="I403" s="11">
        <f t="shared" si="115"/>
        <v>301.98</v>
      </c>
      <c r="J403" s="11">
        <f t="shared" si="116"/>
        <v>474.54</v>
      </c>
      <c r="K403" s="11">
        <f t="shared" si="117"/>
        <v>496.11</v>
      </c>
      <c r="L403" s="11">
        <f t="shared" si="118"/>
        <v>776.52</v>
      </c>
      <c r="M403" s="19">
        <f t="shared" si="119"/>
        <v>107.85000000000001</v>
      </c>
      <c r="N403" s="19">
        <f>Tableau2[[#This Row],[0-5]]*0+Tableau2[[#This Row],[6-15]]*0.36+Tableau2[[#This Row],[16-25]]*0.36+Tableau2[[#This Row],[26-60]]*0.36+Tableau2[[#This Row],[61_et_plus]]*0.36</f>
        <v>667.80719999999997</v>
      </c>
      <c r="P403" s="19">
        <f>Tableau2[[#This Row],[Demande de transport]]*0.15</f>
        <v>100.17107999999999</v>
      </c>
      <c r="Q403" s="19"/>
      <c r="R403" s="19"/>
      <c r="S403" s="19"/>
      <c r="T403" s="19"/>
    </row>
    <row r="404" spans="1:20" x14ac:dyDescent="0.25">
      <c r="A404" s="18" t="s">
        <v>408</v>
      </c>
      <c r="B404" t="s">
        <v>418</v>
      </c>
      <c r="C404">
        <v>1882</v>
      </c>
      <c r="D404">
        <v>0.14000000000000001</v>
      </c>
      <c r="E404">
        <v>0.21</v>
      </c>
      <c r="F404">
        <v>0.18</v>
      </c>
      <c r="G404">
        <v>0.41</v>
      </c>
      <c r="H404">
        <v>7.0000000000000007E-2</v>
      </c>
      <c r="I404" s="11">
        <f t="shared" si="115"/>
        <v>263.48</v>
      </c>
      <c r="J404" s="11">
        <f t="shared" si="116"/>
        <v>395.21999999999997</v>
      </c>
      <c r="K404" s="11">
        <f t="shared" si="117"/>
        <v>338.76</v>
      </c>
      <c r="L404" s="11">
        <f t="shared" si="118"/>
        <v>771.62</v>
      </c>
      <c r="M404" s="19">
        <f t="shared" si="119"/>
        <v>131.74</v>
      </c>
      <c r="N404" s="19">
        <f>Tableau2[[#This Row],[0-5]]*0+Tableau2[[#This Row],[6-15]]*0.36+Tableau2[[#This Row],[16-25]]*0.36+Tableau2[[#This Row],[26-60]]*0.36+Tableau2[[#This Row],[61_et_plus]]*0.36</f>
        <v>589.44239999999991</v>
      </c>
      <c r="P404" s="19">
        <f>Tableau2[[#This Row],[Demande de transport]]*0.15</f>
        <v>88.416359999999983</v>
      </c>
      <c r="Q404" s="19"/>
      <c r="R404" s="19"/>
      <c r="S404" s="19"/>
      <c r="T404" s="19"/>
    </row>
    <row r="405" spans="1:20" x14ac:dyDescent="0.25">
      <c r="A405" s="18" t="s">
        <v>408</v>
      </c>
      <c r="B405" t="s">
        <v>419</v>
      </c>
      <c r="C405">
        <v>1067</v>
      </c>
      <c r="D405">
        <v>0.18</v>
      </c>
      <c r="E405">
        <v>0.21</v>
      </c>
      <c r="F405">
        <v>0.22</v>
      </c>
      <c r="G405">
        <v>0.33</v>
      </c>
      <c r="H405">
        <v>0.05</v>
      </c>
      <c r="I405" s="11">
        <f t="shared" si="115"/>
        <v>192.06</v>
      </c>
      <c r="J405" s="11">
        <f t="shared" si="116"/>
        <v>224.07</v>
      </c>
      <c r="K405" s="11">
        <f t="shared" si="117"/>
        <v>234.74</v>
      </c>
      <c r="L405" s="11">
        <f t="shared" si="118"/>
        <v>352.11</v>
      </c>
      <c r="M405" s="19">
        <f t="shared" si="119"/>
        <v>53.35</v>
      </c>
      <c r="N405" s="19">
        <f>Tableau2[[#This Row],[0-5]]*0+Tableau2[[#This Row],[6-15]]*0.36+Tableau2[[#This Row],[16-25]]*0.36+Tableau2[[#This Row],[26-60]]*0.36+Tableau2[[#This Row],[61_et_plus]]*0.36</f>
        <v>311.13720000000001</v>
      </c>
      <c r="P405" s="19">
        <f>Tableau2[[#This Row],[Demande de transport]]*0.15</f>
        <v>46.670580000000001</v>
      </c>
      <c r="Q405" s="19"/>
      <c r="R405" s="19"/>
      <c r="S405" s="19"/>
      <c r="T405" s="19"/>
    </row>
    <row r="406" spans="1:20" x14ac:dyDescent="0.25">
      <c r="A406" s="18" t="s">
        <v>408</v>
      </c>
      <c r="B406" t="s">
        <v>420</v>
      </c>
      <c r="C406">
        <v>2370</v>
      </c>
      <c r="D406">
        <v>0.14000000000000001</v>
      </c>
      <c r="E406">
        <v>0.24</v>
      </c>
      <c r="F406">
        <v>0.22</v>
      </c>
      <c r="G406">
        <v>0.37</v>
      </c>
      <c r="H406">
        <v>0.03</v>
      </c>
      <c r="I406" s="11">
        <f t="shared" si="115"/>
        <v>331.8</v>
      </c>
      <c r="J406" s="11">
        <f t="shared" si="116"/>
        <v>568.79999999999995</v>
      </c>
      <c r="K406" s="11">
        <f t="shared" si="117"/>
        <v>521.4</v>
      </c>
      <c r="L406" s="11">
        <f t="shared" si="118"/>
        <v>876.9</v>
      </c>
      <c r="M406" s="19">
        <f t="shared" si="119"/>
        <v>71.099999999999994</v>
      </c>
      <c r="N406" s="19">
        <f>Tableau2[[#This Row],[0-5]]*0+Tableau2[[#This Row],[6-15]]*0.36+Tableau2[[#This Row],[16-25]]*0.36+Tableau2[[#This Row],[26-60]]*0.36+Tableau2[[#This Row],[61_et_plus]]*0.36</f>
        <v>733.75199999999995</v>
      </c>
      <c r="P406" s="19">
        <f>Tableau2[[#This Row],[Demande de transport]]*0.15</f>
        <v>110.0628</v>
      </c>
      <c r="Q406" s="19"/>
      <c r="R406" s="19"/>
      <c r="S406" s="19"/>
      <c r="T406" s="19"/>
    </row>
    <row r="407" spans="1:20" x14ac:dyDescent="0.25">
      <c r="A407" s="18" t="s">
        <v>408</v>
      </c>
      <c r="B407" t="s">
        <v>281</v>
      </c>
      <c r="C407">
        <v>3428</v>
      </c>
      <c r="D407">
        <v>0.12</v>
      </c>
      <c r="E407">
        <v>0.22</v>
      </c>
      <c r="F407">
        <v>0.17</v>
      </c>
      <c r="G407">
        <v>0.42</v>
      </c>
      <c r="H407">
        <v>7.0000000000000007E-2</v>
      </c>
      <c r="I407" s="11">
        <f t="shared" si="115"/>
        <v>411.35999999999996</v>
      </c>
      <c r="J407" s="11">
        <f t="shared" si="116"/>
        <v>754.16</v>
      </c>
      <c r="K407" s="11">
        <f t="shared" si="117"/>
        <v>582.76</v>
      </c>
      <c r="L407" s="11">
        <f t="shared" si="118"/>
        <v>1439.76</v>
      </c>
      <c r="M407" s="19">
        <f t="shared" si="119"/>
        <v>239.96000000000004</v>
      </c>
      <c r="N407" s="19">
        <f>Tableau2[[#This Row],[0-5]]*0+Tableau2[[#This Row],[6-15]]*0.36+Tableau2[[#This Row],[16-25]]*0.36+Tableau2[[#This Row],[26-60]]*0.36+Tableau2[[#This Row],[61_et_plus]]*0.36</f>
        <v>1085.9903999999999</v>
      </c>
      <c r="P407" s="19">
        <f>Tableau2[[#This Row],[Demande de transport]]*0.15</f>
        <v>162.89855999999997</v>
      </c>
      <c r="Q407" s="19"/>
      <c r="R407" s="19"/>
      <c r="S407" s="19"/>
      <c r="T407" s="19"/>
    </row>
    <row r="408" spans="1:20" x14ac:dyDescent="0.25">
      <c r="A408" s="18" t="s">
        <v>408</v>
      </c>
      <c r="B408" t="s">
        <v>421</v>
      </c>
      <c r="C408">
        <v>3620</v>
      </c>
      <c r="D408">
        <v>0.13</v>
      </c>
      <c r="E408">
        <v>0.21</v>
      </c>
      <c r="F408">
        <v>0.24</v>
      </c>
      <c r="G408">
        <v>0.38</v>
      </c>
      <c r="H408">
        <v>0.03</v>
      </c>
      <c r="I408" s="11">
        <f t="shared" si="115"/>
        <v>470.6</v>
      </c>
      <c r="J408" s="11">
        <f t="shared" si="116"/>
        <v>760.19999999999993</v>
      </c>
      <c r="K408" s="11">
        <f t="shared" si="117"/>
        <v>868.8</v>
      </c>
      <c r="L408" s="11">
        <f t="shared" si="118"/>
        <v>1375.6</v>
      </c>
      <c r="M408" s="19">
        <f t="shared" si="119"/>
        <v>108.6</v>
      </c>
      <c r="N408" s="19">
        <f>Tableau2[[#This Row],[0-5]]*0+Tableau2[[#This Row],[6-15]]*0.36+Tableau2[[#This Row],[16-25]]*0.36+Tableau2[[#This Row],[26-60]]*0.36+Tableau2[[#This Row],[61_et_plus]]*0.36</f>
        <v>1120.752</v>
      </c>
      <c r="P408" s="19">
        <f>Tableau2[[#This Row],[Demande de transport]]*0.15</f>
        <v>168.11279999999999</v>
      </c>
      <c r="Q408" s="19"/>
      <c r="R408" s="19"/>
      <c r="S408" s="19"/>
      <c r="T408" s="19"/>
    </row>
    <row r="409" spans="1:20" x14ac:dyDescent="0.25">
      <c r="A409" s="18" t="s">
        <v>422</v>
      </c>
      <c r="B409" t="s">
        <v>423</v>
      </c>
      <c r="C409">
        <v>3457</v>
      </c>
      <c r="D409">
        <v>0.16</v>
      </c>
      <c r="E409">
        <v>0.24</v>
      </c>
      <c r="F409">
        <v>0.19</v>
      </c>
      <c r="G409">
        <v>0.38</v>
      </c>
      <c r="H409">
        <v>0.03</v>
      </c>
      <c r="I409" s="10">
        <f>C409*D409</f>
        <v>553.12</v>
      </c>
      <c r="J409" s="10">
        <f>C409*E409</f>
        <v>829.68</v>
      </c>
      <c r="K409" s="10">
        <f>C409*F409</f>
        <v>656.83</v>
      </c>
      <c r="L409" s="10">
        <f>C409*G409</f>
        <v>1313.66</v>
      </c>
      <c r="M409" s="10">
        <f>C409*H409</f>
        <v>103.71</v>
      </c>
      <c r="N409" s="10">
        <f>Tableau2[[#This Row],[0-5]]*0+Tableau2[[#This Row],[6-15]]*0.36+Tableau2[[#This Row],[16-25]]*0.36+Tableau2[[#This Row],[26-60]]*0.36+Tableau2[[#This Row],[61_et_plus]]*0.36</f>
        <v>1045.3968</v>
      </c>
      <c r="P409" s="10">
        <f>Tableau2[[#This Row],[Demande de transport]]*0.15</f>
        <v>156.80951999999999</v>
      </c>
      <c r="Q409" s="19"/>
      <c r="R409" s="19"/>
      <c r="S409" s="19"/>
      <c r="T409" s="19"/>
    </row>
    <row r="410" spans="1:20" x14ac:dyDescent="0.25">
      <c r="A410" s="18" t="s">
        <v>422</v>
      </c>
      <c r="B410" t="s">
        <v>171</v>
      </c>
      <c r="C410">
        <v>5923</v>
      </c>
      <c r="D410">
        <v>0.11</v>
      </c>
      <c r="E410">
        <v>0.21</v>
      </c>
      <c r="F410">
        <v>0.22</v>
      </c>
      <c r="G410">
        <v>0.4</v>
      </c>
      <c r="H410">
        <v>7.0000000000000007E-2</v>
      </c>
      <c r="I410" s="11">
        <f t="shared" ref="I410:I414" si="120">C410*D410</f>
        <v>651.53</v>
      </c>
      <c r="J410" s="11">
        <f t="shared" ref="J410:J414" si="121">C410*E410</f>
        <v>1243.83</v>
      </c>
      <c r="K410" s="11">
        <f t="shared" ref="K410:K414" si="122">C410*F410</f>
        <v>1303.06</v>
      </c>
      <c r="L410" s="11">
        <f t="shared" ref="L410:L414" si="123">C410*G410</f>
        <v>2369.2000000000003</v>
      </c>
      <c r="M410" s="10">
        <f t="shared" ref="M410:M414" si="124">C410*H410</f>
        <v>414.61</v>
      </c>
      <c r="N410" s="10">
        <f>Tableau2[[#This Row],[0-5]]*0+Tableau2[[#This Row],[6-15]]*0.36+Tableau2[[#This Row],[16-25]]*0.36+Tableau2[[#This Row],[26-60]]*0.36+Tableau2[[#This Row],[61_et_plus]]*0.36</f>
        <v>1919.0519999999999</v>
      </c>
      <c r="P410" s="10">
        <f>Tableau2[[#This Row],[Demande de transport]]*0.15</f>
        <v>287.8578</v>
      </c>
      <c r="Q410" s="19"/>
      <c r="R410" s="19"/>
      <c r="S410" s="19"/>
      <c r="T410" s="19"/>
    </row>
    <row r="411" spans="1:20" x14ac:dyDescent="0.25">
      <c r="A411" s="18" t="s">
        <v>422</v>
      </c>
      <c r="B411" t="s">
        <v>424</v>
      </c>
      <c r="C411">
        <v>8605</v>
      </c>
      <c r="D411">
        <v>0.12</v>
      </c>
      <c r="E411">
        <v>0.24</v>
      </c>
      <c r="F411">
        <v>0.22</v>
      </c>
      <c r="G411">
        <v>0.39</v>
      </c>
      <c r="H411">
        <v>0.03</v>
      </c>
      <c r="I411" s="11">
        <f t="shared" si="120"/>
        <v>1032.5999999999999</v>
      </c>
      <c r="J411" s="11">
        <f t="shared" si="121"/>
        <v>2065.1999999999998</v>
      </c>
      <c r="K411" s="11">
        <f t="shared" si="122"/>
        <v>1893.1</v>
      </c>
      <c r="L411" s="11">
        <f t="shared" si="123"/>
        <v>3355.9500000000003</v>
      </c>
      <c r="M411" s="19">
        <f t="shared" si="124"/>
        <v>258.14999999999998</v>
      </c>
      <c r="N411" s="19">
        <f>Tableau2[[#This Row],[0-5]]*0+Tableau2[[#This Row],[6-15]]*0.36+Tableau2[[#This Row],[16-25]]*0.36+Tableau2[[#This Row],[26-60]]*0.36+Tableau2[[#This Row],[61_et_plus]]*0.36</f>
        <v>2726.0640000000003</v>
      </c>
      <c r="P411" s="19">
        <f>Tableau2[[#This Row],[Demande de transport]]*0.15</f>
        <v>408.90960000000001</v>
      </c>
      <c r="Q411" s="19"/>
      <c r="R411" s="19"/>
      <c r="S411" s="19"/>
      <c r="T411" s="19"/>
    </row>
    <row r="412" spans="1:20" x14ac:dyDescent="0.25">
      <c r="A412" s="18" t="s">
        <v>422</v>
      </c>
      <c r="B412" t="s">
        <v>425</v>
      </c>
      <c r="C412">
        <v>21076</v>
      </c>
      <c r="D412">
        <v>0.16</v>
      </c>
      <c r="E412">
        <v>0.21</v>
      </c>
      <c r="F412">
        <v>0.23</v>
      </c>
      <c r="G412">
        <v>0.37</v>
      </c>
      <c r="H412">
        <v>0.03</v>
      </c>
      <c r="I412" s="11">
        <f t="shared" si="120"/>
        <v>3372.16</v>
      </c>
      <c r="J412" s="11">
        <f t="shared" si="121"/>
        <v>4425.96</v>
      </c>
      <c r="K412" s="11">
        <f t="shared" si="122"/>
        <v>4847.4800000000005</v>
      </c>
      <c r="L412" s="11">
        <f t="shared" si="123"/>
        <v>7798.12</v>
      </c>
      <c r="M412" s="19">
        <f t="shared" si="124"/>
        <v>632.28</v>
      </c>
      <c r="N412" s="19">
        <f>Tableau2[[#This Row],[0-5]]*0+Tableau2[[#This Row],[6-15]]*0.36+Tableau2[[#This Row],[16-25]]*0.36+Tableau2[[#This Row],[26-60]]*0.36+Tableau2[[#This Row],[61_et_plus]]*0.36</f>
        <v>6373.3823999999995</v>
      </c>
      <c r="P412" s="19">
        <f>Tableau2[[#This Row],[Demande de transport]]*0.15</f>
        <v>956.00735999999984</v>
      </c>
      <c r="Q412" s="19"/>
      <c r="R412" s="19"/>
      <c r="S412" s="19"/>
      <c r="T412" s="19"/>
    </row>
    <row r="413" spans="1:20" x14ac:dyDescent="0.25">
      <c r="A413" s="18" t="s">
        <v>422</v>
      </c>
      <c r="B413" t="s">
        <v>426</v>
      </c>
      <c r="C413">
        <v>6578</v>
      </c>
      <c r="D413">
        <v>0.15</v>
      </c>
      <c r="E413">
        <v>0.21</v>
      </c>
      <c r="F413">
        <v>0.22</v>
      </c>
      <c r="G413">
        <v>0.39</v>
      </c>
      <c r="H413">
        <v>0.04</v>
      </c>
      <c r="I413" s="11">
        <f t="shared" si="120"/>
        <v>986.69999999999993</v>
      </c>
      <c r="J413" s="11">
        <f t="shared" si="121"/>
        <v>1381.3799999999999</v>
      </c>
      <c r="K413" s="11">
        <f t="shared" si="122"/>
        <v>1447.16</v>
      </c>
      <c r="L413" s="11">
        <f t="shared" si="123"/>
        <v>2565.42</v>
      </c>
      <c r="M413" s="19">
        <f t="shared" si="124"/>
        <v>263.12</v>
      </c>
      <c r="N413" s="19">
        <f>Tableau2[[#This Row],[0-5]]*0+Tableau2[[#This Row],[6-15]]*0.36+Tableau2[[#This Row],[16-25]]*0.36+Tableau2[[#This Row],[26-60]]*0.36+Tableau2[[#This Row],[61_et_plus]]*0.36</f>
        <v>2036.5488</v>
      </c>
      <c r="P413" s="19">
        <f>Tableau2[[#This Row],[Demande de transport]]*0.15</f>
        <v>305.48232000000002</v>
      </c>
      <c r="Q413" s="19"/>
      <c r="R413" s="19"/>
      <c r="S413" s="19"/>
      <c r="T413" s="19"/>
    </row>
    <row r="414" spans="1:20" x14ac:dyDescent="0.25">
      <c r="A414" s="18" t="s">
        <v>422</v>
      </c>
      <c r="B414" t="s">
        <v>422</v>
      </c>
      <c r="C414">
        <v>4105</v>
      </c>
      <c r="D414">
        <v>0.13</v>
      </c>
      <c r="E414">
        <v>0.14000000000000001</v>
      </c>
      <c r="F414">
        <v>0.21</v>
      </c>
      <c r="G414">
        <v>0.44</v>
      </c>
      <c r="H414">
        <v>7.0000000000000007E-2</v>
      </c>
      <c r="I414" s="11">
        <f t="shared" si="120"/>
        <v>533.65</v>
      </c>
      <c r="J414" s="11">
        <f t="shared" si="121"/>
        <v>574.70000000000005</v>
      </c>
      <c r="K414" s="11">
        <f t="shared" si="122"/>
        <v>862.05</v>
      </c>
      <c r="L414" s="11">
        <f t="shared" si="123"/>
        <v>1806.2</v>
      </c>
      <c r="M414" s="19">
        <f t="shared" si="124"/>
        <v>287.35000000000002</v>
      </c>
      <c r="N414" s="19">
        <f>Tableau2[[#This Row],[0-5]]*0+Tableau2[[#This Row],[6-15]]*0.36+Tableau2[[#This Row],[16-25]]*0.36+Tableau2[[#This Row],[26-60]]*0.36+Tableau2[[#This Row],[61_et_plus]]*0.36</f>
        <v>1270.9079999999999</v>
      </c>
      <c r="P414" s="19">
        <f>Tableau2[[#This Row],[Demande de transport]]*0.15</f>
        <v>190.63619999999997</v>
      </c>
      <c r="Q414" s="19"/>
      <c r="R414" s="19"/>
      <c r="S414" s="19"/>
      <c r="T414" s="19"/>
    </row>
    <row r="415" spans="1:20" x14ac:dyDescent="0.25">
      <c r="A415" s="18" t="s">
        <v>427</v>
      </c>
      <c r="B415" t="s">
        <v>428</v>
      </c>
      <c r="C415">
        <v>1848</v>
      </c>
      <c r="D415">
        <v>0.1</v>
      </c>
      <c r="E415">
        <v>0.21</v>
      </c>
      <c r="F415">
        <v>0.25</v>
      </c>
      <c r="G415">
        <v>0.37</v>
      </c>
      <c r="H415">
        <v>0.06</v>
      </c>
      <c r="I415" s="10">
        <f>C415*D415</f>
        <v>184.8</v>
      </c>
      <c r="J415" s="10">
        <f>C415*E415</f>
        <v>388.08</v>
      </c>
      <c r="K415" s="10">
        <f>C415*F415</f>
        <v>462</v>
      </c>
      <c r="L415" s="10">
        <f>C415*G415</f>
        <v>683.76</v>
      </c>
      <c r="M415" s="10">
        <f>C415*H415</f>
        <v>110.88</v>
      </c>
      <c r="N415" s="10">
        <f>Tableau2[[#This Row],[0-5]]*0+Tableau2[[#This Row],[6-15]]*0.36+Tableau2[[#This Row],[16-25]]*0.36+Tableau2[[#This Row],[26-60]]*0.36+Tableau2[[#This Row],[61_et_plus]]*0.36</f>
        <v>592.09919999999988</v>
      </c>
      <c r="P415" s="10">
        <f>Tableau2[[#This Row],[Demande de transport]]*0.15</f>
        <v>88.814879999999974</v>
      </c>
      <c r="Q415" s="19"/>
      <c r="R415" s="19"/>
      <c r="S415" s="19"/>
      <c r="T415" s="19"/>
    </row>
    <row r="416" spans="1:20" x14ac:dyDescent="0.25">
      <c r="A416" s="18" t="s">
        <v>427</v>
      </c>
      <c r="B416" t="s">
        <v>429</v>
      </c>
      <c r="C416">
        <v>2020</v>
      </c>
      <c r="D416">
        <v>0.09</v>
      </c>
      <c r="E416">
        <v>0.16</v>
      </c>
      <c r="F416">
        <v>0.23</v>
      </c>
      <c r="G416">
        <v>0.43</v>
      </c>
      <c r="H416">
        <v>0.09</v>
      </c>
      <c r="I416" s="11">
        <f t="shared" ref="I416:I419" si="125">C416*D416</f>
        <v>181.79999999999998</v>
      </c>
      <c r="J416" s="11">
        <f t="shared" ref="J416:J419" si="126">C416*E416</f>
        <v>323.2</v>
      </c>
      <c r="K416" s="11">
        <f t="shared" ref="K416:K419" si="127">C416*F416</f>
        <v>464.6</v>
      </c>
      <c r="L416" s="11">
        <f t="shared" ref="L416:L419" si="128">C416*G416</f>
        <v>868.6</v>
      </c>
      <c r="M416" s="10">
        <f t="shared" ref="M416:M419" si="129">C416*H416</f>
        <v>181.79999999999998</v>
      </c>
      <c r="N416" s="10">
        <f>Tableau2[[#This Row],[0-5]]*0+Tableau2[[#This Row],[6-15]]*0.36+Tableau2[[#This Row],[16-25]]*0.36+Tableau2[[#This Row],[26-60]]*0.36+Tableau2[[#This Row],[61_et_plus]]*0.36</f>
        <v>661.75199999999995</v>
      </c>
      <c r="P416" s="10">
        <f>Tableau2[[#This Row],[Demande de transport]]*0.15</f>
        <v>99.262799999999984</v>
      </c>
      <c r="Q416" s="19"/>
      <c r="R416" s="19"/>
      <c r="S416" s="19"/>
      <c r="T416" s="19"/>
    </row>
    <row r="417" spans="1:20" x14ac:dyDescent="0.25">
      <c r="A417" s="18" t="s">
        <v>427</v>
      </c>
      <c r="B417" t="s">
        <v>430</v>
      </c>
      <c r="C417">
        <v>1140</v>
      </c>
      <c r="D417">
        <v>0.09</v>
      </c>
      <c r="E417">
        <v>0.25</v>
      </c>
      <c r="F417">
        <v>0.24</v>
      </c>
      <c r="G417">
        <v>0.39</v>
      </c>
      <c r="H417">
        <v>0.03</v>
      </c>
      <c r="I417" s="11">
        <f t="shared" si="125"/>
        <v>102.6</v>
      </c>
      <c r="J417" s="11">
        <f t="shared" si="126"/>
        <v>285</v>
      </c>
      <c r="K417" s="11">
        <f t="shared" si="127"/>
        <v>273.59999999999997</v>
      </c>
      <c r="L417" s="11">
        <f t="shared" si="128"/>
        <v>444.6</v>
      </c>
      <c r="M417" s="19">
        <f t="shared" si="129"/>
        <v>34.199999999999996</v>
      </c>
      <c r="N417" s="19">
        <f>Tableau2[[#This Row],[0-5]]*0+Tableau2[[#This Row],[6-15]]*0.36+Tableau2[[#This Row],[16-25]]*0.36+Tableau2[[#This Row],[26-60]]*0.36+Tableau2[[#This Row],[61_et_plus]]*0.36</f>
        <v>373.464</v>
      </c>
      <c r="P417" s="19">
        <f>Tableau2[[#This Row],[Demande de transport]]*0.15</f>
        <v>56.019599999999997</v>
      </c>
      <c r="Q417" s="19"/>
      <c r="R417" s="19"/>
      <c r="S417" s="19"/>
      <c r="T417" s="19"/>
    </row>
    <row r="418" spans="1:20" x14ac:dyDescent="0.25">
      <c r="A418" s="18" t="s">
        <v>427</v>
      </c>
      <c r="B418" t="s">
        <v>431</v>
      </c>
      <c r="C418">
        <v>1991</v>
      </c>
      <c r="D418">
        <v>0.11</v>
      </c>
      <c r="E418">
        <v>0.28000000000000003</v>
      </c>
      <c r="F418">
        <v>0.18</v>
      </c>
      <c r="G418">
        <v>0.4</v>
      </c>
      <c r="H418">
        <v>0.03</v>
      </c>
      <c r="I418" s="11">
        <f t="shared" si="125"/>
        <v>219.01</v>
      </c>
      <c r="J418" s="11">
        <f t="shared" si="126"/>
        <v>557.48</v>
      </c>
      <c r="K418" s="11">
        <f t="shared" si="127"/>
        <v>358.38</v>
      </c>
      <c r="L418" s="11">
        <f t="shared" si="128"/>
        <v>796.40000000000009</v>
      </c>
      <c r="M418" s="19">
        <f t="shared" si="129"/>
        <v>59.73</v>
      </c>
      <c r="N418" s="19">
        <f>Tableau2[[#This Row],[0-5]]*0+Tableau2[[#This Row],[6-15]]*0.36+Tableau2[[#This Row],[16-25]]*0.36+Tableau2[[#This Row],[26-60]]*0.36+Tableau2[[#This Row],[61_et_plus]]*0.36</f>
        <v>637.91640000000007</v>
      </c>
      <c r="P418" s="19">
        <f>Tableau2[[#This Row],[Demande de transport]]*0.15</f>
        <v>95.687460000000002</v>
      </c>
      <c r="Q418" s="19"/>
      <c r="R418" s="19"/>
      <c r="S418" s="19"/>
      <c r="T418" s="19"/>
    </row>
    <row r="419" spans="1:20" x14ac:dyDescent="0.25">
      <c r="A419" s="18" t="s">
        <v>427</v>
      </c>
      <c r="B419" t="s">
        <v>432</v>
      </c>
      <c r="C419">
        <v>1370</v>
      </c>
      <c r="D419">
        <v>0.13</v>
      </c>
      <c r="E419">
        <v>0.26</v>
      </c>
      <c r="F419">
        <v>0.12</v>
      </c>
      <c r="G419">
        <v>0.4</v>
      </c>
      <c r="H419">
        <v>0.09</v>
      </c>
      <c r="I419" s="11">
        <f t="shared" si="125"/>
        <v>178.1</v>
      </c>
      <c r="J419" s="11">
        <f t="shared" si="126"/>
        <v>356.2</v>
      </c>
      <c r="K419" s="11">
        <f t="shared" si="127"/>
        <v>164.4</v>
      </c>
      <c r="L419" s="11">
        <f t="shared" si="128"/>
        <v>548</v>
      </c>
      <c r="M419" s="19">
        <f t="shared" si="129"/>
        <v>123.3</v>
      </c>
      <c r="N419" s="19">
        <f>Tableau2[[#This Row],[0-5]]*0+Tableau2[[#This Row],[6-15]]*0.36+Tableau2[[#This Row],[16-25]]*0.36+Tableau2[[#This Row],[26-60]]*0.36+Tableau2[[#This Row],[61_et_plus]]*0.36</f>
        <v>429.084</v>
      </c>
      <c r="P419" s="19">
        <f>Tableau2[[#This Row],[Demande de transport]]*0.15</f>
        <v>64.3626</v>
      </c>
      <c r="Q419" s="19"/>
      <c r="R419" s="19"/>
      <c r="S419" s="19"/>
      <c r="T419" s="19"/>
    </row>
    <row r="420" spans="1:20" x14ac:dyDescent="0.25">
      <c r="A420" s="18" t="s">
        <v>433</v>
      </c>
      <c r="B420" t="s">
        <v>433</v>
      </c>
      <c r="C420">
        <v>6217</v>
      </c>
      <c r="D420">
        <v>0.15</v>
      </c>
      <c r="E420">
        <v>0.23</v>
      </c>
      <c r="F420">
        <v>0.23</v>
      </c>
      <c r="G420">
        <v>0.34</v>
      </c>
      <c r="H420">
        <v>0.05</v>
      </c>
      <c r="I420" s="10">
        <f>C420*D420</f>
        <v>932.55</v>
      </c>
      <c r="J420" s="10">
        <f>C420*E420</f>
        <v>1429.91</v>
      </c>
      <c r="K420" s="10">
        <f>C420*F420</f>
        <v>1429.91</v>
      </c>
      <c r="L420" s="10">
        <f>C420*G420</f>
        <v>2113.7800000000002</v>
      </c>
      <c r="M420" s="10">
        <f>C420*H420</f>
        <v>310.85000000000002</v>
      </c>
      <c r="N420" s="10">
        <f>Tableau2[[#This Row],[0-5]]*0+Tableau2[[#This Row],[6-15]]*0.36+Tableau2[[#This Row],[16-25]]*0.36+Tableau2[[#This Row],[26-60]]*0.36+Tableau2[[#This Row],[61_et_plus]]*0.36</f>
        <v>1902.402</v>
      </c>
      <c r="P420" s="10">
        <f>Tableau2[[#This Row],[Demande de transport]]*0.15</f>
        <v>285.3603</v>
      </c>
      <c r="Q420" s="19"/>
      <c r="R420" s="19"/>
      <c r="S420" s="19"/>
      <c r="T420" s="19"/>
    </row>
    <row r="421" spans="1:20" x14ac:dyDescent="0.25">
      <c r="A421" s="18" t="s">
        <v>433</v>
      </c>
      <c r="B421" t="s">
        <v>270</v>
      </c>
      <c r="C421">
        <v>12408</v>
      </c>
      <c r="D421">
        <v>0.12</v>
      </c>
      <c r="E421">
        <v>0.22</v>
      </c>
      <c r="F421">
        <v>0.22</v>
      </c>
      <c r="G421">
        <v>0.39</v>
      </c>
      <c r="H421">
        <v>0.05</v>
      </c>
      <c r="I421" s="11">
        <f t="shared" ref="I421:I424" si="130">C421*D421</f>
        <v>1488.96</v>
      </c>
      <c r="J421" s="11">
        <f t="shared" ref="J421:J424" si="131">C421*E421</f>
        <v>2729.76</v>
      </c>
      <c r="K421" s="11">
        <f t="shared" ref="K421:K424" si="132">C421*F421</f>
        <v>2729.76</v>
      </c>
      <c r="L421" s="11">
        <f t="shared" ref="L421:L424" si="133">C421*G421</f>
        <v>4839.12</v>
      </c>
      <c r="M421" s="10">
        <f t="shared" ref="M421:M424" si="134">C421*H421</f>
        <v>620.40000000000009</v>
      </c>
      <c r="N421" s="10">
        <f>Tableau2[[#This Row],[0-5]]*0+Tableau2[[#This Row],[6-15]]*0.36+Tableau2[[#This Row],[16-25]]*0.36+Tableau2[[#This Row],[26-60]]*0.36+Tableau2[[#This Row],[61_et_plus]]*0.36</f>
        <v>3930.8544000000002</v>
      </c>
      <c r="P421" s="10">
        <f>Tableau2[[#This Row],[Demande de transport]]*0.15</f>
        <v>589.62815999999998</v>
      </c>
      <c r="Q421" s="19"/>
      <c r="R421" s="19"/>
      <c r="S421" s="19"/>
      <c r="T421" s="19"/>
    </row>
    <row r="422" spans="1:20" x14ac:dyDescent="0.25">
      <c r="A422" s="18" t="s">
        <v>433</v>
      </c>
      <c r="B422" t="s">
        <v>434</v>
      </c>
      <c r="C422">
        <v>6666</v>
      </c>
      <c r="D422">
        <v>0.15</v>
      </c>
      <c r="E422">
        <v>0.21</v>
      </c>
      <c r="F422">
        <v>0.23</v>
      </c>
      <c r="G422">
        <v>0.36</v>
      </c>
      <c r="H422">
        <v>0.04</v>
      </c>
      <c r="I422" s="11">
        <f t="shared" si="130"/>
        <v>999.9</v>
      </c>
      <c r="J422" s="11">
        <f t="shared" si="131"/>
        <v>1399.86</v>
      </c>
      <c r="K422" s="11">
        <f t="shared" si="132"/>
        <v>1533.18</v>
      </c>
      <c r="L422" s="11">
        <f t="shared" si="133"/>
        <v>2399.7599999999998</v>
      </c>
      <c r="M422" s="19">
        <f t="shared" si="134"/>
        <v>266.64</v>
      </c>
      <c r="N422" s="19">
        <f>Tableau2[[#This Row],[0-5]]*0+Tableau2[[#This Row],[6-15]]*0.36+Tableau2[[#This Row],[16-25]]*0.36+Tableau2[[#This Row],[26-60]]*0.36+Tableau2[[#This Row],[61_et_plus]]*0.36</f>
        <v>2015.7983999999997</v>
      </c>
      <c r="P422" s="19">
        <f>Tableau2[[#This Row],[Demande de transport]]*0.15</f>
        <v>302.36975999999993</v>
      </c>
      <c r="Q422" s="19"/>
      <c r="R422" s="19"/>
      <c r="S422" s="19"/>
      <c r="T422" s="19"/>
    </row>
    <row r="423" spans="1:20" x14ac:dyDescent="0.25">
      <c r="A423" s="18" t="s">
        <v>433</v>
      </c>
      <c r="B423" t="s">
        <v>435</v>
      </c>
      <c r="C423">
        <v>4774</v>
      </c>
      <c r="D423">
        <v>0.12</v>
      </c>
      <c r="E423">
        <v>0.2</v>
      </c>
      <c r="F423">
        <v>0.22</v>
      </c>
      <c r="G423">
        <v>0.39</v>
      </c>
      <c r="H423">
        <v>7.0000000000000007E-2</v>
      </c>
      <c r="I423" s="11">
        <f t="shared" si="130"/>
        <v>572.88</v>
      </c>
      <c r="J423" s="11">
        <f t="shared" si="131"/>
        <v>954.80000000000007</v>
      </c>
      <c r="K423" s="11">
        <f t="shared" si="132"/>
        <v>1050.28</v>
      </c>
      <c r="L423" s="11">
        <f t="shared" si="133"/>
        <v>1861.8600000000001</v>
      </c>
      <c r="M423" s="19">
        <f t="shared" si="134"/>
        <v>334.18</v>
      </c>
      <c r="N423" s="19">
        <f>Tableau2[[#This Row],[0-5]]*0+Tableau2[[#This Row],[6-15]]*0.36+Tableau2[[#This Row],[16-25]]*0.36+Tableau2[[#This Row],[26-60]]*0.36+Tableau2[[#This Row],[61_et_plus]]*0.36</f>
        <v>1512.4031999999997</v>
      </c>
      <c r="P423" s="19">
        <f>Tableau2[[#This Row],[Demande de transport]]*0.15</f>
        <v>226.86047999999997</v>
      </c>
      <c r="Q423" s="19"/>
      <c r="R423" s="19"/>
      <c r="S423" s="19"/>
      <c r="T423" s="19"/>
    </row>
    <row r="424" spans="1:20" x14ac:dyDescent="0.25">
      <c r="A424" s="18" t="s">
        <v>433</v>
      </c>
      <c r="B424" t="s">
        <v>436</v>
      </c>
      <c r="C424">
        <v>1269</v>
      </c>
      <c r="D424">
        <v>0.13</v>
      </c>
      <c r="E424">
        <v>0.2</v>
      </c>
      <c r="F424">
        <v>0.28999999999999998</v>
      </c>
      <c r="G424">
        <v>0.3</v>
      </c>
      <c r="H424">
        <v>0.08</v>
      </c>
      <c r="I424" s="11">
        <f t="shared" si="130"/>
        <v>164.97</v>
      </c>
      <c r="J424" s="11">
        <f t="shared" si="131"/>
        <v>253.8</v>
      </c>
      <c r="K424" s="11">
        <f t="shared" si="132"/>
        <v>368.01</v>
      </c>
      <c r="L424" s="11">
        <f t="shared" si="133"/>
        <v>380.7</v>
      </c>
      <c r="M424" s="19">
        <f t="shared" si="134"/>
        <v>101.52</v>
      </c>
      <c r="N424" s="19">
        <f>Tableau2[[#This Row],[0-5]]*0+Tableau2[[#This Row],[6-15]]*0.36+Tableau2[[#This Row],[16-25]]*0.36+Tableau2[[#This Row],[26-60]]*0.36+Tableau2[[#This Row],[61_et_plus]]*0.36</f>
        <v>397.45079999999996</v>
      </c>
      <c r="P424" s="19">
        <f>Tableau2[[#This Row],[Demande de transport]]*0.15</f>
        <v>59.617619999999988</v>
      </c>
      <c r="Q424" s="19"/>
      <c r="R424" s="19"/>
      <c r="S424" s="19"/>
      <c r="T424" s="19"/>
    </row>
    <row r="425" spans="1:20" x14ac:dyDescent="0.25">
      <c r="A425" s="18" t="s">
        <v>437</v>
      </c>
      <c r="B425" t="s">
        <v>438</v>
      </c>
      <c r="C425">
        <v>4070</v>
      </c>
      <c r="D425">
        <v>0.13</v>
      </c>
      <c r="E425">
        <v>0.2</v>
      </c>
      <c r="F425">
        <v>0.19</v>
      </c>
      <c r="G425">
        <v>0.41</v>
      </c>
      <c r="H425">
        <v>7.0000000000000007E-2</v>
      </c>
      <c r="I425" s="10">
        <f>C425*D425</f>
        <v>529.1</v>
      </c>
      <c r="J425" s="10">
        <f>C425*E425</f>
        <v>814</v>
      </c>
      <c r="K425" s="10">
        <f>C425*F425</f>
        <v>773.3</v>
      </c>
      <c r="L425" s="10">
        <f>C425*G425</f>
        <v>1668.6999999999998</v>
      </c>
      <c r="M425" s="10">
        <f>C425*H425</f>
        <v>284.90000000000003</v>
      </c>
      <c r="N425" s="10">
        <f>Tableau2[[#This Row],[0-5]]*0+Tableau2[[#This Row],[6-15]]*0.36+Tableau2[[#This Row],[16-25]]*0.36+Tableau2[[#This Row],[26-60]]*0.36+Tableau2[[#This Row],[61_et_plus]]*0.36</f>
        <v>1274.7239999999999</v>
      </c>
      <c r="P425" s="10">
        <f>Tableau2[[#This Row],[Demande de transport]]*0.15</f>
        <v>191.20859999999999</v>
      </c>
      <c r="Q425" s="19"/>
      <c r="R425" s="19"/>
      <c r="S425" s="19"/>
      <c r="T425" s="19"/>
    </row>
    <row r="426" spans="1:20" x14ac:dyDescent="0.25">
      <c r="A426" s="18" t="s">
        <v>437</v>
      </c>
      <c r="B426" t="s">
        <v>439</v>
      </c>
      <c r="C426">
        <v>1942</v>
      </c>
      <c r="D426">
        <v>0.06</v>
      </c>
      <c r="E426">
        <v>0.16</v>
      </c>
      <c r="F426">
        <v>0.25</v>
      </c>
      <c r="G426">
        <v>0.41</v>
      </c>
      <c r="H426">
        <v>0.13</v>
      </c>
      <c r="I426" s="11">
        <f t="shared" ref="I426:I431" si="135">C426*D426</f>
        <v>116.52</v>
      </c>
      <c r="J426" s="11">
        <f t="shared" ref="J426:J431" si="136">C426*E426</f>
        <v>310.72000000000003</v>
      </c>
      <c r="K426" s="11">
        <f t="shared" ref="K426:K431" si="137">C426*F426</f>
        <v>485.5</v>
      </c>
      <c r="L426" s="11">
        <f t="shared" ref="L426:L431" si="138">C426*G426</f>
        <v>796.21999999999991</v>
      </c>
      <c r="M426" s="10">
        <f t="shared" ref="M426:M431" si="139">C426*H426</f>
        <v>252.46</v>
      </c>
      <c r="N426" s="10">
        <f>Tableau2[[#This Row],[0-5]]*0+Tableau2[[#This Row],[6-15]]*0.36+Tableau2[[#This Row],[16-25]]*0.36+Tableau2[[#This Row],[26-60]]*0.36+Tableau2[[#This Row],[61_et_plus]]*0.36</f>
        <v>664.16399999999987</v>
      </c>
      <c r="P426" s="10">
        <f>Tableau2[[#This Row],[Demande de transport]]*0.15</f>
        <v>99.624599999999973</v>
      </c>
      <c r="Q426" s="19"/>
      <c r="R426" s="19"/>
      <c r="S426" s="19"/>
      <c r="T426" s="19"/>
    </row>
    <row r="427" spans="1:20" x14ac:dyDescent="0.25">
      <c r="A427" s="18" t="s">
        <v>437</v>
      </c>
      <c r="B427" t="s">
        <v>440</v>
      </c>
      <c r="C427">
        <v>10837</v>
      </c>
      <c r="D427">
        <v>0.12</v>
      </c>
      <c r="E427">
        <v>0.21</v>
      </c>
      <c r="F427">
        <v>0.22</v>
      </c>
      <c r="G427">
        <v>0.4</v>
      </c>
      <c r="H427">
        <v>0.04</v>
      </c>
      <c r="I427" s="11">
        <f t="shared" si="135"/>
        <v>1300.44</v>
      </c>
      <c r="J427" s="11">
        <f t="shared" si="136"/>
        <v>2275.77</v>
      </c>
      <c r="K427" s="11">
        <f t="shared" si="137"/>
        <v>2384.14</v>
      </c>
      <c r="L427" s="11">
        <f t="shared" si="138"/>
        <v>4334.8</v>
      </c>
      <c r="M427" s="19">
        <f t="shared" si="139"/>
        <v>433.48</v>
      </c>
      <c r="N427" s="19">
        <f>Tableau2[[#This Row],[0-5]]*0+Tableau2[[#This Row],[6-15]]*0.36+Tableau2[[#This Row],[16-25]]*0.36+Tableau2[[#This Row],[26-60]]*0.36+Tableau2[[#This Row],[61_et_plus]]*0.36</f>
        <v>3394.1483999999996</v>
      </c>
      <c r="P427" s="19">
        <f>Tableau2[[#This Row],[Demande de transport]]*0.15</f>
        <v>509.12225999999993</v>
      </c>
      <c r="Q427" s="19"/>
      <c r="R427" s="19"/>
      <c r="S427" s="19"/>
      <c r="T427" s="19"/>
    </row>
    <row r="428" spans="1:20" x14ac:dyDescent="0.25">
      <c r="A428" s="18" t="s">
        <v>437</v>
      </c>
      <c r="B428" t="s">
        <v>441</v>
      </c>
      <c r="C428">
        <v>6197</v>
      </c>
      <c r="D428">
        <v>0.1</v>
      </c>
      <c r="E428">
        <v>0.19</v>
      </c>
      <c r="F428">
        <v>0.23</v>
      </c>
      <c r="G428">
        <v>0.43</v>
      </c>
      <c r="H428">
        <v>0.05</v>
      </c>
      <c r="I428" s="11">
        <f t="shared" si="135"/>
        <v>619.70000000000005</v>
      </c>
      <c r="J428" s="11">
        <f t="shared" si="136"/>
        <v>1177.43</v>
      </c>
      <c r="K428" s="11">
        <f t="shared" si="137"/>
        <v>1425.3100000000002</v>
      </c>
      <c r="L428" s="11">
        <f t="shared" si="138"/>
        <v>2664.71</v>
      </c>
      <c r="M428" s="19">
        <f t="shared" si="139"/>
        <v>309.85000000000002</v>
      </c>
      <c r="N428" s="19">
        <f>Tableau2[[#This Row],[0-5]]*0+Tableau2[[#This Row],[6-15]]*0.36+Tableau2[[#This Row],[16-25]]*0.36+Tableau2[[#This Row],[26-60]]*0.36+Tableau2[[#This Row],[61_et_plus]]*0.36</f>
        <v>2007.828</v>
      </c>
      <c r="P428" s="19">
        <f>Tableau2[[#This Row],[Demande de transport]]*0.15</f>
        <v>301.17419999999998</v>
      </c>
      <c r="Q428" s="19"/>
      <c r="R428" s="19"/>
      <c r="S428" s="19"/>
      <c r="T428" s="19"/>
    </row>
    <row r="429" spans="1:20" x14ac:dyDescent="0.25">
      <c r="A429" s="18" t="s">
        <v>437</v>
      </c>
      <c r="B429" t="s">
        <v>442</v>
      </c>
      <c r="C429">
        <v>8005</v>
      </c>
      <c r="D429">
        <v>0.13</v>
      </c>
      <c r="E429">
        <v>0.2</v>
      </c>
      <c r="F429">
        <v>0.22</v>
      </c>
      <c r="G429">
        <v>0.4</v>
      </c>
      <c r="H429">
        <v>0.05</v>
      </c>
      <c r="I429" s="11">
        <f t="shared" si="135"/>
        <v>1040.6500000000001</v>
      </c>
      <c r="J429" s="11">
        <f t="shared" si="136"/>
        <v>1601</v>
      </c>
      <c r="K429" s="11">
        <f t="shared" si="137"/>
        <v>1761.1</v>
      </c>
      <c r="L429" s="11">
        <f t="shared" si="138"/>
        <v>3202</v>
      </c>
      <c r="M429" s="19">
        <f t="shared" si="139"/>
        <v>400.25</v>
      </c>
      <c r="N429" s="19">
        <f>Tableau2[[#This Row],[0-5]]*0+Tableau2[[#This Row],[6-15]]*0.36+Tableau2[[#This Row],[16-25]]*0.36+Tableau2[[#This Row],[26-60]]*0.36+Tableau2[[#This Row],[61_et_plus]]*0.36</f>
        <v>2507.1660000000002</v>
      </c>
      <c r="P429" s="19">
        <f>Tableau2[[#This Row],[Demande de transport]]*0.15</f>
        <v>376.07490000000001</v>
      </c>
      <c r="Q429" s="19"/>
      <c r="R429" s="19"/>
      <c r="S429" s="19"/>
      <c r="T429" s="19"/>
    </row>
    <row r="430" spans="1:20" x14ac:dyDescent="0.25">
      <c r="A430" s="18" t="s">
        <v>437</v>
      </c>
      <c r="B430" t="s">
        <v>437</v>
      </c>
      <c r="C430">
        <v>14369</v>
      </c>
      <c r="D430">
        <v>0.12</v>
      </c>
      <c r="E430">
        <v>0.21</v>
      </c>
      <c r="F430">
        <v>0.23</v>
      </c>
      <c r="G430">
        <v>0.39</v>
      </c>
      <c r="H430">
        <v>0.05</v>
      </c>
      <c r="I430" s="11">
        <f t="shared" si="135"/>
        <v>1724.28</v>
      </c>
      <c r="J430" s="11">
        <f t="shared" si="136"/>
        <v>3017.49</v>
      </c>
      <c r="K430" s="11">
        <f t="shared" si="137"/>
        <v>3304.8700000000003</v>
      </c>
      <c r="L430" s="11">
        <f t="shared" si="138"/>
        <v>5603.91</v>
      </c>
      <c r="M430" s="19">
        <f t="shared" si="139"/>
        <v>718.45</v>
      </c>
      <c r="N430" s="19">
        <f>Tableau2[[#This Row],[0-5]]*0+Tableau2[[#This Row],[6-15]]*0.36+Tableau2[[#This Row],[16-25]]*0.36+Tableau2[[#This Row],[26-60]]*0.36+Tableau2[[#This Row],[61_et_plus]]*0.36</f>
        <v>4552.0991999999997</v>
      </c>
      <c r="P430" s="19">
        <f>Tableau2[[#This Row],[Demande de transport]]*0.15</f>
        <v>682.8148799999999</v>
      </c>
      <c r="Q430" s="19"/>
      <c r="R430" s="19"/>
      <c r="S430" s="19"/>
      <c r="T430" s="19"/>
    </row>
    <row r="431" spans="1:20" x14ac:dyDescent="0.25">
      <c r="A431" s="18" t="s">
        <v>437</v>
      </c>
      <c r="B431" t="s">
        <v>443</v>
      </c>
      <c r="C431">
        <v>744</v>
      </c>
      <c r="D431">
        <v>0.16</v>
      </c>
      <c r="E431">
        <v>0.13</v>
      </c>
      <c r="F431">
        <v>0.36</v>
      </c>
      <c r="G431">
        <v>0.28000000000000003</v>
      </c>
      <c r="H431">
        <v>0.08</v>
      </c>
      <c r="I431" s="11">
        <f t="shared" si="135"/>
        <v>119.04</v>
      </c>
      <c r="J431" s="11">
        <f t="shared" si="136"/>
        <v>96.72</v>
      </c>
      <c r="K431" s="11">
        <f t="shared" si="137"/>
        <v>267.83999999999997</v>
      </c>
      <c r="L431" s="11">
        <f t="shared" si="138"/>
        <v>208.32000000000002</v>
      </c>
      <c r="M431" s="19">
        <f t="shared" si="139"/>
        <v>59.52</v>
      </c>
      <c r="N431" s="19">
        <f>Tableau2[[#This Row],[0-5]]*0+Tableau2[[#This Row],[6-15]]*0.36+Tableau2[[#This Row],[16-25]]*0.36+Tableau2[[#This Row],[26-60]]*0.36+Tableau2[[#This Row],[61_et_plus]]*0.36</f>
        <v>227.66399999999999</v>
      </c>
      <c r="P431" s="19">
        <f>Tableau2[[#This Row],[Demande de transport]]*0.15</f>
        <v>34.1496</v>
      </c>
      <c r="Q431" s="19"/>
      <c r="R431" s="19"/>
      <c r="S431" s="19"/>
      <c r="T431" s="19"/>
    </row>
    <row r="432" spans="1:20" x14ac:dyDescent="0.25">
      <c r="A432" s="18" t="s">
        <v>444</v>
      </c>
      <c r="B432" t="s">
        <v>445</v>
      </c>
      <c r="C432">
        <v>6429</v>
      </c>
      <c r="D432">
        <v>0.12</v>
      </c>
      <c r="E432">
        <v>0.24</v>
      </c>
      <c r="F432">
        <v>0.22</v>
      </c>
      <c r="G432">
        <v>0.38</v>
      </c>
      <c r="H432">
        <v>0.04</v>
      </c>
      <c r="I432" s="10">
        <f>C432*D432</f>
        <v>771.48</v>
      </c>
      <c r="J432" s="10">
        <f>C432*E432</f>
        <v>1542.96</v>
      </c>
      <c r="K432" s="10">
        <f>C432*F432</f>
        <v>1414.38</v>
      </c>
      <c r="L432" s="10">
        <f>C432*G432</f>
        <v>2443.02</v>
      </c>
      <c r="M432" s="10">
        <f>C432*H432</f>
        <v>257.16000000000003</v>
      </c>
      <c r="N432" s="10">
        <f>Tableau2[[#This Row],[0-5]]*0+Tableau2[[#This Row],[6-15]]*0.36+Tableau2[[#This Row],[16-25]]*0.36+Tableau2[[#This Row],[26-60]]*0.36+Tableau2[[#This Row],[61_et_plus]]*0.36</f>
        <v>2036.7071999999998</v>
      </c>
      <c r="P432" s="10">
        <f>Tableau2[[#This Row],[Demande de transport]]*0.15</f>
        <v>305.50607999999994</v>
      </c>
      <c r="Q432" s="19"/>
      <c r="R432" s="19"/>
      <c r="S432" s="19"/>
      <c r="T432" s="19"/>
    </row>
    <row r="433" spans="1:20" x14ac:dyDescent="0.25">
      <c r="A433" s="18" t="s">
        <v>444</v>
      </c>
      <c r="B433" t="s">
        <v>446</v>
      </c>
      <c r="C433">
        <v>3277</v>
      </c>
      <c r="D433">
        <v>0.11</v>
      </c>
      <c r="E433">
        <v>0.21</v>
      </c>
      <c r="F433">
        <v>0.23</v>
      </c>
      <c r="G433">
        <v>0.38</v>
      </c>
      <c r="H433">
        <v>0.06</v>
      </c>
      <c r="I433" s="11">
        <f t="shared" ref="I433:I437" si="140">C433*D433</f>
        <v>360.47</v>
      </c>
      <c r="J433" s="11">
        <f t="shared" ref="J433:J437" si="141">C433*E433</f>
        <v>688.17</v>
      </c>
      <c r="K433" s="11">
        <f t="shared" ref="K433:K437" si="142">C433*F433</f>
        <v>753.71</v>
      </c>
      <c r="L433" s="11">
        <f t="shared" ref="L433:L437" si="143">C433*G433</f>
        <v>1245.26</v>
      </c>
      <c r="M433" s="10">
        <f t="shared" ref="M433:M437" si="144">C433*H433</f>
        <v>196.62</v>
      </c>
      <c r="N433" s="10">
        <f>Tableau2[[#This Row],[0-5]]*0+Tableau2[[#This Row],[6-15]]*0.36+Tableau2[[#This Row],[16-25]]*0.36+Tableau2[[#This Row],[26-60]]*0.36+Tableau2[[#This Row],[61_et_plus]]*0.36</f>
        <v>1038.1535999999999</v>
      </c>
      <c r="P433" s="10">
        <f>Tableau2[[#This Row],[Demande de transport]]*0.15</f>
        <v>155.72303999999997</v>
      </c>
      <c r="Q433" s="19"/>
      <c r="R433" s="19"/>
      <c r="S433" s="19"/>
      <c r="T433" s="19"/>
    </row>
    <row r="434" spans="1:20" x14ac:dyDescent="0.25">
      <c r="A434" s="18" t="s">
        <v>444</v>
      </c>
      <c r="B434" t="s">
        <v>447</v>
      </c>
      <c r="C434">
        <v>1733</v>
      </c>
      <c r="D434">
        <v>0.11</v>
      </c>
      <c r="E434">
        <v>0.25</v>
      </c>
      <c r="F434">
        <v>0.23</v>
      </c>
      <c r="G434">
        <v>0.35</v>
      </c>
      <c r="H434">
        <v>0.05</v>
      </c>
      <c r="I434" s="11">
        <f t="shared" si="140"/>
        <v>190.63</v>
      </c>
      <c r="J434" s="11">
        <f t="shared" si="141"/>
        <v>433.25</v>
      </c>
      <c r="K434" s="11">
        <f t="shared" si="142"/>
        <v>398.59000000000003</v>
      </c>
      <c r="L434" s="11">
        <f t="shared" si="143"/>
        <v>606.54999999999995</v>
      </c>
      <c r="M434" s="19">
        <f t="shared" si="144"/>
        <v>86.65</v>
      </c>
      <c r="N434" s="19">
        <f>Tableau2[[#This Row],[0-5]]*0+Tableau2[[#This Row],[6-15]]*0.36+Tableau2[[#This Row],[16-25]]*0.36+Tableau2[[#This Row],[26-60]]*0.36+Tableau2[[#This Row],[61_et_plus]]*0.36</f>
        <v>549.01439999999991</v>
      </c>
      <c r="P434" s="19">
        <f>Tableau2[[#This Row],[Demande de transport]]*0.15</f>
        <v>82.352159999999984</v>
      </c>
      <c r="Q434" s="19"/>
      <c r="R434" s="19"/>
      <c r="S434" s="19"/>
      <c r="T434" s="19"/>
    </row>
    <row r="435" spans="1:20" x14ac:dyDescent="0.25">
      <c r="A435" s="18" t="s">
        <v>444</v>
      </c>
      <c r="B435" t="s">
        <v>293</v>
      </c>
      <c r="C435">
        <v>2854</v>
      </c>
      <c r="D435">
        <v>0.08</v>
      </c>
      <c r="E435">
        <v>0.16</v>
      </c>
      <c r="F435">
        <v>0.24</v>
      </c>
      <c r="G435">
        <v>0.43</v>
      </c>
      <c r="H435">
        <v>0.08</v>
      </c>
      <c r="I435" s="11">
        <f t="shared" si="140"/>
        <v>228.32</v>
      </c>
      <c r="J435" s="11">
        <f t="shared" si="141"/>
        <v>456.64</v>
      </c>
      <c r="K435" s="11">
        <f t="shared" si="142"/>
        <v>684.95999999999992</v>
      </c>
      <c r="L435" s="11">
        <f t="shared" si="143"/>
        <v>1227.22</v>
      </c>
      <c r="M435" s="19">
        <f t="shared" si="144"/>
        <v>228.32</v>
      </c>
      <c r="N435" s="19">
        <f>Tableau2[[#This Row],[0-5]]*0+Tableau2[[#This Row],[6-15]]*0.36+Tableau2[[#This Row],[16-25]]*0.36+Tableau2[[#This Row],[26-60]]*0.36+Tableau2[[#This Row],[61_et_plus]]*0.36</f>
        <v>934.97040000000004</v>
      </c>
      <c r="P435" s="19">
        <f>Tableau2[[#This Row],[Demande de transport]]*0.15</f>
        <v>140.24556000000001</v>
      </c>
      <c r="Q435" s="19"/>
      <c r="R435" s="19"/>
      <c r="S435" s="19"/>
      <c r="T435" s="19"/>
    </row>
    <row r="436" spans="1:20" x14ac:dyDescent="0.25">
      <c r="A436" s="18" t="s">
        <v>444</v>
      </c>
      <c r="B436" t="s">
        <v>444</v>
      </c>
      <c r="C436">
        <v>3599</v>
      </c>
      <c r="D436">
        <v>0.13</v>
      </c>
      <c r="E436">
        <v>0.17</v>
      </c>
      <c r="F436">
        <v>0.24</v>
      </c>
      <c r="G436">
        <v>0.38</v>
      </c>
      <c r="H436">
        <v>7.0000000000000007E-2</v>
      </c>
      <c r="I436" s="11">
        <f t="shared" si="140"/>
        <v>467.87</v>
      </c>
      <c r="J436" s="11">
        <f t="shared" si="141"/>
        <v>611.83000000000004</v>
      </c>
      <c r="K436" s="11">
        <f t="shared" si="142"/>
        <v>863.76</v>
      </c>
      <c r="L436" s="11">
        <f t="shared" si="143"/>
        <v>1367.6200000000001</v>
      </c>
      <c r="M436" s="19">
        <f t="shared" si="144"/>
        <v>251.93000000000004</v>
      </c>
      <c r="N436" s="19">
        <f>Tableau2[[#This Row],[0-5]]*0+Tableau2[[#This Row],[6-15]]*0.36+Tableau2[[#This Row],[16-25]]*0.36+Tableau2[[#This Row],[26-60]]*0.36+Tableau2[[#This Row],[61_et_plus]]*0.36</f>
        <v>1114.2504000000001</v>
      </c>
      <c r="P436" s="19">
        <f>Tableau2[[#This Row],[Demande de transport]]*0.15</f>
        <v>167.13756000000001</v>
      </c>
      <c r="Q436" s="19"/>
      <c r="R436" s="19"/>
      <c r="S436" s="19"/>
      <c r="T436" s="19"/>
    </row>
    <row r="437" spans="1:20" x14ac:dyDescent="0.25">
      <c r="A437" s="18" t="s">
        <v>444</v>
      </c>
      <c r="B437" t="s">
        <v>448</v>
      </c>
      <c r="C437">
        <v>1149</v>
      </c>
      <c r="D437">
        <v>0.13</v>
      </c>
      <c r="E437">
        <v>0.19</v>
      </c>
      <c r="F437">
        <v>0.3</v>
      </c>
      <c r="G437">
        <v>0.35</v>
      </c>
      <c r="H437">
        <v>0.04</v>
      </c>
      <c r="I437" s="11">
        <f t="shared" si="140"/>
        <v>149.37</v>
      </c>
      <c r="J437" s="11">
        <f t="shared" si="141"/>
        <v>218.31</v>
      </c>
      <c r="K437" s="11">
        <f t="shared" si="142"/>
        <v>344.7</v>
      </c>
      <c r="L437" s="11">
        <f t="shared" si="143"/>
        <v>402.15</v>
      </c>
      <c r="M437" s="19">
        <f t="shared" si="144"/>
        <v>45.96</v>
      </c>
      <c r="N437" s="19">
        <f>Tableau2[[#This Row],[0-5]]*0+Tableau2[[#This Row],[6-15]]*0.36+Tableau2[[#This Row],[16-25]]*0.36+Tableau2[[#This Row],[26-60]]*0.36+Tableau2[[#This Row],[61_et_plus]]*0.36</f>
        <v>364.00319999999994</v>
      </c>
      <c r="P437" s="19">
        <f>Tableau2[[#This Row],[Demande de transport]]*0.15</f>
        <v>54.60047999999999</v>
      </c>
      <c r="Q437" s="19"/>
      <c r="R437" s="19"/>
      <c r="S437" s="19"/>
      <c r="T437" s="19"/>
    </row>
    <row r="438" spans="1:20" x14ac:dyDescent="0.25">
      <c r="A438" s="18" t="s">
        <v>449</v>
      </c>
      <c r="B438" t="s">
        <v>450</v>
      </c>
      <c r="C438">
        <v>7352</v>
      </c>
      <c r="D438">
        <v>0.13</v>
      </c>
      <c r="E438">
        <v>0.19</v>
      </c>
      <c r="F438">
        <v>0.24</v>
      </c>
      <c r="G438">
        <v>0.41</v>
      </c>
      <c r="H438">
        <v>0.04</v>
      </c>
      <c r="I438" s="10">
        <f>C438*D438</f>
        <v>955.76</v>
      </c>
      <c r="J438" s="10">
        <f>C438*E438</f>
        <v>1396.88</v>
      </c>
      <c r="K438" s="10">
        <f>C438*F438</f>
        <v>1764.48</v>
      </c>
      <c r="L438" s="10">
        <f>C438*G438</f>
        <v>3014.3199999999997</v>
      </c>
      <c r="M438" s="10">
        <f>C438*H438</f>
        <v>294.08</v>
      </c>
      <c r="N438" s="10">
        <f>Tableau2[[#This Row],[0-5]]*0+Tableau2[[#This Row],[6-15]]*0.36+Tableau2[[#This Row],[16-25]]*0.36+Tableau2[[#This Row],[26-60]]*0.36+Tableau2[[#This Row],[61_et_plus]]*0.36</f>
        <v>2329.1136000000001</v>
      </c>
      <c r="P438" s="10">
        <f>Tableau2[[#This Row],[Demande de transport]]*0.15</f>
        <v>349.36704000000003</v>
      </c>
      <c r="Q438" s="19"/>
      <c r="R438" s="19"/>
      <c r="S438" s="19"/>
      <c r="T438" s="19"/>
    </row>
    <row r="439" spans="1:20" x14ac:dyDescent="0.25">
      <c r="A439" s="18" t="s">
        <v>449</v>
      </c>
      <c r="B439" t="s">
        <v>200</v>
      </c>
      <c r="C439">
        <v>1663</v>
      </c>
      <c r="D439">
        <v>0.18</v>
      </c>
      <c r="E439">
        <v>0.16</v>
      </c>
      <c r="F439">
        <v>0.23</v>
      </c>
      <c r="G439">
        <v>0.35</v>
      </c>
      <c r="H439">
        <v>0.08</v>
      </c>
      <c r="I439" s="11">
        <f t="shared" ref="I439:I443" si="145">C439*D439</f>
        <v>299.33999999999997</v>
      </c>
      <c r="J439" s="11">
        <f t="shared" ref="J439:J443" si="146">C439*E439</f>
        <v>266.08</v>
      </c>
      <c r="K439" s="11">
        <f t="shared" ref="K439:K443" si="147">C439*F439</f>
        <v>382.49</v>
      </c>
      <c r="L439" s="11">
        <f t="shared" ref="L439:L443" si="148">C439*G439</f>
        <v>582.04999999999995</v>
      </c>
      <c r="M439" s="10">
        <f t="shared" ref="M439:M443" si="149">C439*H439</f>
        <v>133.04</v>
      </c>
      <c r="N439" s="10">
        <f>Tableau2[[#This Row],[0-5]]*0+Tableau2[[#This Row],[6-15]]*0.36+Tableau2[[#This Row],[16-25]]*0.36+Tableau2[[#This Row],[26-60]]*0.36+Tableau2[[#This Row],[61_et_plus]]*0.36</f>
        <v>490.91759999999999</v>
      </c>
      <c r="P439" s="10">
        <f>Tableau2[[#This Row],[Demande de transport]]*0.15</f>
        <v>73.63763999999999</v>
      </c>
      <c r="Q439" s="19"/>
      <c r="R439" s="19"/>
      <c r="S439" s="19"/>
      <c r="T439" s="19"/>
    </row>
    <row r="440" spans="1:20" x14ac:dyDescent="0.25">
      <c r="A440" s="18" t="s">
        <v>449</v>
      </c>
      <c r="B440" t="s">
        <v>332</v>
      </c>
      <c r="C440">
        <v>4350</v>
      </c>
      <c r="D440">
        <v>0.17</v>
      </c>
      <c r="E440">
        <v>0.22</v>
      </c>
      <c r="F440">
        <v>0.2</v>
      </c>
      <c r="G440">
        <v>0.37</v>
      </c>
      <c r="H440">
        <v>0.05</v>
      </c>
      <c r="I440" s="11">
        <f t="shared" si="145"/>
        <v>739.5</v>
      </c>
      <c r="J440" s="11">
        <f t="shared" si="146"/>
        <v>957</v>
      </c>
      <c r="K440" s="11">
        <f t="shared" si="147"/>
        <v>870</v>
      </c>
      <c r="L440" s="11">
        <f t="shared" si="148"/>
        <v>1609.5</v>
      </c>
      <c r="M440" s="19">
        <f t="shared" si="149"/>
        <v>217.5</v>
      </c>
      <c r="N440" s="19">
        <f>Tableau2[[#This Row],[0-5]]*0+Tableau2[[#This Row],[6-15]]*0.36+Tableau2[[#This Row],[16-25]]*0.36+Tableau2[[#This Row],[26-60]]*0.36+Tableau2[[#This Row],[61_et_plus]]*0.36</f>
        <v>1315.4399999999998</v>
      </c>
      <c r="P440" s="19">
        <f>Tableau2[[#This Row],[Demande de transport]]*0.15</f>
        <v>197.31599999999997</v>
      </c>
      <c r="Q440" s="19"/>
      <c r="R440" s="19"/>
      <c r="S440" s="19"/>
      <c r="T440" s="19"/>
    </row>
    <row r="441" spans="1:20" x14ac:dyDescent="0.25">
      <c r="A441" s="18" t="s">
        <v>449</v>
      </c>
      <c r="B441" t="s">
        <v>451</v>
      </c>
      <c r="C441">
        <v>4102</v>
      </c>
      <c r="D441">
        <v>0.18</v>
      </c>
      <c r="E441">
        <v>0.23</v>
      </c>
      <c r="F441">
        <v>0.18</v>
      </c>
      <c r="G441">
        <v>0.37</v>
      </c>
      <c r="H441">
        <v>0.04</v>
      </c>
      <c r="I441" s="11">
        <f t="shared" si="145"/>
        <v>738.36</v>
      </c>
      <c r="J441" s="11">
        <f t="shared" si="146"/>
        <v>943.46</v>
      </c>
      <c r="K441" s="11">
        <f t="shared" si="147"/>
        <v>738.36</v>
      </c>
      <c r="L441" s="11">
        <f t="shared" si="148"/>
        <v>1517.74</v>
      </c>
      <c r="M441" s="19">
        <f t="shared" si="149"/>
        <v>164.08</v>
      </c>
      <c r="N441" s="19">
        <f>Tableau2[[#This Row],[0-5]]*0+Tableau2[[#This Row],[6-15]]*0.36+Tableau2[[#This Row],[16-25]]*0.36+Tableau2[[#This Row],[26-60]]*0.36+Tableau2[[#This Row],[61_et_plus]]*0.36</f>
        <v>1210.9104</v>
      </c>
      <c r="P441" s="19">
        <f>Tableau2[[#This Row],[Demande de transport]]*0.15</f>
        <v>181.63656</v>
      </c>
      <c r="Q441" s="19"/>
      <c r="R441" s="19"/>
      <c r="S441" s="19"/>
      <c r="T441" s="19"/>
    </row>
    <row r="442" spans="1:20" x14ac:dyDescent="0.25">
      <c r="A442" s="18" t="s">
        <v>449</v>
      </c>
      <c r="B442" t="s">
        <v>452</v>
      </c>
      <c r="C442">
        <v>8974</v>
      </c>
      <c r="D442">
        <v>0.14000000000000001</v>
      </c>
      <c r="E442">
        <v>0.22</v>
      </c>
      <c r="F442">
        <v>0.22</v>
      </c>
      <c r="G442">
        <v>0.38</v>
      </c>
      <c r="H442">
        <v>0.05</v>
      </c>
      <c r="I442" s="11">
        <f t="shared" si="145"/>
        <v>1256.3600000000001</v>
      </c>
      <c r="J442" s="11">
        <f t="shared" si="146"/>
        <v>1974.28</v>
      </c>
      <c r="K442" s="11">
        <f t="shared" si="147"/>
        <v>1974.28</v>
      </c>
      <c r="L442" s="11">
        <f t="shared" si="148"/>
        <v>3410.12</v>
      </c>
      <c r="M442" s="19">
        <f t="shared" si="149"/>
        <v>448.70000000000005</v>
      </c>
      <c r="N442" s="19">
        <f>Tableau2[[#This Row],[0-5]]*0+Tableau2[[#This Row],[6-15]]*0.36+Tableau2[[#This Row],[16-25]]*0.36+Tableau2[[#This Row],[26-60]]*0.36+Tableau2[[#This Row],[61_et_plus]]*0.36</f>
        <v>2810.6567999999997</v>
      </c>
      <c r="P442" s="19">
        <f>Tableau2[[#This Row],[Demande de transport]]*0.15</f>
        <v>421.59851999999995</v>
      </c>
      <c r="Q442" s="19"/>
      <c r="R442" s="19"/>
      <c r="S442" s="19"/>
      <c r="T442" s="19"/>
    </row>
    <row r="443" spans="1:20" x14ac:dyDescent="0.25">
      <c r="A443" s="18" t="s">
        <v>449</v>
      </c>
      <c r="B443" t="s">
        <v>453</v>
      </c>
      <c r="C443">
        <v>13114</v>
      </c>
      <c r="D443">
        <v>0.13</v>
      </c>
      <c r="E443">
        <v>0.2</v>
      </c>
      <c r="F443">
        <v>0.22</v>
      </c>
      <c r="G443">
        <v>0.38</v>
      </c>
      <c r="H443">
        <v>0.06</v>
      </c>
      <c r="I443" s="11">
        <f t="shared" si="145"/>
        <v>1704.8200000000002</v>
      </c>
      <c r="J443" s="11">
        <f t="shared" si="146"/>
        <v>2622.8</v>
      </c>
      <c r="K443" s="11">
        <f t="shared" si="147"/>
        <v>2885.08</v>
      </c>
      <c r="L443" s="11">
        <f t="shared" si="148"/>
        <v>4983.32</v>
      </c>
      <c r="M443" s="19">
        <f t="shared" si="149"/>
        <v>786.83999999999992</v>
      </c>
      <c r="N443" s="19">
        <f>Tableau2[[#This Row],[0-5]]*0+Tableau2[[#This Row],[6-15]]*0.36+Tableau2[[#This Row],[16-25]]*0.36+Tableau2[[#This Row],[26-60]]*0.36+Tableau2[[#This Row],[61_et_plus]]*0.36</f>
        <v>4060.0944</v>
      </c>
      <c r="P443" s="19">
        <f>Tableau2[[#This Row],[Demande de transport]]*0.15</f>
        <v>609.01415999999995</v>
      </c>
      <c r="Q443" s="19"/>
      <c r="R443" s="19"/>
      <c r="S443" s="19"/>
      <c r="T443" s="19"/>
    </row>
    <row r="444" spans="1:20" x14ac:dyDescent="0.25">
      <c r="A444" s="18" t="s">
        <v>454</v>
      </c>
      <c r="B444" t="s">
        <v>455</v>
      </c>
      <c r="C444">
        <v>2707</v>
      </c>
      <c r="D444">
        <v>0.15</v>
      </c>
      <c r="E444">
        <v>0.18</v>
      </c>
      <c r="F444">
        <v>0.27</v>
      </c>
      <c r="G444">
        <v>0.37</v>
      </c>
      <c r="H444">
        <v>0.03</v>
      </c>
      <c r="I444" s="10">
        <f>C444*D444</f>
        <v>406.05</v>
      </c>
      <c r="J444" s="10">
        <f>C444*E444</f>
        <v>487.26</v>
      </c>
      <c r="K444" s="10">
        <f>C444*F444</f>
        <v>730.8900000000001</v>
      </c>
      <c r="L444" s="10">
        <f>C444*G444</f>
        <v>1001.59</v>
      </c>
      <c r="M444" s="10">
        <f>C444*H444</f>
        <v>81.209999999999994</v>
      </c>
      <c r="N444" s="10">
        <f>Tableau2[[#This Row],[0-5]]*0+Tableau2[[#This Row],[6-15]]*0.36+Tableau2[[#This Row],[16-25]]*0.36+Tableau2[[#This Row],[26-60]]*0.36+Tableau2[[#This Row],[61_et_plus]]*0.36</f>
        <v>828.34199999999998</v>
      </c>
      <c r="P444" s="10">
        <f>Tableau2[[#This Row],[Demande de transport]]*0.15</f>
        <v>124.25129999999999</v>
      </c>
      <c r="Q444" s="19"/>
      <c r="R444" s="19"/>
      <c r="S444" s="19"/>
      <c r="T444" s="19"/>
    </row>
    <row r="445" spans="1:20" x14ac:dyDescent="0.25">
      <c r="A445" s="18" t="s">
        <v>454</v>
      </c>
      <c r="B445" t="s">
        <v>456</v>
      </c>
      <c r="C445">
        <v>4037</v>
      </c>
      <c r="D445">
        <v>0.13</v>
      </c>
      <c r="E445">
        <v>0.24</v>
      </c>
      <c r="F445">
        <v>0.22</v>
      </c>
      <c r="G445">
        <v>0.37</v>
      </c>
      <c r="H445">
        <v>0.04</v>
      </c>
      <c r="I445" s="11">
        <f t="shared" ref="I445:I455" si="150">C445*D445</f>
        <v>524.81000000000006</v>
      </c>
      <c r="J445" s="11">
        <f t="shared" ref="J445:J455" si="151">C445*E445</f>
        <v>968.88</v>
      </c>
      <c r="K445" s="11">
        <f t="shared" ref="K445:K455" si="152">C445*F445</f>
        <v>888.14</v>
      </c>
      <c r="L445" s="11">
        <f t="shared" ref="L445:L455" si="153">C445*G445</f>
        <v>1493.69</v>
      </c>
      <c r="M445" s="10">
        <f t="shared" ref="M445:M455" si="154">C445*H445</f>
        <v>161.47999999999999</v>
      </c>
      <c r="N445" s="10">
        <f>Tableau2[[#This Row],[0-5]]*0+Tableau2[[#This Row],[6-15]]*0.36+Tableau2[[#This Row],[16-25]]*0.36+Tableau2[[#This Row],[26-60]]*0.36+Tableau2[[#This Row],[61_et_plus]]*0.36</f>
        <v>1264.3884</v>
      </c>
      <c r="P445" s="10">
        <f>Tableau2[[#This Row],[Demande de transport]]*0.15</f>
        <v>189.65826000000001</v>
      </c>
      <c r="Q445" s="19"/>
      <c r="R445" s="19"/>
      <c r="S445" s="19"/>
      <c r="T445" s="19"/>
    </row>
    <row r="446" spans="1:20" x14ac:dyDescent="0.25">
      <c r="A446" s="18" t="s">
        <v>454</v>
      </c>
      <c r="B446" t="s">
        <v>457</v>
      </c>
      <c r="C446">
        <v>2436</v>
      </c>
      <c r="D446">
        <v>0.14000000000000001</v>
      </c>
      <c r="E446">
        <v>0.24</v>
      </c>
      <c r="F446">
        <v>0.24</v>
      </c>
      <c r="G446">
        <v>0.34</v>
      </c>
      <c r="H446">
        <v>0.05</v>
      </c>
      <c r="I446" s="11">
        <f t="shared" si="150"/>
        <v>341.04</v>
      </c>
      <c r="J446" s="11">
        <f t="shared" si="151"/>
        <v>584.64</v>
      </c>
      <c r="K446" s="11">
        <f t="shared" si="152"/>
        <v>584.64</v>
      </c>
      <c r="L446" s="11">
        <f t="shared" si="153"/>
        <v>828.24</v>
      </c>
      <c r="M446" s="19">
        <f t="shared" si="154"/>
        <v>121.80000000000001</v>
      </c>
      <c r="N446" s="19">
        <f>Tableau2[[#This Row],[0-5]]*0+Tableau2[[#This Row],[6-15]]*0.36+Tableau2[[#This Row],[16-25]]*0.36+Tableau2[[#This Row],[26-60]]*0.36+Tableau2[[#This Row],[61_et_plus]]*0.36</f>
        <v>762.95519999999988</v>
      </c>
      <c r="P446" s="19">
        <f>Tableau2[[#This Row],[Demande de transport]]*0.15</f>
        <v>114.44327999999997</v>
      </c>
      <c r="Q446" s="19"/>
      <c r="R446" s="19"/>
      <c r="S446" s="19"/>
      <c r="T446" s="19"/>
    </row>
    <row r="447" spans="1:20" x14ac:dyDescent="0.25">
      <c r="A447" s="18" t="s">
        <v>454</v>
      </c>
      <c r="B447" t="s">
        <v>424</v>
      </c>
      <c r="C447">
        <v>0</v>
      </c>
      <c r="D447">
        <v>0.18</v>
      </c>
      <c r="E447">
        <v>0.23</v>
      </c>
      <c r="F447">
        <v>0.24</v>
      </c>
      <c r="G447">
        <v>0.32</v>
      </c>
      <c r="H447">
        <v>0.03</v>
      </c>
      <c r="I447" s="11">
        <f t="shared" si="150"/>
        <v>0</v>
      </c>
      <c r="J447" s="11">
        <f t="shared" si="151"/>
        <v>0</v>
      </c>
      <c r="K447" s="11">
        <f t="shared" si="152"/>
        <v>0</v>
      </c>
      <c r="L447" s="11">
        <f t="shared" si="153"/>
        <v>0</v>
      </c>
      <c r="M447" s="19">
        <f t="shared" si="154"/>
        <v>0</v>
      </c>
      <c r="N447" s="19">
        <f>Tableau2[[#This Row],[0-5]]*0+Tableau2[[#This Row],[6-15]]*0.36+Tableau2[[#This Row],[16-25]]*0.36+Tableau2[[#This Row],[26-60]]*0.36+Tableau2[[#This Row],[61_et_plus]]*0.36</f>
        <v>0</v>
      </c>
      <c r="P447" s="19">
        <f>Tableau2[[#This Row],[Demande de transport]]*0.15</f>
        <v>0</v>
      </c>
      <c r="Q447" s="19"/>
      <c r="R447" s="19"/>
      <c r="S447" s="19"/>
      <c r="T447" s="19"/>
    </row>
    <row r="448" spans="1:20" x14ac:dyDescent="0.25">
      <c r="A448" s="18" t="s">
        <v>454</v>
      </c>
      <c r="B448" t="s">
        <v>458</v>
      </c>
      <c r="C448">
        <v>1189</v>
      </c>
      <c r="D448">
        <v>0.16</v>
      </c>
      <c r="E448">
        <v>0.27</v>
      </c>
      <c r="F448">
        <v>0.11</v>
      </c>
      <c r="G448">
        <v>0.43</v>
      </c>
      <c r="H448">
        <v>0.03</v>
      </c>
      <c r="I448" s="11">
        <f t="shared" si="150"/>
        <v>190.24</v>
      </c>
      <c r="J448" s="11">
        <f t="shared" si="151"/>
        <v>321.03000000000003</v>
      </c>
      <c r="K448" s="11">
        <f t="shared" si="152"/>
        <v>130.79</v>
      </c>
      <c r="L448" s="11">
        <f t="shared" si="153"/>
        <v>511.27</v>
      </c>
      <c r="M448" s="19">
        <f t="shared" si="154"/>
        <v>35.67</v>
      </c>
      <c r="N448" s="19">
        <f>Tableau2[[#This Row],[0-5]]*0+Tableau2[[#This Row],[6-15]]*0.36+Tableau2[[#This Row],[16-25]]*0.36+Tableau2[[#This Row],[26-60]]*0.36+Tableau2[[#This Row],[61_et_plus]]*0.36</f>
        <v>359.55360000000002</v>
      </c>
      <c r="P448" s="19">
        <f>Tableau2[[#This Row],[Demande de transport]]*0.15</f>
        <v>53.933039999999998</v>
      </c>
      <c r="Q448" s="19"/>
      <c r="R448" s="19"/>
      <c r="S448" s="19"/>
      <c r="T448" s="19"/>
    </row>
    <row r="449" spans="1:20" x14ac:dyDescent="0.25">
      <c r="A449" s="18" t="s">
        <v>454</v>
      </c>
      <c r="B449" t="s">
        <v>459</v>
      </c>
      <c r="C449">
        <v>918</v>
      </c>
      <c r="D449">
        <v>0.13</v>
      </c>
      <c r="E449">
        <v>0.24</v>
      </c>
      <c r="F449">
        <v>0.21</v>
      </c>
      <c r="G449">
        <v>0.36</v>
      </c>
      <c r="H449">
        <v>0.06</v>
      </c>
      <c r="I449" s="11">
        <f t="shared" si="150"/>
        <v>119.34</v>
      </c>
      <c r="J449" s="11">
        <f t="shared" si="151"/>
        <v>220.32</v>
      </c>
      <c r="K449" s="11">
        <f t="shared" si="152"/>
        <v>192.78</v>
      </c>
      <c r="L449" s="11">
        <f t="shared" si="153"/>
        <v>330.47999999999996</v>
      </c>
      <c r="M449" s="19">
        <f t="shared" si="154"/>
        <v>55.08</v>
      </c>
      <c r="N449" s="19">
        <f>Tableau2[[#This Row],[0-5]]*0+Tableau2[[#This Row],[6-15]]*0.36+Tableau2[[#This Row],[16-25]]*0.36+Tableau2[[#This Row],[26-60]]*0.36+Tableau2[[#This Row],[61_et_plus]]*0.36</f>
        <v>287.51760000000002</v>
      </c>
      <c r="P449" s="19">
        <f>Tableau2[[#This Row],[Demande de transport]]*0.15</f>
        <v>43.12764</v>
      </c>
      <c r="Q449" s="19"/>
      <c r="R449" s="19"/>
      <c r="S449" s="19"/>
      <c r="T449" s="19"/>
    </row>
    <row r="450" spans="1:20" x14ac:dyDescent="0.25">
      <c r="A450" s="18" t="s">
        <v>454</v>
      </c>
      <c r="B450" t="s">
        <v>460</v>
      </c>
      <c r="C450">
        <v>746</v>
      </c>
      <c r="D450">
        <v>0.08</v>
      </c>
      <c r="E450">
        <v>0.23</v>
      </c>
      <c r="F450">
        <v>0.23</v>
      </c>
      <c r="G450">
        <v>0.44</v>
      </c>
      <c r="H450">
        <v>0.02</v>
      </c>
      <c r="I450" s="11">
        <f t="shared" si="150"/>
        <v>59.68</v>
      </c>
      <c r="J450" s="11">
        <f t="shared" si="151"/>
        <v>171.58</v>
      </c>
      <c r="K450" s="11">
        <f t="shared" si="152"/>
        <v>171.58</v>
      </c>
      <c r="L450" s="11">
        <f t="shared" si="153"/>
        <v>328.24</v>
      </c>
      <c r="M450" s="19">
        <f t="shared" si="154"/>
        <v>14.92</v>
      </c>
      <c r="N450" s="19">
        <f>Tableau2[[#This Row],[0-5]]*0+Tableau2[[#This Row],[6-15]]*0.36+Tableau2[[#This Row],[16-25]]*0.36+Tableau2[[#This Row],[26-60]]*0.36+Tableau2[[#This Row],[61_et_plus]]*0.36</f>
        <v>247.0752</v>
      </c>
      <c r="P450" s="19">
        <f>Tableau2[[#This Row],[Demande de transport]]*0.15</f>
        <v>37.061279999999996</v>
      </c>
      <c r="Q450" s="19"/>
      <c r="R450" s="19"/>
      <c r="S450" s="19"/>
      <c r="T450" s="19"/>
    </row>
    <row r="451" spans="1:20" x14ac:dyDescent="0.25">
      <c r="A451" s="18" t="s">
        <v>454</v>
      </c>
      <c r="B451" t="s">
        <v>461</v>
      </c>
      <c r="C451">
        <v>1888</v>
      </c>
      <c r="D451">
        <v>0.19</v>
      </c>
      <c r="E451">
        <v>0.2</v>
      </c>
      <c r="F451">
        <v>0.21</v>
      </c>
      <c r="G451">
        <v>0.34</v>
      </c>
      <c r="H451">
        <v>0.06</v>
      </c>
      <c r="I451" s="11">
        <f t="shared" si="150"/>
        <v>358.72</v>
      </c>
      <c r="J451" s="11">
        <f t="shared" si="151"/>
        <v>377.6</v>
      </c>
      <c r="K451" s="11">
        <f t="shared" si="152"/>
        <v>396.47999999999996</v>
      </c>
      <c r="L451" s="11">
        <f t="shared" si="153"/>
        <v>641.92000000000007</v>
      </c>
      <c r="M451" s="19">
        <f t="shared" si="154"/>
        <v>113.28</v>
      </c>
      <c r="N451" s="19">
        <f>Tableau2[[#This Row],[0-5]]*0+Tableau2[[#This Row],[6-15]]*0.36+Tableau2[[#This Row],[16-25]]*0.36+Tableau2[[#This Row],[26-60]]*0.36+Tableau2[[#This Row],[61_et_plus]]*0.36</f>
        <v>550.54079999999999</v>
      </c>
      <c r="P451" s="19">
        <f>Tableau2[[#This Row],[Demande de transport]]*0.15</f>
        <v>82.581119999999999</v>
      </c>
      <c r="Q451" s="19"/>
      <c r="R451" s="19"/>
      <c r="S451" s="19"/>
      <c r="T451" s="19"/>
    </row>
    <row r="452" spans="1:20" x14ac:dyDescent="0.25">
      <c r="A452" s="18" t="s">
        <v>454</v>
      </c>
      <c r="B452" t="s">
        <v>462</v>
      </c>
      <c r="C452">
        <v>2588</v>
      </c>
      <c r="D452">
        <v>0.14000000000000001</v>
      </c>
      <c r="E452">
        <v>0.19</v>
      </c>
      <c r="F452">
        <v>0.26</v>
      </c>
      <c r="G452">
        <v>0.35</v>
      </c>
      <c r="H452">
        <v>0.06</v>
      </c>
      <c r="I452" s="11">
        <f t="shared" si="150"/>
        <v>362.32000000000005</v>
      </c>
      <c r="J452" s="11">
        <f t="shared" si="151"/>
        <v>491.72</v>
      </c>
      <c r="K452" s="11">
        <f t="shared" si="152"/>
        <v>672.88</v>
      </c>
      <c r="L452" s="11">
        <f t="shared" si="153"/>
        <v>905.8</v>
      </c>
      <c r="M452" s="19">
        <f t="shared" si="154"/>
        <v>155.28</v>
      </c>
      <c r="N452" s="19">
        <f>Tableau2[[#This Row],[0-5]]*0+Tableau2[[#This Row],[6-15]]*0.36+Tableau2[[#This Row],[16-25]]*0.36+Tableau2[[#This Row],[26-60]]*0.36+Tableau2[[#This Row],[61_et_plus]]*0.36</f>
        <v>801.24479999999994</v>
      </c>
      <c r="P452" s="19">
        <f>Tableau2[[#This Row],[Demande de transport]]*0.15</f>
        <v>120.18671999999998</v>
      </c>
      <c r="Q452" s="19"/>
      <c r="R452" s="19"/>
      <c r="S452" s="19"/>
      <c r="T452" s="19"/>
    </row>
    <row r="453" spans="1:20" x14ac:dyDescent="0.25">
      <c r="A453" s="18" t="s">
        <v>454</v>
      </c>
      <c r="B453" t="s">
        <v>348</v>
      </c>
      <c r="C453">
        <v>1252</v>
      </c>
      <c r="D453">
        <v>0.15</v>
      </c>
      <c r="E453">
        <v>0.21</v>
      </c>
      <c r="F453">
        <v>0.27</v>
      </c>
      <c r="G453">
        <v>0.35</v>
      </c>
      <c r="H453">
        <v>0.02</v>
      </c>
      <c r="I453" s="11">
        <f t="shared" si="150"/>
        <v>187.79999999999998</v>
      </c>
      <c r="J453" s="11">
        <f t="shared" si="151"/>
        <v>262.92</v>
      </c>
      <c r="K453" s="11">
        <f t="shared" si="152"/>
        <v>338.04</v>
      </c>
      <c r="L453" s="11">
        <f t="shared" si="153"/>
        <v>438.2</v>
      </c>
      <c r="M453" s="19">
        <f t="shared" si="154"/>
        <v>25.04</v>
      </c>
      <c r="N453" s="19">
        <f>Tableau2[[#This Row],[0-5]]*0+Tableau2[[#This Row],[6-15]]*0.36+Tableau2[[#This Row],[16-25]]*0.36+Tableau2[[#This Row],[26-60]]*0.36+Tableau2[[#This Row],[61_et_plus]]*0.36</f>
        <v>383.11199999999997</v>
      </c>
      <c r="P453" s="19">
        <f>Tableau2[[#This Row],[Demande de transport]]*0.15</f>
        <v>57.466799999999992</v>
      </c>
      <c r="Q453" s="19"/>
      <c r="R453" s="19"/>
      <c r="S453" s="19"/>
      <c r="T453" s="19"/>
    </row>
    <row r="454" spans="1:20" x14ac:dyDescent="0.25">
      <c r="A454" s="18" t="s">
        <v>454</v>
      </c>
      <c r="B454" t="s">
        <v>463</v>
      </c>
      <c r="C454">
        <v>3704</v>
      </c>
      <c r="D454">
        <v>0.12</v>
      </c>
      <c r="E454">
        <v>0.21</v>
      </c>
      <c r="F454">
        <v>0.19</v>
      </c>
      <c r="G454">
        <v>0.42</v>
      </c>
      <c r="H454">
        <v>0.05</v>
      </c>
      <c r="I454" s="11">
        <f t="shared" si="150"/>
        <v>444.47999999999996</v>
      </c>
      <c r="J454" s="11">
        <f t="shared" si="151"/>
        <v>777.83999999999992</v>
      </c>
      <c r="K454" s="11">
        <f t="shared" si="152"/>
        <v>703.76</v>
      </c>
      <c r="L454" s="11">
        <f t="shared" si="153"/>
        <v>1555.6799999999998</v>
      </c>
      <c r="M454" s="19">
        <f t="shared" si="154"/>
        <v>185.20000000000002</v>
      </c>
      <c r="N454" s="19">
        <f>Tableau2[[#This Row],[0-5]]*0+Tableau2[[#This Row],[6-15]]*0.36+Tableau2[[#This Row],[16-25]]*0.36+Tableau2[[#This Row],[26-60]]*0.36+Tableau2[[#This Row],[61_et_plus]]*0.36</f>
        <v>1160.0927999999999</v>
      </c>
      <c r="P454" s="19">
        <f>Tableau2[[#This Row],[Demande de transport]]*0.15</f>
        <v>174.01391999999998</v>
      </c>
      <c r="Q454" s="19"/>
      <c r="R454" s="19"/>
      <c r="S454" s="19"/>
      <c r="T454" s="19"/>
    </row>
    <row r="455" spans="1:20" x14ac:dyDescent="0.25">
      <c r="A455" s="18" t="s">
        <v>454</v>
      </c>
      <c r="B455" t="s">
        <v>189</v>
      </c>
      <c r="C455">
        <v>994</v>
      </c>
      <c r="D455">
        <v>0.12</v>
      </c>
      <c r="E455">
        <v>0.16</v>
      </c>
      <c r="F455">
        <v>0.27</v>
      </c>
      <c r="G455">
        <v>0.32</v>
      </c>
      <c r="H455">
        <v>0.12</v>
      </c>
      <c r="I455" s="11">
        <f t="shared" si="150"/>
        <v>119.28</v>
      </c>
      <c r="J455" s="11">
        <f t="shared" si="151"/>
        <v>159.04</v>
      </c>
      <c r="K455" s="11">
        <f t="shared" si="152"/>
        <v>268.38</v>
      </c>
      <c r="L455" s="11">
        <f t="shared" si="153"/>
        <v>318.08</v>
      </c>
      <c r="M455" s="19">
        <f t="shared" si="154"/>
        <v>119.28</v>
      </c>
      <c r="N455" s="19">
        <f>Tableau2[[#This Row],[0-5]]*0+Tableau2[[#This Row],[6-15]]*0.36+Tableau2[[#This Row],[16-25]]*0.36+Tableau2[[#This Row],[26-60]]*0.36+Tableau2[[#This Row],[61_et_plus]]*0.36</f>
        <v>311.32079999999996</v>
      </c>
      <c r="P455" s="19">
        <f>Tableau2[[#This Row],[Demande de transport]]*0.15</f>
        <v>46.698119999999996</v>
      </c>
      <c r="Q455" s="19"/>
      <c r="R455" s="19"/>
      <c r="S455" s="19"/>
      <c r="T455" s="19"/>
    </row>
    <row r="456" spans="1:20" x14ac:dyDescent="0.25">
      <c r="A456" s="18" t="s">
        <v>464</v>
      </c>
      <c r="B456" t="s">
        <v>196</v>
      </c>
      <c r="C456">
        <v>1178</v>
      </c>
      <c r="D456">
        <v>0.15</v>
      </c>
      <c r="E456">
        <v>0.2</v>
      </c>
      <c r="F456">
        <v>0.19</v>
      </c>
      <c r="G456">
        <v>0.4</v>
      </c>
      <c r="H456">
        <v>0.06</v>
      </c>
      <c r="I456" s="10">
        <f>C456*D456</f>
        <v>176.7</v>
      </c>
      <c r="J456" s="10">
        <f>C456*E456</f>
        <v>235.60000000000002</v>
      </c>
      <c r="K456" s="10">
        <f>C456*F456</f>
        <v>223.82</v>
      </c>
      <c r="L456" s="10">
        <f>C456*G456</f>
        <v>471.20000000000005</v>
      </c>
      <c r="M456" s="10">
        <f>C456*H456</f>
        <v>70.679999999999993</v>
      </c>
      <c r="N456" s="10">
        <f>Tableau2[[#This Row],[0-5]]*0+Tableau2[[#This Row],[6-15]]*0.36+Tableau2[[#This Row],[16-25]]*0.36+Tableau2[[#This Row],[26-60]]*0.36+Tableau2[[#This Row],[61_et_plus]]*0.36</f>
        <v>360.46799999999996</v>
      </c>
      <c r="P456" s="10">
        <f>Tableau2[[#This Row],[Demande de transport]]*0.15</f>
        <v>54.070199999999993</v>
      </c>
      <c r="Q456" s="19"/>
      <c r="R456" s="19"/>
      <c r="S456" s="19"/>
      <c r="T456" s="19"/>
    </row>
    <row r="457" spans="1:20" x14ac:dyDescent="0.25">
      <c r="A457" s="18" t="s">
        <v>464</v>
      </c>
      <c r="B457" t="s">
        <v>465</v>
      </c>
      <c r="C457">
        <v>5550</v>
      </c>
      <c r="D457">
        <v>0.13</v>
      </c>
      <c r="E457">
        <v>0.24</v>
      </c>
      <c r="F457">
        <v>0.23</v>
      </c>
      <c r="G457">
        <v>0.35</v>
      </c>
      <c r="H457">
        <v>0.05</v>
      </c>
      <c r="I457" s="11">
        <f t="shared" ref="I457:I460" si="155">C457*D457</f>
        <v>721.5</v>
      </c>
      <c r="J457" s="11">
        <f t="shared" ref="J457:J460" si="156">C457*E457</f>
        <v>1332</v>
      </c>
      <c r="K457" s="11">
        <f t="shared" ref="K457:K460" si="157">C457*F457</f>
        <v>1276.5</v>
      </c>
      <c r="L457" s="11">
        <f t="shared" ref="L457:L460" si="158">C457*G457</f>
        <v>1942.4999999999998</v>
      </c>
      <c r="M457" s="10">
        <f t="shared" ref="M457:M460" si="159">C457*H457</f>
        <v>277.5</v>
      </c>
      <c r="N457" s="10">
        <f>Tableau2[[#This Row],[0-5]]*0+Tableau2[[#This Row],[6-15]]*0.36+Tableau2[[#This Row],[16-25]]*0.36+Tableau2[[#This Row],[26-60]]*0.36+Tableau2[[#This Row],[61_et_plus]]*0.36</f>
        <v>1738.2599999999998</v>
      </c>
      <c r="P457" s="10">
        <f>Tableau2[[#This Row],[Demande de transport]]*0.15</f>
        <v>260.73899999999998</v>
      </c>
      <c r="Q457" s="19"/>
      <c r="R457" s="19"/>
      <c r="S457" s="19"/>
      <c r="T457" s="19"/>
    </row>
    <row r="458" spans="1:20" x14ac:dyDescent="0.25">
      <c r="A458" s="18" t="s">
        <v>464</v>
      </c>
      <c r="B458" t="s">
        <v>466</v>
      </c>
      <c r="C458">
        <v>1641</v>
      </c>
      <c r="D458">
        <v>0.13</v>
      </c>
      <c r="E458">
        <v>0.2</v>
      </c>
      <c r="F458">
        <v>0.27</v>
      </c>
      <c r="G458">
        <v>0.36</v>
      </c>
      <c r="H458">
        <v>0.04</v>
      </c>
      <c r="I458" s="11">
        <f t="shared" si="155"/>
        <v>213.33</v>
      </c>
      <c r="J458" s="11">
        <f t="shared" si="156"/>
        <v>328.20000000000005</v>
      </c>
      <c r="K458" s="11">
        <f t="shared" si="157"/>
        <v>443.07000000000005</v>
      </c>
      <c r="L458" s="11">
        <f t="shared" si="158"/>
        <v>590.76</v>
      </c>
      <c r="M458" s="19">
        <f t="shared" si="159"/>
        <v>65.64</v>
      </c>
      <c r="N458" s="19">
        <f>Tableau2[[#This Row],[0-5]]*0+Tableau2[[#This Row],[6-15]]*0.36+Tableau2[[#This Row],[16-25]]*0.36+Tableau2[[#This Row],[26-60]]*0.36+Tableau2[[#This Row],[61_et_plus]]*0.36</f>
        <v>513.96119999999996</v>
      </c>
      <c r="P458" s="19">
        <f>Tableau2[[#This Row],[Demande de transport]]*0.15</f>
        <v>77.094179999999994</v>
      </c>
      <c r="Q458" s="19"/>
      <c r="R458" s="19"/>
      <c r="S458" s="19"/>
      <c r="T458" s="19"/>
    </row>
    <row r="459" spans="1:20" x14ac:dyDescent="0.25">
      <c r="A459" s="18" t="s">
        <v>464</v>
      </c>
      <c r="B459" t="s">
        <v>307</v>
      </c>
      <c r="C459">
        <v>3964</v>
      </c>
      <c r="D459">
        <v>0.16</v>
      </c>
      <c r="E459">
        <v>0.21</v>
      </c>
      <c r="F459">
        <v>0.21</v>
      </c>
      <c r="G459">
        <v>0.38</v>
      </c>
      <c r="H459">
        <v>0.05</v>
      </c>
      <c r="I459" s="11">
        <f t="shared" si="155"/>
        <v>634.24</v>
      </c>
      <c r="J459" s="11">
        <f t="shared" si="156"/>
        <v>832.43999999999994</v>
      </c>
      <c r="K459" s="11">
        <f t="shared" si="157"/>
        <v>832.43999999999994</v>
      </c>
      <c r="L459" s="11">
        <f t="shared" si="158"/>
        <v>1506.32</v>
      </c>
      <c r="M459" s="19">
        <f t="shared" si="159"/>
        <v>198.20000000000002</v>
      </c>
      <c r="N459" s="19">
        <f>Tableau2[[#This Row],[0-5]]*0+Tableau2[[#This Row],[6-15]]*0.36+Tableau2[[#This Row],[16-25]]*0.36+Tableau2[[#This Row],[26-60]]*0.36+Tableau2[[#This Row],[61_et_plus]]*0.36</f>
        <v>1212.9839999999999</v>
      </c>
      <c r="P459" s="19">
        <f>Tableau2[[#This Row],[Demande de transport]]*0.15</f>
        <v>181.94759999999999</v>
      </c>
      <c r="Q459" s="19"/>
      <c r="R459" s="19"/>
      <c r="S459" s="19"/>
      <c r="T459" s="19"/>
    </row>
    <row r="460" spans="1:20" x14ac:dyDescent="0.25">
      <c r="A460" s="18" t="s">
        <v>464</v>
      </c>
      <c r="B460" t="s">
        <v>467</v>
      </c>
      <c r="C460">
        <v>10196</v>
      </c>
      <c r="D460">
        <v>0.11</v>
      </c>
      <c r="E460">
        <v>0.2</v>
      </c>
      <c r="F460">
        <v>0.34</v>
      </c>
      <c r="G460">
        <v>0.32</v>
      </c>
      <c r="H460">
        <v>0.03</v>
      </c>
      <c r="I460" s="11">
        <f t="shared" si="155"/>
        <v>1121.56</v>
      </c>
      <c r="J460" s="11">
        <f t="shared" si="156"/>
        <v>2039.2</v>
      </c>
      <c r="K460" s="11">
        <f t="shared" si="157"/>
        <v>3466.6400000000003</v>
      </c>
      <c r="L460" s="11">
        <f t="shared" si="158"/>
        <v>3262.7200000000003</v>
      </c>
      <c r="M460" s="19">
        <f t="shared" si="159"/>
        <v>305.88</v>
      </c>
      <c r="N460" s="19">
        <f>Tableau2[[#This Row],[0-5]]*0+Tableau2[[#This Row],[6-15]]*0.36+Tableau2[[#This Row],[16-25]]*0.36+Tableau2[[#This Row],[26-60]]*0.36+Tableau2[[#This Row],[61_et_plus]]*0.36</f>
        <v>3266.7984000000001</v>
      </c>
      <c r="P460" s="19">
        <f>Tableau2[[#This Row],[Demande de transport]]*0.15</f>
        <v>490.01976000000002</v>
      </c>
      <c r="Q460" s="19"/>
      <c r="R460" s="19"/>
      <c r="S460" s="19"/>
      <c r="T460" s="19"/>
    </row>
    <row r="461" spans="1:20" x14ac:dyDescent="0.25">
      <c r="A461" s="18" t="s">
        <v>468</v>
      </c>
      <c r="B461" t="s">
        <v>469</v>
      </c>
      <c r="C461">
        <v>2843</v>
      </c>
      <c r="D461">
        <v>0.14000000000000001</v>
      </c>
      <c r="E461">
        <v>0.19</v>
      </c>
      <c r="F461">
        <v>0.22</v>
      </c>
      <c r="G461">
        <v>0.39</v>
      </c>
      <c r="H461">
        <v>7.0000000000000007E-2</v>
      </c>
      <c r="I461" s="10">
        <f>C461*D461</f>
        <v>398.02000000000004</v>
      </c>
      <c r="J461" s="10">
        <f>C461*E461</f>
        <v>540.16999999999996</v>
      </c>
      <c r="K461" s="10">
        <f>C461*F461</f>
        <v>625.46</v>
      </c>
      <c r="L461" s="10">
        <f>C461*G461</f>
        <v>1108.77</v>
      </c>
      <c r="M461" s="10">
        <f>C461*H461</f>
        <v>199.01000000000002</v>
      </c>
      <c r="N461" s="10">
        <f>Tableau2[[#This Row],[0-5]]*0+Tableau2[[#This Row],[6-15]]*0.36+Tableau2[[#This Row],[16-25]]*0.36+Tableau2[[#This Row],[26-60]]*0.36+Tableau2[[#This Row],[61_et_plus]]*0.36</f>
        <v>890.42759999999998</v>
      </c>
      <c r="P461" s="10">
        <f>Tableau2[[#This Row],[Demande de transport]]*0.15</f>
        <v>133.56413999999998</v>
      </c>
      <c r="Q461" s="19"/>
      <c r="R461" s="19"/>
      <c r="S461" s="19"/>
      <c r="T461" s="19"/>
    </row>
    <row r="462" spans="1:20" x14ac:dyDescent="0.25">
      <c r="A462" s="18" t="s">
        <v>468</v>
      </c>
      <c r="B462" t="s">
        <v>470</v>
      </c>
      <c r="C462">
        <v>980</v>
      </c>
      <c r="D462">
        <v>0.19</v>
      </c>
      <c r="E462">
        <v>0.16</v>
      </c>
      <c r="F462">
        <v>0.25</v>
      </c>
      <c r="G462">
        <v>0.35</v>
      </c>
      <c r="H462">
        <v>0.05</v>
      </c>
      <c r="I462" s="11">
        <f t="shared" ref="I462:I473" si="160">C462*D462</f>
        <v>186.2</v>
      </c>
      <c r="J462" s="11">
        <f t="shared" ref="J462:J473" si="161">C462*E462</f>
        <v>156.80000000000001</v>
      </c>
      <c r="K462" s="11">
        <f t="shared" ref="K462:K473" si="162">C462*F462</f>
        <v>245</v>
      </c>
      <c r="L462" s="11">
        <f t="shared" ref="L462:L473" si="163">C462*G462</f>
        <v>343</v>
      </c>
      <c r="M462" s="10">
        <f t="shared" ref="M462:M473" si="164">C462*H462</f>
        <v>49</v>
      </c>
      <c r="N462" s="10">
        <f>Tableau2[[#This Row],[0-5]]*0+Tableau2[[#This Row],[6-15]]*0.36+Tableau2[[#This Row],[16-25]]*0.36+Tableau2[[#This Row],[26-60]]*0.36+Tableau2[[#This Row],[61_et_plus]]*0.36</f>
        <v>285.76799999999997</v>
      </c>
      <c r="P462" s="10">
        <f>Tableau2[[#This Row],[Demande de transport]]*0.15</f>
        <v>42.865199999999994</v>
      </c>
      <c r="Q462" s="19"/>
      <c r="R462" s="19"/>
      <c r="S462" s="19"/>
      <c r="T462" s="19"/>
    </row>
    <row r="463" spans="1:20" x14ac:dyDescent="0.25">
      <c r="A463" s="18" t="s">
        <v>468</v>
      </c>
      <c r="B463" t="s">
        <v>316</v>
      </c>
      <c r="C463">
        <v>1157</v>
      </c>
      <c r="D463">
        <v>0.11</v>
      </c>
      <c r="E463">
        <v>0.28000000000000003</v>
      </c>
      <c r="F463">
        <v>0.24</v>
      </c>
      <c r="G463">
        <v>0.31</v>
      </c>
      <c r="H463">
        <v>7.0000000000000007E-2</v>
      </c>
      <c r="I463" s="11">
        <f t="shared" si="160"/>
        <v>127.27</v>
      </c>
      <c r="J463" s="11">
        <f t="shared" si="161"/>
        <v>323.96000000000004</v>
      </c>
      <c r="K463" s="11">
        <f t="shared" si="162"/>
        <v>277.68</v>
      </c>
      <c r="L463" s="11">
        <f t="shared" si="163"/>
        <v>358.67</v>
      </c>
      <c r="M463" s="19">
        <f t="shared" si="164"/>
        <v>80.990000000000009</v>
      </c>
      <c r="N463" s="19">
        <f>Tableau2[[#This Row],[0-5]]*0+Tableau2[[#This Row],[6-15]]*0.36+Tableau2[[#This Row],[16-25]]*0.36+Tableau2[[#This Row],[26-60]]*0.36+Tableau2[[#This Row],[61_et_plus]]*0.36</f>
        <v>374.86799999999999</v>
      </c>
      <c r="P463" s="19">
        <f>Tableau2[[#This Row],[Demande de transport]]*0.15</f>
        <v>56.230199999999996</v>
      </c>
      <c r="Q463" s="19"/>
      <c r="R463" s="19"/>
      <c r="S463" s="19"/>
      <c r="T463" s="19"/>
    </row>
    <row r="464" spans="1:20" x14ac:dyDescent="0.25">
      <c r="A464" s="18" t="s">
        <v>468</v>
      </c>
      <c r="B464" t="s">
        <v>374</v>
      </c>
      <c r="C464">
        <v>602</v>
      </c>
      <c r="D464">
        <v>0.11</v>
      </c>
      <c r="E464">
        <v>0.33</v>
      </c>
      <c r="F464">
        <v>0.17</v>
      </c>
      <c r="G464">
        <v>0.33</v>
      </c>
      <c r="H464">
        <v>0.05</v>
      </c>
      <c r="I464" s="11">
        <f t="shared" si="160"/>
        <v>66.22</v>
      </c>
      <c r="J464" s="11">
        <f t="shared" si="161"/>
        <v>198.66</v>
      </c>
      <c r="K464" s="11">
        <f t="shared" si="162"/>
        <v>102.34</v>
      </c>
      <c r="L464" s="11">
        <f t="shared" si="163"/>
        <v>198.66</v>
      </c>
      <c r="M464" s="19">
        <f t="shared" si="164"/>
        <v>30.1</v>
      </c>
      <c r="N464" s="19">
        <f>Tableau2[[#This Row],[0-5]]*0+Tableau2[[#This Row],[6-15]]*0.36+Tableau2[[#This Row],[16-25]]*0.36+Tableau2[[#This Row],[26-60]]*0.36+Tableau2[[#This Row],[61_et_plus]]*0.36</f>
        <v>190.71360000000001</v>
      </c>
      <c r="P464" s="19">
        <f>Tableau2[[#This Row],[Demande de transport]]*0.15</f>
        <v>28.607040000000001</v>
      </c>
      <c r="Q464" s="19"/>
      <c r="R464" s="19"/>
      <c r="S464" s="19"/>
      <c r="T464" s="19"/>
    </row>
    <row r="465" spans="1:20" x14ac:dyDescent="0.25">
      <c r="A465" s="18" t="s">
        <v>468</v>
      </c>
      <c r="B465" t="s">
        <v>471</v>
      </c>
      <c r="C465">
        <v>4568</v>
      </c>
      <c r="D465">
        <v>0.16</v>
      </c>
      <c r="E465">
        <v>0.23</v>
      </c>
      <c r="F465">
        <v>0.19</v>
      </c>
      <c r="G465">
        <v>0.37</v>
      </c>
      <c r="H465">
        <v>0.04</v>
      </c>
      <c r="I465" s="11">
        <f t="shared" si="160"/>
        <v>730.88</v>
      </c>
      <c r="J465" s="11">
        <f t="shared" si="161"/>
        <v>1050.6400000000001</v>
      </c>
      <c r="K465" s="11">
        <f t="shared" si="162"/>
        <v>867.92</v>
      </c>
      <c r="L465" s="11">
        <f t="shared" si="163"/>
        <v>1690.16</v>
      </c>
      <c r="M465" s="19">
        <f t="shared" si="164"/>
        <v>182.72</v>
      </c>
      <c r="N465" s="19">
        <f>Tableau2[[#This Row],[0-5]]*0+Tableau2[[#This Row],[6-15]]*0.36+Tableau2[[#This Row],[16-25]]*0.36+Tableau2[[#This Row],[26-60]]*0.36+Tableau2[[#This Row],[61_et_plus]]*0.36</f>
        <v>1364.9184</v>
      </c>
      <c r="P465" s="19">
        <f>Tableau2[[#This Row],[Demande de transport]]*0.15</f>
        <v>204.73776000000001</v>
      </c>
      <c r="Q465" s="19"/>
      <c r="R465" s="19"/>
      <c r="S465" s="19"/>
      <c r="T465" s="19"/>
    </row>
    <row r="466" spans="1:20" x14ac:dyDescent="0.25">
      <c r="A466" s="18" t="s">
        <v>468</v>
      </c>
      <c r="B466" t="s">
        <v>472</v>
      </c>
      <c r="C466">
        <v>1445</v>
      </c>
      <c r="D466">
        <v>0.11</v>
      </c>
      <c r="E466">
        <v>0.24</v>
      </c>
      <c r="F466">
        <v>0.22</v>
      </c>
      <c r="G466">
        <v>0.38</v>
      </c>
      <c r="H466">
        <v>0.04</v>
      </c>
      <c r="I466" s="11">
        <f t="shared" si="160"/>
        <v>158.94999999999999</v>
      </c>
      <c r="J466" s="11">
        <f t="shared" si="161"/>
        <v>346.8</v>
      </c>
      <c r="K466" s="11">
        <f t="shared" si="162"/>
        <v>317.89999999999998</v>
      </c>
      <c r="L466" s="11">
        <f t="shared" si="163"/>
        <v>549.1</v>
      </c>
      <c r="M466" s="19">
        <f t="shared" si="164"/>
        <v>57.800000000000004</v>
      </c>
      <c r="N466" s="19">
        <f>Tableau2[[#This Row],[0-5]]*0+Tableau2[[#This Row],[6-15]]*0.36+Tableau2[[#This Row],[16-25]]*0.36+Tableau2[[#This Row],[26-60]]*0.36+Tableau2[[#This Row],[61_et_plus]]*0.36</f>
        <v>457.77599999999995</v>
      </c>
      <c r="P466" s="19">
        <f>Tableau2[[#This Row],[Demande de transport]]*0.15</f>
        <v>68.666399999999996</v>
      </c>
      <c r="Q466" s="19"/>
      <c r="R466" s="19"/>
      <c r="S466" s="19"/>
      <c r="T466" s="19"/>
    </row>
    <row r="467" spans="1:20" x14ac:dyDescent="0.25">
      <c r="A467" s="18" t="s">
        <v>468</v>
      </c>
      <c r="B467" t="s">
        <v>473</v>
      </c>
      <c r="C467">
        <v>11073</v>
      </c>
      <c r="D467">
        <v>0.13</v>
      </c>
      <c r="E467">
        <v>0.22</v>
      </c>
      <c r="F467">
        <v>0.22</v>
      </c>
      <c r="G467">
        <v>0.38</v>
      </c>
      <c r="H467">
        <v>0.04</v>
      </c>
      <c r="I467" s="11">
        <f t="shared" si="160"/>
        <v>1439.49</v>
      </c>
      <c r="J467" s="11">
        <f t="shared" si="161"/>
        <v>2436.06</v>
      </c>
      <c r="K467" s="11">
        <f t="shared" si="162"/>
        <v>2436.06</v>
      </c>
      <c r="L467" s="11">
        <f t="shared" si="163"/>
        <v>4207.74</v>
      </c>
      <c r="M467" s="19">
        <f t="shared" si="164"/>
        <v>442.92</v>
      </c>
      <c r="N467" s="19">
        <f>Tableau2[[#This Row],[0-5]]*0+Tableau2[[#This Row],[6-15]]*0.36+Tableau2[[#This Row],[16-25]]*0.36+Tableau2[[#This Row],[26-60]]*0.36+Tableau2[[#This Row],[61_et_plus]]*0.36</f>
        <v>3428.2008000000001</v>
      </c>
      <c r="P467" s="19">
        <f>Tableau2[[#This Row],[Demande de transport]]*0.15</f>
        <v>514.23011999999994</v>
      </c>
      <c r="Q467" s="19"/>
      <c r="R467" s="19"/>
      <c r="S467" s="19"/>
      <c r="T467" s="19"/>
    </row>
    <row r="468" spans="1:20" x14ac:dyDescent="0.25">
      <c r="A468" s="18" t="s">
        <v>468</v>
      </c>
      <c r="B468" t="s">
        <v>474</v>
      </c>
      <c r="C468">
        <v>2066</v>
      </c>
      <c r="D468">
        <v>0.14000000000000001</v>
      </c>
      <c r="E468">
        <v>0.21</v>
      </c>
      <c r="F468">
        <v>0.15</v>
      </c>
      <c r="G468">
        <v>0.42</v>
      </c>
      <c r="H468">
        <v>0.08</v>
      </c>
      <c r="I468" s="11">
        <f t="shared" si="160"/>
        <v>289.24</v>
      </c>
      <c r="J468" s="11">
        <f t="shared" si="161"/>
        <v>433.85999999999996</v>
      </c>
      <c r="K468" s="11">
        <f t="shared" si="162"/>
        <v>309.89999999999998</v>
      </c>
      <c r="L468" s="11">
        <f t="shared" si="163"/>
        <v>867.71999999999991</v>
      </c>
      <c r="M468" s="19">
        <f t="shared" si="164"/>
        <v>165.28</v>
      </c>
      <c r="N468" s="19">
        <f>Tableau2[[#This Row],[0-5]]*0+Tableau2[[#This Row],[6-15]]*0.36+Tableau2[[#This Row],[16-25]]*0.36+Tableau2[[#This Row],[26-60]]*0.36+Tableau2[[#This Row],[61_et_plus]]*0.36</f>
        <v>639.6336</v>
      </c>
      <c r="P468" s="19">
        <f>Tableau2[[#This Row],[Demande de transport]]*0.15</f>
        <v>95.945039999999992</v>
      </c>
      <c r="Q468" s="19"/>
      <c r="R468" s="19"/>
      <c r="S468" s="19"/>
      <c r="T468" s="19"/>
    </row>
    <row r="469" spans="1:20" x14ac:dyDescent="0.25">
      <c r="A469" s="18" t="s">
        <v>468</v>
      </c>
      <c r="B469" t="s">
        <v>475</v>
      </c>
      <c r="C469">
        <v>11060</v>
      </c>
      <c r="D469">
        <v>0.15</v>
      </c>
      <c r="E469">
        <v>0.24</v>
      </c>
      <c r="F469">
        <v>0.21</v>
      </c>
      <c r="G469">
        <v>0.37</v>
      </c>
      <c r="H469">
        <v>0.03</v>
      </c>
      <c r="I469" s="11">
        <f t="shared" si="160"/>
        <v>1659</v>
      </c>
      <c r="J469" s="11">
        <f t="shared" si="161"/>
        <v>2654.4</v>
      </c>
      <c r="K469" s="11">
        <f t="shared" si="162"/>
        <v>2322.6</v>
      </c>
      <c r="L469" s="11">
        <f t="shared" si="163"/>
        <v>4092.2</v>
      </c>
      <c r="M469" s="19">
        <f t="shared" si="164"/>
        <v>331.8</v>
      </c>
      <c r="N469" s="19">
        <f>Tableau2[[#This Row],[0-5]]*0+Tableau2[[#This Row],[6-15]]*0.36+Tableau2[[#This Row],[16-25]]*0.36+Tableau2[[#This Row],[26-60]]*0.36+Tableau2[[#This Row],[61_et_plus]]*0.36</f>
        <v>3384.3599999999992</v>
      </c>
      <c r="P469" s="19">
        <f>Tableau2[[#This Row],[Demande de transport]]*0.15</f>
        <v>507.65399999999988</v>
      </c>
      <c r="Q469" s="19"/>
      <c r="R469" s="19"/>
      <c r="S469" s="19"/>
      <c r="T469" s="19"/>
    </row>
    <row r="470" spans="1:20" x14ac:dyDescent="0.25">
      <c r="A470" s="18" t="s">
        <v>468</v>
      </c>
      <c r="B470" t="s">
        <v>220</v>
      </c>
      <c r="C470">
        <v>8918</v>
      </c>
      <c r="D470">
        <v>0.14000000000000001</v>
      </c>
      <c r="E470">
        <v>0.19</v>
      </c>
      <c r="F470">
        <v>0.22</v>
      </c>
      <c r="G470">
        <v>0.38</v>
      </c>
      <c r="H470">
        <v>0.06</v>
      </c>
      <c r="I470" s="11">
        <f t="shared" si="160"/>
        <v>1248.5200000000002</v>
      </c>
      <c r="J470" s="11">
        <f t="shared" si="161"/>
        <v>1694.42</v>
      </c>
      <c r="K470" s="11">
        <f t="shared" si="162"/>
        <v>1961.96</v>
      </c>
      <c r="L470" s="11">
        <f t="shared" si="163"/>
        <v>3388.84</v>
      </c>
      <c r="M470" s="19">
        <f t="shared" si="164"/>
        <v>535.07999999999993</v>
      </c>
      <c r="N470" s="19">
        <f>Tableau2[[#This Row],[0-5]]*0+Tableau2[[#This Row],[6-15]]*0.36+Tableau2[[#This Row],[16-25]]*0.36+Tableau2[[#This Row],[26-60]]*0.36+Tableau2[[#This Row],[61_et_plus]]*0.36</f>
        <v>2728.9079999999999</v>
      </c>
      <c r="P470" s="19">
        <f>Tableau2[[#This Row],[Demande de transport]]*0.15</f>
        <v>409.33619999999996</v>
      </c>
      <c r="Q470" s="19"/>
      <c r="R470" s="19"/>
      <c r="S470" s="19"/>
      <c r="T470" s="19"/>
    </row>
    <row r="471" spans="1:20" x14ac:dyDescent="0.25">
      <c r="A471" s="18" t="s">
        <v>468</v>
      </c>
      <c r="B471" t="s">
        <v>476</v>
      </c>
      <c r="C471">
        <v>7346</v>
      </c>
      <c r="D471">
        <v>0.13</v>
      </c>
      <c r="E471">
        <v>0.2</v>
      </c>
      <c r="F471">
        <v>0.22</v>
      </c>
      <c r="G471">
        <v>0.39</v>
      </c>
      <c r="H471">
        <v>0.06</v>
      </c>
      <c r="I471" s="11">
        <f t="shared" si="160"/>
        <v>954.98</v>
      </c>
      <c r="J471" s="11">
        <f t="shared" si="161"/>
        <v>1469.2</v>
      </c>
      <c r="K471" s="11">
        <f t="shared" si="162"/>
        <v>1616.1200000000001</v>
      </c>
      <c r="L471" s="11">
        <f t="shared" si="163"/>
        <v>2864.94</v>
      </c>
      <c r="M471" s="19">
        <f t="shared" si="164"/>
        <v>440.76</v>
      </c>
      <c r="N471" s="19">
        <f>Tableau2[[#This Row],[0-5]]*0+Tableau2[[#This Row],[6-15]]*0.36+Tableau2[[#This Row],[16-25]]*0.36+Tableau2[[#This Row],[26-60]]*0.36+Tableau2[[#This Row],[61_et_plus]]*0.36</f>
        <v>2300.7672000000002</v>
      </c>
      <c r="P471" s="19">
        <f>Tableau2[[#This Row],[Demande de transport]]*0.15</f>
        <v>345.11508000000003</v>
      </c>
      <c r="Q471" s="19"/>
      <c r="R471" s="19"/>
      <c r="S471" s="19"/>
      <c r="T471" s="19"/>
    </row>
    <row r="472" spans="1:20" x14ac:dyDescent="0.25">
      <c r="A472" s="18" t="s">
        <v>468</v>
      </c>
      <c r="B472" t="s">
        <v>344</v>
      </c>
      <c r="C472">
        <v>2966</v>
      </c>
      <c r="D472">
        <v>0.11</v>
      </c>
      <c r="E472">
        <v>0.18</v>
      </c>
      <c r="F472">
        <v>0.2</v>
      </c>
      <c r="G472">
        <v>0.43</v>
      </c>
      <c r="H472">
        <v>7.0000000000000007E-2</v>
      </c>
      <c r="I472" s="11">
        <f t="shared" si="160"/>
        <v>326.26</v>
      </c>
      <c r="J472" s="11">
        <f t="shared" si="161"/>
        <v>533.88</v>
      </c>
      <c r="K472" s="11">
        <f t="shared" si="162"/>
        <v>593.20000000000005</v>
      </c>
      <c r="L472" s="11">
        <f t="shared" si="163"/>
        <v>1275.3799999999999</v>
      </c>
      <c r="M472" s="19">
        <f t="shared" si="164"/>
        <v>207.62000000000003</v>
      </c>
      <c r="N472" s="19">
        <f>Tableau2[[#This Row],[0-5]]*0+Tableau2[[#This Row],[6-15]]*0.36+Tableau2[[#This Row],[16-25]]*0.36+Tableau2[[#This Row],[26-60]]*0.36+Tableau2[[#This Row],[61_et_plus]]*0.36</f>
        <v>939.62879999999996</v>
      </c>
      <c r="P472" s="19">
        <f>Tableau2[[#This Row],[Demande de transport]]*0.15</f>
        <v>140.94431999999998</v>
      </c>
      <c r="Q472" s="19"/>
      <c r="R472" s="19"/>
      <c r="S472" s="19"/>
      <c r="T472" s="19"/>
    </row>
    <row r="473" spans="1:20" x14ac:dyDescent="0.25">
      <c r="A473" s="18" t="s">
        <v>468</v>
      </c>
      <c r="B473" t="s">
        <v>477</v>
      </c>
      <c r="C473">
        <v>1175</v>
      </c>
      <c r="D473">
        <v>0.13</v>
      </c>
      <c r="E473">
        <v>0.24</v>
      </c>
      <c r="F473">
        <v>0.2</v>
      </c>
      <c r="G473">
        <v>0.37</v>
      </c>
      <c r="H473">
        <v>0.06</v>
      </c>
      <c r="I473" s="11">
        <f t="shared" si="160"/>
        <v>152.75</v>
      </c>
      <c r="J473" s="11">
        <f t="shared" si="161"/>
        <v>282</v>
      </c>
      <c r="K473" s="11">
        <f t="shared" si="162"/>
        <v>235</v>
      </c>
      <c r="L473" s="11">
        <f t="shared" si="163"/>
        <v>434.75</v>
      </c>
      <c r="M473" s="19">
        <f t="shared" si="164"/>
        <v>70.5</v>
      </c>
      <c r="N473" s="19">
        <f>Tableau2[[#This Row],[0-5]]*0+Tableau2[[#This Row],[6-15]]*0.36+Tableau2[[#This Row],[16-25]]*0.36+Tableau2[[#This Row],[26-60]]*0.36+Tableau2[[#This Row],[61_et_plus]]*0.36</f>
        <v>368.01</v>
      </c>
      <c r="P473" s="19">
        <f>Tableau2[[#This Row],[Demande de transport]]*0.15</f>
        <v>55.201499999999996</v>
      </c>
      <c r="Q473" s="19"/>
      <c r="R473" s="19"/>
      <c r="S473" s="19"/>
      <c r="T473" s="19"/>
    </row>
    <row r="474" spans="1:20" ht="24" x14ac:dyDescent="0.25">
      <c r="A474" s="18" t="s">
        <v>478</v>
      </c>
      <c r="B474" t="s">
        <v>479</v>
      </c>
      <c r="C474">
        <v>1921</v>
      </c>
      <c r="D474">
        <v>0.13</v>
      </c>
      <c r="E474">
        <v>0.19</v>
      </c>
      <c r="F474">
        <v>0.22</v>
      </c>
      <c r="G474">
        <v>0.42</v>
      </c>
      <c r="H474">
        <v>0.04</v>
      </c>
      <c r="I474" s="10">
        <f>C474*D474</f>
        <v>249.73000000000002</v>
      </c>
      <c r="J474" s="10">
        <f>C474*E474</f>
        <v>364.99</v>
      </c>
      <c r="K474" s="10">
        <f>C474*F474</f>
        <v>422.62</v>
      </c>
      <c r="L474" s="10">
        <f>C474*G474</f>
        <v>806.81999999999994</v>
      </c>
      <c r="M474" s="10">
        <f>C474*H474</f>
        <v>76.84</v>
      </c>
      <c r="N474" s="10">
        <f>Tableau2[[#This Row],[0-5]]*0+Tableau2[[#This Row],[6-15]]*0.36+Tableau2[[#This Row],[16-25]]*0.36+Tableau2[[#This Row],[26-60]]*0.36+Tableau2[[#This Row],[61_et_plus]]*0.36</f>
        <v>601.65719999999999</v>
      </c>
      <c r="P474" s="10">
        <f>Tableau2[[#This Row],[Demande de transport]]*0.15</f>
        <v>90.24857999999999</v>
      </c>
      <c r="Q474" s="19"/>
      <c r="R474" s="19"/>
      <c r="S474" s="19"/>
      <c r="T474" s="19"/>
    </row>
    <row r="475" spans="1:20" ht="24" x14ac:dyDescent="0.25">
      <c r="A475" s="18" t="s">
        <v>478</v>
      </c>
      <c r="B475" t="s">
        <v>480</v>
      </c>
      <c r="C475">
        <v>4871</v>
      </c>
      <c r="D475">
        <v>0.17</v>
      </c>
      <c r="E475">
        <v>0.2</v>
      </c>
      <c r="F475">
        <v>0.24</v>
      </c>
      <c r="G475">
        <v>0.37</v>
      </c>
      <c r="H475">
        <v>0.02</v>
      </c>
      <c r="I475" s="11">
        <f t="shared" ref="I475:I480" si="165">C475*D475</f>
        <v>828.07</v>
      </c>
      <c r="J475" s="11">
        <f t="shared" ref="J475:J480" si="166">C475*E475</f>
        <v>974.2</v>
      </c>
      <c r="K475" s="11">
        <f t="shared" ref="K475:K480" si="167">C475*F475</f>
        <v>1169.04</v>
      </c>
      <c r="L475" s="11">
        <f t="shared" ref="L475:L480" si="168">C475*G475</f>
        <v>1802.27</v>
      </c>
      <c r="M475" s="10">
        <f t="shared" ref="M475:M480" si="169">C475*H475</f>
        <v>97.42</v>
      </c>
      <c r="N475" s="10">
        <f>Tableau2[[#This Row],[0-5]]*0+Tableau2[[#This Row],[6-15]]*0.36+Tableau2[[#This Row],[16-25]]*0.36+Tableau2[[#This Row],[26-60]]*0.36+Tableau2[[#This Row],[61_et_plus]]*0.36</f>
        <v>1455.4548</v>
      </c>
      <c r="P475" s="10">
        <f>Tableau2[[#This Row],[Demande de transport]]*0.15</f>
        <v>218.31822</v>
      </c>
      <c r="Q475" s="19"/>
      <c r="R475" s="19"/>
      <c r="S475" s="19"/>
      <c r="T475" s="19"/>
    </row>
    <row r="476" spans="1:20" ht="24" x14ac:dyDescent="0.25">
      <c r="A476" s="18" t="s">
        <v>478</v>
      </c>
      <c r="B476" t="s">
        <v>459</v>
      </c>
      <c r="C476">
        <v>4843</v>
      </c>
      <c r="D476">
        <v>0.18</v>
      </c>
      <c r="E476">
        <v>0.22</v>
      </c>
      <c r="F476">
        <v>0.25</v>
      </c>
      <c r="G476">
        <v>0.33</v>
      </c>
      <c r="H476">
        <v>0.02</v>
      </c>
      <c r="I476" s="11">
        <f t="shared" si="165"/>
        <v>871.74</v>
      </c>
      <c r="J476" s="11">
        <f t="shared" si="166"/>
        <v>1065.46</v>
      </c>
      <c r="K476" s="11">
        <f t="shared" si="167"/>
        <v>1210.75</v>
      </c>
      <c r="L476" s="11">
        <f t="shared" si="168"/>
        <v>1598.19</v>
      </c>
      <c r="M476" s="19">
        <f t="shared" si="169"/>
        <v>96.86</v>
      </c>
      <c r="N476" s="19">
        <f>Tableau2[[#This Row],[0-5]]*0+Tableau2[[#This Row],[6-15]]*0.36+Tableau2[[#This Row],[16-25]]*0.36+Tableau2[[#This Row],[26-60]]*0.36+Tableau2[[#This Row],[61_et_plus]]*0.36</f>
        <v>1429.6536000000001</v>
      </c>
      <c r="P476" s="19">
        <f>Tableau2[[#This Row],[Demande de transport]]*0.15</f>
        <v>214.44804000000002</v>
      </c>
      <c r="Q476" s="19"/>
      <c r="R476" s="19"/>
      <c r="S476" s="19"/>
      <c r="T476" s="19"/>
    </row>
    <row r="477" spans="1:20" ht="24" x14ac:dyDescent="0.25">
      <c r="A477" s="18" t="s">
        <v>478</v>
      </c>
      <c r="B477" t="s">
        <v>481</v>
      </c>
      <c r="C477">
        <v>3487</v>
      </c>
      <c r="D477">
        <v>0.15</v>
      </c>
      <c r="E477">
        <v>0.19</v>
      </c>
      <c r="F477">
        <v>0.28999999999999998</v>
      </c>
      <c r="G477">
        <v>0.33</v>
      </c>
      <c r="H477">
        <v>0.04</v>
      </c>
      <c r="I477" s="11">
        <f t="shared" si="165"/>
        <v>523.04999999999995</v>
      </c>
      <c r="J477" s="11">
        <f t="shared" si="166"/>
        <v>662.53</v>
      </c>
      <c r="K477" s="11">
        <f t="shared" si="167"/>
        <v>1011.2299999999999</v>
      </c>
      <c r="L477" s="11">
        <f t="shared" si="168"/>
        <v>1150.71</v>
      </c>
      <c r="M477" s="19">
        <f t="shared" si="169"/>
        <v>139.47999999999999</v>
      </c>
      <c r="N477" s="19">
        <f>Tableau2[[#This Row],[0-5]]*0+Tableau2[[#This Row],[6-15]]*0.36+Tableau2[[#This Row],[16-25]]*0.36+Tableau2[[#This Row],[26-60]]*0.36+Tableau2[[#This Row],[61_et_plus]]*0.36</f>
        <v>1067.0219999999999</v>
      </c>
      <c r="P477" s="19">
        <f>Tableau2[[#This Row],[Demande de transport]]*0.15</f>
        <v>160.05329999999998</v>
      </c>
      <c r="Q477" s="19"/>
      <c r="R477" s="19"/>
      <c r="S477" s="19"/>
      <c r="T477" s="19"/>
    </row>
    <row r="478" spans="1:20" ht="24" x14ac:dyDescent="0.25">
      <c r="A478" s="18" t="s">
        <v>478</v>
      </c>
      <c r="B478" t="s">
        <v>482</v>
      </c>
      <c r="C478">
        <v>2837</v>
      </c>
      <c r="D478">
        <v>0.12</v>
      </c>
      <c r="E478">
        <v>0.17</v>
      </c>
      <c r="F478">
        <v>0.22</v>
      </c>
      <c r="G478">
        <v>0.42</v>
      </c>
      <c r="H478">
        <v>7.0000000000000007E-2</v>
      </c>
      <c r="I478" s="11">
        <f t="shared" si="165"/>
        <v>340.44</v>
      </c>
      <c r="J478" s="11">
        <f t="shared" si="166"/>
        <v>482.29</v>
      </c>
      <c r="K478" s="11">
        <f t="shared" si="167"/>
        <v>624.14</v>
      </c>
      <c r="L478" s="11">
        <f t="shared" si="168"/>
        <v>1191.54</v>
      </c>
      <c r="M478" s="19">
        <f t="shared" si="169"/>
        <v>198.59000000000003</v>
      </c>
      <c r="N478" s="19">
        <f>Tableau2[[#This Row],[0-5]]*0+Tableau2[[#This Row],[6-15]]*0.36+Tableau2[[#This Row],[16-25]]*0.36+Tableau2[[#This Row],[26-60]]*0.36+Tableau2[[#This Row],[61_et_plus]]*0.36</f>
        <v>898.76159999999993</v>
      </c>
      <c r="P478" s="19">
        <f>Tableau2[[#This Row],[Demande de transport]]*0.15</f>
        <v>134.81423999999998</v>
      </c>
      <c r="Q478" s="19"/>
      <c r="R478" s="19"/>
      <c r="S478" s="19"/>
      <c r="T478" s="19"/>
    </row>
    <row r="479" spans="1:20" ht="24" x14ac:dyDescent="0.25">
      <c r="A479" s="18" t="s">
        <v>478</v>
      </c>
      <c r="B479" t="s">
        <v>483</v>
      </c>
      <c r="C479">
        <v>3843</v>
      </c>
      <c r="D479">
        <v>0.14000000000000001</v>
      </c>
      <c r="E479">
        <v>0.24</v>
      </c>
      <c r="F479">
        <v>0.23</v>
      </c>
      <c r="G479">
        <v>0.38</v>
      </c>
      <c r="H479">
        <v>0.01</v>
      </c>
      <c r="I479" s="11">
        <f t="shared" si="165"/>
        <v>538.0200000000001</v>
      </c>
      <c r="J479" s="11">
        <f t="shared" si="166"/>
        <v>922.31999999999994</v>
      </c>
      <c r="K479" s="11">
        <f t="shared" si="167"/>
        <v>883.89</v>
      </c>
      <c r="L479" s="11">
        <f t="shared" si="168"/>
        <v>1460.34</v>
      </c>
      <c r="M479" s="19">
        <f t="shared" si="169"/>
        <v>38.43</v>
      </c>
      <c r="N479" s="19">
        <f>Tableau2[[#This Row],[0-5]]*0+Tableau2[[#This Row],[6-15]]*0.36+Tableau2[[#This Row],[16-25]]*0.36+Tableau2[[#This Row],[26-60]]*0.36+Tableau2[[#This Row],[61_et_plus]]*0.36</f>
        <v>1189.7928000000002</v>
      </c>
      <c r="P479" s="19">
        <f>Tableau2[[#This Row],[Demande de transport]]*0.15</f>
        <v>178.46892000000003</v>
      </c>
      <c r="Q479" s="19"/>
      <c r="R479" s="19"/>
      <c r="S479" s="19"/>
      <c r="T479" s="19"/>
    </row>
    <row r="480" spans="1:20" ht="24" x14ac:dyDescent="0.25">
      <c r="A480" s="18" t="s">
        <v>478</v>
      </c>
      <c r="B480" t="s">
        <v>484</v>
      </c>
      <c r="C480">
        <v>4305</v>
      </c>
      <c r="D480">
        <v>0.17</v>
      </c>
      <c r="E480">
        <v>0.2</v>
      </c>
      <c r="F480">
        <v>0.27</v>
      </c>
      <c r="G480">
        <v>0.34</v>
      </c>
      <c r="H480">
        <v>0.02</v>
      </c>
      <c r="I480" s="11">
        <f t="shared" si="165"/>
        <v>731.85</v>
      </c>
      <c r="J480" s="11">
        <f t="shared" si="166"/>
        <v>861</v>
      </c>
      <c r="K480" s="11">
        <f t="shared" si="167"/>
        <v>1162.3500000000001</v>
      </c>
      <c r="L480" s="11">
        <f t="shared" si="168"/>
        <v>1463.7</v>
      </c>
      <c r="M480" s="19">
        <f t="shared" si="169"/>
        <v>86.100000000000009</v>
      </c>
      <c r="N480" s="19">
        <f>Tableau2[[#This Row],[0-5]]*0+Tableau2[[#This Row],[6-15]]*0.36+Tableau2[[#This Row],[16-25]]*0.36+Tableau2[[#This Row],[26-60]]*0.36+Tableau2[[#This Row],[61_et_plus]]*0.36</f>
        <v>1286.3340000000001</v>
      </c>
      <c r="P480" s="19">
        <f>Tableau2[[#This Row],[Demande de transport]]*0.15</f>
        <v>192.95009999999999</v>
      </c>
      <c r="Q480" s="19"/>
      <c r="R480" s="19"/>
      <c r="S480" s="19"/>
      <c r="T480" s="19"/>
    </row>
    <row r="481" spans="1:20" x14ac:dyDescent="0.25">
      <c r="A481" s="18" t="s">
        <v>485</v>
      </c>
      <c r="B481" t="s">
        <v>486</v>
      </c>
      <c r="C481">
        <v>3055</v>
      </c>
      <c r="D481">
        <v>0.16</v>
      </c>
      <c r="E481">
        <v>0.26</v>
      </c>
      <c r="F481">
        <v>0.2</v>
      </c>
      <c r="G481">
        <v>0.34</v>
      </c>
      <c r="H481">
        <v>0.04</v>
      </c>
      <c r="I481" s="10">
        <f>C481*D481</f>
        <v>488.8</v>
      </c>
      <c r="J481" s="10">
        <f>C481*E481</f>
        <v>794.30000000000007</v>
      </c>
      <c r="K481" s="10">
        <f>C481*F481</f>
        <v>611</v>
      </c>
      <c r="L481" s="10">
        <f>C481*G481</f>
        <v>1038.7</v>
      </c>
      <c r="M481" s="10">
        <f>C481*H481</f>
        <v>122.2</v>
      </c>
      <c r="N481" s="10">
        <f>Tableau2[[#This Row],[0-5]]*0+Tableau2[[#This Row],[6-15]]*0.36+Tableau2[[#This Row],[16-25]]*0.36+Tableau2[[#This Row],[26-60]]*0.36+Tableau2[[#This Row],[61_et_plus]]*0.36</f>
        <v>923.83199999999999</v>
      </c>
      <c r="P481" s="10">
        <f>Tableau2[[#This Row],[Demande de transport]]*0.15</f>
        <v>138.57479999999998</v>
      </c>
      <c r="Q481" s="19"/>
      <c r="R481" s="19"/>
      <c r="S481" s="19"/>
      <c r="T481" s="19"/>
    </row>
    <row r="482" spans="1:20" x14ac:dyDescent="0.25">
      <c r="A482" s="18" t="s">
        <v>485</v>
      </c>
      <c r="B482" t="s">
        <v>487</v>
      </c>
      <c r="C482">
        <v>4144</v>
      </c>
      <c r="D482">
        <v>0.11</v>
      </c>
      <c r="E482">
        <v>0.25</v>
      </c>
      <c r="F482">
        <v>0.2</v>
      </c>
      <c r="G482">
        <v>0.41</v>
      </c>
      <c r="H482">
        <v>0.03</v>
      </c>
      <c r="I482" s="11">
        <f t="shared" ref="I482:I485" si="170">C482*D482</f>
        <v>455.84</v>
      </c>
      <c r="J482" s="11">
        <f t="shared" ref="J482:J485" si="171">C482*E482</f>
        <v>1036</v>
      </c>
      <c r="K482" s="11">
        <f t="shared" ref="K482:K485" si="172">C482*F482</f>
        <v>828.80000000000007</v>
      </c>
      <c r="L482" s="11">
        <f t="shared" ref="L482:L485" si="173">C482*G482</f>
        <v>1699.04</v>
      </c>
      <c r="M482" s="10">
        <f t="shared" ref="M482:M485" si="174">C482*H482</f>
        <v>124.32</v>
      </c>
      <c r="N482" s="10">
        <f>Tableau2[[#This Row],[0-5]]*0+Tableau2[[#This Row],[6-15]]*0.36+Tableau2[[#This Row],[16-25]]*0.36+Tableau2[[#This Row],[26-60]]*0.36+Tableau2[[#This Row],[61_et_plus]]*0.36</f>
        <v>1327.7375999999999</v>
      </c>
      <c r="P482" s="10">
        <f>Tableau2[[#This Row],[Demande de transport]]*0.15</f>
        <v>199.16063999999997</v>
      </c>
      <c r="Q482" s="19"/>
      <c r="R482" s="19"/>
      <c r="S482" s="19"/>
      <c r="T482" s="19"/>
    </row>
    <row r="483" spans="1:20" x14ac:dyDescent="0.25">
      <c r="A483" s="18" t="s">
        <v>485</v>
      </c>
      <c r="B483" t="s">
        <v>488</v>
      </c>
      <c r="C483">
        <v>4416</v>
      </c>
      <c r="D483">
        <v>0.15</v>
      </c>
      <c r="E483">
        <v>0.19</v>
      </c>
      <c r="F483">
        <v>0.2</v>
      </c>
      <c r="G483">
        <v>0.4</v>
      </c>
      <c r="H483">
        <v>0.04</v>
      </c>
      <c r="I483" s="11">
        <f t="shared" si="170"/>
        <v>662.4</v>
      </c>
      <c r="J483" s="11">
        <f t="shared" si="171"/>
        <v>839.04</v>
      </c>
      <c r="K483" s="11">
        <f t="shared" si="172"/>
        <v>883.2</v>
      </c>
      <c r="L483" s="11">
        <f t="shared" si="173"/>
        <v>1766.4</v>
      </c>
      <c r="M483" s="19">
        <f t="shared" si="174"/>
        <v>176.64000000000001</v>
      </c>
      <c r="N483" s="19">
        <f>Tableau2[[#This Row],[0-5]]*0+Tableau2[[#This Row],[6-15]]*0.36+Tableau2[[#This Row],[16-25]]*0.36+Tableau2[[#This Row],[26-60]]*0.36+Tableau2[[#This Row],[61_et_plus]]*0.36</f>
        <v>1319.5008</v>
      </c>
      <c r="P483" s="19">
        <f>Tableau2[[#This Row],[Demande de transport]]*0.15</f>
        <v>197.92511999999999</v>
      </c>
      <c r="Q483" s="19"/>
      <c r="R483" s="19"/>
      <c r="S483" s="19"/>
      <c r="T483" s="19"/>
    </row>
    <row r="484" spans="1:20" x14ac:dyDescent="0.25">
      <c r="A484" s="18" t="s">
        <v>485</v>
      </c>
      <c r="B484" t="s">
        <v>485</v>
      </c>
      <c r="C484">
        <v>1228</v>
      </c>
      <c r="D484">
        <v>0.12</v>
      </c>
      <c r="E484">
        <v>0.22</v>
      </c>
      <c r="F484">
        <v>0.25</v>
      </c>
      <c r="G484">
        <v>0.38</v>
      </c>
      <c r="H484">
        <v>0.04</v>
      </c>
      <c r="I484" s="11">
        <f t="shared" si="170"/>
        <v>147.35999999999999</v>
      </c>
      <c r="J484" s="11">
        <f t="shared" si="171"/>
        <v>270.16000000000003</v>
      </c>
      <c r="K484" s="11">
        <f t="shared" si="172"/>
        <v>307</v>
      </c>
      <c r="L484" s="11">
        <f t="shared" si="173"/>
        <v>466.64</v>
      </c>
      <c r="M484" s="19">
        <f t="shared" si="174"/>
        <v>49.120000000000005</v>
      </c>
      <c r="N484" s="19">
        <f>Tableau2[[#This Row],[0-5]]*0+Tableau2[[#This Row],[6-15]]*0.36+Tableau2[[#This Row],[16-25]]*0.36+Tableau2[[#This Row],[26-60]]*0.36+Tableau2[[#This Row],[61_et_plus]]*0.36</f>
        <v>393.45120000000003</v>
      </c>
      <c r="P484" s="19">
        <f>Tableau2[[#This Row],[Demande de transport]]*0.15</f>
        <v>59.017679999999999</v>
      </c>
      <c r="Q484" s="19"/>
      <c r="R484" s="19"/>
      <c r="S484" s="19"/>
      <c r="T484" s="19"/>
    </row>
    <row r="485" spans="1:20" x14ac:dyDescent="0.25">
      <c r="A485" s="18" t="s">
        <v>485</v>
      </c>
      <c r="B485" t="s">
        <v>489</v>
      </c>
      <c r="C485">
        <v>2584</v>
      </c>
      <c r="D485">
        <v>0.14000000000000001</v>
      </c>
      <c r="E485">
        <v>0.23</v>
      </c>
      <c r="F485">
        <v>0.19</v>
      </c>
      <c r="G485">
        <v>0.38</v>
      </c>
      <c r="H485">
        <v>0.05</v>
      </c>
      <c r="I485" s="11">
        <f t="shared" si="170"/>
        <v>361.76000000000005</v>
      </c>
      <c r="J485" s="11">
        <f t="shared" si="171"/>
        <v>594.32000000000005</v>
      </c>
      <c r="K485" s="11">
        <f t="shared" si="172"/>
        <v>490.96</v>
      </c>
      <c r="L485" s="11">
        <f t="shared" si="173"/>
        <v>981.92</v>
      </c>
      <c r="M485" s="19">
        <f t="shared" si="174"/>
        <v>129.20000000000002</v>
      </c>
      <c r="N485" s="19">
        <f>Tableau2[[#This Row],[0-5]]*0+Tableau2[[#This Row],[6-15]]*0.36+Tableau2[[#This Row],[16-25]]*0.36+Tableau2[[#This Row],[26-60]]*0.36+Tableau2[[#This Row],[61_et_plus]]*0.36</f>
        <v>790.70400000000006</v>
      </c>
      <c r="P485" s="19">
        <f>Tableau2[[#This Row],[Demande de transport]]*0.15</f>
        <v>118.60560000000001</v>
      </c>
      <c r="Q485" s="19"/>
      <c r="R485" s="19"/>
      <c r="S485" s="19"/>
      <c r="T485" s="19"/>
    </row>
    <row r="486" spans="1:20" x14ac:dyDescent="0.25">
      <c r="A486" s="18" t="s">
        <v>490</v>
      </c>
      <c r="B486" t="s">
        <v>491</v>
      </c>
      <c r="C486">
        <v>11591</v>
      </c>
      <c r="D486">
        <v>0.15</v>
      </c>
      <c r="E486">
        <v>0.2</v>
      </c>
      <c r="F486">
        <v>0.24</v>
      </c>
      <c r="G486">
        <v>0.38</v>
      </c>
      <c r="H486">
        <v>0.03</v>
      </c>
      <c r="I486" s="10">
        <f>C486*D486</f>
        <v>1738.6499999999999</v>
      </c>
      <c r="J486" s="10">
        <f>C486*E486</f>
        <v>2318.2000000000003</v>
      </c>
      <c r="K486" s="10">
        <f>C486*F486</f>
        <v>2781.8399999999997</v>
      </c>
      <c r="L486" s="10">
        <f>C486*G486</f>
        <v>4404.58</v>
      </c>
      <c r="M486" s="10">
        <f>C486*H486</f>
        <v>347.72999999999996</v>
      </c>
      <c r="N486" s="10">
        <f>Tableau2[[#This Row],[0-5]]*0+Tableau2[[#This Row],[6-15]]*0.36+Tableau2[[#This Row],[16-25]]*0.36+Tableau2[[#This Row],[26-60]]*0.36+Tableau2[[#This Row],[61_et_plus]]*0.36</f>
        <v>3546.846</v>
      </c>
      <c r="P486" s="10">
        <f>Tableau2[[#This Row],[Demande de transport]]*0.15</f>
        <v>532.02689999999996</v>
      </c>
      <c r="Q486" s="19"/>
      <c r="R486" s="19"/>
      <c r="S486" s="19"/>
      <c r="T486" s="19"/>
    </row>
    <row r="487" spans="1:20" x14ac:dyDescent="0.25">
      <c r="A487" s="18" t="s">
        <v>490</v>
      </c>
      <c r="B487" t="s">
        <v>492</v>
      </c>
      <c r="C487">
        <v>5521</v>
      </c>
      <c r="D487">
        <v>0.13</v>
      </c>
      <c r="E487">
        <v>0.22</v>
      </c>
      <c r="F487">
        <v>0.19</v>
      </c>
      <c r="G487">
        <v>0.39</v>
      </c>
      <c r="H487">
        <v>7.0000000000000007E-2</v>
      </c>
      <c r="I487" s="11">
        <f t="shared" ref="I487:I490" si="175">C487*D487</f>
        <v>717.73</v>
      </c>
      <c r="J487" s="11">
        <f t="shared" ref="J487:J490" si="176">C487*E487</f>
        <v>1214.6200000000001</v>
      </c>
      <c r="K487" s="11">
        <f t="shared" ref="K487:K490" si="177">C487*F487</f>
        <v>1048.99</v>
      </c>
      <c r="L487" s="11">
        <f t="shared" ref="L487:L490" si="178">C487*G487</f>
        <v>2153.19</v>
      </c>
      <c r="M487" s="10">
        <f t="shared" ref="M487:M490" si="179">C487*H487</f>
        <v>386.47</v>
      </c>
      <c r="N487" s="10">
        <f>Tableau2[[#This Row],[0-5]]*0+Tableau2[[#This Row],[6-15]]*0.36+Tableau2[[#This Row],[16-25]]*0.36+Tableau2[[#This Row],[26-60]]*0.36+Tableau2[[#This Row],[61_et_plus]]*0.36</f>
        <v>1729.1772000000001</v>
      </c>
      <c r="P487" s="10">
        <f>Tableau2[[#This Row],[Demande de transport]]*0.15</f>
        <v>259.37657999999999</v>
      </c>
      <c r="Q487" s="19"/>
      <c r="R487" s="19"/>
      <c r="S487" s="19"/>
      <c r="T487" s="19"/>
    </row>
    <row r="488" spans="1:20" x14ac:dyDescent="0.25">
      <c r="A488" s="18" t="s">
        <v>490</v>
      </c>
      <c r="B488" t="s">
        <v>493</v>
      </c>
      <c r="C488">
        <v>9391</v>
      </c>
      <c r="D488">
        <v>0.15</v>
      </c>
      <c r="E488">
        <v>0.22</v>
      </c>
      <c r="F488">
        <v>0.24</v>
      </c>
      <c r="G488">
        <v>0.38</v>
      </c>
      <c r="H488">
        <v>0.02</v>
      </c>
      <c r="I488" s="11">
        <f t="shared" si="175"/>
        <v>1408.6499999999999</v>
      </c>
      <c r="J488" s="11">
        <f t="shared" si="176"/>
        <v>2066.02</v>
      </c>
      <c r="K488" s="11">
        <f t="shared" si="177"/>
        <v>2253.8399999999997</v>
      </c>
      <c r="L488" s="11">
        <f t="shared" si="178"/>
        <v>3568.58</v>
      </c>
      <c r="M488" s="19">
        <f t="shared" si="179"/>
        <v>187.82</v>
      </c>
      <c r="N488" s="19">
        <f>Tableau2[[#This Row],[0-5]]*0+Tableau2[[#This Row],[6-15]]*0.36+Tableau2[[#This Row],[16-25]]*0.36+Tableau2[[#This Row],[26-60]]*0.36+Tableau2[[#This Row],[61_et_plus]]*0.36</f>
        <v>2907.4535999999998</v>
      </c>
      <c r="P488" s="19">
        <f>Tableau2[[#This Row],[Demande de transport]]*0.15</f>
        <v>436.11803999999995</v>
      </c>
      <c r="Q488" s="19"/>
      <c r="R488" s="19"/>
      <c r="S488" s="19"/>
      <c r="T488" s="19"/>
    </row>
    <row r="489" spans="1:20" x14ac:dyDescent="0.25">
      <c r="A489" s="18" t="s">
        <v>490</v>
      </c>
      <c r="B489" t="s">
        <v>494</v>
      </c>
      <c r="C489">
        <v>16126</v>
      </c>
      <c r="D489">
        <v>0.14000000000000001</v>
      </c>
      <c r="E489">
        <v>0.2</v>
      </c>
      <c r="F489">
        <v>0.24</v>
      </c>
      <c r="G489">
        <v>0.38</v>
      </c>
      <c r="H489">
        <v>0.03</v>
      </c>
      <c r="I489" s="11">
        <f t="shared" si="175"/>
        <v>2257.6400000000003</v>
      </c>
      <c r="J489" s="11">
        <f t="shared" si="176"/>
        <v>3225.2000000000003</v>
      </c>
      <c r="K489" s="11">
        <f t="shared" si="177"/>
        <v>3870.24</v>
      </c>
      <c r="L489" s="11">
        <f t="shared" si="178"/>
        <v>6127.88</v>
      </c>
      <c r="M489" s="19">
        <f t="shared" si="179"/>
        <v>483.78</v>
      </c>
      <c r="N489" s="19">
        <f>Tableau2[[#This Row],[0-5]]*0+Tableau2[[#This Row],[6-15]]*0.36+Tableau2[[#This Row],[16-25]]*0.36+Tableau2[[#This Row],[26-60]]*0.36+Tableau2[[#This Row],[61_et_plus]]*0.36</f>
        <v>4934.5559999999996</v>
      </c>
      <c r="P489" s="19">
        <f>Tableau2[[#This Row],[Demande de transport]]*0.15</f>
        <v>740.18339999999989</v>
      </c>
      <c r="Q489" s="19"/>
      <c r="R489" s="19"/>
      <c r="S489" s="19"/>
      <c r="T489" s="19"/>
    </row>
    <row r="490" spans="1:20" x14ac:dyDescent="0.25">
      <c r="A490" s="18" t="s">
        <v>490</v>
      </c>
      <c r="B490" t="s">
        <v>495</v>
      </c>
      <c r="C490">
        <v>7744</v>
      </c>
      <c r="D490">
        <v>0.13</v>
      </c>
      <c r="E490">
        <v>0.22</v>
      </c>
      <c r="F490">
        <v>0.21</v>
      </c>
      <c r="G490">
        <v>0.4</v>
      </c>
      <c r="H490">
        <v>0.04</v>
      </c>
      <c r="I490" s="11">
        <f t="shared" si="175"/>
        <v>1006.72</v>
      </c>
      <c r="J490" s="11">
        <f t="shared" si="176"/>
        <v>1703.68</v>
      </c>
      <c r="K490" s="11">
        <f t="shared" si="177"/>
        <v>1626.24</v>
      </c>
      <c r="L490" s="11">
        <f t="shared" si="178"/>
        <v>3097.6000000000004</v>
      </c>
      <c r="M490" s="19">
        <f t="shared" si="179"/>
        <v>309.76</v>
      </c>
      <c r="N490" s="19">
        <f>Tableau2[[#This Row],[0-5]]*0+Tableau2[[#This Row],[6-15]]*0.36+Tableau2[[#This Row],[16-25]]*0.36+Tableau2[[#This Row],[26-60]]*0.36+Tableau2[[#This Row],[61_et_plus]]*0.36</f>
        <v>2425.4207999999999</v>
      </c>
      <c r="P490" s="19">
        <f>Tableau2[[#This Row],[Demande de transport]]*0.15</f>
        <v>363.81311999999997</v>
      </c>
      <c r="Q490" s="19"/>
      <c r="R490" s="19"/>
      <c r="S490" s="19"/>
      <c r="T490" s="19"/>
    </row>
    <row r="491" spans="1:20" x14ac:dyDescent="0.25">
      <c r="A491" s="18" t="s">
        <v>496</v>
      </c>
      <c r="B491" t="s">
        <v>170</v>
      </c>
      <c r="C491">
        <v>4771</v>
      </c>
      <c r="D491">
        <v>0.13</v>
      </c>
      <c r="E491">
        <v>0.18</v>
      </c>
      <c r="F491">
        <v>0.25</v>
      </c>
      <c r="G491">
        <v>0.38</v>
      </c>
      <c r="H491">
        <v>0.05</v>
      </c>
      <c r="I491" s="10">
        <f>C491*D491</f>
        <v>620.23</v>
      </c>
      <c r="J491" s="10">
        <f>C491*E491</f>
        <v>858.78</v>
      </c>
      <c r="K491" s="10">
        <f>C491*F491</f>
        <v>1192.75</v>
      </c>
      <c r="L491" s="10">
        <f>C491*G491</f>
        <v>1812.98</v>
      </c>
      <c r="M491" s="10">
        <f>C491*H491</f>
        <v>238.55</v>
      </c>
      <c r="N491" s="10">
        <f>Tableau2[[#This Row],[0-5]]*0+Tableau2[[#This Row],[6-15]]*0.36+Tableau2[[#This Row],[16-25]]*0.36+Tableau2[[#This Row],[26-60]]*0.36+Tableau2[[#This Row],[61_et_plus]]*0.36</f>
        <v>1477.1015999999997</v>
      </c>
      <c r="P491" s="10">
        <f>Tableau2[[#This Row],[Demande de transport]]*0.15</f>
        <v>221.56523999999996</v>
      </c>
      <c r="Q491" s="19"/>
      <c r="R491" s="19"/>
      <c r="S491" s="19"/>
      <c r="T491" s="19"/>
    </row>
    <row r="492" spans="1:20" x14ac:dyDescent="0.25">
      <c r="A492" s="18" t="s">
        <v>496</v>
      </c>
      <c r="B492" t="s">
        <v>497</v>
      </c>
      <c r="C492">
        <v>4005</v>
      </c>
      <c r="D492">
        <v>0.16</v>
      </c>
      <c r="E492">
        <v>0.19</v>
      </c>
      <c r="F492">
        <v>0.21</v>
      </c>
      <c r="G492">
        <v>0.41</v>
      </c>
      <c r="H492">
        <v>0.03</v>
      </c>
      <c r="I492" s="11">
        <f t="shared" ref="I492:I497" si="180">C492*D492</f>
        <v>640.80000000000007</v>
      </c>
      <c r="J492" s="11">
        <f t="shared" ref="J492:J497" si="181">C492*E492</f>
        <v>760.95</v>
      </c>
      <c r="K492" s="11">
        <f t="shared" ref="K492:K497" si="182">C492*F492</f>
        <v>841.05</v>
      </c>
      <c r="L492" s="11">
        <f t="shared" ref="L492:L497" si="183">C492*G492</f>
        <v>1642.05</v>
      </c>
      <c r="M492" s="10">
        <f t="shared" ref="M492:M497" si="184">C492*H492</f>
        <v>120.14999999999999</v>
      </c>
      <c r="N492" s="10">
        <f>Tableau2[[#This Row],[0-5]]*0+Tableau2[[#This Row],[6-15]]*0.36+Tableau2[[#This Row],[16-25]]*0.36+Tableau2[[#This Row],[26-60]]*0.36+Tableau2[[#This Row],[61_et_plus]]*0.36</f>
        <v>1211.1119999999999</v>
      </c>
      <c r="P492" s="10">
        <f>Tableau2[[#This Row],[Demande de transport]]*0.15</f>
        <v>181.66679999999997</v>
      </c>
      <c r="Q492" s="19"/>
      <c r="R492" s="19"/>
      <c r="S492" s="19"/>
      <c r="T492" s="19"/>
    </row>
    <row r="493" spans="1:20" x14ac:dyDescent="0.25">
      <c r="A493" s="18" t="s">
        <v>496</v>
      </c>
      <c r="B493" t="s">
        <v>498</v>
      </c>
      <c r="C493">
        <v>12354</v>
      </c>
      <c r="D493">
        <v>0.13</v>
      </c>
      <c r="E493">
        <v>0.19</v>
      </c>
      <c r="F493">
        <v>0.22</v>
      </c>
      <c r="G493">
        <v>0.42</v>
      </c>
      <c r="H493">
        <v>0.04</v>
      </c>
      <c r="I493" s="11">
        <f t="shared" si="180"/>
        <v>1606.02</v>
      </c>
      <c r="J493" s="11">
        <f t="shared" si="181"/>
        <v>2347.2600000000002</v>
      </c>
      <c r="K493" s="11">
        <f t="shared" si="182"/>
        <v>2717.88</v>
      </c>
      <c r="L493" s="11">
        <f t="shared" si="183"/>
        <v>5188.6799999999994</v>
      </c>
      <c r="M493" s="19">
        <f t="shared" si="184"/>
        <v>494.16</v>
      </c>
      <c r="N493" s="19">
        <f>Tableau2[[#This Row],[0-5]]*0+Tableau2[[#This Row],[6-15]]*0.36+Tableau2[[#This Row],[16-25]]*0.36+Tableau2[[#This Row],[26-60]]*0.36+Tableau2[[#This Row],[61_et_plus]]*0.36</f>
        <v>3869.2727999999997</v>
      </c>
      <c r="P493" s="19">
        <f>Tableau2[[#This Row],[Demande de transport]]*0.15</f>
        <v>580.39091999999994</v>
      </c>
      <c r="Q493" s="19"/>
      <c r="R493" s="19"/>
      <c r="S493" s="19"/>
      <c r="T493" s="19"/>
    </row>
    <row r="494" spans="1:20" x14ac:dyDescent="0.25">
      <c r="A494" s="18" t="s">
        <v>496</v>
      </c>
      <c r="B494" t="s">
        <v>499</v>
      </c>
      <c r="C494">
        <v>4682</v>
      </c>
      <c r="D494">
        <v>0.15</v>
      </c>
      <c r="E494">
        <v>0.21</v>
      </c>
      <c r="F494">
        <v>0.23</v>
      </c>
      <c r="G494">
        <v>0.37</v>
      </c>
      <c r="H494">
        <v>0.04</v>
      </c>
      <c r="I494" s="11">
        <f t="shared" si="180"/>
        <v>702.3</v>
      </c>
      <c r="J494" s="11">
        <f t="shared" si="181"/>
        <v>983.21999999999991</v>
      </c>
      <c r="K494" s="11">
        <f t="shared" si="182"/>
        <v>1076.8600000000001</v>
      </c>
      <c r="L494" s="11">
        <f t="shared" si="183"/>
        <v>1732.34</v>
      </c>
      <c r="M494" s="19">
        <f t="shared" si="184"/>
        <v>187.28</v>
      </c>
      <c r="N494" s="19">
        <f>Tableau2[[#This Row],[0-5]]*0+Tableau2[[#This Row],[6-15]]*0.36+Tableau2[[#This Row],[16-25]]*0.36+Tableau2[[#This Row],[26-60]]*0.36+Tableau2[[#This Row],[61_et_plus]]*0.36</f>
        <v>1432.692</v>
      </c>
      <c r="P494" s="19">
        <f>Tableau2[[#This Row],[Demande de transport]]*0.15</f>
        <v>214.90379999999999</v>
      </c>
      <c r="Q494" s="19"/>
      <c r="R494" s="19"/>
      <c r="S494" s="19"/>
      <c r="T494" s="19"/>
    </row>
    <row r="495" spans="1:20" x14ac:dyDescent="0.25">
      <c r="A495" s="18" t="s">
        <v>496</v>
      </c>
      <c r="B495" t="s">
        <v>500</v>
      </c>
      <c r="C495">
        <v>2820</v>
      </c>
      <c r="D495">
        <v>0.15</v>
      </c>
      <c r="E495">
        <v>0.18</v>
      </c>
      <c r="F495">
        <v>0.22</v>
      </c>
      <c r="G495">
        <v>0.4</v>
      </c>
      <c r="H495">
        <v>0.05</v>
      </c>
      <c r="I495" s="11">
        <f t="shared" si="180"/>
        <v>423</v>
      </c>
      <c r="J495" s="11">
        <f t="shared" si="181"/>
        <v>507.59999999999997</v>
      </c>
      <c r="K495" s="11">
        <f t="shared" si="182"/>
        <v>620.4</v>
      </c>
      <c r="L495" s="11">
        <f t="shared" si="183"/>
        <v>1128</v>
      </c>
      <c r="M495" s="19">
        <f t="shared" si="184"/>
        <v>141</v>
      </c>
      <c r="N495" s="19">
        <f>Tableau2[[#This Row],[0-5]]*0+Tableau2[[#This Row],[6-15]]*0.36+Tableau2[[#This Row],[16-25]]*0.36+Tableau2[[#This Row],[26-60]]*0.36+Tableau2[[#This Row],[61_et_plus]]*0.36</f>
        <v>862.92</v>
      </c>
      <c r="P495" s="19">
        <f>Tableau2[[#This Row],[Demande de transport]]*0.15</f>
        <v>129.43799999999999</v>
      </c>
      <c r="Q495" s="19"/>
      <c r="R495" s="19"/>
      <c r="S495" s="19"/>
      <c r="T495" s="19"/>
    </row>
    <row r="496" spans="1:20" x14ac:dyDescent="0.25">
      <c r="A496" s="18" t="s">
        <v>496</v>
      </c>
      <c r="B496" t="s">
        <v>501</v>
      </c>
      <c r="C496">
        <v>3081</v>
      </c>
      <c r="D496">
        <v>0.12</v>
      </c>
      <c r="E496">
        <v>0.23</v>
      </c>
      <c r="F496">
        <v>0.22</v>
      </c>
      <c r="G496">
        <v>0.39</v>
      </c>
      <c r="H496">
        <v>0.03</v>
      </c>
      <c r="I496" s="11">
        <f t="shared" si="180"/>
        <v>369.71999999999997</v>
      </c>
      <c r="J496" s="11">
        <f t="shared" si="181"/>
        <v>708.63</v>
      </c>
      <c r="K496" s="11">
        <f t="shared" si="182"/>
        <v>677.82</v>
      </c>
      <c r="L496" s="11">
        <f t="shared" si="183"/>
        <v>1201.5900000000001</v>
      </c>
      <c r="M496" s="19">
        <f t="shared" si="184"/>
        <v>92.429999999999993</v>
      </c>
      <c r="N496" s="19">
        <f>Tableau2[[#This Row],[0-5]]*0+Tableau2[[#This Row],[6-15]]*0.36+Tableau2[[#This Row],[16-25]]*0.36+Tableau2[[#This Row],[26-60]]*0.36+Tableau2[[#This Row],[61_et_plus]]*0.36</f>
        <v>964.96920000000011</v>
      </c>
      <c r="P496" s="19">
        <f>Tableau2[[#This Row],[Demande de transport]]*0.15</f>
        <v>144.74538000000001</v>
      </c>
      <c r="Q496" s="19"/>
      <c r="R496" s="19"/>
      <c r="S496" s="19"/>
      <c r="T496" s="19"/>
    </row>
    <row r="497" spans="1:20" x14ac:dyDescent="0.25">
      <c r="A497" s="18" t="s">
        <v>496</v>
      </c>
      <c r="B497" t="s">
        <v>502</v>
      </c>
      <c r="C497">
        <v>8952</v>
      </c>
      <c r="D497">
        <v>0.16</v>
      </c>
      <c r="E497">
        <v>0.23</v>
      </c>
      <c r="F497">
        <v>0.2</v>
      </c>
      <c r="G497">
        <v>0.38</v>
      </c>
      <c r="H497">
        <v>0.04</v>
      </c>
      <c r="I497" s="11">
        <f t="shared" si="180"/>
        <v>1432.32</v>
      </c>
      <c r="J497" s="11">
        <f t="shared" si="181"/>
        <v>2058.96</v>
      </c>
      <c r="K497" s="11">
        <f t="shared" si="182"/>
        <v>1790.4</v>
      </c>
      <c r="L497" s="11">
        <f t="shared" si="183"/>
        <v>3401.76</v>
      </c>
      <c r="M497" s="19">
        <f t="shared" si="184"/>
        <v>358.08</v>
      </c>
      <c r="N497" s="19">
        <f>Tableau2[[#This Row],[0-5]]*0+Tableau2[[#This Row],[6-15]]*0.36+Tableau2[[#This Row],[16-25]]*0.36+Tableau2[[#This Row],[26-60]]*0.36+Tableau2[[#This Row],[61_et_plus]]*0.36</f>
        <v>2739.3120000000004</v>
      </c>
      <c r="P497" s="19">
        <f>Tableau2[[#This Row],[Demande de transport]]*0.15</f>
        <v>410.89680000000004</v>
      </c>
      <c r="Q497" s="19"/>
      <c r="R497" s="19"/>
      <c r="S497" s="19"/>
      <c r="T497" s="19"/>
    </row>
    <row r="498" spans="1:20" x14ac:dyDescent="0.25">
      <c r="A498" s="18" t="s">
        <v>503</v>
      </c>
      <c r="B498" t="s">
        <v>504</v>
      </c>
      <c r="C498">
        <v>7289</v>
      </c>
      <c r="D498">
        <v>0.13</v>
      </c>
      <c r="E498">
        <v>0.21</v>
      </c>
      <c r="F498">
        <v>0.23</v>
      </c>
      <c r="G498">
        <v>0.39</v>
      </c>
      <c r="H498">
        <v>0.05</v>
      </c>
      <c r="I498" s="10">
        <f>C498*D498</f>
        <v>947.57</v>
      </c>
      <c r="J498" s="10">
        <f>C498*E498</f>
        <v>1530.69</v>
      </c>
      <c r="K498" s="10">
        <f>C498*F498</f>
        <v>1676.47</v>
      </c>
      <c r="L498" s="10">
        <f>C498*G498</f>
        <v>2842.71</v>
      </c>
      <c r="M498" s="10">
        <f>C498*H498</f>
        <v>364.45000000000005</v>
      </c>
      <c r="N498" s="10">
        <f>Tableau2[[#This Row],[0-5]]*0+Tableau2[[#This Row],[6-15]]*0.36+Tableau2[[#This Row],[16-25]]*0.36+Tableau2[[#This Row],[26-60]]*0.36+Tableau2[[#This Row],[61_et_plus]]*0.36</f>
        <v>2309.1552000000001</v>
      </c>
      <c r="P498" s="10">
        <f>Tableau2[[#This Row],[Demande de transport]]*0.15</f>
        <v>346.37328000000002</v>
      </c>
      <c r="Q498" s="19"/>
      <c r="R498" s="19"/>
      <c r="S498" s="19"/>
      <c r="T498" s="19"/>
    </row>
    <row r="499" spans="1:20" x14ac:dyDescent="0.25">
      <c r="A499" s="18" t="s">
        <v>503</v>
      </c>
      <c r="B499" t="s">
        <v>503</v>
      </c>
      <c r="C499">
        <v>10025</v>
      </c>
      <c r="D499">
        <v>0.15</v>
      </c>
      <c r="E499">
        <v>0.2</v>
      </c>
      <c r="F499">
        <v>0.21</v>
      </c>
      <c r="G499">
        <v>0.39</v>
      </c>
      <c r="H499">
        <v>0.06</v>
      </c>
      <c r="I499" s="11">
        <f t="shared" ref="I499:I505" si="185">C499*D499</f>
        <v>1503.75</v>
      </c>
      <c r="J499" s="11">
        <f t="shared" ref="J499:J505" si="186">C499*E499</f>
        <v>2005</v>
      </c>
      <c r="K499" s="11">
        <f t="shared" ref="K499:K505" si="187">C499*F499</f>
        <v>2105.25</v>
      </c>
      <c r="L499" s="11">
        <f t="shared" ref="L499:L505" si="188">C499*G499</f>
        <v>3909.75</v>
      </c>
      <c r="M499" s="10">
        <f t="shared" ref="M499:M505" si="189">C499*H499</f>
        <v>601.5</v>
      </c>
      <c r="N499" s="10">
        <f>Tableau2[[#This Row],[0-5]]*0+Tableau2[[#This Row],[6-15]]*0.36+Tableau2[[#This Row],[16-25]]*0.36+Tableau2[[#This Row],[26-60]]*0.36+Tableau2[[#This Row],[61_et_plus]]*0.36</f>
        <v>3103.74</v>
      </c>
      <c r="P499" s="10">
        <f>Tableau2[[#This Row],[Demande de transport]]*0.15</f>
        <v>465.56099999999992</v>
      </c>
      <c r="Q499" s="19"/>
      <c r="R499" s="19"/>
      <c r="S499" s="19"/>
      <c r="T499" s="19"/>
    </row>
    <row r="500" spans="1:20" x14ac:dyDescent="0.25">
      <c r="A500" s="18" t="s">
        <v>503</v>
      </c>
      <c r="B500" t="s">
        <v>505</v>
      </c>
      <c r="C500">
        <v>3544</v>
      </c>
      <c r="D500">
        <v>0.16</v>
      </c>
      <c r="E500">
        <v>0.23</v>
      </c>
      <c r="F500">
        <v>0.19</v>
      </c>
      <c r="G500">
        <v>0.37</v>
      </c>
      <c r="H500">
        <v>0.04</v>
      </c>
      <c r="I500" s="11">
        <f t="shared" si="185"/>
        <v>567.04</v>
      </c>
      <c r="J500" s="11">
        <f t="shared" si="186"/>
        <v>815.12</v>
      </c>
      <c r="K500" s="11">
        <f t="shared" si="187"/>
        <v>673.36</v>
      </c>
      <c r="L500" s="11">
        <f t="shared" si="188"/>
        <v>1311.28</v>
      </c>
      <c r="M500" s="19">
        <f t="shared" si="189"/>
        <v>141.76</v>
      </c>
      <c r="N500" s="19">
        <f>Tableau2[[#This Row],[0-5]]*0+Tableau2[[#This Row],[6-15]]*0.36+Tableau2[[#This Row],[16-25]]*0.36+Tableau2[[#This Row],[26-60]]*0.36+Tableau2[[#This Row],[61_et_plus]]*0.36</f>
        <v>1058.9472000000001</v>
      </c>
      <c r="P500" s="19">
        <f>Tableau2[[#This Row],[Demande de transport]]*0.15</f>
        <v>158.84208000000001</v>
      </c>
      <c r="Q500" s="19"/>
      <c r="R500" s="19"/>
      <c r="S500" s="19"/>
      <c r="T500" s="19"/>
    </row>
    <row r="501" spans="1:20" x14ac:dyDescent="0.25">
      <c r="A501" s="18" t="s">
        <v>503</v>
      </c>
      <c r="B501" t="s">
        <v>506</v>
      </c>
      <c r="C501">
        <v>8876</v>
      </c>
      <c r="D501">
        <v>0.13</v>
      </c>
      <c r="E501">
        <v>0.21</v>
      </c>
      <c r="F501">
        <v>0.23</v>
      </c>
      <c r="G501">
        <v>0.39</v>
      </c>
      <c r="H501">
        <v>0.04</v>
      </c>
      <c r="I501" s="11">
        <f t="shared" si="185"/>
        <v>1153.8800000000001</v>
      </c>
      <c r="J501" s="11">
        <f t="shared" si="186"/>
        <v>1863.96</v>
      </c>
      <c r="K501" s="11">
        <f t="shared" si="187"/>
        <v>2041.48</v>
      </c>
      <c r="L501" s="11">
        <f t="shared" si="188"/>
        <v>3461.6400000000003</v>
      </c>
      <c r="M501" s="19">
        <f t="shared" si="189"/>
        <v>355.04</v>
      </c>
      <c r="N501" s="19">
        <f>Tableau2[[#This Row],[0-5]]*0+Tableau2[[#This Row],[6-15]]*0.36+Tableau2[[#This Row],[16-25]]*0.36+Tableau2[[#This Row],[26-60]]*0.36+Tableau2[[#This Row],[61_et_plus]]*0.36</f>
        <v>2779.9632000000001</v>
      </c>
      <c r="P501" s="19">
        <f>Tableau2[[#This Row],[Demande de transport]]*0.15</f>
        <v>416.99448000000001</v>
      </c>
      <c r="Q501" s="19"/>
      <c r="R501" s="19"/>
      <c r="S501" s="19"/>
      <c r="T501" s="19"/>
    </row>
    <row r="502" spans="1:20" x14ac:dyDescent="0.25">
      <c r="A502" s="18" t="s">
        <v>503</v>
      </c>
      <c r="B502" t="s">
        <v>507</v>
      </c>
      <c r="C502">
        <v>8123</v>
      </c>
      <c r="D502">
        <v>0.12</v>
      </c>
      <c r="E502">
        <v>0.22</v>
      </c>
      <c r="F502">
        <v>0.22</v>
      </c>
      <c r="G502">
        <v>0.39</v>
      </c>
      <c r="H502">
        <v>0.05</v>
      </c>
      <c r="I502" s="11">
        <f t="shared" si="185"/>
        <v>974.76</v>
      </c>
      <c r="J502" s="11">
        <f t="shared" si="186"/>
        <v>1787.06</v>
      </c>
      <c r="K502" s="11">
        <f t="shared" si="187"/>
        <v>1787.06</v>
      </c>
      <c r="L502" s="11">
        <f t="shared" si="188"/>
        <v>3167.9700000000003</v>
      </c>
      <c r="M502" s="19">
        <f t="shared" si="189"/>
        <v>406.15000000000003</v>
      </c>
      <c r="N502" s="19">
        <f>Tableau2[[#This Row],[0-5]]*0+Tableau2[[#This Row],[6-15]]*0.36+Tableau2[[#This Row],[16-25]]*0.36+Tableau2[[#This Row],[26-60]]*0.36+Tableau2[[#This Row],[61_et_plus]]*0.36</f>
        <v>2573.3663999999999</v>
      </c>
      <c r="P502" s="19">
        <f>Tableau2[[#This Row],[Demande de transport]]*0.15</f>
        <v>386.00495999999998</v>
      </c>
      <c r="Q502" s="19"/>
      <c r="R502" s="19"/>
      <c r="S502" s="19"/>
      <c r="T502" s="19"/>
    </row>
    <row r="503" spans="1:20" x14ac:dyDescent="0.25">
      <c r="A503" s="18" t="s">
        <v>503</v>
      </c>
      <c r="B503" t="s">
        <v>508</v>
      </c>
      <c r="C503">
        <v>7528</v>
      </c>
      <c r="D503">
        <v>0.14000000000000001</v>
      </c>
      <c r="E503">
        <v>0.18</v>
      </c>
      <c r="F503">
        <v>0.24</v>
      </c>
      <c r="G503">
        <v>0.4</v>
      </c>
      <c r="H503">
        <v>0.04</v>
      </c>
      <c r="I503" s="11">
        <f t="shared" si="185"/>
        <v>1053.92</v>
      </c>
      <c r="J503" s="11">
        <f t="shared" si="186"/>
        <v>1355.04</v>
      </c>
      <c r="K503" s="11">
        <f t="shared" si="187"/>
        <v>1806.72</v>
      </c>
      <c r="L503" s="11">
        <f t="shared" si="188"/>
        <v>3011.2000000000003</v>
      </c>
      <c r="M503" s="19">
        <f t="shared" si="189"/>
        <v>301.12</v>
      </c>
      <c r="N503" s="19">
        <f>Tableau2[[#This Row],[0-5]]*0+Tableau2[[#This Row],[6-15]]*0.36+Tableau2[[#This Row],[16-25]]*0.36+Tableau2[[#This Row],[26-60]]*0.36+Tableau2[[#This Row],[61_et_plus]]*0.36</f>
        <v>2330.6688000000004</v>
      </c>
      <c r="P503" s="19">
        <f>Tableau2[[#This Row],[Demande de transport]]*0.15</f>
        <v>349.60032000000007</v>
      </c>
      <c r="Q503" s="19"/>
      <c r="R503" s="19"/>
      <c r="S503" s="19"/>
      <c r="T503" s="19"/>
    </row>
    <row r="504" spans="1:20" x14ac:dyDescent="0.25">
      <c r="A504" s="18" t="s">
        <v>503</v>
      </c>
      <c r="B504" t="s">
        <v>88</v>
      </c>
      <c r="C504">
        <v>7648</v>
      </c>
      <c r="D504">
        <v>0.17</v>
      </c>
      <c r="E504">
        <v>0.24</v>
      </c>
      <c r="F504">
        <v>0.19</v>
      </c>
      <c r="G504">
        <v>0.38</v>
      </c>
      <c r="H504">
        <v>0.02</v>
      </c>
      <c r="I504" s="11">
        <f t="shared" si="185"/>
        <v>1300.1600000000001</v>
      </c>
      <c r="J504" s="11">
        <f t="shared" si="186"/>
        <v>1835.52</v>
      </c>
      <c r="K504" s="11">
        <f t="shared" si="187"/>
        <v>1453.1200000000001</v>
      </c>
      <c r="L504" s="11">
        <f t="shared" si="188"/>
        <v>2906.2400000000002</v>
      </c>
      <c r="M504" s="19">
        <f t="shared" si="189"/>
        <v>152.96</v>
      </c>
      <c r="N504" s="19">
        <f>Tableau2[[#This Row],[0-5]]*0+Tableau2[[#This Row],[6-15]]*0.36+Tableau2[[#This Row],[16-25]]*0.36+Tableau2[[#This Row],[26-60]]*0.36+Tableau2[[#This Row],[61_et_plus]]*0.36</f>
        <v>2285.2223999999997</v>
      </c>
      <c r="P504" s="19">
        <f>Tableau2[[#This Row],[Demande de transport]]*0.15</f>
        <v>342.78335999999996</v>
      </c>
      <c r="Q504" s="19"/>
      <c r="R504" s="19"/>
      <c r="S504" s="19"/>
      <c r="T504" s="19"/>
    </row>
    <row r="505" spans="1:20" x14ac:dyDescent="0.25">
      <c r="A505" s="18" t="s">
        <v>503</v>
      </c>
      <c r="B505" t="s">
        <v>509</v>
      </c>
      <c r="C505">
        <v>5845</v>
      </c>
      <c r="D505">
        <v>0.13</v>
      </c>
      <c r="E505">
        <v>0.21</v>
      </c>
      <c r="F505">
        <v>0.24</v>
      </c>
      <c r="G505">
        <v>0.39</v>
      </c>
      <c r="H505">
        <v>0.03</v>
      </c>
      <c r="I505" s="11">
        <f t="shared" si="185"/>
        <v>759.85</v>
      </c>
      <c r="J505" s="11">
        <f t="shared" si="186"/>
        <v>1227.45</v>
      </c>
      <c r="K505" s="11">
        <f t="shared" si="187"/>
        <v>1402.8</v>
      </c>
      <c r="L505" s="11">
        <f t="shared" si="188"/>
        <v>2279.5500000000002</v>
      </c>
      <c r="M505" s="19">
        <f t="shared" si="189"/>
        <v>175.35</v>
      </c>
      <c r="N505" s="19">
        <f>Tableau2[[#This Row],[0-5]]*0+Tableau2[[#This Row],[6-15]]*0.36+Tableau2[[#This Row],[16-25]]*0.36+Tableau2[[#This Row],[26-60]]*0.36+Tableau2[[#This Row],[61_et_plus]]*0.36</f>
        <v>1830.654</v>
      </c>
      <c r="P505" s="19">
        <f>Tableau2[[#This Row],[Demande de transport]]*0.15</f>
        <v>274.59809999999999</v>
      </c>
      <c r="Q505" s="19"/>
      <c r="R505" s="19"/>
      <c r="S505" s="19"/>
      <c r="T505" s="19"/>
    </row>
    <row r="506" spans="1:20" x14ac:dyDescent="0.25">
      <c r="A506" s="18" t="s">
        <v>510</v>
      </c>
      <c r="B506" t="s">
        <v>514</v>
      </c>
      <c r="C506">
        <v>1395</v>
      </c>
      <c r="D506">
        <v>0.14000000000000001</v>
      </c>
      <c r="E506">
        <v>0.24</v>
      </c>
      <c r="F506">
        <v>0.21</v>
      </c>
      <c r="G506">
        <v>0.34</v>
      </c>
      <c r="H506">
        <v>7.0000000000000007E-2</v>
      </c>
      <c r="I506" s="10">
        <f>C506*D506</f>
        <v>195.3</v>
      </c>
      <c r="J506" s="10">
        <f>C506*E506</f>
        <v>334.8</v>
      </c>
      <c r="K506" s="10">
        <f>C506*F506</f>
        <v>292.95</v>
      </c>
      <c r="L506" s="10">
        <f>C506*G506</f>
        <v>474.3</v>
      </c>
      <c r="M506" s="10">
        <f>C506*H506</f>
        <v>97.65</v>
      </c>
      <c r="N506" s="10">
        <f>Tableau2[[#This Row],[0-5]]*0+Tableau2[[#This Row],[6-15]]*0.36+Tableau2[[#This Row],[16-25]]*0.36+Tableau2[[#This Row],[26-60]]*0.36+Tableau2[[#This Row],[61_et_plus]]*0.36</f>
        <v>431.892</v>
      </c>
      <c r="P506" s="10">
        <f>Tableau2[[#This Row],[Demande de transport]]*0.15</f>
        <v>64.783799999999999</v>
      </c>
      <c r="Q506" s="19"/>
      <c r="R506" s="19"/>
      <c r="S506" s="19"/>
      <c r="T506" s="19"/>
    </row>
    <row r="507" spans="1:20" x14ac:dyDescent="0.25">
      <c r="A507" s="18" t="s">
        <v>510</v>
      </c>
      <c r="B507" t="s">
        <v>70</v>
      </c>
      <c r="C507">
        <v>971</v>
      </c>
      <c r="D507">
        <v>0.13</v>
      </c>
      <c r="E507">
        <v>0.28999999999999998</v>
      </c>
      <c r="F507">
        <v>0.19</v>
      </c>
      <c r="G507">
        <v>0.36</v>
      </c>
      <c r="H507">
        <v>0.03</v>
      </c>
      <c r="I507" s="11">
        <f t="shared" ref="I507:I513" si="190">C507*D507</f>
        <v>126.23</v>
      </c>
      <c r="J507" s="11">
        <f t="shared" ref="J507:J513" si="191">C507*E507</f>
        <v>281.58999999999997</v>
      </c>
      <c r="K507" s="11">
        <f t="shared" ref="K507:K513" si="192">C507*F507</f>
        <v>184.49</v>
      </c>
      <c r="L507" s="11">
        <f t="shared" ref="L507:L513" si="193">C507*G507</f>
        <v>349.56</v>
      </c>
      <c r="M507" s="10">
        <f t="shared" ref="M507:M513" si="194">C507*H507</f>
        <v>29.13</v>
      </c>
      <c r="N507" s="10">
        <f>Tableau2[[#This Row],[0-5]]*0+Tableau2[[#This Row],[6-15]]*0.36+Tableau2[[#This Row],[16-25]]*0.36+Tableau2[[#This Row],[26-60]]*0.36+Tableau2[[#This Row],[61_et_plus]]*0.36</f>
        <v>304.11720000000003</v>
      </c>
      <c r="P507" s="10">
        <f>Tableau2[[#This Row],[Demande de transport]]*0.15</f>
        <v>45.617580000000004</v>
      </c>
      <c r="Q507" s="19"/>
      <c r="R507" s="19"/>
      <c r="S507" s="19"/>
      <c r="T507" s="19"/>
    </row>
    <row r="508" spans="1:20" x14ac:dyDescent="0.25">
      <c r="A508" s="18" t="s">
        <v>510</v>
      </c>
      <c r="B508" t="s">
        <v>515</v>
      </c>
      <c r="C508">
        <v>605</v>
      </c>
      <c r="D508">
        <v>0.18</v>
      </c>
      <c r="E508">
        <v>0.16</v>
      </c>
      <c r="F508">
        <v>0.25</v>
      </c>
      <c r="G508">
        <v>0.33</v>
      </c>
      <c r="H508">
        <v>0.08</v>
      </c>
      <c r="I508" s="11">
        <f t="shared" si="190"/>
        <v>108.89999999999999</v>
      </c>
      <c r="J508" s="11">
        <f t="shared" si="191"/>
        <v>96.8</v>
      </c>
      <c r="K508" s="11">
        <f t="shared" si="192"/>
        <v>151.25</v>
      </c>
      <c r="L508" s="11">
        <f t="shared" si="193"/>
        <v>199.65</v>
      </c>
      <c r="M508" s="19">
        <f t="shared" si="194"/>
        <v>48.4</v>
      </c>
      <c r="N508" s="19">
        <f>Tableau2[[#This Row],[0-5]]*0+Tableau2[[#This Row],[6-15]]*0.36+Tableau2[[#This Row],[16-25]]*0.36+Tableau2[[#This Row],[26-60]]*0.36+Tableau2[[#This Row],[61_et_plus]]*0.36</f>
        <v>178.596</v>
      </c>
      <c r="P508" s="19">
        <f>Tableau2[[#This Row],[Demande de transport]]*0.15</f>
        <v>26.789400000000001</v>
      </c>
      <c r="Q508" s="19"/>
      <c r="R508" s="19"/>
      <c r="S508" s="19"/>
      <c r="T508" s="19"/>
    </row>
    <row r="509" spans="1:20" x14ac:dyDescent="0.25">
      <c r="A509" s="18" t="s">
        <v>510</v>
      </c>
      <c r="B509" t="s">
        <v>510</v>
      </c>
      <c r="C509">
        <v>1524</v>
      </c>
      <c r="D509">
        <v>0.15</v>
      </c>
      <c r="E509">
        <v>0.22</v>
      </c>
      <c r="F509">
        <v>0.17</v>
      </c>
      <c r="G509">
        <v>0.37</v>
      </c>
      <c r="H509">
        <v>0.09</v>
      </c>
      <c r="I509" s="11">
        <f t="shared" si="190"/>
        <v>228.6</v>
      </c>
      <c r="J509" s="11">
        <f t="shared" si="191"/>
        <v>335.28000000000003</v>
      </c>
      <c r="K509" s="11">
        <f t="shared" si="192"/>
        <v>259.08000000000004</v>
      </c>
      <c r="L509" s="11">
        <f t="shared" si="193"/>
        <v>563.88</v>
      </c>
      <c r="M509" s="19">
        <f t="shared" si="194"/>
        <v>137.16</v>
      </c>
      <c r="N509" s="19">
        <f>Tableau2[[#This Row],[0-5]]*0+Tableau2[[#This Row],[6-15]]*0.36+Tableau2[[#This Row],[16-25]]*0.36+Tableau2[[#This Row],[26-60]]*0.36+Tableau2[[#This Row],[61_et_plus]]*0.36</f>
        <v>466.34399999999999</v>
      </c>
      <c r="P509" s="19">
        <f>Tableau2[[#This Row],[Demande de transport]]*0.15</f>
        <v>69.951599999999999</v>
      </c>
      <c r="Q509" s="19"/>
      <c r="R509" s="19"/>
      <c r="S509" s="19"/>
      <c r="T509" s="19"/>
    </row>
    <row r="510" spans="1:20" x14ac:dyDescent="0.25">
      <c r="A510" s="18" t="s">
        <v>510</v>
      </c>
      <c r="B510" t="s">
        <v>512</v>
      </c>
      <c r="C510">
        <v>2364</v>
      </c>
      <c r="D510">
        <v>0.16</v>
      </c>
      <c r="E510">
        <v>0.22</v>
      </c>
      <c r="F510">
        <v>0.22</v>
      </c>
      <c r="G510">
        <v>0.36</v>
      </c>
      <c r="H510">
        <v>0.02</v>
      </c>
      <c r="I510" s="11">
        <f t="shared" si="190"/>
        <v>378.24</v>
      </c>
      <c r="J510" s="11">
        <f t="shared" si="191"/>
        <v>520.08000000000004</v>
      </c>
      <c r="K510" s="11">
        <f t="shared" si="192"/>
        <v>520.08000000000004</v>
      </c>
      <c r="L510" s="11">
        <f t="shared" si="193"/>
        <v>851.04</v>
      </c>
      <c r="M510" s="19">
        <f t="shared" si="194"/>
        <v>47.28</v>
      </c>
      <c r="N510" s="19">
        <f>Tableau2[[#This Row],[0-5]]*0+Tableau2[[#This Row],[6-15]]*0.36+Tableau2[[#This Row],[16-25]]*0.36+Tableau2[[#This Row],[26-60]]*0.36+Tableau2[[#This Row],[61_et_plus]]*0.36</f>
        <v>697.8528</v>
      </c>
      <c r="P510" s="19">
        <f>Tableau2[[#This Row],[Demande de transport]]*0.15</f>
        <v>104.67792</v>
      </c>
      <c r="Q510" s="19"/>
      <c r="R510" s="19"/>
      <c r="S510" s="19"/>
      <c r="T510" s="19"/>
    </row>
    <row r="511" spans="1:20" x14ac:dyDescent="0.25">
      <c r="A511" s="18" t="s">
        <v>510</v>
      </c>
      <c r="B511" t="s">
        <v>119</v>
      </c>
      <c r="C511">
        <v>1197</v>
      </c>
      <c r="D511">
        <v>0.13</v>
      </c>
      <c r="E511">
        <v>0.24</v>
      </c>
      <c r="F511">
        <v>0.25</v>
      </c>
      <c r="G511">
        <v>0.35</v>
      </c>
      <c r="H511">
        <v>0.04</v>
      </c>
      <c r="I511" s="11">
        <f t="shared" si="190"/>
        <v>155.61000000000001</v>
      </c>
      <c r="J511" s="11">
        <f t="shared" si="191"/>
        <v>287.27999999999997</v>
      </c>
      <c r="K511" s="11">
        <f t="shared" si="192"/>
        <v>299.25</v>
      </c>
      <c r="L511" s="11">
        <f t="shared" si="193"/>
        <v>418.95</v>
      </c>
      <c r="M511" s="19">
        <f t="shared" si="194"/>
        <v>47.88</v>
      </c>
      <c r="N511" s="19">
        <f>Tableau2[[#This Row],[0-5]]*0+Tableau2[[#This Row],[6-15]]*0.36+Tableau2[[#This Row],[16-25]]*0.36+Tableau2[[#This Row],[26-60]]*0.36+Tableau2[[#This Row],[61_et_plus]]*0.36</f>
        <v>379.20960000000002</v>
      </c>
      <c r="P511" s="19">
        <f>Tableau2[[#This Row],[Demande de transport]]*0.15</f>
        <v>56.881440000000005</v>
      </c>
      <c r="Q511" s="19"/>
      <c r="R511" s="19"/>
      <c r="S511" s="19"/>
      <c r="T511" s="19"/>
    </row>
    <row r="512" spans="1:20" x14ac:dyDescent="0.25">
      <c r="A512" s="18" t="s">
        <v>510</v>
      </c>
      <c r="B512" t="s">
        <v>511</v>
      </c>
      <c r="C512">
        <v>3583</v>
      </c>
      <c r="D512">
        <v>0.16</v>
      </c>
      <c r="E512">
        <v>0.22</v>
      </c>
      <c r="F512">
        <v>0.2</v>
      </c>
      <c r="G512">
        <v>0.35</v>
      </c>
      <c r="H512">
        <v>7.0000000000000007E-2</v>
      </c>
      <c r="I512" s="11">
        <f t="shared" si="190"/>
        <v>573.28</v>
      </c>
      <c r="J512" s="11">
        <f t="shared" si="191"/>
        <v>788.26</v>
      </c>
      <c r="K512" s="11">
        <f t="shared" si="192"/>
        <v>716.6</v>
      </c>
      <c r="L512" s="11">
        <f t="shared" si="193"/>
        <v>1254.05</v>
      </c>
      <c r="M512" s="19">
        <f t="shared" si="194"/>
        <v>250.81000000000003</v>
      </c>
      <c r="N512" s="19">
        <f>Tableau2[[#This Row],[0-5]]*0+Tableau2[[#This Row],[6-15]]*0.36+Tableau2[[#This Row],[16-25]]*0.36+Tableau2[[#This Row],[26-60]]*0.36+Tableau2[[#This Row],[61_et_plus]]*0.36</f>
        <v>1083.4992</v>
      </c>
      <c r="P512" s="19">
        <f>Tableau2[[#This Row],[Demande de transport]]*0.15</f>
        <v>162.52488</v>
      </c>
      <c r="Q512" s="19"/>
      <c r="R512" s="19"/>
      <c r="S512" s="19"/>
      <c r="T512" s="19"/>
    </row>
    <row r="513" spans="1:20" x14ac:dyDescent="0.25">
      <c r="A513" s="18" t="s">
        <v>510</v>
      </c>
      <c r="B513" t="s">
        <v>513</v>
      </c>
      <c r="C513">
        <v>7496</v>
      </c>
      <c r="D513">
        <v>0.14000000000000001</v>
      </c>
      <c r="E513">
        <v>0.24</v>
      </c>
      <c r="F513">
        <v>0.24</v>
      </c>
      <c r="G513">
        <v>0.35</v>
      </c>
      <c r="H513">
        <v>0.04</v>
      </c>
      <c r="I513" s="11">
        <f t="shared" si="190"/>
        <v>1049.44</v>
      </c>
      <c r="J513" s="11">
        <f t="shared" si="191"/>
        <v>1799.04</v>
      </c>
      <c r="K513" s="11">
        <f t="shared" si="192"/>
        <v>1799.04</v>
      </c>
      <c r="L513" s="11">
        <f t="shared" si="193"/>
        <v>2623.6</v>
      </c>
      <c r="M513" s="19">
        <f t="shared" si="194"/>
        <v>299.84000000000003</v>
      </c>
      <c r="N513" s="19">
        <f>Tableau2[[#This Row],[0-5]]*0+Tableau2[[#This Row],[6-15]]*0.36+Tableau2[[#This Row],[16-25]]*0.36+Tableau2[[#This Row],[26-60]]*0.36+Tableau2[[#This Row],[61_et_plus]]*0.36</f>
        <v>2347.7471999999998</v>
      </c>
      <c r="P513" s="19">
        <f>Tableau2[[#This Row],[Demande de transport]]*0.15</f>
        <v>352.16207999999995</v>
      </c>
      <c r="Q513" s="19"/>
      <c r="R513" s="19"/>
      <c r="S513" s="19"/>
      <c r="T513" s="19"/>
    </row>
    <row r="514" spans="1:20" x14ac:dyDescent="0.25">
      <c r="A514" s="18" t="s">
        <v>516</v>
      </c>
      <c r="B514" t="s">
        <v>517</v>
      </c>
      <c r="C514">
        <v>1313</v>
      </c>
      <c r="D514">
        <v>0.21</v>
      </c>
      <c r="E514">
        <v>0.18</v>
      </c>
      <c r="F514">
        <v>0.19</v>
      </c>
      <c r="G514">
        <v>0.37</v>
      </c>
      <c r="H514">
        <v>0.06</v>
      </c>
      <c r="I514" s="10">
        <f>C514*D514</f>
        <v>275.73</v>
      </c>
      <c r="J514" s="10">
        <f>C514*E514</f>
        <v>236.34</v>
      </c>
      <c r="K514" s="10">
        <f>C514*F514</f>
        <v>249.47</v>
      </c>
      <c r="L514" s="10">
        <f>C514*G514</f>
        <v>485.81</v>
      </c>
      <c r="M514" s="10">
        <f>C514*H514</f>
        <v>78.78</v>
      </c>
      <c r="N514" s="10">
        <f>Tableau2[[#This Row],[0-5]]*0+Tableau2[[#This Row],[6-15]]*0.36+Tableau2[[#This Row],[16-25]]*0.36+Tableau2[[#This Row],[26-60]]*0.36+Tableau2[[#This Row],[61_et_plus]]*0.36</f>
        <v>378.14399999999995</v>
      </c>
      <c r="P514" s="10">
        <f>Tableau2[[#This Row],[Demande de transport]]*0.15</f>
        <v>56.721599999999988</v>
      </c>
      <c r="Q514" s="19"/>
      <c r="R514" s="19"/>
      <c r="S514" s="19"/>
      <c r="T514" s="19"/>
    </row>
    <row r="515" spans="1:20" x14ac:dyDescent="0.25">
      <c r="A515" s="18" t="s">
        <v>516</v>
      </c>
      <c r="B515" t="s">
        <v>518</v>
      </c>
      <c r="C515">
        <v>1006</v>
      </c>
      <c r="D515">
        <v>0.13</v>
      </c>
      <c r="E515">
        <v>0.16</v>
      </c>
      <c r="F515">
        <v>0.26</v>
      </c>
      <c r="G515">
        <v>0.41</v>
      </c>
      <c r="H515">
        <v>0.04</v>
      </c>
      <c r="I515" s="11">
        <f t="shared" ref="I515:I521" si="195">C515*D515</f>
        <v>130.78</v>
      </c>
      <c r="J515" s="11">
        <f t="shared" ref="J515:J521" si="196">C515*E515</f>
        <v>160.96</v>
      </c>
      <c r="K515" s="11">
        <f t="shared" ref="K515:K521" si="197">C515*F515</f>
        <v>261.56</v>
      </c>
      <c r="L515" s="11">
        <f t="shared" ref="L515:L521" si="198">C515*G515</f>
        <v>412.46</v>
      </c>
      <c r="M515" s="10">
        <f t="shared" ref="M515:M521" si="199">C515*H515</f>
        <v>40.24</v>
      </c>
      <c r="N515" s="10">
        <f>Tableau2[[#This Row],[0-5]]*0+Tableau2[[#This Row],[6-15]]*0.36+Tableau2[[#This Row],[16-25]]*0.36+Tableau2[[#This Row],[26-60]]*0.36+Tableau2[[#This Row],[61_et_plus]]*0.36</f>
        <v>315.07919999999996</v>
      </c>
      <c r="P515" s="10">
        <f>Tableau2[[#This Row],[Demande de transport]]*0.15</f>
        <v>47.261879999999991</v>
      </c>
      <c r="Q515" s="19"/>
      <c r="R515" s="19"/>
      <c r="S515" s="19"/>
      <c r="T515" s="19"/>
    </row>
    <row r="516" spans="1:20" x14ac:dyDescent="0.25">
      <c r="A516" s="18" t="s">
        <v>516</v>
      </c>
      <c r="B516" t="s">
        <v>519</v>
      </c>
      <c r="C516">
        <v>3081</v>
      </c>
      <c r="D516">
        <v>0.16</v>
      </c>
      <c r="E516">
        <v>0.19</v>
      </c>
      <c r="F516">
        <v>0.23</v>
      </c>
      <c r="G516">
        <v>0.35</v>
      </c>
      <c r="H516">
        <v>0.08</v>
      </c>
      <c r="I516" s="11">
        <f t="shared" si="195"/>
        <v>492.96000000000004</v>
      </c>
      <c r="J516" s="11">
        <f t="shared" si="196"/>
        <v>585.39</v>
      </c>
      <c r="K516" s="11">
        <f t="shared" si="197"/>
        <v>708.63</v>
      </c>
      <c r="L516" s="11">
        <f t="shared" si="198"/>
        <v>1078.3499999999999</v>
      </c>
      <c r="M516" s="19">
        <f t="shared" si="199"/>
        <v>246.48000000000002</v>
      </c>
      <c r="N516" s="19">
        <f>Tableau2[[#This Row],[0-5]]*0+Tableau2[[#This Row],[6-15]]*0.36+Tableau2[[#This Row],[16-25]]*0.36+Tableau2[[#This Row],[26-60]]*0.36+Tableau2[[#This Row],[61_et_plus]]*0.36</f>
        <v>942.78599999999994</v>
      </c>
      <c r="P516" s="19">
        <f>Tableau2[[#This Row],[Demande de transport]]*0.15</f>
        <v>141.41789999999997</v>
      </c>
      <c r="Q516" s="19"/>
      <c r="R516" s="19"/>
      <c r="S516" s="19"/>
      <c r="T516" s="19"/>
    </row>
    <row r="517" spans="1:20" x14ac:dyDescent="0.25">
      <c r="A517" s="18" t="s">
        <v>516</v>
      </c>
      <c r="B517" t="s">
        <v>325</v>
      </c>
      <c r="C517">
        <v>1681</v>
      </c>
      <c r="D517">
        <v>0.15</v>
      </c>
      <c r="E517">
        <v>0.2</v>
      </c>
      <c r="F517">
        <v>0.23</v>
      </c>
      <c r="G517">
        <v>0.33</v>
      </c>
      <c r="H517">
        <v>0.09</v>
      </c>
      <c r="I517" s="11">
        <f t="shared" si="195"/>
        <v>252.14999999999998</v>
      </c>
      <c r="J517" s="11">
        <f t="shared" si="196"/>
        <v>336.20000000000005</v>
      </c>
      <c r="K517" s="11">
        <f t="shared" si="197"/>
        <v>386.63</v>
      </c>
      <c r="L517" s="11">
        <f t="shared" si="198"/>
        <v>554.73</v>
      </c>
      <c r="M517" s="19">
        <f t="shared" si="199"/>
        <v>151.29</v>
      </c>
      <c r="N517" s="19">
        <f>Tableau2[[#This Row],[0-5]]*0+Tableau2[[#This Row],[6-15]]*0.36+Tableau2[[#This Row],[16-25]]*0.36+Tableau2[[#This Row],[26-60]]*0.36+Tableau2[[#This Row],[61_et_plus]]*0.36</f>
        <v>514.38599999999997</v>
      </c>
      <c r="P517" s="19">
        <f>Tableau2[[#This Row],[Demande de transport]]*0.15</f>
        <v>77.157899999999998</v>
      </c>
      <c r="Q517" s="19"/>
      <c r="R517" s="19"/>
      <c r="S517" s="19"/>
      <c r="T517" s="19"/>
    </row>
    <row r="518" spans="1:20" x14ac:dyDescent="0.25">
      <c r="A518" s="18" t="s">
        <v>516</v>
      </c>
      <c r="B518" t="s">
        <v>520</v>
      </c>
      <c r="C518">
        <v>857</v>
      </c>
      <c r="D518">
        <v>0.15</v>
      </c>
      <c r="E518">
        <v>0.28000000000000003</v>
      </c>
      <c r="F518">
        <v>0.21</v>
      </c>
      <c r="G518">
        <v>0.32</v>
      </c>
      <c r="H518">
        <v>0.04</v>
      </c>
      <c r="I518" s="11">
        <f t="shared" si="195"/>
        <v>128.54999999999998</v>
      </c>
      <c r="J518" s="11">
        <f t="shared" si="196"/>
        <v>239.96000000000004</v>
      </c>
      <c r="K518" s="11">
        <f t="shared" si="197"/>
        <v>179.97</v>
      </c>
      <c r="L518" s="11">
        <f t="shared" si="198"/>
        <v>274.24</v>
      </c>
      <c r="M518" s="19">
        <f t="shared" si="199"/>
        <v>34.28</v>
      </c>
      <c r="N518" s="19">
        <f>Tableau2[[#This Row],[0-5]]*0+Tableau2[[#This Row],[6-15]]*0.36+Tableau2[[#This Row],[16-25]]*0.36+Tableau2[[#This Row],[26-60]]*0.36+Tableau2[[#This Row],[61_et_plus]]*0.36</f>
        <v>262.24200000000002</v>
      </c>
      <c r="P518" s="19">
        <f>Tableau2[[#This Row],[Demande de transport]]*0.15</f>
        <v>39.336300000000001</v>
      </c>
      <c r="Q518" s="19"/>
      <c r="R518" s="19"/>
      <c r="S518" s="19"/>
      <c r="T518" s="19"/>
    </row>
    <row r="519" spans="1:20" x14ac:dyDescent="0.25">
      <c r="A519" s="18" t="s">
        <v>516</v>
      </c>
      <c r="B519" t="s">
        <v>521</v>
      </c>
      <c r="C519">
        <v>1450</v>
      </c>
      <c r="D519">
        <v>0.17</v>
      </c>
      <c r="E519">
        <v>0.19</v>
      </c>
      <c r="F519">
        <v>0.24</v>
      </c>
      <c r="G519">
        <v>0.35</v>
      </c>
      <c r="H519">
        <v>0.05</v>
      </c>
      <c r="I519" s="11">
        <f t="shared" si="195"/>
        <v>246.50000000000003</v>
      </c>
      <c r="J519" s="11">
        <f t="shared" si="196"/>
        <v>275.5</v>
      </c>
      <c r="K519" s="11">
        <f t="shared" si="197"/>
        <v>348</v>
      </c>
      <c r="L519" s="11">
        <f t="shared" si="198"/>
        <v>507.49999999999994</v>
      </c>
      <c r="M519" s="19">
        <f t="shared" si="199"/>
        <v>72.5</v>
      </c>
      <c r="N519" s="19">
        <f>Tableau2[[#This Row],[0-5]]*0+Tableau2[[#This Row],[6-15]]*0.36+Tableau2[[#This Row],[16-25]]*0.36+Tableau2[[#This Row],[26-60]]*0.36+Tableau2[[#This Row],[61_et_plus]]*0.36</f>
        <v>433.26</v>
      </c>
      <c r="P519" s="19">
        <f>Tableau2[[#This Row],[Demande de transport]]*0.15</f>
        <v>64.98899999999999</v>
      </c>
      <c r="Q519" s="19"/>
      <c r="R519" s="19"/>
      <c r="S519" s="19"/>
      <c r="T519" s="19"/>
    </row>
    <row r="520" spans="1:20" x14ac:dyDescent="0.25">
      <c r="A520" s="18" t="s">
        <v>516</v>
      </c>
      <c r="B520" t="s">
        <v>516</v>
      </c>
      <c r="C520">
        <v>1560</v>
      </c>
      <c r="D520">
        <v>0.13</v>
      </c>
      <c r="E520">
        <v>0.22</v>
      </c>
      <c r="F520">
        <v>0.27</v>
      </c>
      <c r="G520">
        <v>0.3</v>
      </c>
      <c r="H520">
        <v>0.06</v>
      </c>
      <c r="I520" s="11">
        <f t="shared" si="195"/>
        <v>202.8</v>
      </c>
      <c r="J520" s="11">
        <f t="shared" si="196"/>
        <v>343.2</v>
      </c>
      <c r="K520" s="11">
        <f t="shared" si="197"/>
        <v>421.20000000000005</v>
      </c>
      <c r="L520" s="11">
        <f t="shared" si="198"/>
        <v>468</v>
      </c>
      <c r="M520" s="19">
        <f t="shared" si="199"/>
        <v>93.6</v>
      </c>
      <c r="N520" s="19">
        <f>Tableau2[[#This Row],[0-5]]*0+Tableau2[[#This Row],[6-15]]*0.36+Tableau2[[#This Row],[16-25]]*0.36+Tableau2[[#This Row],[26-60]]*0.36+Tableau2[[#This Row],[61_et_plus]]*0.36</f>
        <v>477.36</v>
      </c>
      <c r="P520" s="19">
        <f>Tableau2[[#This Row],[Demande de transport]]*0.15</f>
        <v>71.603999999999999</v>
      </c>
      <c r="Q520" s="19"/>
      <c r="R520" s="19"/>
      <c r="S520" s="19"/>
      <c r="T520" s="19"/>
    </row>
    <row r="521" spans="1:20" x14ac:dyDescent="0.25">
      <c r="A521" s="18" t="s">
        <v>516</v>
      </c>
      <c r="B521" t="s">
        <v>522</v>
      </c>
      <c r="C521">
        <v>771</v>
      </c>
      <c r="D521">
        <v>0.19</v>
      </c>
      <c r="E521">
        <v>0.25</v>
      </c>
      <c r="F521">
        <v>0.21</v>
      </c>
      <c r="G521">
        <v>0.36</v>
      </c>
      <c r="H521" s="21"/>
      <c r="I521" s="11">
        <f t="shared" si="195"/>
        <v>146.49</v>
      </c>
      <c r="J521" s="11">
        <f t="shared" si="196"/>
        <v>192.75</v>
      </c>
      <c r="K521" s="11">
        <f t="shared" si="197"/>
        <v>161.91</v>
      </c>
      <c r="L521" s="11">
        <f t="shared" si="198"/>
        <v>277.56</v>
      </c>
      <c r="M521" s="19">
        <f t="shared" si="199"/>
        <v>0</v>
      </c>
      <c r="N521" s="19">
        <f>Tableau2[[#This Row],[0-5]]*0+Tableau2[[#This Row],[6-15]]*0.36+Tableau2[[#This Row],[16-25]]*0.36+Tableau2[[#This Row],[26-60]]*0.36+Tableau2[[#This Row],[61_et_plus]]*0.36</f>
        <v>227.5992</v>
      </c>
      <c r="P521" s="19">
        <f>Tableau2[[#This Row],[Demande de transport]]*0.15</f>
        <v>34.139879999999998</v>
      </c>
      <c r="Q521" s="19"/>
      <c r="R521" s="19"/>
      <c r="S521" s="19"/>
      <c r="T521" s="19"/>
    </row>
    <row r="522" spans="1:20" x14ac:dyDescent="0.25">
      <c r="A522" s="18" t="s">
        <v>523</v>
      </c>
      <c r="B522" t="s">
        <v>524</v>
      </c>
      <c r="C522">
        <v>376</v>
      </c>
      <c r="D522">
        <v>0.19</v>
      </c>
      <c r="E522">
        <v>0.24</v>
      </c>
      <c r="F522">
        <v>0.24</v>
      </c>
      <c r="G522">
        <v>0.3</v>
      </c>
      <c r="H522">
        <v>0.03</v>
      </c>
      <c r="I522" s="10">
        <f>C522*D522</f>
        <v>71.44</v>
      </c>
      <c r="J522" s="10">
        <f>C522*E522</f>
        <v>90.24</v>
      </c>
      <c r="K522" s="10">
        <f>C522*F522</f>
        <v>90.24</v>
      </c>
      <c r="L522" s="10">
        <f>C522*G522</f>
        <v>112.8</v>
      </c>
      <c r="M522" s="10">
        <f>C522*H522</f>
        <v>11.28</v>
      </c>
      <c r="N522" s="10">
        <f>Tableau2[[#This Row],[0-5]]*0+Tableau2[[#This Row],[6-15]]*0.36+Tableau2[[#This Row],[16-25]]*0.36+Tableau2[[#This Row],[26-60]]*0.36+Tableau2[[#This Row],[61_et_plus]]*0.36</f>
        <v>109.64159999999998</v>
      </c>
      <c r="P522" s="10">
        <f>Tableau2[[#This Row],[Demande de transport]]*0.15</f>
        <v>16.446239999999996</v>
      </c>
      <c r="Q522" s="19"/>
      <c r="R522" s="19"/>
      <c r="S522" s="19"/>
      <c r="T522" s="19"/>
    </row>
    <row r="523" spans="1:20" x14ac:dyDescent="0.25">
      <c r="A523" s="18" t="s">
        <v>523</v>
      </c>
      <c r="B523" t="s">
        <v>525</v>
      </c>
      <c r="C523">
        <v>1234</v>
      </c>
      <c r="D523">
        <v>0.13</v>
      </c>
      <c r="E523">
        <v>0.21</v>
      </c>
      <c r="F523">
        <v>0.2</v>
      </c>
      <c r="G523">
        <v>0.37</v>
      </c>
      <c r="H523">
        <v>0.08</v>
      </c>
      <c r="I523" s="11">
        <f t="shared" ref="I523:I528" si="200">C523*D523</f>
        <v>160.42000000000002</v>
      </c>
      <c r="J523" s="11">
        <f t="shared" ref="J523:J528" si="201">C523*E523</f>
        <v>259.14</v>
      </c>
      <c r="K523" s="11">
        <f t="shared" ref="K523:K528" si="202">C523*F523</f>
        <v>246.8</v>
      </c>
      <c r="L523" s="11">
        <f t="shared" ref="L523:L528" si="203">C523*G523</f>
        <v>456.58</v>
      </c>
      <c r="M523" s="10">
        <f t="shared" ref="M523:M528" si="204">C523*H523</f>
        <v>98.72</v>
      </c>
      <c r="N523" s="10">
        <f>Tableau2[[#This Row],[0-5]]*0+Tableau2[[#This Row],[6-15]]*0.36+Tableau2[[#This Row],[16-25]]*0.36+Tableau2[[#This Row],[26-60]]*0.36+Tableau2[[#This Row],[61_et_plus]]*0.36</f>
        <v>382.04640000000001</v>
      </c>
      <c r="P523" s="10">
        <f>Tableau2[[#This Row],[Demande de transport]]*0.15</f>
        <v>57.306959999999997</v>
      </c>
      <c r="Q523" s="19"/>
      <c r="R523" s="19"/>
      <c r="S523" s="19"/>
      <c r="T523" s="19"/>
    </row>
    <row r="524" spans="1:20" x14ac:dyDescent="0.25">
      <c r="A524" s="18" t="s">
        <v>523</v>
      </c>
      <c r="B524" t="s">
        <v>306</v>
      </c>
      <c r="C524">
        <v>8190</v>
      </c>
      <c r="D524">
        <v>0.15</v>
      </c>
      <c r="E524">
        <v>0.2</v>
      </c>
      <c r="F524">
        <v>0.22</v>
      </c>
      <c r="G524">
        <v>0.37</v>
      </c>
      <c r="H524">
        <v>0.06</v>
      </c>
      <c r="I524" s="11">
        <f t="shared" si="200"/>
        <v>1228.5</v>
      </c>
      <c r="J524" s="11">
        <f t="shared" si="201"/>
        <v>1638</v>
      </c>
      <c r="K524" s="11">
        <f t="shared" si="202"/>
        <v>1801.8</v>
      </c>
      <c r="L524" s="11">
        <f t="shared" si="203"/>
        <v>3030.3</v>
      </c>
      <c r="M524" s="19">
        <f t="shared" si="204"/>
        <v>491.4</v>
      </c>
      <c r="N524" s="19">
        <f>Tableau2[[#This Row],[0-5]]*0+Tableau2[[#This Row],[6-15]]*0.36+Tableau2[[#This Row],[16-25]]*0.36+Tableau2[[#This Row],[26-60]]*0.36+Tableau2[[#This Row],[61_et_plus]]*0.36</f>
        <v>2506.14</v>
      </c>
      <c r="P524" s="19">
        <f>Tableau2[[#This Row],[Demande de transport]]*0.15</f>
        <v>375.92099999999999</v>
      </c>
      <c r="Q524" s="19"/>
      <c r="R524" s="19"/>
      <c r="S524" s="19"/>
      <c r="T524" s="19"/>
    </row>
    <row r="525" spans="1:20" x14ac:dyDescent="0.25">
      <c r="A525" s="18" t="s">
        <v>523</v>
      </c>
      <c r="B525" t="s">
        <v>526</v>
      </c>
      <c r="C525">
        <v>2395</v>
      </c>
      <c r="D525">
        <v>0.13</v>
      </c>
      <c r="E525">
        <v>0.24</v>
      </c>
      <c r="F525">
        <v>0.21</v>
      </c>
      <c r="G525">
        <v>0.35</v>
      </c>
      <c r="H525">
        <v>7.0000000000000007E-2</v>
      </c>
      <c r="I525" s="11">
        <f t="shared" si="200"/>
        <v>311.35000000000002</v>
      </c>
      <c r="J525" s="11">
        <f t="shared" si="201"/>
        <v>574.79999999999995</v>
      </c>
      <c r="K525" s="11">
        <f t="shared" si="202"/>
        <v>502.95</v>
      </c>
      <c r="L525" s="11">
        <f t="shared" si="203"/>
        <v>838.25</v>
      </c>
      <c r="M525" s="19">
        <f t="shared" si="204"/>
        <v>167.65</v>
      </c>
      <c r="N525" s="19">
        <f>Tableau2[[#This Row],[0-5]]*0+Tableau2[[#This Row],[6-15]]*0.36+Tableau2[[#This Row],[16-25]]*0.36+Tableau2[[#This Row],[26-60]]*0.36+Tableau2[[#This Row],[61_et_plus]]*0.36</f>
        <v>750.11400000000003</v>
      </c>
      <c r="P525" s="19">
        <f>Tableau2[[#This Row],[Demande de transport]]*0.15</f>
        <v>112.5171</v>
      </c>
      <c r="Q525" s="19"/>
      <c r="R525" s="19"/>
      <c r="S525" s="19"/>
      <c r="T525" s="19"/>
    </row>
    <row r="526" spans="1:20" x14ac:dyDescent="0.25">
      <c r="A526" s="18" t="s">
        <v>523</v>
      </c>
      <c r="B526" t="s">
        <v>527</v>
      </c>
      <c r="C526">
        <v>2131</v>
      </c>
      <c r="D526">
        <v>0.14000000000000001</v>
      </c>
      <c r="E526">
        <v>0.2</v>
      </c>
      <c r="F526">
        <v>0.22</v>
      </c>
      <c r="G526">
        <v>0.42</v>
      </c>
      <c r="H526">
        <v>0.02</v>
      </c>
      <c r="I526" s="11">
        <f t="shared" si="200"/>
        <v>298.34000000000003</v>
      </c>
      <c r="J526" s="11">
        <f t="shared" si="201"/>
        <v>426.20000000000005</v>
      </c>
      <c r="K526" s="11">
        <f t="shared" si="202"/>
        <v>468.82</v>
      </c>
      <c r="L526" s="11">
        <f t="shared" si="203"/>
        <v>895.02</v>
      </c>
      <c r="M526" s="19">
        <f t="shared" si="204"/>
        <v>42.62</v>
      </c>
      <c r="N526" s="19">
        <f>Tableau2[[#This Row],[0-5]]*0+Tableau2[[#This Row],[6-15]]*0.36+Tableau2[[#This Row],[16-25]]*0.36+Tableau2[[#This Row],[26-60]]*0.36+Tableau2[[#This Row],[61_et_plus]]*0.36</f>
        <v>659.75760000000002</v>
      </c>
      <c r="P526" s="19">
        <f>Tableau2[[#This Row],[Demande de transport]]*0.15</f>
        <v>98.963639999999998</v>
      </c>
      <c r="Q526" s="19"/>
      <c r="R526" s="19"/>
      <c r="S526" s="19"/>
      <c r="T526" s="19"/>
    </row>
    <row r="527" spans="1:20" x14ac:dyDescent="0.25">
      <c r="A527" s="18" t="s">
        <v>523</v>
      </c>
      <c r="B527" t="s">
        <v>238</v>
      </c>
      <c r="C527">
        <v>5308</v>
      </c>
      <c r="D527">
        <v>0.12</v>
      </c>
      <c r="E527">
        <v>0.18</v>
      </c>
      <c r="F527">
        <v>0.25</v>
      </c>
      <c r="G527">
        <v>0.38</v>
      </c>
      <c r="H527">
        <v>7.0000000000000007E-2</v>
      </c>
      <c r="I527" s="11">
        <f t="shared" si="200"/>
        <v>636.95999999999992</v>
      </c>
      <c r="J527" s="11">
        <f t="shared" si="201"/>
        <v>955.43999999999994</v>
      </c>
      <c r="K527" s="11">
        <f t="shared" si="202"/>
        <v>1327</v>
      </c>
      <c r="L527" s="11">
        <f t="shared" si="203"/>
        <v>2017.04</v>
      </c>
      <c r="M527" s="19">
        <f t="shared" si="204"/>
        <v>371.56000000000006</v>
      </c>
      <c r="N527" s="19">
        <f>Tableau2[[#This Row],[0-5]]*0+Tableau2[[#This Row],[6-15]]*0.36+Tableau2[[#This Row],[16-25]]*0.36+Tableau2[[#This Row],[26-60]]*0.36+Tableau2[[#This Row],[61_et_plus]]*0.36</f>
        <v>1681.5744</v>
      </c>
      <c r="P527" s="19">
        <f>Tableau2[[#This Row],[Demande de transport]]*0.15</f>
        <v>252.23615999999998</v>
      </c>
      <c r="Q527" s="19"/>
      <c r="R527" s="19"/>
      <c r="S527" s="19"/>
      <c r="T527" s="19"/>
    </row>
    <row r="528" spans="1:20" x14ac:dyDescent="0.25">
      <c r="A528" s="18" t="s">
        <v>523</v>
      </c>
      <c r="B528" t="s">
        <v>78</v>
      </c>
      <c r="C528">
        <v>2562</v>
      </c>
      <c r="D528">
        <v>0.15</v>
      </c>
      <c r="E528">
        <v>0.22</v>
      </c>
      <c r="F528">
        <v>0.24</v>
      </c>
      <c r="G528">
        <v>0.36</v>
      </c>
      <c r="H528">
        <v>0.03</v>
      </c>
      <c r="I528" s="11">
        <f t="shared" si="200"/>
        <v>384.3</v>
      </c>
      <c r="J528" s="11">
        <f t="shared" si="201"/>
        <v>563.64</v>
      </c>
      <c r="K528" s="11">
        <f t="shared" si="202"/>
        <v>614.88</v>
      </c>
      <c r="L528" s="11">
        <f t="shared" si="203"/>
        <v>922.31999999999994</v>
      </c>
      <c r="M528" s="19">
        <f t="shared" si="204"/>
        <v>76.86</v>
      </c>
      <c r="N528" s="19">
        <f>Tableau2[[#This Row],[0-5]]*0+Tableau2[[#This Row],[6-15]]*0.36+Tableau2[[#This Row],[16-25]]*0.36+Tableau2[[#This Row],[26-60]]*0.36+Tableau2[[#This Row],[61_et_plus]]*0.36</f>
        <v>783.97199999999998</v>
      </c>
      <c r="P528" s="19">
        <f>Tableau2[[#This Row],[Demande de transport]]*0.15</f>
        <v>117.5958</v>
      </c>
      <c r="Q528" s="19"/>
      <c r="R528" s="19"/>
      <c r="S528" s="19"/>
      <c r="T528" s="19"/>
    </row>
    <row r="529" spans="1:20" x14ac:dyDescent="0.25">
      <c r="A529" s="18" t="s">
        <v>528</v>
      </c>
      <c r="B529" t="s">
        <v>192</v>
      </c>
      <c r="C529">
        <v>1400</v>
      </c>
      <c r="D529">
        <v>0.1</v>
      </c>
      <c r="E529">
        <v>0.25</v>
      </c>
      <c r="F529">
        <v>0.16</v>
      </c>
      <c r="G529">
        <v>0.44</v>
      </c>
      <c r="H529">
        <v>0.05</v>
      </c>
      <c r="I529" s="10">
        <f>C529*D529</f>
        <v>140</v>
      </c>
      <c r="J529" s="10">
        <f>C529*E529</f>
        <v>350</v>
      </c>
      <c r="K529" s="10">
        <f>C529*F529</f>
        <v>224</v>
      </c>
      <c r="L529" s="10">
        <f>C529*G529</f>
        <v>616</v>
      </c>
      <c r="M529" s="10">
        <f>C529*H529</f>
        <v>70</v>
      </c>
      <c r="N529" s="10">
        <f>Tableau2[[#This Row],[0-5]]*0+Tableau2[[#This Row],[6-15]]*0.36+Tableau2[[#This Row],[16-25]]*0.36+Tableau2[[#This Row],[26-60]]*0.36+Tableau2[[#This Row],[61_et_plus]]*0.36</f>
        <v>453.59999999999997</v>
      </c>
      <c r="P529" s="10">
        <f>Tableau2[[#This Row],[Demande de transport]]*0.15</f>
        <v>68.039999999999992</v>
      </c>
      <c r="Q529" s="19"/>
      <c r="R529" s="19"/>
      <c r="S529" s="19"/>
      <c r="T529" s="19"/>
    </row>
    <row r="530" spans="1:20" x14ac:dyDescent="0.25">
      <c r="A530" s="18" t="s">
        <v>528</v>
      </c>
      <c r="B530" t="s">
        <v>529</v>
      </c>
      <c r="C530">
        <v>2592</v>
      </c>
      <c r="D530">
        <v>0.13</v>
      </c>
      <c r="E530">
        <v>0.2</v>
      </c>
      <c r="F530">
        <v>0.22</v>
      </c>
      <c r="G530">
        <v>0.42</v>
      </c>
      <c r="H530">
        <v>0.04</v>
      </c>
      <c r="I530" s="11">
        <f t="shared" ref="I530:I540" si="205">C530*D530</f>
        <v>336.96000000000004</v>
      </c>
      <c r="J530" s="11">
        <f t="shared" ref="J530:J540" si="206">C530*E530</f>
        <v>518.4</v>
      </c>
      <c r="K530" s="11">
        <f t="shared" ref="K530:K540" si="207">C530*F530</f>
        <v>570.24</v>
      </c>
      <c r="L530" s="11">
        <f t="shared" ref="L530:L540" si="208">C530*G530</f>
        <v>1088.6399999999999</v>
      </c>
      <c r="M530" s="10">
        <f t="shared" ref="M530:M540" si="209">C530*H530</f>
        <v>103.68</v>
      </c>
      <c r="N530" s="10">
        <f>Tableau2[[#This Row],[0-5]]*0+Tableau2[[#This Row],[6-15]]*0.36+Tableau2[[#This Row],[16-25]]*0.36+Tableau2[[#This Row],[26-60]]*0.36+Tableau2[[#This Row],[61_et_plus]]*0.36</f>
        <v>821.14559999999994</v>
      </c>
      <c r="P530" s="10">
        <f>Tableau2[[#This Row],[Demande de transport]]*0.15</f>
        <v>123.17183999999999</v>
      </c>
      <c r="Q530" s="19"/>
      <c r="R530" s="19"/>
      <c r="S530" s="19"/>
      <c r="T530" s="19"/>
    </row>
    <row r="531" spans="1:20" x14ac:dyDescent="0.25">
      <c r="A531" s="18" t="s">
        <v>528</v>
      </c>
      <c r="B531" t="s">
        <v>528</v>
      </c>
      <c r="C531">
        <v>1534</v>
      </c>
      <c r="D531">
        <v>0.12</v>
      </c>
      <c r="E531">
        <v>0.13</v>
      </c>
      <c r="F531">
        <v>0.23</v>
      </c>
      <c r="G531">
        <v>0.42</v>
      </c>
      <c r="H531">
        <v>0.09</v>
      </c>
      <c r="I531" s="11">
        <f t="shared" si="205"/>
        <v>184.07999999999998</v>
      </c>
      <c r="J531" s="11">
        <f t="shared" si="206"/>
        <v>199.42000000000002</v>
      </c>
      <c r="K531" s="11">
        <f t="shared" si="207"/>
        <v>352.82</v>
      </c>
      <c r="L531" s="11">
        <f t="shared" si="208"/>
        <v>644.28</v>
      </c>
      <c r="M531" s="19">
        <f t="shared" si="209"/>
        <v>138.06</v>
      </c>
      <c r="N531" s="19">
        <f>Tableau2[[#This Row],[0-5]]*0+Tableau2[[#This Row],[6-15]]*0.36+Tableau2[[#This Row],[16-25]]*0.36+Tableau2[[#This Row],[26-60]]*0.36+Tableau2[[#This Row],[61_et_plus]]*0.36</f>
        <v>480.44879999999995</v>
      </c>
      <c r="P531" s="19">
        <f>Tableau2[[#This Row],[Demande de transport]]*0.15</f>
        <v>72.067319999999995</v>
      </c>
      <c r="Q531" s="19"/>
      <c r="R531" s="19"/>
      <c r="S531" s="19"/>
      <c r="T531" s="19"/>
    </row>
    <row r="532" spans="1:20" x14ac:dyDescent="0.25">
      <c r="A532" s="18" t="s">
        <v>528</v>
      </c>
      <c r="B532" t="s">
        <v>530</v>
      </c>
      <c r="C532">
        <v>1304</v>
      </c>
      <c r="D532">
        <v>0.2</v>
      </c>
      <c r="E532">
        <v>0.25</v>
      </c>
      <c r="F532">
        <v>0.16</v>
      </c>
      <c r="G532">
        <v>0.37</v>
      </c>
      <c r="H532">
        <v>0.02</v>
      </c>
      <c r="I532" s="11">
        <f t="shared" si="205"/>
        <v>260.8</v>
      </c>
      <c r="J532" s="11">
        <f t="shared" si="206"/>
        <v>326</v>
      </c>
      <c r="K532" s="11">
        <f t="shared" si="207"/>
        <v>208.64000000000001</v>
      </c>
      <c r="L532" s="11">
        <f t="shared" si="208"/>
        <v>482.48</v>
      </c>
      <c r="M532" s="19">
        <f t="shared" si="209"/>
        <v>26.080000000000002</v>
      </c>
      <c r="N532" s="19">
        <f>Tableau2[[#This Row],[0-5]]*0+Tableau2[[#This Row],[6-15]]*0.36+Tableau2[[#This Row],[16-25]]*0.36+Tableau2[[#This Row],[26-60]]*0.36+Tableau2[[#This Row],[61_et_plus]]*0.36</f>
        <v>375.55199999999996</v>
      </c>
      <c r="P532" s="19">
        <f>Tableau2[[#This Row],[Demande de transport]]*0.15</f>
        <v>56.332799999999992</v>
      </c>
      <c r="Q532" s="19"/>
      <c r="R532" s="19"/>
      <c r="S532" s="19"/>
      <c r="T532" s="19"/>
    </row>
    <row r="533" spans="1:20" x14ac:dyDescent="0.25">
      <c r="A533" s="18" t="s">
        <v>528</v>
      </c>
      <c r="B533" t="s">
        <v>531</v>
      </c>
      <c r="C533">
        <v>1898</v>
      </c>
      <c r="D533">
        <v>0.17</v>
      </c>
      <c r="E533">
        <v>0.21</v>
      </c>
      <c r="F533">
        <v>0.19</v>
      </c>
      <c r="G533">
        <v>0.36</v>
      </c>
      <c r="H533">
        <v>7.0000000000000007E-2</v>
      </c>
      <c r="I533" s="11">
        <f t="shared" si="205"/>
        <v>322.66000000000003</v>
      </c>
      <c r="J533" s="11">
        <f t="shared" si="206"/>
        <v>398.58</v>
      </c>
      <c r="K533" s="11">
        <f t="shared" si="207"/>
        <v>360.62</v>
      </c>
      <c r="L533" s="11">
        <f t="shared" si="208"/>
        <v>683.28</v>
      </c>
      <c r="M533" s="19">
        <f t="shared" si="209"/>
        <v>132.86000000000001</v>
      </c>
      <c r="N533" s="19">
        <f>Tableau2[[#This Row],[0-5]]*0+Tableau2[[#This Row],[6-15]]*0.36+Tableau2[[#This Row],[16-25]]*0.36+Tableau2[[#This Row],[26-60]]*0.36+Tableau2[[#This Row],[61_et_plus]]*0.36</f>
        <v>567.12239999999997</v>
      </c>
      <c r="P533" s="19">
        <f>Tableau2[[#This Row],[Demande de transport]]*0.15</f>
        <v>85.068359999999998</v>
      </c>
      <c r="Q533" s="19"/>
      <c r="R533" s="19"/>
      <c r="S533" s="19"/>
      <c r="T533" s="19"/>
    </row>
    <row r="534" spans="1:20" x14ac:dyDescent="0.25">
      <c r="A534" s="18" t="s">
        <v>528</v>
      </c>
      <c r="B534" t="s">
        <v>532</v>
      </c>
      <c r="C534">
        <v>6899</v>
      </c>
      <c r="D534">
        <v>0.13</v>
      </c>
      <c r="E534">
        <v>0.2</v>
      </c>
      <c r="F534">
        <v>0.25</v>
      </c>
      <c r="G534">
        <v>0.38</v>
      </c>
      <c r="H534">
        <v>0.04</v>
      </c>
      <c r="I534" s="11">
        <f t="shared" si="205"/>
        <v>896.87</v>
      </c>
      <c r="J534" s="11">
        <f t="shared" si="206"/>
        <v>1379.8000000000002</v>
      </c>
      <c r="K534" s="11">
        <f t="shared" si="207"/>
        <v>1724.75</v>
      </c>
      <c r="L534" s="11">
        <f t="shared" si="208"/>
        <v>2621.62</v>
      </c>
      <c r="M534" s="19">
        <f t="shared" si="209"/>
        <v>275.95999999999998</v>
      </c>
      <c r="N534" s="19">
        <f>Tableau2[[#This Row],[0-5]]*0+Tableau2[[#This Row],[6-15]]*0.36+Tableau2[[#This Row],[16-25]]*0.36+Tableau2[[#This Row],[26-60]]*0.36+Tableau2[[#This Row],[61_et_plus]]*0.36</f>
        <v>2160.7667999999999</v>
      </c>
      <c r="P534" s="19">
        <f>Tableau2[[#This Row],[Demande de transport]]*0.15</f>
        <v>324.11501999999996</v>
      </c>
      <c r="Q534" s="19"/>
      <c r="R534" s="19"/>
      <c r="S534" s="19"/>
      <c r="T534" s="19"/>
    </row>
    <row r="535" spans="1:20" x14ac:dyDescent="0.25">
      <c r="A535" s="18" t="s">
        <v>528</v>
      </c>
      <c r="B535" t="s">
        <v>533</v>
      </c>
      <c r="C535">
        <v>3285</v>
      </c>
      <c r="D535">
        <v>0.16</v>
      </c>
      <c r="E535">
        <v>0.2</v>
      </c>
      <c r="F535">
        <v>0.23</v>
      </c>
      <c r="G535">
        <v>0.36</v>
      </c>
      <c r="H535">
        <v>0.04</v>
      </c>
      <c r="I535" s="11">
        <f t="shared" si="205"/>
        <v>525.6</v>
      </c>
      <c r="J535" s="11">
        <f t="shared" si="206"/>
        <v>657</v>
      </c>
      <c r="K535" s="11">
        <f t="shared" si="207"/>
        <v>755.55000000000007</v>
      </c>
      <c r="L535" s="11">
        <f t="shared" si="208"/>
        <v>1182.5999999999999</v>
      </c>
      <c r="M535" s="19">
        <f t="shared" si="209"/>
        <v>131.4</v>
      </c>
      <c r="N535" s="19">
        <f>Tableau2[[#This Row],[0-5]]*0+Tableau2[[#This Row],[6-15]]*0.36+Tableau2[[#This Row],[16-25]]*0.36+Tableau2[[#This Row],[26-60]]*0.36+Tableau2[[#This Row],[61_et_plus]]*0.36</f>
        <v>981.55799999999988</v>
      </c>
      <c r="P535" s="19">
        <f>Tableau2[[#This Row],[Demande de transport]]*0.15</f>
        <v>147.23369999999997</v>
      </c>
      <c r="Q535" s="19"/>
      <c r="R535" s="19"/>
      <c r="S535" s="19"/>
      <c r="T535" s="19"/>
    </row>
    <row r="536" spans="1:20" x14ac:dyDescent="0.25">
      <c r="A536" s="18" t="s">
        <v>528</v>
      </c>
      <c r="B536" t="s">
        <v>534</v>
      </c>
      <c r="C536">
        <v>1904</v>
      </c>
      <c r="D536">
        <v>0.15</v>
      </c>
      <c r="E536">
        <v>0.16</v>
      </c>
      <c r="F536">
        <v>0.22</v>
      </c>
      <c r="G536">
        <v>0.4</v>
      </c>
      <c r="H536">
        <v>0.06</v>
      </c>
      <c r="I536" s="11">
        <f t="shared" si="205"/>
        <v>285.59999999999997</v>
      </c>
      <c r="J536" s="11">
        <f t="shared" si="206"/>
        <v>304.64</v>
      </c>
      <c r="K536" s="11">
        <f t="shared" si="207"/>
        <v>418.88</v>
      </c>
      <c r="L536" s="11">
        <f t="shared" si="208"/>
        <v>761.6</v>
      </c>
      <c r="M536" s="19">
        <f t="shared" si="209"/>
        <v>114.24</v>
      </c>
      <c r="N536" s="19">
        <f>Tableau2[[#This Row],[0-5]]*0+Tableau2[[#This Row],[6-15]]*0.36+Tableau2[[#This Row],[16-25]]*0.36+Tableau2[[#This Row],[26-60]]*0.36+Tableau2[[#This Row],[61_et_plus]]*0.36</f>
        <v>575.76959999999997</v>
      </c>
      <c r="P536" s="19">
        <f>Tableau2[[#This Row],[Demande de transport]]*0.15</f>
        <v>86.365439999999992</v>
      </c>
      <c r="Q536" s="19"/>
      <c r="R536" s="19"/>
      <c r="S536" s="19"/>
      <c r="T536" s="19"/>
    </row>
    <row r="537" spans="1:20" x14ac:dyDescent="0.25">
      <c r="A537" s="18" t="s">
        <v>528</v>
      </c>
      <c r="B537" t="s">
        <v>535</v>
      </c>
      <c r="C537">
        <v>1254</v>
      </c>
      <c r="D537">
        <v>0.15</v>
      </c>
      <c r="E537">
        <v>0.28000000000000003</v>
      </c>
      <c r="F537">
        <v>0.21</v>
      </c>
      <c r="G537">
        <v>0.34</v>
      </c>
      <c r="H537">
        <v>0.03</v>
      </c>
      <c r="I537" s="11">
        <f t="shared" si="205"/>
        <v>188.1</v>
      </c>
      <c r="J537" s="11">
        <f t="shared" si="206"/>
        <v>351.12000000000006</v>
      </c>
      <c r="K537" s="11">
        <f t="shared" si="207"/>
        <v>263.33999999999997</v>
      </c>
      <c r="L537" s="11">
        <f t="shared" si="208"/>
        <v>426.36</v>
      </c>
      <c r="M537" s="19">
        <f t="shared" si="209"/>
        <v>37.619999999999997</v>
      </c>
      <c r="N537" s="19">
        <f>Tableau2[[#This Row],[0-5]]*0+Tableau2[[#This Row],[6-15]]*0.36+Tableau2[[#This Row],[16-25]]*0.36+Tableau2[[#This Row],[26-60]]*0.36+Tableau2[[#This Row],[61_et_plus]]*0.36</f>
        <v>388.23840000000001</v>
      </c>
      <c r="P537" s="19">
        <f>Tableau2[[#This Row],[Demande de transport]]*0.15</f>
        <v>58.235759999999999</v>
      </c>
      <c r="Q537" s="19"/>
      <c r="R537" s="19"/>
      <c r="S537" s="19"/>
      <c r="T537" s="19"/>
    </row>
    <row r="538" spans="1:20" x14ac:dyDescent="0.25">
      <c r="A538" s="18" t="s">
        <v>528</v>
      </c>
      <c r="B538" t="s">
        <v>536</v>
      </c>
      <c r="C538">
        <v>2190</v>
      </c>
      <c r="D538">
        <v>0.16</v>
      </c>
      <c r="E538">
        <v>0.2</v>
      </c>
      <c r="F538">
        <v>0.21</v>
      </c>
      <c r="G538">
        <v>0.36</v>
      </c>
      <c r="H538">
        <v>7.0000000000000007E-2</v>
      </c>
      <c r="I538" s="11">
        <f t="shared" si="205"/>
        <v>350.40000000000003</v>
      </c>
      <c r="J538" s="11">
        <f t="shared" si="206"/>
        <v>438</v>
      </c>
      <c r="K538" s="11">
        <f t="shared" si="207"/>
        <v>459.9</v>
      </c>
      <c r="L538" s="11">
        <f t="shared" si="208"/>
        <v>788.4</v>
      </c>
      <c r="M538" s="19">
        <f t="shared" si="209"/>
        <v>153.30000000000001</v>
      </c>
      <c r="N538" s="19">
        <f>Tableau2[[#This Row],[0-5]]*0+Tableau2[[#This Row],[6-15]]*0.36+Tableau2[[#This Row],[16-25]]*0.36+Tableau2[[#This Row],[26-60]]*0.36+Tableau2[[#This Row],[61_et_plus]]*0.36</f>
        <v>662.25599999999997</v>
      </c>
      <c r="P538" s="19">
        <f>Tableau2[[#This Row],[Demande de transport]]*0.15</f>
        <v>99.338399999999993</v>
      </c>
      <c r="Q538" s="19"/>
      <c r="R538" s="19"/>
      <c r="S538" s="19"/>
      <c r="T538" s="19"/>
    </row>
    <row r="539" spans="1:20" x14ac:dyDescent="0.25">
      <c r="A539" s="18" t="s">
        <v>528</v>
      </c>
      <c r="B539" t="s">
        <v>537</v>
      </c>
      <c r="C539">
        <v>1190</v>
      </c>
      <c r="D539">
        <v>0.21</v>
      </c>
      <c r="E539">
        <v>0.19</v>
      </c>
      <c r="F539">
        <v>0.19</v>
      </c>
      <c r="G539">
        <v>0.38</v>
      </c>
      <c r="H539">
        <v>0.04</v>
      </c>
      <c r="I539" s="11">
        <f t="shared" si="205"/>
        <v>249.89999999999998</v>
      </c>
      <c r="J539" s="11">
        <f t="shared" si="206"/>
        <v>226.1</v>
      </c>
      <c r="K539" s="11">
        <f t="shared" si="207"/>
        <v>226.1</v>
      </c>
      <c r="L539" s="11">
        <f t="shared" si="208"/>
        <v>452.2</v>
      </c>
      <c r="M539" s="19">
        <f t="shared" si="209"/>
        <v>47.6</v>
      </c>
      <c r="N539" s="19">
        <f>Tableau2[[#This Row],[0-5]]*0+Tableau2[[#This Row],[6-15]]*0.36+Tableau2[[#This Row],[16-25]]*0.36+Tableau2[[#This Row],[26-60]]*0.36+Tableau2[[#This Row],[61_et_plus]]*0.36</f>
        <v>342.72</v>
      </c>
      <c r="P539" s="19">
        <f>Tableau2[[#This Row],[Demande de transport]]*0.15</f>
        <v>51.408000000000001</v>
      </c>
      <c r="Q539" s="19"/>
      <c r="R539" s="19"/>
      <c r="S539" s="19"/>
      <c r="T539" s="19"/>
    </row>
    <row r="540" spans="1:20" x14ac:dyDescent="0.25">
      <c r="A540" s="18" t="s">
        <v>528</v>
      </c>
      <c r="B540" t="s">
        <v>538</v>
      </c>
      <c r="C540">
        <v>1638</v>
      </c>
      <c r="D540">
        <v>0.11</v>
      </c>
      <c r="E540">
        <v>0.18</v>
      </c>
      <c r="F540">
        <v>0.26</v>
      </c>
      <c r="G540">
        <v>0.39</v>
      </c>
      <c r="H540">
        <v>0.06</v>
      </c>
      <c r="I540" s="11">
        <f t="shared" si="205"/>
        <v>180.18</v>
      </c>
      <c r="J540" s="11">
        <f t="shared" si="206"/>
        <v>294.83999999999997</v>
      </c>
      <c r="K540" s="11">
        <f t="shared" si="207"/>
        <v>425.88</v>
      </c>
      <c r="L540" s="11">
        <f t="shared" si="208"/>
        <v>638.82000000000005</v>
      </c>
      <c r="M540" s="19">
        <f t="shared" si="209"/>
        <v>98.28</v>
      </c>
      <c r="N540" s="19">
        <f>Tableau2[[#This Row],[0-5]]*0+Tableau2[[#This Row],[6-15]]*0.36+Tableau2[[#This Row],[16-25]]*0.36+Tableau2[[#This Row],[26-60]]*0.36+Tableau2[[#This Row],[61_et_plus]]*0.36</f>
        <v>524.8152</v>
      </c>
      <c r="P540" s="19">
        <f>Tableau2[[#This Row],[Demande de transport]]*0.15</f>
        <v>78.722279999999998</v>
      </c>
      <c r="Q540" s="19"/>
      <c r="R540" s="19"/>
      <c r="S540" s="19"/>
      <c r="T540" s="19"/>
    </row>
    <row r="541" spans="1:20" x14ac:dyDescent="0.25">
      <c r="A541" s="18" t="s">
        <v>539</v>
      </c>
      <c r="B541" t="s">
        <v>315</v>
      </c>
      <c r="C541">
        <v>3277</v>
      </c>
      <c r="D541">
        <v>0.16</v>
      </c>
      <c r="E541">
        <v>0.22</v>
      </c>
      <c r="F541">
        <v>0.23</v>
      </c>
      <c r="G541">
        <v>0.35</v>
      </c>
      <c r="H541">
        <v>0.04</v>
      </c>
      <c r="I541" s="10">
        <f>C541*D541</f>
        <v>524.32000000000005</v>
      </c>
      <c r="J541" s="10">
        <f>C541*E541</f>
        <v>720.94</v>
      </c>
      <c r="K541" s="10">
        <f>C541*F541</f>
        <v>753.71</v>
      </c>
      <c r="L541" s="10">
        <f>C541*G541</f>
        <v>1146.9499999999998</v>
      </c>
      <c r="M541" s="10">
        <f>C541*H541</f>
        <v>131.08000000000001</v>
      </c>
      <c r="N541" s="10">
        <f>Tableau2[[#This Row],[0-5]]*0+Tableau2[[#This Row],[6-15]]*0.36+Tableau2[[#This Row],[16-25]]*0.36+Tableau2[[#This Row],[26-60]]*0.36+Tableau2[[#This Row],[61_et_plus]]*0.36</f>
        <v>990.96479999999997</v>
      </c>
      <c r="P541" s="10">
        <f>Tableau2[[#This Row],[Demande de transport]]*0.15</f>
        <v>148.64471999999998</v>
      </c>
      <c r="Q541" s="19"/>
      <c r="R541" s="19"/>
      <c r="S541" s="19"/>
      <c r="T541" s="19"/>
    </row>
    <row r="542" spans="1:20" x14ac:dyDescent="0.25">
      <c r="A542" s="18" t="s">
        <v>539</v>
      </c>
      <c r="B542" t="s">
        <v>540</v>
      </c>
      <c r="C542">
        <v>1153</v>
      </c>
      <c r="D542">
        <v>0.16</v>
      </c>
      <c r="E542">
        <v>0.32</v>
      </c>
      <c r="F542">
        <v>0.22</v>
      </c>
      <c r="G542">
        <v>0.25</v>
      </c>
      <c r="H542">
        <v>0.05</v>
      </c>
      <c r="I542" s="11">
        <f t="shared" ref="I542:I555" si="210">C542*D542</f>
        <v>184.48</v>
      </c>
      <c r="J542" s="11">
        <f t="shared" ref="J542:J555" si="211">C542*E542</f>
        <v>368.96</v>
      </c>
      <c r="K542" s="11">
        <f t="shared" ref="K542:K555" si="212">C542*F542</f>
        <v>253.66</v>
      </c>
      <c r="L542" s="11">
        <f t="shared" ref="L542:L555" si="213">C542*G542</f>
        <v>288.25</v>
      </c>
      <c r="M542" s="10">
        <f t="shared" ref="M542:M555" si="214">C542*H542</f>
        <v>57.650000000000006</v>
      </c>
      <c r="N542" s="10">
        <f>Tableau2[[#This Row],[0-5]]*0+Tableau2[[#This Row],[6-15]]*0.36+Tableau2[[#This Row],[16-25]]*0.36+Tableau2[[#This Row],[26-60]]*0.36+Tableau2[[#This Row],[61_et_plus]]*0.36</f>
        <v>348.66719999999998</v>
      </c>
      <c r="P542" s="10">
        <f>Tableau2[[#This Row],[Demande de transport]]*0.15</f>
        <v>52.300079999999994</v>
      </c>
      <c r="Q542" s="19"/>
      <c r="R542" s="19"/>
      <c r="S542" s="19"/>
      <c r="T542" s="19"/>
    </row>
    <row r="543" spans="1:20" x14ac:dyDescent="0.25">
      <c r="A543" s="18" t="s">
        <v>539</v>
      </c>
      <c r="B543" t="s">
        <v>541</v>
      </c>
      <c r="C543">
        <v>993</v>
      </c>
      <c r="D543">
        <v>0.19</v>
      </c>
      <c r="E543">
        <v>0.32</v>
      </c>
      <c r="F543">
        <v>0.15</v>
      </c>
      <c r="G543">
        <v>0.33</v>
      </c>
      <c r="H543">
        <v>0.01</v>
      </c>
      <c r="I543" s="11">
        <f t="shared" si="210"/>
        <v>188.67000000000002</v>
      </c>
      <c r="J543" s="11">
        <f t="shared" si="211"/>
        <v>317.76</v>
      </c>
      <c r="K543" s="11">
        <f t="shared" si="212"/>
        <v>148.94999999999999</v>
      </c>
      <c r="L543" s="11">
        <f t="shared" si="213"/>
        <v>327.69</v>
      </c>
      <c r="M543" s="19">
        <f t="shared" si="214"/>
        <v>9.93</v>
      </c>
      <c r="N543" s="19">
        <f>Tableau2[[#This Row],[0-5]]*0+Tableau2[[#This Row],[6-15]]*0.36+Tableau2[[#This Row],[16-25]]*0.36+Tableau2[[#This Row],[26-60]]*0.36+Tableau2[[#This Row],[61_et_plus]]*0.36</f>
        <v>289.55879999999996</v>
      </c>
      <c r="P543" s="19">
        <f>Tableau2[[#This Row],[Demande de transport]]*0.15</f>
        <v>43.43381999999999</v>
      </c>
      <c r="Q543" s="19"/>
      <c r="R543" s="19"/>
      <c r="S543" s="19"/>
      <c r="T543" s="19"/>
    </row>
    <row r="544" spans="1:20" x14ac:dyDescent="0.25">
      <c r="A544" s="18" t="s">
        <v>539</v>
      </c>
      <c r="B544" t="s">
        <v>542</v>
      </c>
      <c r="C544">
        <v>1089</v>
      </c>
      <c r="D544">
        <v>0.22</v>
      </c>
      <c r="E544">
        <v>0.23</v>
      </c>
      <c r="F544">
        <v>0.17</v>
      </c>
      <c r="G544">
        <v>0.37</v>
      </c>
      <c r="H544" s="21" t="s">
        <v>283</v>
      </c>
      <c r="I544" s="11">
        <f t="shared" si="210"/>
        <v>239.58</v>
      </c>
      <c r="J544" s="11">
        <f t="shared" si="211"/>
        <v>250.47</v>
      </c>
      <c r="K544" s="11">
        <f t="shared" si="212"/>
        <v>185.13000000000002</v>
      </c>
      <c r="L544" s="11">
        <f t="shared" si="213"/>
        <v>402.93</v>
      </c>
      <c r="M544" s="19" t="e">
        <f t="shared" si="214"/>
        <v>#VALUE!</v>
      </c>
      <c r="N544" s="19" t="e">
        <f>Tableau2[[#This Row],[0-5]]*0+Tableau2[[#This Row],[6-15]]*0.36+Tableau2[[#This Row],[16-25]]*0.36+Tableau2[[#This Row],[26-60]]*0.36+Tableau2[[#This Row],[61_et_plus]]*0.36</f>
        <v>#VALUE!</v>
      </c>
      <c r="P544" s="19" t="e">
        <f>Tableau2[[#This Row],[Demande de transport]]*0.15</f>
        <v>#VALUE!</v>
      </c>
      <c r="Q544" s="19"/>
      <c r="R544" s="19"/>
      <c r="S544" s="19"/>
      <c r="T544" s="19"/>
    </row>
    <row r="545" spans="1:20" x14ac:dyDescent="0.25">
      <c r="A545" s="18" t="s">
        <v>539</v>
      </c>
      <c r="B545" t="s">
        <v>543</v>
      </c>
      <c r="C545">
        <v>820</v>
      </c>
      <c r="D545">
        <v>0.16</v>
      </c>
      <c r="E545">
        <v>0.28000000000000003</v>
      </c>
      <c r="F545">
        <v>0.14000000000000001</v>
      </c>
      <c r="G545">
        <v>0.39</v>
      </c>
      <c r="H545">
        <v>0.03</v>
      </c>
      <c r="I545" s="11">
        <f t="shared" si="210"/>
        <v>131.19999999999999</v>
      </c>
      <c r="J545" s="11">
        <f t="shared" si="211"/>
        <v>229.60000000000002</v>
      </c>
      <c r="K545" s="11">
        <f t="shared" si="212"/>
        <v>114.80000000000001</v>
      </c>
      <c r="L545" s="11">
        <f t="shared" si="213"/>
        <v>319.8</v>
      </c>
      <c r="M545" s="19">
        <f t="shared" si="214"/>
        <v>24.599999999999998</v>
      </c>
      <c r="N545" s="19">
        <f>Tableau2[[#This Row],[0-5]]*0+Tableau2[[#This Row],[6-15]]*0.36+Tableau2[[#This Row],[16-25]]*0.36+Tableau2[[#This Row],[26-60]]*0.36+Tableau2[[#This Row],[61_et_plus]]*0.36</f>
        <v>247.96800000000002</v>
      </c>
      <c r="P545" s="19">
        <f>Tableau2[[#This Row],[Demande de transport]]*0.15</f>
        <v>37.1952</v>
      </c>
      <c r="Q545" s="19"/>
      <c r="R545" s="19"/>
      <c r="S545" s="19"/>
      <c r="T545" s="19"/>
    </row>
    <row r="546" spans="1:20" x14ac:dyDescent="0.25">
      <c r="A546" s="18" t="s">
        <v>539</v>
      </c>
      <c r="B546" t="s">
        <v>544</v>
      </c>
      <c r="C546">
        <v>569</v>
      </c>
      <c r="D546">
        <v>0.21</v>
      </c>
      <c r="E546">
        <v>0.24</v>
      </c>
      <c r="F546">
        <v>0.24</v>
      </c>
      <c r="G546">
        <v>0.31</v>
      </c>
      <c r="H546" s="21" t="s">
        <v>283</v>
      </c>
      <c r="I546" s="11">
        <f t="shared" si="210"/>
        <v>119.49</v>
      </c>
      <c r="J546" s="11">
        <f t="shared" si="211"/>
        <v>136.56</v>
      </c>
      <c r="K546" s="11">
        <f t="shared" si="212"/>
        <v>136.56</v>
      </c>
      <c r="L546" s="11">
        <f t="shared" si="213"/>
        <v>176.39</v>
      </c>
      <c r="M546" s="19" t="e">
        <f t="shared" si="214"/>
        <v>#VALUE!</v>
      </c>
      <c r="N546" s="19" t="e">
        <f>Tableau2[[#This Row],[0-5]]*0+Tableau2[[#This Row],[6-15]]*0.36+Tableau2[[#This Row],[16-25]]*0.36+Tableau2[[#This Row],[26-60]]*0.36+Tableau2[[#This Row],[61_et_plus]]*0.36</f>
        <v>#VALUE!</v>
      </c>
      <c r="P546" s="19" t="e">
        <f>Tableau2[[#This Row],[Demande de transport]]*0.15</f>
        <v>#VALUE!</v>
      </c>
      <c r="Q546" s="19"/>
      <c r="R546" s="19"/>
      <c r="S546" s="19"/>
      <c r="T546" s="19"/>
    </row>
    <row r="547" spans="1:20" x14ac:dyDescent="0.25">
      <c r="A547" s="18" t="s">
        <v>539</v>
      </c>
      <c r="B547" t="s">
        <v>545</v>
      </c>
      <c r="C547">
        <v>1081</v>
      </c>
      <c r="D547">
        <v>0.12</v>
      </c>
      <c r="E547">
        <v>0.27</v>
      </c>
      <c r="F547">
        <v>0.22</v>
      </c>
      <c r="G547">
        <v>0.35</v>
      </c>
      <c r="H547">
        <v>0.04</v>
      </c>
      <c r="I547" s="11">
        <f t="shared" si="210"/>
        <v>129.72</v>
      </c>
      <c r="J547" s="11">
        <f t="shared" si="211"/>
        <v>291.87</v>
      </c>
      <c r="K547" s="11">
        <f t="shared" si="212"/>
        <v>237.82</v>
      </c>
      <c r="L547" s="11">
        <f t="shared" si="213"/>
        <v>378.34999999999997</v>
      </c>
      <c r="M547" s="19">
        <f t="shared" si="214"/>
        <v>43.24</v>
      </c>
      <c r="N547" s="19">
        <f>Tableau2[[#This Row],[0-5]]*0+Tableau2[[#This Row],[6-15]]*0.36+Tableau2[[#This Row],[16-25]]*0.36+Tableau2[[#This Row],[26-60]]*0.36+Tableau2[[#This Row],[61_et_plus]]*0.36</f>
        <v>342.46080000000001</v>
      </c>
      <c r="P547" s="19">
        <f>Tableau2[[#This Row],[Demande de transport]]*0.15</f>
        <v>51.369120000000002</v>
      </c>
      <c r="Q547" s="19"/>
      <c r="R547" s="19"/>
      <c r="S547" s="19"/>
      <c r="T547" s="19"/>
    </row>
    <row r="548" spans="1:20" x14ac:dyDescent="0.25">
      <c r="A548" s="18" t="s">
        <v>539</v>
      </c>
      <c r="B548" t="s">
        <v>335</v>
      </c>
      <c r="C548">
        <v>571</v>
      </c>
      <c r="D548">
        <v>0.1</v>
      </c>
      <c r="E548">
        <v>0.28999999999999998</v>
      </c>
      <c r="F548">
        <v>0.23</v>
      </c>
      <c r="G548">
        <v>0.28999999999999998</v>
      </c>
      <c r="H548">
        <v>0.08</v>
      </c>
      <c r="I548" s="11">
        <f t="shared" si="210"/>
        <v>57.1</v>
      </c>
      <c r="J548" s="11">
        <f t="shared" si="211"/>
        <v>165.58999999999997</v>
      </c>
      <c r="K548" s="11">
        <f t="shared" si="212"/>
        <v>131.33000000000001</v>
      </c>
      <c r="L548" s="11">
        <f t="shared" si="213"/>
        <v>165.58999999999997</v>
      </c>
      <c r="M548" s="19">
        <f t="shared" si="214"/>
        <v>45.68</v>
      </c>
      <c r="N548" s="19">
        <f>Tableau2[[#This Row],[0-5]]*0+Tableau2[[#This Row],[6-15]]*0.36+Tableau2[[#This Row],[16-25]]*0.36+Tableau2[[#This Row],[26-60]]*0.36+Tableau2[[#This Row],[61_et_plus]]*0.36</f>
        <v>182.94839999999999</v>
      </c>
      <c r="P548" s="19">
        <f>Tableau2[[#This Row],[Demande de transport]]*0.15</f>
        <v>27.442259999999997</v>
      </c>
      <c r="Q548" s="19"/>
      <c r="R548" s="19"/>
      <c r="S548" s="19"/>
      <c r="T548" s="19"/>
    </row>
    <row r="549" spans="1:20" x14ac:dyDescent="0.25">
      <c r="A549" s="18" t="s">
        <v>539</v>
      </c>
      <c r="B549" t="s">
        <v>546</v>
      </c>
      <c r="C549">
        <v>1253</v>
      </c>
      <c r="D549">
        <v>0.13</v>
      </c>
      <c r="E549">
        <v>0.28000000000000003</v>
      </c>
      <c r="F549">
        <v>0.23</v>
      </c>
      <c r="G549">
        <v>0.32</v>
      </c>
      <c r="H549">
        <v>0.03</v>
      </c>
      <c r="I549" s="11">
        <f t="shared" si="210"/>
        <v>162.89000000000001</v>
      </c>
      <c r="J549" s="11">
        <f t="shared" si="211"/>
        <v>350.84000000000003</v>
      </c>
      <c r="K549" s="11">
        <f t="shared" si="212"/>
        <v>288.19</v>
      </c>
      <c r="L549" s="11">
        <f t="shared" si="213"/>
        <v>400.96000000000004</v>
      </c>
      <c r="M549" s="19">
        <f t="shared" si="214"/>
        <v>37.589999999999996</v>
      </c>
      <c r="N549" s="19">
        <f>Tableau2[[#This Row],[0-5]]*0+Tableau2[[#This Row],[6-15]]*0.36+Tableau2[[#This Row],[16-25]]*0.36+Tableau2[[#This Row],[26-60]]*0.36+Tableau2[[#This Row],[61_et_plus]]*0.36</f>
        <v>387.92879999999997</v>
      </c>
      <c r="P549" s="19">
        <f>Tableau2[[#This Row],[Demande de transport]]*0.15</f>
        <v>58.189319999999995</v>
      </c>
      <c r="Q549" s="19"/>
      <c r="R549" s="19"/>
      <c r="S549" s="19"/>
      <c r="T549" s="19"/>
    </row>
    <row r="550" spans="1:20" x14ac:dyDescent="0.25">
      <c r="A550" s="18" t="s">
        <v>539</v>
      </c>
      <c r="B550" t="s">
        <v>293</v>
      </c>
      <c r="C550">
        <v>1469</v>
      </c>
      <c r="D550">
        <v>0.16</v>
      </c>
      <c r="E550">
        <v>0.27</v>
      </c>
      <c r="F550">
        <v>0.18</v>
      </c>
      <c r="G550">
        <v>0.34</v>
      </c>
      <c r="H550">
        <v>0.04</v>
      </c>
      <c r="I550" s="11">
        <f t="shared" si="210"/>
        <v>235.04</v>
      </c>
      <c r="J550" s="11">
        <f t="shared" si="211"/>
        <v>396.63000000000005</v>
      </c>
      <c r="K550" s="11">
        <f t="shared" si="212"/>
        <v>264.42</v>
      </c>
      <c r="L550" s="11">
        <f t="shared" si="213"/>
        <v>499.46000000000004</v>
      </c>
      <c r="M550" s="19">
        <f t="shared" si="214"/>
        <v>58.76</v>
      </c>
      <c r="N550" s="19">
        <f>Tableau2[[#This Row],[0-5]]*0+Tableau2[[#This Row],[6-15]]*0.36+Tableau2[[#This Row],[16-25]]*0.36+Tableau2[[#This Row],[26-60]]*0.36+Tableau2[[#This Row],[61_et_plus]]*0.36</f>
        <v>438.93719999999996</v>
      </c>
      <c r="P550" s="19">
        <f>Tableau2[[#This Row],[Demande de transport]]*0.15</f>
        <v>65.840579999999989</v>
      </c>
      <c r="Q550" s="19"/>
      <c r="R550" s="19"/>
      <c r="S550" s="19"/>
      <c r="T550" s="19"/>
    </row>
    <row r="551" spans="1:20" x14ac:dyDescent="0.25">
      <c r="A551" s="18" t="s">
        <v>539</v>
      </c>
      <c r="B551" t="s">
        <v>547</v>
      </c>
      <c r="C551">
        <v>1007</v>
      </c>
      <c r="D551">
        <v>0.11</v>
      </c>
      <c r="E551">
        <v>0.36</v>
      </c>
      <c r="F551">
        <v>0.17</v>
      </c>
      <c r="G551">
        <v>0.32</v>
      </c>
      <c r="H551">
        <v>0.03</v>
      </c>
      <c r="I551" s="11">
        <f t="shared" si="210"/>
        <v>110.77</v>
      </c>
      <c r="J551" s="11">
        <f t="shared" si="211"/>
        <v>362.52</v>
      </c>
      <c r="K551" s="11">
        <f t="shared" si="212"/>
        <v>171.19000000000003</v>
      </c>
      <c r="L551" s="11">
        <f t="shared" si="213"/>
        <v>322.24</v>
      </c>
      <c r="M551" s="19">
        <f t="shared" si="214"/>
        <v>30.209999999999997</v>
      </c>
      <c r="N551" s="19">
        <f>Tableau2[[#This Row],[0-5]]*0+Tableau2[[#This Row],[6-15]]*0.36+Tableau2[[#This Row],[16-25]]*0.36+Tableau2[[#This Row],[26-60]]*0.36+Tableau2[[#This Row],[61_et_plus]]*0.36</f>
        <v>319.01760000000002</v>
      </c>
      <c r="P551" s="19">
        <f>Tableau2[[#This Row],[Demande de transport]]*0.15</f>
        <v>47.852640000000001</v>
      </c>
      <c r="Q551" s="19"/>
      <c r="R551" s="19"/>
      <c r="S551" s="19"/>
      <c r="T551" s="19"/>
    </row>
    <row r="552" spans="1:20" x14ac:dyDescent="0.25">
      <c r="A552" s="18" t="s">
        <v>539</v>
      </c>
      <c r="B552" t="s">
        <v>297</v>
      </c>
      <c r="C552">
        <v>1005</v>
      </c>
      <c r="D552">
        <v>0.13</v>
      </c>
      <c r="E552">
        <v>0.26</v>
      </c>
      <c r="F552">
        <v>0.23</v>
      </c>
      <c r="G552">
        <v>0.34</v>
      </c>
      <c r="H552">
        <v>0.03</v>
      </c>
      <c r="I552" s="11">
        <f t="shared" si="210"/>
        <v>130.65</v>
      </c>
      <c r="J552" s="11">
        <f t="shared" si="211"/>
        <v>261.3</v>
      </c>
      <c r="K552" s="11">
        <f t="shared" si="212"/>
        <v>231.15</v>
      </c>
      <c r="L552" s="11">
        <f t="shared" si="213"/>
        <v>341.70000000000005</v>
      </c>
      <c r="M552" s="19">
        <f t="shared" si="214"/>
        <v>30.15</v>
      </c>
      <c r="N552" s="19">
        <f>Tableau2[[#This Row],[0-5]]*0+Tableau2[[#This Row],[6-15]]*0.36+Tableau2[[#This Row],[16-25]]*0.36+Tableau2[[#This Row],[26-60]]*0.36+Tableau2[[#This Row],[61_et_plus]]*0.36</f>
        <v>311.14799999999997</v>
      </c>
      <c r="P552" s="19">
        <f>Tableau2[[#This Row],[Demande de transport]]*0.15</f>
        <v>46.672199999999997</v>
      </c>
      <c r="Q552" s="19"/>
      <c r="R552" s="19"/>
      <c r="S552" s="19"/>
      <c r="T552" s="19"/>
    </row>
    <row r="553" spans="1:20" x14ac:dyDescent="0.25">
      <c r="A553" s="18" t="s">
        <v>539</v>
      </c>
      <c r="B553" t="s">
        <v>485</v>
      </c>
      <c r="C553">
        <v>958</v>
      </c>
      <c r="D553">
        <v>0.1</v>
      </c>
      <c r="E553">
        <v>0.33</v>
      </c>
      <c r="F553">
        <v>0.19</v>
      </c>
      <c r="G553">
        <v>0.36</v>
      </c>
      <c r="H553">
        <v>0.02</v>
      </c>
      <c r="I553" s="11">
        <f t="shared" si="210"/>
        <v>95.800000000000011</v>
      </c>
      <c r="J553" s="11">
        <f t="shared" si="211"/>
        <v>316.14000000000004</v>
      </c>
      <c r="K553" s="11">
        <f t="shared" si="212"/>
        <v>182.02</v>
      </c>
      <c r="L553" s="11">
        <f t="shared" si="213"/>
        <v>344.88</v>
      </c>
      <c r="M553" s="19">
        <f t="shared" si="214"/>
        <v>19.16</v>
      </c>
      <c r="N553" s="19">
        <f>Tableau2[[#This Row],[0-5]]*0+Tableau2[[#This Row],[6-15]]*0.36+Tableau2[[#This Row],[16-25]]*0.36+Tableau2[[#This Row],[26-60]]*0.36+Tableau2[[#This Row],[61_et_plus]]*0.36</f>
        <v>310.392</v>
      </c>
      <c r="P553" s="19">
        <f>Tableau2[[#This Row],[Demande de transport]]*0.15</f>
        <v>46.558799999999998</v>
      </c>
      <c r="Q553" s="19"/>
      <c r="R553" s="19"/>
      <c r="S553" s="19"/>
      <c r="T553" s="19"/>
    </row>
    <row r="554" spans="1:20" x14ac:dyDescent="0.25">
      <c r="A554" s="18" t="s">
        <v>539</v>
      </c>
      <c r="B554" t="s">
        <v>539</v>
      </c>
      <c r="C554">
        <v>1090</v>
      </c>
      <c r="D554">
        <v>0.13</v>
      </c>
      <c r="E554">
        <v>0.31</v>
      </c>
      <c r="F554">
        <v>0.22</v>
      </c>
      <c r="G554">
        <v>0.3</v>
      </c>
      <c r="H554">
        <v>0.05</v>
      </c>
      <c r="I554" s="11">
        <f t="shared" si="210"/>
        <v>141.70000000000002</v>
      </c>
      <c r="J554" s="11">
        <f t="shared" si="211"/>
        <v>337.9</v>
      </c>
      <c r="K554" s="11">
        <f t="shared" si="212"/>
        <v>239.8</v>
      </c>
      <c r="L554" s="11">
        <f t="shared" si="213"/>
        <v>327</v>
      </c>
      <c r="M554" s="19">
        <f t="shared" si="214"/>
        <v>54.5</v>
      </c>
      <c r="N554" s="19">
        <f>Tableau2[[#This Row],[0-5]]*0+Tableau2[[#This Row],[6-15]]*0.36+Tableau2[[#This Row],[16-25]]*0.36+Tableau2[[#This Row],[26-60]]*0.36+Tableau2[[#This Row],[61_et_plus]]*0.36</f>
        <v>345.31200000000001</v>
      </c>
      <c r="P554" s="19">
        <f>Tableau2[[#This Row],[Demande de transport]]*0.15</f>
        <v>51.796799999999998</v>
      </c>
      <c r="Q554" s="19"/>
      <c r="R554" s="19"/>
      <c r="S554" s="19"/>
      <c r="T554" s="19"/>
    </row>
    <row r="555" spans="1:20" x14ac:dyDescent="0.25">
      <c r="A555" s="18" t="s">
        <v>539</v>
      </c>
      <c r="B555" t="s">
        <v>548</v>
      </c>
      <c r="C555">
        <v>689</v>
      </c>
      <c r="D555">
        <v>0.16</v>
      </c>
      <c r="E555">
        <v>0.24</v>
      </c>
      <c r="F555">
        <v>0.23</v>
      </c>
      <c r="G555">
        <v>0.31</v>
      </c>
      <c r="H555">
        <v>7.0000000000000007E-2</v>
      </c>
      <c r="I555" s="11">
        <f t="shared" si="210"/>
        <v>110.24000000000001</v>
      </c>
      <c r="J555" s="11">
        <f t="shared" si="211"/>
        <v>165.35999999999999</v>
      </c>
      <c r="K555" s="11">
        <f t="shared" si="212"/>
        <v>158.47</v>
      </c>
      <c r="L555" s="11">
        <f t="shared" si="213"/>
        <v>213.59</v>
      </c>
      <c r="M555" s="19">
        <f t="shared" si="214"/>
        <v>48.230000000000004</v>
      </c>
      <c r="N555" s="19">
        <f>Tableau2[[#This Row],[0-5]]*0+Tableau2[[#This Row],[6-15]]*0.36+Tableau2[[#This Row],[16-25]]*0.36+Tableau2[[#This Row],[26-60]]*0.36+Tableau2[[#This Row],[61_et_plus]]*0.36</f>
        <v>210.834</v>
      </c>
      <c r="P555" s="19">
        <f>Tableau2[[#This Row],[Demande de transport]]*0.15</f>
        <v>31.6251</v>
      </c>
      <c r="Q555" s="19"/>
      <c r="R555" s="19"/>
      <c r="S555" s="19"/>
      <c r="T555" s="19"/>
    </row>
  </sheetData>
  <phoneticPr fontId="2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Tsiory</cp:lastModifiedBy>
  <dcterms:created xsi:type="dcterms:W3CDTF">2024-10-14T05:45:38Z</dcterms:created>
  <dcterms:modified xsi:type="dcterms:W3CDTF">2024-11-07T13:24:27Z</dcterms:modified>
</cp:coreProperties>
</file>