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B81D451B-09C2-4A0E-8239-DD580317F735}" xr6:coauthVersionLast="47" xr6:coauthVersionMax="47" xr10:uidLastSave="{00000000-0000-0000-0000-000000000000}"/>
  <bookViews>
    <workbookView xWindow="-120" yWindow="-120" windowWidth="20730" windowHeight="11310" tabRatio="531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ampuses">Lists!$A$6:$A$8</definedName>
    <definedName name="Course">'Students-database'!$G$8:$G$61</definedName>
    <definedName name="Courses">Lists!$E$6:$E$8</definedName>
    <definedName name="First_Enrolment_Date">'Students-database'!$K$8:$K$61</definedName>
    <definedName name="Gender">'Students-database'!$H$8:$H$61</definedName>
    <definedName name="Nationalities">Lists!$C$6:$C$18</definedName>
    <definedName name="Nationality">'Students-database'!$F$8:$F$61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s">Lists!$G$6:$G$10</definedName>
    <definedName name="Total_Number_of_units_enrolled">'Students-database'!$N$8:$N$61</definedName>
    <definedName name="Total_payments">'Students-database'!$O$8:$O$61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6" l="1"/>
  <c r="T34" i="6"/>
  <c r="U25" i="6"/>
  <c r="T16" i="6"/>
  <c r="T9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<sst xmlns="http://schemas.openxmlformats.org/spreadsheetml/2006/main" count="511" uniqueCount="238">
  <si>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</si>
  <si>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</si>
  <si>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</si>
  <si>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</si>
  <si>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</si>
  <si>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</si>
  <si>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</si>
  <si>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</si>
  <si>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</si>
  <si>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</si>
  <si>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</si>
  <si>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</si>
  <si>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</si>
  <si>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</si>
  <si>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</si>
  <si>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</si>
  <si>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</si>
  <si>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</si>
  <si>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</si>
  <si>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</si>
  <si>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</si>
  <si>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</si>
  <si>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</si>
  <si>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</si>
  <si>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</si>
  <si>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</si>
  <si>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</si>
  <si>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</si>
  <si>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</si>
  <si>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</si>
  <si>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</si>
  <si>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</si>
  <si>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</si>
  <si>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</si>
  <si>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</si>
  <si>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</si>
  <si>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</si>
  <si>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</si>
  <si>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</si>
  <si>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</si>
  <si>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</si>
  <si>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</si>
  <si>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</si>
  <si>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</si>
  <si>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</si>
  <si>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</si>
  <si>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</si>
  <si>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</si>
  <si>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</si>
  <si>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</si>
  <si>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</si>
  <si>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</si>
  <si>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</si>
  <si>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</si>
  <si>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</si>
  <si>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</si>
  <si>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</si>
  <si>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</si>
  <si>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</si>
  <si>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</si>
  <si>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</si>
  <si>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</si>
  <si>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</si>
  <si>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</si>
  <si>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</si>
  <si>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</si>
  <si>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</si>
  <si>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</si>
  <si>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</si>
  <si>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</si>
  <si>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</si>
  <si>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</si>
  <si>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</si>
  <si>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</si>
  <si>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</si>
  <si>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</si>
  <si>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</si>
  <si>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</si>
  <si>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</si>
  <si>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</si>
  <si>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</si>
  <si>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</si>
  <si>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</si>
  <si>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</si>
  <si>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</si>
  <si>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</si>
  <si>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</si>
  <si>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</si>
  <si>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</si>
  <si>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</si>
  <si>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</si>
  <si>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</si>
  <si>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</si>
  <si>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</si>
  <si>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</si>
  <si>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</si>
  <si>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</si>
  <si>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</si>
  <si>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</si>
  <si>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</si>
  <si>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</si>
  <si>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</si>
  <si>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</si>
  <si>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</si>
  <si>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</si>
  <si>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</si>
  <si>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</si>
  <si>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</si>
  <si>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</si>
  <si>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</si>
  <si>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</si>
  <si>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</si>
  <si>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</si>
  <si>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</si>
  <si>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</si>
  <si>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</si>
  <si>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</si>
  <si>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</si>
  <si>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</si>
  <si>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</si>
  <si>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</si>
  <si>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</si>
  <si>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</si>
  <si>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</si>
  <si>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</si>
  <si>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</si>
  <si>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</si>
  <si>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</si>
  <si>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</si>
  <si>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</si>
  <si>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</si>
  <si>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</si>
  <si>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</si>
  <si>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</si>
  <si>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</si>
  <si>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</si>
  <si>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</si>
  <si>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</si>
  <si>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</si>
  <si>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</si>
  <si>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</si>
  <si>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</si>
  <si>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</si>
  <si>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</si>
  <si>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</si>
  <si>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</si>
  <si>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</si>
  <si>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</si>
  <si>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</si>
  <si>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</si>
  <si>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</si>
  <si>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</si>
  <si>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</si>
  <si>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</si>
  <si>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</si>
  <si>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</si>
  <si>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</si>
  <si>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</si>
  <si>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</si>
  <si>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</si>
  <si>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</si>
  <si>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</si>
  <si>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</si>
  <si>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</si>
  <si>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</si>
  <si>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</si>
  <si>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</si>
  <si>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</si>
  <si>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</si>
  <si>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</si>
  <si>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</si>
  <si>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</si>
  <si>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</si>
  <si>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</si>
  <si>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</si>
  <si>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</si>
  <si>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</si>
  <si>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</si>
  <si>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</si>
  <si>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</si>
  <si>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</si>
  <si>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</si>
  <si>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</si>
  <si>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</si>
  <si>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</si>
  <si>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</si>
  <si>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</si>
  <si>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</si>
  <si>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</si>
  <si>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</si>
  <si>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</si>
  <si>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</si>
  <si>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</si>
  <si>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</si>
  <si>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</si>
  <si>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</si>
  <si>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</si>
  <si>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</si>
  <si>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</si>
  <si>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</si>
  <si>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</si>
  <si>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</si>
  <si>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</si>
  <si>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</si>
  <si>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</si>
  <si>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</si>
  <si>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</si>
  <si>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</si>
  <si>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</si>
  <si>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</si>
  <si>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</si>
  <si>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</si>
  <si>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</si>
  <si>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</si>
  <si>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</si>
  <si>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</si>
  <si>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</si>
  <si>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</si>
  <si>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t>Number of Accounting students with a Fail grade</t>
  </si>
  <si>
    <t>Total Payments of Sydney/Accounting students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</si>
  <si>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</si>
  <si>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</si>
  <si>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</si>
  <si>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</si>
  <si>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</si>
  <si>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</si>
  <si>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</si>
  <si>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</si>
  <si>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</si>
  <si>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</si>
  <si>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</si>
  <si>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Campuses</t>
  </si>
  <si>
    <t>Nationalities</t>
  </si>
  <si>
    <t>Courses</t>
  </si>
  <si>
    <t xml:space="preserve"> Total Grades</t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</si>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</sst>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1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65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2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20" fillId="7" borderId="1" xfId="0" applyFont="1" applyFill="1" applyBorder="1" applyAlignment="1">
      <alignment horizontal="left" vertical="center" wrapText="1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23" fillId="0" borderId="15" xfId="0" applyFont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0" fontId="0" fillId="0" borderId="16" xfId="0" applyBorder="1"/>
    <xf numFmtId="0" fontId="0" fillId="0" borderId="5" xfId="0" applyBorder="1"/>
    <xf numFmtId="0" fontId="0" fillId="0" borderId="0" xfId="0" applyBorder="1"/>
    <xf numFmtId="0" fontId="8" fillId="5" borderId="4" xfId="0" applyFont="1" applyFill="1" applyBorder="1" applyAlignment="1">
      <alignment horizontal="center" vertical="center" wrapText="1"/>
    </xf>
    <xf numFmtId="165" fontId="0" fillId="0" borderId="19" xfId="1" applyFont="1" applyBorder="1"/>
    <xf numFmtId="0" fontId="0" fillId="0" borderId="16" xfId="0" applyFill="1" applyBorder="1"/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1047750</xdr:colOff>
      <xdr:row>3</xdr:row>
      <xdr:rowOff>114300</xdr:rowOff>
    </xdr:from>
    <xdr:to>
      <xdr:col>6</xdr:col>
      <xdr:colOff>1352549</xdr:colOff>
      <xdr:row>4</xdr:row>
      <xdr:rowOff>228600</xdr:rowOff>
    </xdr:to>
    <xdr:sp macro="" textlink="">
      <xdr:nvSpPr>
        <xdr:cNvPr id="4" name="Down Arrow 16">
          <a:extLst>
            <a:ext uri="{FF2B5EF4-FFF2-40B4-BE49-F238E27FC236}">
              <a16:creationId xmlns:a16="http://schemas.microsoft.com/office/drawing/2014/main" id="{516D3C5F-EE75-4414-8365-3F1A38324868}"/>
            </a:ext>
          </a:extLst>
        </xdr:cNvPr>
        <xdr:cNvSpPr/>
      </xdr:nvSpPr>
      <xdr:spPr>
        <a:xfrm>
          <a:off x="2292667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6A57F-FBF5-4E39-9CC7-C319E32DE38D}" name="Table1" displayName="Table1" ref="C7:Q61" totalsRowShown="0" headerRowDxfId="22" headerRowBorderDxfId="20" tableBorderDxfId="21" totalsRowBorderDxfId="19">
  <autoFilter ref="C7:Q61" xr:uid="{2086A57F-FBF5-4E39-9CC7-C319E32DE38D}"/>
  <tableColumns count="15">
    <tableColumn id="1" xr3:uid="{E5025B69-F30C-4305-B944-C5A1CEE98930}" name="Student number" dataDxfId="18"/>
    <tableColumn id="2" xr3:uid="{A063CD88-24DC-49C4-809A-ECBB124363A1}" name="Student name" dataDxfId="17"/>
    <tableColumn id="3" xr3:uid="{FEE7F755-B9D7-4C47-B134-269AC3E2AFAC}" name="Campus" dataDxfId="16"/>
    <tableColumn id="4" xr3:uid="{3EDB44F2-62F2-47DF-9EDB-5AC5EFBD3754}" name="Nationality" dataDxfId="15"/>
    <tableColumn id="5" xr3:uid="{DCB40DD8-6B63-433A-98AA-1E7E22C2C45C}" name="Course" dataDxfId="14"/>
    <tableColumn id="6" xr3:uid="{C19F57FB-4C83-476C-A06C-A29E4A03CABB}" name="Gender" dataDxfId="13"/>
    <tableColumn id="7" xr3:uid="{D0E4A3A5-21E1-457A-BA40-CFADCB4853D0}" name=" Attendance Percentage (Current Semester)" dataDxfId="12"/>
    <tableColumn id="8" xr3:uid="{0B79DB53-B912-4631-B7AE-670924BB4A42}" name="Birth Year" dataDxfId="11"/>
    <tableColumn id="9" xr3:uid="{0A654122-CE55-40B0-843F-32D40CC8A1FD}" name="First Enrolment Date" dataDxfId="10"/>
    <tableColumn id="10" xr3:uid="{B8590015-0625-4C6F-853C-F1794DEE1786}" name="Number of Units enrolled (Current Semester)" dataDxfId="9"/>
    <tableColumn id="11" xr3:uid="{957D339A-1EF0-4FEA-8D6A-237833E43C18}" name="Number of units Failed (Current Semester)" dataDxfId="8"/>
    <tableColumn id="12" xr3:uid="{8A8F4758-1C50-4F53-8502-AB0983BFF20E}" name="Total Number of units enrolled" dataDxfId="7"/>
    <tableColumn id="13" xr3:uid="{8C1FAA59-AF7C-40FD-BE4A-74B75D588849}" name="Total payments" dataDxfId="6" dataCellStyle="Currency">
      <calculatedColumnFormula>+N8*2510</calculatedColumnFormula>
    </tableColumn>
    <tableColumn id="14" xr3:uid="{33FD10CA-F14C-4D3D-8144-376086757385}" name="Average Total Marks out of 100" dataDxfId="5" dataCellStyle="Currency"/>
    <tableColumn id="15" xr3:uid="{10348B07-65AA-4620-B85D-7F5873C1F10C}" name=" Total Grade" dataDxfId="4" dataCellStyle="Currency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E53F1C-347B-4185-817D-5C07E7AD0437}" name="Table3" displayName="Table3" ref="C5:C18" totalsRowShown="0" headerRowDxfId="23" headerRowBorderDxfId="24" tableBorderDxfId="25">
  <autoFilter ref="C5:C18" xr:uid="{BCE53F1C-347B-4185-817D-5C07E7AD0437}"/>
  <tableColumns count="1">
    <tableColumn id="1" xr3:uid="{85CE164E-7966-4A16-921F-A9267B0B14CE}" name="Nationaliti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44" zoomScaleNormal="100" workbookViewId="0">
      <selection activeCell="B55" sqref="B55"/>
    </sheetView>
  </sheetViews>
  <sheetFormatPr defaultColWidth="9.85546875" defaultRowHeight="15"/>
  <cols>
    <col min="1" max="8" width="9.85546875" style="25"/>
    <col min="9" max="12" width="12.28515625" style="25" customWidth="1"/>
    <col min="13" max="13" width="39.5703125" style="25" customWidth="1"/>
    <col min="14" max="16" width="12.28515625" style="25" customWidth="1"/>
    <col min="17" max="16384" width="9.85546875" style="25"/>
  </cols>
  <sheetData>
    <row r="1" spans="1:16">
      <c r="H1" s="26"/>
    </row>
    <row r="2" spans="1:16" ht="34.5">
      <c r="H2" s="40" t="s">
        <v>105</v>
      </c>
      <c r="I2" s="41"/>
      <c r="J2" s="41"/>
      <c r="K2" s="41"/>
      <c r="L2" s="41"/>
      <c r="M2" s="41"/>
      <c r="N2" s="41"/>
      <c r="O2" s="41"/>
      <c r="P2" s="41"/>
    </row>
    <row r="3" spans="1:16">
      <c r="H3" s="26"/>
    </row>
    <row r="4" spans="1:16" ht="30">
      <c r="H4" s="42" t="s">
        <v>120</v>
      </c>
      <c r="I4" s="43"/>
      <c r="J4" s="43"/>
      <c r="K4" s="43"/>
      <c r="L4" s="43"/>
      <c r="M4" s="43"/>
      <c r="N4" s="43"/>
      <c r="O4" s="43"/>
      <c r="P4" s="43"/>
    </row>
    <row r="5" spans="1:16" ht="15.75" thickBot="1">
      <c r="H5" s="26"/>
    </row>
    <row r="6" spans="1:16" ht="32.25" thickBot="1">
      <c r="H6" s="26"/>
      <c r="I6" s="44" t="s">
        <v>104</v>
      </c>
      <c r="J6" s="45"/>
      <c r="K6" s="45"/>
      <c r="L6" s="45"/>
      <c r="M6" s="45"/>
      <c r="N6" s="45"/>
      <c r="O6" s="46"/>
      <c r="P6" s="27"/>
    </row>
    <row r="7" spans="1:16" s="28" customFormat="1"/>
    <row r="8" spans="1:16" s="28" customFormat="1"/>
    <row r="9" spans="1:16" s="28" customFormat="1"/>
    <row r="10" spans="1:16" ht="18.75" thickBot="1">
      <c r="A10" s="29" t="s">
        <v>121</v>
      </c>
      <c r="B10" s="29"/>
      <c r="C10" s="29"/>
      <c r="D10" s="29"/>
      <c r="E10" s="29"/>
      <c r="F10" s="29"/>
      <c r="G10" s="29"/>
      <c r="H10" s="27"/>
      <c r="I10" s="28"/>
      <c r="J10" s="28"/>
      <c r="K10" s="28"/>
      <c r="L10" s="28"/>
      <c r="M10" s="28"/>
      <c r="N10" s="28"/>
      <c r="O10" s="28"/>
      <c r="P10" s="28"/>
    </row>
    <row r="11" spans="1:16" ht="12.6" customHeight="1" thickTop="1">
      <c r="A11" s="30"/>
      <c r="B11" s="30"/>
      <c r="C11" s="30"/>
      <c r="D11" s="30"/>
      <c r="E11" s="30"/>
      <c r="F11" s="30"/>
      <c r="G11" s="30"/>
      <c r="H11" s="30"/>
      <c r="I11" s="28"/>
      <c r="J11" s="28"/>
      <c r="K11" s="28"/>
      <c r="L11" s="28"/>
      <c r="M11" s="28"/>
      <c r="N11" s="28"/>
      <c r="O11" s="28"/>
      <c r="P11" s="28"/>
    </row>
    <row r="12" spans="1:16" ht="60" customHeight="1">
      <c r="A12" s="47" t="s">
        <v>166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31"/>
      <c r="O12" s="31"/>
    </row>
    <row r="13" spans="1:16" s="28" customFormat="1" ht="9" customHeight="1"/>
    <row r="14" spans="1:16" s="28" customFormat="1" ht="5.45" customHeight="1"/>
    <row r="15" spans="1:16" ht="18.75" thickBot="1">
      <c r="A15" s="29" t="s">
        <v>103</v>
      </c>
      <c r="B15" s="29"/>
      <c r="C15" s="29"/>
      <c r="D15" s="29"/>
      <c r="E15" s="29"/>
      <c r="F15" s="29"/>
      <c r="G15" s="29"/>
      <c r="H15" s="27"/>
      <c r="I15" s="32"/>
      <c r="M15" s="33"/>
    </row>
    <row r="16" spans="1:16" ht="10.5" customHeight="1" thickTop="1">
      <c r="A16" s="30"/>
      <c r="B16" s="30"/>
      <c r="C16" s="30"/>
      <c r="D16" s="30"/>
      <c r="E16" s="30"/>
      <c r="F16" s="30"/>
      <c r="G16" s="30"/>
      <c r="H16" s="30"/>
      <c r="I16" s="32"/>
    </row>
    <row r="17" spans="1:2" s="28" customFormat="1">
      <c r="A17" s="28" t="s">
        <v>167</v>
      </c>
    </row>
    <row r="18" spans="1:2" s="28" customFormat="1"/>
    <row r="19" spans="1:2" s="28" customFormat="1">
      <c r="A19" s="28" t="s">
        <v>169</v>
      </c>
    </row>
    <row r="20" spans="1:2" s="28" customFormat="1">
      <c r="A20" s="37" t="s">
        <v>176</v>
      </c>
    </row>
    <row r="21" spans="1:2" s="28" customFormat="1">
      <c r="A21" s="28" t="s">
        <v>102</v>
      </c>
    </row>
    <row r="22" spans="1:2" s="28" customFormat="1">
      <c r="A22" s="28" t="s">
        <v>174</v>
      </c>
    </row>
    <row r="23" spans="1:2" s="28" customFormat="1"/>
    <row r="24" spans="1:2" s="28" customFormat="1">
      <c r="A24" s="28" t="s">
        <v>173</v>
      </c>
    </row>
    <row r="25" spans="1:2" s="28" customFormat="1"/>
    <row r="26" spans="1:2">
      <c r="A26" s="25">
        <v>1</v>
      </c>
      <c r="B26" s="24" t="s">
        <v>177</v>
      </c>
    </row>
    <row r="27" spans="1:2">
      <c r="A27" s="25">
        <v>2</v>
      </c>
      <c r="B27" s="24" t="s">
        <v>200</v>
      </c>
    </row>
    <row r="28" spans="1:2">
      <c r="A28" s="25">
        <v>3</v>
      </c>
      <c r="B28" s="24" t="s">
        <v>229</v>
      </c>
    </row>
    <row r="29" spans="1:2">
      <c r="A29" s="25">
        <v>4</v>
      </c>
      <c r="B29" s="24" t="s">
        <v>230</v>
      </c>
    </row>
    <row r="30" spans="1:2">
      <c r="A30" s="25">
        <v>5</v>
      </c>
      <c r="B30" s="24" t="s">
        <v>201</v>
      </c>
    </row>
    <row r="31" spans="1:2">
      <c r="A31" s="25">
        <v>6</v>
      </c>
      <c r="B31" s="24" t="s">
        <v>224</v>
      </c>
    </row>
    <row r="32" spans="1:2">
      <c r="A32" s="25">
        <v>7</v>
      </c>
      <c r="B32" s="24" t="s">
        <v>178</v>
      </c>
    </row>
    <row r="33" spans="1:2">
      <c r="A33" s="25">
        <v>8</v>
      </c>
      <c r="B33" s="24" t="s">
        <v>179</v>
      </c>
    </row>
    <row r="34" spans="1:2">
      <c r="A34" s="25">
        <v>9</v>
      </c>
      <c r="B34" s="24" t="s">
        <v>172</v>
      </c>
    </row>
    <row r="35" spans="1:2">
      <c r="A35" s="25">
        <v>10</v>
      </c>
      <c r="B35" s="24" t="s">
        <v>171</v>
      </c>
    </row>
    <row r="36" spans="1:2">
      <c r="A36" s="25">
        <v>11</v>
      </c>
      <c r="B36" s="34" t="s">
        <v>170</v>
      </c>
    </row>
    <row r="37" spans="1:2">
      <c r="A37" s="25">
        <v>12</v>
      </c>
      <c r="B37" s="24" t="s">
        <v>175</v>
      </c>
    </row>
    <row r="38" spans="1:2">
      <c r="A38" s="25">
        <v>13</v>
      </c>
      <c r="B38" s="24" t="s">
        <v>188</v>
      </c>
    </row>
    <row r="39" spans="1:2">
      <c r="A39" s="25">
        <v>14</v>
      </c>
      <c r="B39" s="24" t="s">
        <v>180</v>
      </c>
    </row>
    <row r="40" spans="1:2">
      <c r="A40" s="25">
        <v>15</v>
      </c>
      <c r="B40" s="24" t="s">
        <v>182</v>
      </c>
    </row>
    <row r="41" spans="1:2">
      <c r="A41" s="25">
        <v>16</v>
      </c>
      <c r="B41" s="24" t="s">
        <v>181</v>
      </c>
    </row>
    <row r="42" spans="1:2">
      <c r="A42" s="25">
        <v>17</v>
      </c>
      <c r="B42" s="24" t="s">
        <v>183</v>
      </c>
    </row>
    <row r="43" spans="1:2">
      <c r="A43" s="25">
        <v>18</v>
      </c>
      <c r="B43" s="24" t="s">
        <v>184</v>
      </c>
    </row>
    <row r="44" spans="1:2">
      <c r="A44" s="25">
        <v>19</v>
      </c>
      <c r="B44" s="24" t="s">
        <v>190</v>
      </c>
    </row>
    <row r="45" spans="1:2">
      <c r="A45" s="25">
        <v>20</v>
      </c>
      <c r="B45" s="24" t="s">
        <v>191</v>
      </c>
    </row>
    <row r="46" spans="1:2">
      <c r="B46" s="24" t="s">
        <v>192</v>
      </c>
    </row>
    <row r="47" spans="1:2">
      <c r="A47" s="25">
        <v>21</v>
      </c>
      <c r="B47" s="24" t="s">
        <v>189</v>
      </c>
    </row>
    <row r="48" spans="1:2">
      <c r="A48" s="25">
        <v>22</v>
      </c>
      <c r="B48" s="24" t="s">
        <v>193</v>
      </c>
    </row>
    <row r="49" spans="1:2">
      <c r="A49" s="25">
        <v>23</v>
      </c>
      <c r="B49" s="24" t="s">
        <v>194</v>
      </c>
    </row>
    <row r="50" spans="1:2">
      <c r="A50" s="25">
        <v>24</v>
      </c>
      <c r="B50" s="24" t="s">
        <v>198</v>
      </c>
    </row>
    <row r="51" spans="1:2">
      <c r="B51" s="24" t="s">
        <v>199</v>
      </c>
    </row>
    <row r="52" spans="1:2">
      <c r="A52" s="25">
        <v>25</v>
      </c>
      <c r="B52" s="24" t="s">
        <v>195</v>
      </c>
    </row>
    <row r="53" spans="1:2">
      <c r="A53" s="25">
        <v>26</v>
      </c>
      <c r="B53" s="24" t="s">
        <v>196</v>
      </c>
    </row>
    <row r="54" spans="1:2">
      <c r="A54" s="25">
        <v>27</v>
      </c>
      <c r="B54" s="24" t="s">
        <v>197</v>
      </c>
    </row>
    <row r="55" spans="1:2">
      <c r="A55" s="25">
        <v>28</v>
      </c>
      <c r="B55" s="24" t="s">
        <v>187</v>
      </c>
    </row>
    <row r="56" spans="1:2">
      <c r="A56" s="25">
        <v>29</v>
      </c>
      <c r="B56" s="24" t="s">
        <v>185</v>
      </c>
    </row>
    <row r="57" spans="1:2" s="28" customFormat="1">
      <c r="A57" s="25">
        <v>30</v>
      </c>
      <c r="B57" s="24" t="s">
        <v>186</v>
      </c>
    </row>
    <row r="58" spans="1:2" s="28" customFormat="1"/>
    <row r="59" spans="1:2" s="28" customFormat="1"/>
    <row r="60" spans="1:2" s="28" customFormat="1">
      <c r="A60" s="28" t="s">
        <v>101</v>
      </c>
    </row>
    <row r="61" spans="1:2" s="28" customFormat="1"/>
    <row r="64" spans="1:2">
      <c r="A64" s="35"/>
    </row>
    <row r="65" spans="1:1">
      <c r="A65" s="36"/>
    </row>
    <row r="66" spans="1:1">
      <c r="A66" s="36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40625" defaultRowHeight="15"/>
  <cols>
    <col min="1" max="1" width="29.5703125" style="6" bestFit="1" customWidth="1"/>
    <col min="2" max="2" width="23.140625" style="6" bestFit="1" customWidth="1"/>
    <col min="3" max="6" width="9.140625" style="6"/>
    <col min="7" max="7" width="10.85546875" style="6" customWidth="1"/>
    <col min="8" max="8" width="10.5703125" style="6" customWidth="1"/>
    <col min="9" max="16384" width="9.140625" style="6"/>
  </cols>
  <sheetData>
    <row r="1" spans="1:8" ht="46.5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61"/>
  <sheetViews>
    <sheetView tabSelected="1" zoomScale="90" zoomScaleNormal="90" workbookViewId="0">
      <selection activeCell="S9" sqref="S9"/>
    </sheetView>
  </sheetViews>
  <sheetFormatPr defaultRowHeight="15"/>
  <cols>
    <col min="1" max="1" width="1.5703125" customWidth="1"/>
    <col min="2" max="2" width="1.85546875" customWidth="1"/>
    <col min="3" max="3" width="17.5703125" style="1" customWidth="1"/>
    <col min="4" max="4" width="22" bestFit="1" customWidth="1"/>
    <col min="5" max="5" width="12" customWidth="1"/>
    <col min="6" max="6" width="15.85546875" customWidth="1"/>
    <col min="7" max="7" width="13.85546875" customWidth="1"/>
    <col min="8" max="8" width="20.140625" style="1" customWidth="1"/>
    <col min="9" max="9" width="37.7109375" style="1" customWidth="1"/>
    <col min="10" max="10" width="17.28515625" style="1" customWidth="1"/>
    <col min="11" max="11" width="22.7109375" style="1" customWidth="1"/>
    <col min="12" max="12" width="38.85546875" style="1" customWidth="1"/>
    <col min="13" max="13" width="36.7109375" style="1" customWidth="1"/>
    <col min="14" max="14" width="27.28515625" style="1" customWidth="1"/>
    <col min="15" max="15" width="15.140625" style="1" customWidth="1"/>
    <col min="16" max="16" width="27.5703125" customWidth="1"/>
    <col min="17" max="17" width="21.5703125" customWidth="1"/>
    <col min="18" max="18" width="3.7109375" customWidth="1"/>
    <col min="19" max="19" width="25.7109375" customWidth="1"/>
    <col min="20" max="20" width="16.7109375" customWidth="1"/>
    <col min="21" max="21" width="15.140625" customWidth="1"/>
  </cols>
  <sheetData>
    <row r="1" spans="3:20" ht="15" customHeight="1">
      <c r="C1" s="58" t="s">
        <v>205</v>
      </c>
      <c r="E1" s="58" t="s">
        <v>168</v>
      </c>
      <c r="F1" s="58" t="s">
        <v>163</v>
      </c>
      <c r="G1" s="58" t="s">
        <v>164</v>
      </c>
      <c r="H1" s="70" t="s">
        <v>202</v>
      </c>
      <c r="I1" s="58" t="s">
        <v>204</v>
      </c>
      <c r="J1" s="59" t="s">
        <v>203</v>
      </c>
      <c r="K1" s="60" t="s">
        <v>206</v>
      </c>
      <c r="L1" s="62" t="s">
        <v>207</v>
      </c>
      <c r="M1" s="58" t="s">
        <v>227</v>
      </c>
      <c r="N1" s="62" t="s">
        <v>208</v>
      </c>
      <c r="O1"/>
      <c r="P1" s="58" t="s">
        <v>165</v>
      </c>
      <c r="Q1" s="66" t="s">
        <v>209</v>
      </c>
    </row>
    <row r="2" spans="3:20" ht="15" customHeight="1">
      <c r="C2" s="58"/>
      <c r="E2" s="58"/>
      <c r="F2" s="58"/>
      <c r="G2" s="58"/>
      <c r="H2" s="71"/>
      <c r="I2" s="58"/>
      <c r="J2" s="59"/>
      <c r="K2" s="60"/>
      <c r="L2" s="62"/>
      <c r="M2" s="58"/>
      <c r="N2" s="62"/>
      <c r="O2"/>
      <c r="P2" s="58"/>
      <c r="Q2" s="66"/>
    </row>
    <row r="3" spans="3:20" ht="15" customHeight="1">
      <c r="C3" s="58"/>
      <c r="E3" s="58"/>
      <c r="F3" s="58"/>
      <c r="G3" s="58"/>
      <c r="H3" s="71"/>
      <c r="I3" s="58"/>
      <c r="J3" s="59"/>
      <c r="K3" s="60"/>
      <c r="L3" s="62"/>
      <c r="M3" s="58"/>
      <c r="N3" s="62"/>
      <c r="O3"/>
      <c r="P3" s="58"/>
      <c r="Q3" s="66"/>
    </row>
    <row r="4" spans="3:20" ht="15" customHeight="1">
      <c r="C4" s="58"/>
      <c r="E4" s="58"/>
      <c r="F4" s="58"/>
      <c r="G4" s="58"/>
      <c r="H4" s="71"/>
      <c r="I4" s="58"/>
      <c r="J4" s="59"/>
      <c r="K4" s="60"/>
      <c r="L4" s="62"/>
      <c r="M4" s="58"/>
      <c r="N4" s="62"/>
      <c r="O4"/>
      <c r="P4" s="58"/>
      <c r="Q4" s="66"/>
    </row>
    <row r="5" spans="3:20" ht="15" customHeight="1">
      <c r="C5" s="58"/>
      <c r="E5" s="58"/>
      <c r="F5" s="58"/>
      <c r="G5" s="58"/>
      <c r="H5" s="71"/>
      <c r="I5" s="58"/>
      <c r="J5" s="59"/>
      <c r="K5" s="60"/>
      <c r="L5" s="62"/>
      <c r="M5" s="58"/>
      <c r="N5" s="62"/>
      <c r="O5"/>
      <c r="P5" s="58"/>
      <c r="Q5" s="66"/>
    </row>
    <row r="6" spans="3:20" ht="15" customHeight="1">
      <c r="C6" s="58"/>
      <c r="D6" s="14"/>
      <c r="E6" s="69"/>
      <c r="F6" s="58"/>
      <c r="G6" s="58"/>
      <c r="H6" s="72"/>
      <c r="I6" s="58"/>
      <c r="J6" s="59"/>
      <c r="K6" s="61"/>
      <c r="L6" s="62"/>
      <c r="M6" s="58"/>
      <c r="N6" s="62"/>
      <c r="O6" s="14"/>
      <c r="P6" s="58"/>
      <c r="Q6" s="66"/>
    </row>
    <row r="7" spans="3:20" s="2" customFormat="1" ht="51" customHeight="1">
      <c r="C7" s="74" t="s">
        <v>12</v>
      </c>
      <c r="D7" s="12" t="s">
        <v>13</v>
      </c>
      <c r="E7" s="12" t="s">
        <v>10</v>
      </c>
      <c r="F7" s="12" t="s">
        <v>14</v>
      </c>
      <c r="G7" s="12" t="s">
        <v>11</v>
      </c>
      <c r="H7" s="12" t="s">
        <v>106</v>
      </c>
      <c r="I7" s="13" t="s">
        <v>108</v>
      </c>
      <c r="J7" s="12" t="s">
        <v>107</v>
      </c>
      <c r="K7" s="13" t="s">
        <v>117</v>
      </c>
      <c r="L7" s="13" t="s">
        <v>225</v>
      </c>
      <c r="M7" s="13" t="s">
        <v>226</v>
      </c>
      <c r="N7" s="13" t="s">
        <v>118</v>
      </c>
      <c r="O7" s="13" t="s">
        <v>119</v>
      </c>
      <c r="P7" s="13" t="s">
        <v>111</v>
      </c>
      <c r="Q7" s="76" t="s">
        <v>228</v>
      </c>
      <c r="S7" s="62" t="s">
        <v>211</v>
      </c>
      <c r="T7" s="62"/>
    </row>
    <row r="8" spans="3:20" ht="18.75">
      <c r="C8" s="75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3">
        <v>0.72</v>
      </c>
      <c r="J8" s="3">
        <v>1992</v>
      </c>
      <c r="K8" s="23">
        <v>42401</v>
      </c>
      <c r="L8" s="3">
        <v>1</v>
      </c>
      <c r="M8" s="3">
        <v>0</v>
      </c>
      <c r="N8" s="3">
        <v>4</v>
      </c>
      <c r="O8" s="16">
        <f>+N8*2510</f>
        <v>10040</v>
      </c>
      <c r="P8" s="15">
        <v>84</v>
      </c>
      <c r="Q8" s="77" t="s">
        <v>112</v>
      </c>
      <c r="S8" s="65" t="s">
        <v>99</v>
      </c>
      <c r="T8" s="65"/>
    </row>
    <row r="9" spans="3:20" ht="18.75">
      <c r="C9" s="75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3">
        <v>0.65</v>
      </c>
      <c r="J9" s="3">
        <v>1995</v>
      </c>
      <c r="K9" s="23">
        <v>41306</v>
      </c>
      <c r="L9" s="3">
        <v>5</v>
      </c>
      <c r="M9" s="3">
        <v>1</v>
      </c>
      <c r="N9" s="3">
        <v>17</v>
      </c>
      <c r="O9" s="16">
        <f t="shared" ref="O9:O60" si="0">+N9*2510</f>
        <v>42670</v>
      </c>
      <c r="P9" s="15">
        <v>69</v>
      </c>
      <c r="Q9" s="77" t="s">
        <v>113</v>
      </c>
      <c r="S9" s="17" t="s">
        <v>93</v>
      </c>
      <c r="T9" s="18">
        <f>COUNTIF(Campus,S9)</f>
        <v>9</v>
      </c>
    </row>
    <row r="10" spans="3:20" ht="15" customHeight="1">
      <c r="C10" s="75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3">
        <v>1</v>
      </c>
      <c r="J10" s="3">
        <v>1991</v>
      </c>
      <c r="K10" s="23">
        <v>42552</v>
      </c>
      <c r="L10" s="3">
        <v>2</v>
      </c>
      <c r="M10" s="3">
        <v>0</v>
      </c>
      <c r="N10" s="3">
        <v>5</v>
      </c>
      <c r="O10" s="16">
        <f t="shared" si="0"/>
        <v>12550</v>
      </c>
      <c r="P10" s="15">
        <v>50</v>
      </c>
      <c r="Q10" s="77" t="s">
        <v>114</v>
      </c>
      <c r="S10" s="67" t="s">
        <v>210</v>
      </c>
      <c r="T10" s="68"/>
    </row>
    <row r="11" spans="3:20">
      <c r="C11" s="75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3">
        <v>0.28999999999999998</v>
      </c>
      <c r="J11" s="3">
        <v>1988</v>
      </c>
      <c r="K11" s="23">
        <v>41306</v>
      </c>
      <c r="L11" s="3">
        <v>1</v>
      </c>
      <c r="M11" s="3">
        <v>0</v>
      </c>
      <c r="N11" s="3">
        <v>13</v>
      </c>
      <c r="O11" s="16">
        <f t="shared" si="0"/>
        <v>32630</v>
      </c>
      <c r="P11" s="15">
        <v>81</v>
      </c>
      <c r="Q11" s="77" t="s">
        <v>112</v>
      </c>
    </row>
    <row r="12" spans="3:20">
      <c r="C12" s="75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3">
        <v>0.23</v>
      </c>
      <c r="J12" s="3">
        <v>1989</v>
      </c>
      <c r="K12" s="23">
        <v>41671</v>
      </c>
      <c r="L12" s="3">
        <v>4</v>
      </c>
      <c r="M12" s="3">
        <v>1</v>
      </c>
      <c r="N12" s="3">
        <v>13</v>
      </c>
      <c r="O12" s="16">
        <f t="shared" si="0"/>
        <v>32630</v>
      </c>
      <c r="P12" s="15">
        <v>89</v>
      </c>
      <c r="Q12" s="77" t="s">
        <v>115</v>
      </c>
      <c r="S12" s="62" t="s">
        <v>213</v>
      </c>
      <c r="T12" s="62"/>
    </row>
    <row r="13" spans="3:20">
      <c r="C13" s="75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3">
        <v>0.56999999999999995</v>
      </c>
      <c r="J13" s="3">
        <v>1997</v>
      </c>
      <c r="K13" s="23">
        <v>41821</v>
      </c>
      <c r="L13" s="3">
        <v>3</v>
      </c>
      <c r="M13" s="3">
        <v>0</v>
      </c>
      <c r="N13" s="3">
        <v>12</v>
      </c>
      <c r="O13" s="16">
        <f t="shared" si="0"/>
        <v>30120</v>
      </c>
      <c r="P13" s="15">
        <v>76</v>
      </c>
      <c r="Q13" s="77" t="s">
        <v>112</v>
      </c>
      <c r="S13" s="62"/>
      <c r="T13" s="62"/>
    </row>
    <row r="14" spans="3:20">
      <c r="C14" s="75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3">
        <v>0.6</v>
      </c>
      <c r="J14" s="3">
        <v>1997</v>
      </c>
      <c r="K14" s="23">
        <v>41821</v>
      </c>
      <c r="L14" s="3">
        <v>1</v>
      </c>
      <c r="M14" s="3">
        <v>0</v>
      </c>
      <c r="N14" s="3">
        <v>10</v>
      </c>
      <c r="O14" s="16">
        <f t="shared" si="0"/>
        <v>25100</v>
      </c>
      <c r="P14" s="15">
        <v>75</v>
      </c>
      <c r="Q14" s="77" t="s">
        <v>112</v>
      </c>
      <c r="S14" s="62"/>
      <c r="T14" s="62"/>
    </row>
    <row r="15" spans="3:20" ht="18.75">
      <c r="C15" s="75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3">
        <v>0.24</v>
      </c>
      <c r="J15" s="3">
        <v>1995</v>
      </c>
      <c r="K15" s="23">
        <v>42401</v>
      </c>
      <c r="L15" s="3">
        <v>3</v>
      </c>
      <c r="M15" s="3">
        <v>0</v>
      </c>
      <c r="N15" s="3">
        <v>6</v>
      </c>
      <c r="O15" s="16">
        <f t="shared" si="0"/>
        <v>15060</v>
      </c>
      <c r="P15" s="15">
        <v>50</v>
      </c>
      <c r="Q15" s="77" t="s">
        <v>114</v>
      </c>
      <c r="S15" s="65" t="s">
        <v>100</v>
      </c>
      <c r="T15" s="65"/>
    </row>
    <row r="16" spans="3:20" ht="18.75">
      <c r="C16" s="75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3">
        <v>0.72</v>
      </c>
      <c r="J16" s="3">
        <v>1997</v>
      </c>
      <c r="K16" s="23">
        <v>41821</v>
      </c>
      <c r="L16" s="3">
        <v>2</v>
      </c>
      <c r="M16" s="3">
        <v>0</v>
      </c>
      <c r="N16" s="3">
        <v>11</v>
      </c>
      <c r="O16" s="16">
        <f t="shared" si="0"/>
        <v>27610</v>
      </c>
      <c r="P16" s="15">
        <v>63</v>
      </c>
      <c r="Q16" s="77" t="s">
        <v>114</v>
      </c>
      <c r="S16" s="17" t="s">
        <v>98</v>
      </c>
      <c r="T16" s="19">
        <f>COUNTIF(Course,S16)</f>
        <v>13</v>
      </c>
    </row>
    <row r="17" spans="3:21">
      <c r="C17" s="75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3">
        <v>0.27</v>
      </c>
      <c r="J17" s="3">
        <v>1984</v>
      </c>
      <c r="K17" s="23">
        <v>41306</v>
      </c>
      <c r="L17" s="3">
        <v>1</v>
      </c>
      <c r="M17" s="3">
        <v>0</v>
      </c>
      <c r="N17" s="3">
        <v>13</v>
      </c>
      <c r="O17" s="16">
        <f t="shared" si="0"/>
        <v>32630</v>
      </c>
      <c r="P17" s="15">
        <v>84</v>
      </c>
      <c r="Q17" s="77" t="s">
        <v>112</v>
      </c>
      <c r="S17" s="54" t="s">
        <v>212</v>
      </c>
    </row>
    <row r="18" spans="3:21">
      <c r="C18" s="75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3">
        <v>0.31</v>
      </c>
      <c r="J18" s="3">
        <v>1987</v>
      </c>
      <c r="K18" s="23">
        <v>42767</v>
      </c>
      <c r="L18" s="3">
        <v>3</v>
      </c>
      <c r="M18" s="3">
        <v>1</v>
      </c>
      <c r="N18" s="3">
        <v>3</v>
      </c>
      <c r="O18" s="16">
        <f t="shared" si="0"/>
        <v>7530</v>
      </c>
      <c r="P18" s="15">
        <v>39</v>
      </c>
      <c r="Q18" s="77" t="s">
        <v>116</v>
      </c>
      <c r="S18" s="54"/>
    </row>
    <row r="19" spans="3:21">
      <c r="C19" s="75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3">
        <v>0.61</v>
      </c>
      <c r="J19" s="3">
        <v>1992</v>
      </c>
      <c r="K19" s="23">
        <v>42401</v>
      </c>
      <c r="L19" s="3">
        <v>4</v>
      </c>
      <c r="M19" s="3">
        <v>1</v>
      </c>
      <c r="N19" s="3">
        <v>7</v>
      </c>
      <c r="O19" s="16">
        <f t="shared" si="0"/>
        <v>17570</v>
      </c>
      <c r="P19" s="15">
        <v>79</v>
      </c>
      <c r="Q19" s="77" t="s">
        <v>112</v>
      </c>
    </row>
    <row r="20" spans="3:21" ht="14.45" customHeight="1">
      <c r="C20" s="75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3">
        <v>0.24</v>
      </c>
      <c r="J20" s="3">
        <v>1995</v>
      </c>
      <c r="K20" s="23">
        <v>41091</v>
      </c>
      <c r="L20" s="3">
        <v>3</v>
      </c>
      <c r="M20" s="3">
        <v>0</v>
      </c>
      <c r="N20" s="3">
        <v>18</v>
      </c>
      <c r="O20" s="16">
        <f t="shared" si="0"/>
        <v>45180</v>
      </c>
      <c r="P20" s="15">
        <v>50</v>
      </c>
      <c r="Q20" s="77" t="s">
        <v>114</v>
      </c>
      <c r="S20" s="55" t="s">
        <v>216</v>
      </c>
      <c r="T20" s="50" t="s">
        <v>214</v>
      </c>
      <c r="U20" s="51" t="s">
        <v>215</v>
      </c>
    </row>
    <row r="21" spans="3:21" ht="15" customHeight="1">
      <c r="C21" s="75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3">
        <v>0.47</v>
      </c>
      <c r="J21" s="3">
        <v>1996</v>
      </c>
      <c r="K21" s="23">
        <v>40940</v>
      </c>
      <c r="L21" s="3">
        <v>3</v>
      </c>
      <c r="M21" s="3">
        <v>1</v>
      </c>
      <c r="N21" s="3">
        <v>18</v>
      </c>
      <c r="O21" s="16">
        <f t="shared" si="0"/>
        <v>45180</v>
      </c>
      <c r="P21" s="15">
        <v>60</v>
      </c>
      <c r="Q21" s="77" t="s">
        <v>114</v>
      </c>
      <c r="S21" s="55"/>
      <c r="T21" s="50"/>
      <c r="U21" s="52"/>
    </row>
    <row r="22" spans="3:21" ht="15" customHeight="1">
      <c r="C22" s="75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3">
        <v>0.31</v>
      </c>
      <c r="J22" s="3">
        <v>2007</v>
      </c>
      <c r="K22" s="23">
        <v>40940</v>
      </c>
      <c r="L22" s="3">
        <v>1</v>
      </c>
      <c r="M22" s="3">
        <v>0</v>
      </c>
      <c r="N22" s="3">
        <v>16</v>
      </c>
      <c r="O22" s="16">
        <f t="shared" si="0"/>
        <v>40160</v>
      </c>
      <c r="P22" s="15">
        <v>73</v>
      </c>
      <c r="Q22" s="77" t="s">
        <v>113</v>
      </c>
      <c r="S22" s="55"/>
      <c r="T22" s="50"/>
      <c r="U22" s="52"/>
    </row>
    <row r="23" spans="3:21">
      <c r="C23" s="75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3">
        <v>0.25</v>
      </c>
      <c r="J23" s="3">
        <v>1992</v>
      </c>
      <c r="K23" s="23">
        <v>41456</v>
      </c>
      <c r="L23" s="3">
        <v>2</v>
      </c>
      <c r="M23" s="3">
        <v>0</v>
      </c>
      <c r="N23" s="3">
        <v>14</v>
      </c>
      <c r="O23" s="16">
        <f t="shared" si="0"/>
        <v>35140</v>
      </c>
      <c r="P23" s="15">
        <v>78</v>
      </c>
      <c r="Q23" s="77" t="s">
        <v>112</v>
      </c>
      <c r="S23" s="55"/>
      <c r="T23" s="50"/>
      <c r="U23" s="53"/>
    </row>
    <row r="24" spans="3:21" ht="18.75" customHeight="1">
      <c r="C24" s="75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3">
        <v>0.41</v>
      </c>
      <c r="J24" s="3">
        <v>1976</v>
      </c>
      <c r="K24" s="23">
        <v>42186</v>
      </c>
      <c r="L24" s="3">
        <v>3</v>
      </c>
      <c r="M24" s="3">
        <v>0</v>
      </c>
      <c r="N24" s="3">
        <v>9</v>
      </c>
      <c r="O24" s="16">
        <f t="shared" si="0"/>
        <v>22590</v>
      </c>
      <c r="P24" s="15">
        <v>69</v>
      </c>
      <c r="Q24" s="77" t="s">
        <v>113</v>
      </c>
      <c r="S24" s="55"/>
      <c r="T24" s="20" t="s">
        <v>98</v>
      </c>
      <c r="U24" s="21" t="s">
        <v>114</v>
      </c>
    </row>
    <row r="25" spans="3:21">
      <c r="C25" s="75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3">
        <v>0.41</v>
      </c>
      <c r="J25" s="3">
        <v>1993</v>
      </c>
      <c r="K25" s="23">
        <v>42401</v>
      </c>
      <c r="L25" s="3">
        <v>2</v>
      </c>
      <c r="M25" s="3">
        <v>0</v>
      </c>
      <c r="N25" s="3">
        <v>5</v>
      </c>
      <c r="O25" s="16">
        <f t="shared" si="0"/>
        <v>12550</v>
      </c>
      <c r="P25" s="15">
        <v>52</v>
      </c>
      <c r="Q25" s="77" t="s">
        <v>114</v>
      </c>
      <c r="S25" s="63" t="s">
        <v>218</v>
      </c>
      <c r="T25" s="64"/>
      <c r="U25" s="20">
        <f>COUNTIFS(Course,T24,Total_Grade,U24)</f>
        <v>4</v>
      </c>
    </row>
    <row r="26" spans="3:21" ht="15" customHeight="1">
      <c r="C26" s="75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3">
        <v>0.96</v>
      </c>
      <c r="J26" s="3">
        <v>1991</v>
      </c>
      <c r="K26" s="23">
        <v>41821</v>
      </c>
      <c r="L26" s="3">
        <v>3</v>
      </c>
      <c r="M26" s="3">
        <v>1</v>
      </c>
      <c r="N26" s="3">
        <v>12</v>
      </c>
      <c r="O26" s="16">
        <f t="shared" si="0"/>
        <v>30120</v>
      </c>
      <c r="P26" s="15">
        <v>84</v>
      </c>
      <c r="Q26" s="77" t="s">
        <v>112</v>
      </c>
      <c r="U26" s="38" t="s">
        <v>217</v>
      </c>
    </row>
    <row r="27" spans="3:21" ht="15" customHeight="1">
      <c r="C27" s="75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3">
        <v>0.47</v>
      </c>
      <c r="J27" s="3">
        <v>1997</v>
      </c>
      <c r="K27" s="23">
        <v>42767</v>
      </c>
      <c r="L27" s="3">
        <v>4</v>
      </c>
      <c r="M27" s="3">
        <v>1</v>
      </c>
      <c r="N27" s="3">
        <v>4</v>
      </c>
      <c r="O27" s="16">
        <f t="shared" si="0"/>
        <v>10040</v>
      </c>
      <c r="P27" s="15">
        <v>41</v>
      </c>
      <c r="Q27" s="77" t="s">
        <v>116</v>
      </c>
    </row>
    <row r="28" spans="3:21">
      <c r="C28" s="75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3">
        <v>1</v>
      </c>
      <c r="J28" s="3">
        <v>1994</v>
      </c>
      <c r="K28" s="23">
        <v>41306</v>
      </c>
      <c r="L28" s="3">
        <v>3</v>
      </c>
      <c r="M28" s="3">
        <v>0</v>
      </c>
      <c r="N28" s="3">
        <v>15</v>
      </c>
      <c r="O28" s="16">
        <f t="shared" si="0"/>
        <v>37650</v>
      </c>
      <c r="P28" s="15">
        <v>75</v>
      </c>
      <c r="Q28" s="77" t="s">
        <v>112</v>
      </c>
    </row>
    <row r="29" spans="3:21">
      <c r="C29" s="75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3">
        <v>0.37</v>
      </c>
      <c r="J29" s="3">
        <v>1990</v>
      </c>
      <c r="K29" s="23">
        <v>40940</v>
      </c>
      <c r="L29" s="3">
        <v>4</v>
      </c>
      <c r="M29" s="3">
        <v>0</v>
      </c>
      <c r="N29" s="3">
        <v>19</v>
      </c>
      <c r="O29" s="16">
        <f t="shared" si="0"/>
        <v>47690</v>
      </c>
      <c r="P29" s="15">
        <v>71</v>
      </c>
      <c r="Q29" s="77" t="s">
        <v>113</v>
      </c>
    </row>
    <row r="30" spans="3:21">
      <c r="C30" s="75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3">
        <v>0.87</v>
      </c>
      <c r="J30" s="3">
        <v>1987</v>
      </c>
      <c r="K30" s="23">
        <v>41456</v>
      </c>
      <c r="L30" s="3">
        <v>2</v>
      </c>
      <c r="M30" s="3">
        <v>0</v>
      </c>
      <c r="N30" s="3">
        <v>14</v>
      </c>
      <c r="O30" s="16">
        <f t="shared" si="0"/>
        <v>35140</v>
      </c>
      <c r="P30" s="15">
        <v>62</v>
      </c>
      <c r="Q30" s="77" t="s">
        <v>114</v>
      </c>
      <c r="S30" s="49" t="s">
        <v>222</v>
      </c>
    </row>
    <row r="31" spans="3:21" ht="15" customHeight="1">
      <c r="C31" s="75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3">
        <v>0.22</v>
      </c>
      <c r="J31" s="3">
        <v>1994</v>
      </c>
      <c r="K31" s="23">
        <v>40940</v>
      </c>
      <c r="L31" s="3">
        <v>4</v>
      </c>
      <c r="M31" s="3">
        <v>1</v>
      </c>
      <c r="N31" s="3">
        <v>19</v>
      </c>
      <c r="O31" s="16">
        <f t="shared" si="0"/>
        <v>47690</v>
      </c>
      <c r="P31" s="15">
        <v>64</v>
      </c>
      <c r="Q31" s="77" t="s">
        <v>114</v>
      </c>
      <c r="S31" s="49"/>
    </row>
    <row r="32" spans="3:21" ht="15" customHeight="1">
      <c r="C32" s="75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3">
        <v>0.31</v>
      </c>
      <c r="J32" s="3">
        <v>1985</v>
      </c>
      <c r="K32" s="23">
        <v>40940</v>
      </c>
      <c r="L32" s="3">
        <v>0</v>
      </c>
      <c r="M32" s="3">
        <v>0</v>
      </c>
      <c r="N32" s="3">
        <v>15</v>
      </c>
      <c r="O32" s="16">
        <f t="shared" si="0"/>
        <v>37650</v>
      </c>
      <c r="P32" s="15">
        <v>71</v>
      </c>
      <c r="Q32" s="77" t="s">
        <v>113</v>
      </c>
      <c r="S32" s="49"/>
      <c r="T32" s="56" t="s">
        <v>223</v>
      </c>
    </row>
    <row r="33" spans="3:21">
      <c r="C33" s="75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3">
        <v>0.72</v>
      </c>
      <c r="J33" s="3">
        <v>1991</v>
      </c>
      <c r="K33" s="23">
        <v>42917</v>
      </c>
      <c r="L33" s="3">
        <v>1</v>
      </c>
      <c r="M33" s="3">
        <v>0</v>
      </c>
      <c r="N33" s="3">
        <v>1</v>
      </c>
      <c r="O33" s="16">
        <f t="shared" si="0"/>
        <v>2510</v>
      </c>
      <c r="P33" s="15">
        <v>46</v>
      </c>
      <c r="Q33" s="77" t="s">
        <v>116</v>
      </c>
      <c r="S33" s="49"/>
      <c r="T33" s="57"/>
    </row>
    <row r="34" spans="3:21" ht="28.5">
      <c r="C34" s="75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3">
        <v>0.18</v>
      </c>
      <c r="J34" s="3">
        <v>1991</v>
      </c>
      <c r="K34" s="23">
        <v>41091</v>
      </c>
      <c r="L34" s="3">
        <v>5</v>
      </c>
      <c r="M34" s="3">
        <v>2</v>
      </c>
      <c r="N34" s="3">
        <v>20</v>
      </c>
      <c r="O34" s="16">
        <f t="shared" si="0"/>
        <v>50200</v>
      </c>
      <c r="P34" s="15">
        <v>53</v>
      </c>
      <c r="Q34" s="77" t="s">
        <v>114</v>
      </c>
      <c r="S34" s="39" t="s">
        <v>219</v>
      </c>
      <c r="T34" s="22">
        <f>SUMIFS(Total_payments,Course,S35,Campus,S36)</f>
        <v>240960</v>
      </c>
    </row>
    <row r="35" spans="3:21">
      <c r="C35" s="75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3">
        <v>0.69</v>
      </c>
      <c r="J35" s="3">
        <v>1982</v>
      </c>
      <c r="K35" s="23">
        <v>41306</v>
      </c>
      <c r="L35" s="3">
        <v>4</v>
      </c>
      <c r="M35" s="3">
        <v>0</v>
      </c>
      <c r="N35" s="3">
        <v>16</v>
      </c>
      <c r="O35" s="16">
        <f t="shared" si="0"/>
        <v>40160</v>
      </c>
      <c r="P35" s="15">
        <v>73</v>
      </c>
      <c r="Q35" s="77" t="s">
        <v>113</v>
      </c>
      <c r="S35" s="19" t="s">
        <v>96</v>
      </c>
      <c r="T35" s="48" t="s">
        <v>220</v>
      </c>
      <c r="U35" s="48"/>
    </row>
    <row r="36" spans="3:21">
      <c r="C36" s="75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110</v>
      </c>
      <c r="I36" s="3">
        <v>0.13</v>
      </c>
      <c r="J36" s="3">
        <v>1988</v>
      </c>
      <c r="K36" s="23">
        <v>42552</v>
      </c>
      <c r="L36" s="3">
        <v>2</v>
      </c>
      <c r="M36" s="3">
        <v>0</v>
      </c>
      <c r="N36" s="3">
        <v>5</v>
      </c>
      <c r="O36" s="16">
        <f t="shared" si="0"/>
        <v>12550</v>
      </c>
      <c r="P36" s="15">
        <v>52</v>
      </c>
      <c r="Q36" s="77" t="s">
        <v>114</v>
      </c>
      <c r="S36" s="19" t="s">
        <v>92</v>
      </c>
      <c r="T36" s="48" t="s">
        <v>221</v>
      </c>
      <c r="U36" s="48"/>
    </row>
    <row r="37" spans="3:21">
      <c r="C37" s="75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3">
        <v>0.25</v>
      </c>
      <c r="J37" s="3">
        <v>1993</v>
      </c>
      <c r="K37" s="23">
        <v>42767</v>
      </c>
      <c r="L37" s="3">
        <v>3</v>
      </c>
      <c r="M37" s="3">
        <v>0</v>
      </c>
      <c r="N37" s="3">
        <v>3</v>
      </c>
      <c r="O37" s="16">
        <f t="shared" si="0"/>
        <v>7530</v>
      </c>
      <c r="P37" s="15">
        <v>86</v>
      </c>
      <c r="Q37" s="77" t="s">
        <v>115</v>
      </c>
    </row>
    <row r="38" spans="3:21">
      <c r="C38" s="75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3">
        <v>0.76</v>
      </c>
      <c r="J38" s="3">
        <v>1988</v>
      </c>
      <c r="K38" s="23">
        <v>42401</v>
      </c>
      <c r="L38" s="3">
        <v>4</v>
      </c>
      <c r="M38" s="3">
        <v>0</v>
      </c>
      <c r="N38" s="3">
        <v>7</v>
      </c>
      <c r="O38" s="16">
        <f t="shared" si="0"/>
        <v>17570</v>
      </c>
      <c r="P38" s="15">
        <v>85</v>
      </c>
      <c r="Q38" s="77" t="s">
        <v>115</v>
      </c>
    </row>
    <row r="39" spans="3:21">
      <c r="C39" s="75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3">
        <v>0.32</v>
      </c>
      <c r="J39" s="3">
        <v>1983</v>
      </c>
      <c r="K39" s="23">
        <v>42401</v>
      </c>
      <c r="L39" s="3">
        <v>1</v>
      </c>
      <c r="M39" s="3">
        <v>0</v>
      </c>
      <c r="N39" s="3">
        <v>4</v>
      </c>
      <c r="O39" s="16">
        <f t="shared" si="0"/>
        <v>10040</v>
      </c>
      <c r="P39" s="15">
        <v>87</v>
      </c>
      <c r="Q39" s="77" t="s">
        <v>115</v>
      </c>
    </row>
    <row r="40" spans="3:21">
      <c r="C40" s="75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3">
        <v>0.64</v>
      </c>
      <c r="J40" s="3">
        <v>1995</v>
      </c>
      <c r="K40" s="23">
        <v>42552</v>
      </c>
      <c r="L40" s="3">
        <v>2</v>
      </c>
      <c r="M40" s="3">
        <v>1</v>
      </c>
      <c r="N40" s="3">
        <v>5</v>
      </c>
      <c r="O40" s="16">
        <f t="shared" si="0"/>
        <v>12550</v>
      </c>
      <c r="P40" s="15">
        <v>49</v>
      </c>
      <c r="Q40" s="77" t="s">
        <v>116</v>
      </c>
    </row>
    <row r="41" spans="3:21">
      <c r="C41" s="75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3">
        <v>0.21</v>
      </c>
      <c r="J41" s="3">
        <v>1991</v>
      </c>
      <c r="K41" s="23">
        <v>42036</v>
      </c>
      <c r="L41" s="3">
        <v>5</v>
      </c>
      <c r="M41" s="3">
        <v>1</v>
      </c>
      <c r="N41" s="3">
        <v>11</v>
      </c>
      <c r="O41" s="16">
        <f t="shared" si="0"/>
        <v>27610</v>
      </c>
      <c r="P41" s="15">
        <v>77</v>
      </c>
      <c r="Q41" s="77" t="s">
        <v>112</v>
      </c>
    </row>
    <row r="42" spans="3:21">
      <c r="C42" s="75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3">
        <v>0.78</v>
      </c>
      <c r="J42" s="3">
        <v>1991</v>
      </c>
      <c r="K42" s="23">
        <v>42036</v>
      </c>
      <c r="L42" s="3">
        <v>4</v>
      </c>
      <c r="M42" s="3">
        <v>0</v>
      </c>
      <c r="N42" s="3">
        <v>10</v>
      </c>
      <c r="O42" s="16">
        <f t="shared" si="0"/>
        <v>25100</v>
      </c>
      <c r="P42" s="15">
        <v>91</v>
      </c>
      <c r="Q42" s="77" t="s">
        <v>115</v>
      </c>
    </row>
    <row r="43" spans="3:21">
      <c r="C43" s="75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3">
        <v>0.04</v>
      </c>
      <c r="J43" s="3">
        <v>1988</v>
      </c>
      <c r="K43" s="23">
        <v>41456</v>
      </c>
      <c r="L43" s="3">
        <v>2</v>
      </c>
      <c r="M43" s="3">
        <v>0</v>
      </c>
      <c r="N43" s="3">
        <v>14</v>
      </c>
      <c r="O43" s="16">
        <f t="shared" si="0"/>
        <v>35140</v>
      </c>
      <c r="P43" s="15">
        <v>92</v>
      </c>
      <c r="Q43" s="77" t="s">
        <v>115</v>
      </c>
    </row>
    <row r="44" spans="3:21">
      <c r="C44" s="75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3">
        <v>0.8</v>
      </c>
      <c r="J44" s="3">
        <v>1986</v>
      </c>
      <c r="K44" s="23">
        <v>41091</v>
      </c>
      <c r="L44" s="3">
        <v>2</v>
      </c>
      <c r="M44" s="3">
        <v>1</v>
      </c>
      <c r="N44" s="3">
        <v>17</v>
      </c>
      <c r="O44" s="16">
        <f t="shared" si="0"/>
        <v>42670</v>
      </c>
      <c r="P44" s="15">
        <v>57</v>
      </c>
      <c r="Q44" s="77" t="s">
        <v>114</v>
      </c>
    </row>
    <row r="45" spans="3:21">
      <c r="C45" s="75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3">
        <v>0.09</v>
      </c>
      <c r="J45" s="3">
        <v>1986</v>
      </c>
      <c r="K45" s="23">
        <v>42036</v>
      </c>
      <c r="L45" s="3">
        <v>3</v>
      </c>
      <c r="M45" s="3">
        <v>0</v>
      </c>
      <c r="N45" s="3">
        <v>9</v>
      </c>
      <c r="O45" s="16">
        <f t="shared" si="0"/>
        <v>22590</v>
      </c>
      <c r="P45" s="15">
        <v>81</v>
      </c>
      <c r="Q45" s="77" t="s">
        <v>112</v>
      </c>
    </row>
    <row r="46" spans="3:21">
      <c r="C46" s="75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3">
        <v>0.61</v>
      </c>
      <c r="J46" s="3">
        <v>1990</v>
      </c>
      <c r="K46" s="23">
        <v>42186</v>
      </c>
      <c r="L46" s="3">
        <v>3</v>
      </c>
      <c r="M46" s="3">
        <v>0</v>
      </c>
      <c r="N46" s="3">
        <v>9</v>
      </c>
      <c r="O46" s="16">
        <f t="shared" si="0"/>
        <v>22590</v>
      </c>
      <c r="P46" s="15">
        <v>69</v>
      </c>
      <c r="Q46" s="77" t="s">
        <v>113</v>
      </c>
    </row>
    <row r="47" spans="3:21">
      <c r="C47" s="75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3">
        <v>0.76</v>
      </c>
      <c r="J47" s="3">
        <v>1990</v>
      </c>
      <c r="K47" s="23">
        <v>42767</v>
      </c>
      <c r="L47" s="3">
        <v>4</v>
      </c>
      <c r="M47" s="3">
        <v>0</v>
      </c>
      <c r="N47" s="3">
        <v>4</v>
      </c>
      <c r="O47" s="16">
        <f t="shared" si="0"/>
        <v>10040</v>
      </c>
      <c r="P47" s="15">
        <v>92</v>
      </c>
      <c r="Q47" s="77" t="s">
        <v>115</v>
      </c>
    </row>
    <row r="48" spans="3:21">
      <c r="C48" s="75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3">
        <v>0.95</v>
      </c>
      <c r="J48" s="3">
        <v>1989</v>
      </c>
      <c r="K48" s="23">
        <v>40940</v>
      </c>
      <c r="L48" s="3">
        <v>4</v>
      </c>
      <c r="M48" s="3">
        <v>1</v>
      </c>
      <c r="N48" s="3">
        <v>19</v>
      </c>
      <c r="O48" s="16">
        <f t="shared" si="0"/>
        <v>47690</v>
      </c>
      <c r="P48" s="15">
        <v>51</v>
      </c>
      <c r="Q48" s="77" t="s">
        <v>114</v>
      </c>
    </row>
    <row r="49" spans="3:17">
      <c r="C49" s="75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3">
        <v>0.17</v>
      </c>
      <c r="J49" s="3">
        <v>1991</v>
      </c>
      <c r="K49" s="23">
        <v>41671</v>
      </c>
      <c r="L49" s="3">
        <v>3</v>
      </c>
      <c r="M49" s="3">
        <v>0</v>
      </c>
      <c r="N49" s="3">
        <v>12</v>
      </c>
      <c r="O49" s="16">
        <f t="shared" si="0"/>
        <v>30120</v>
      </c>
      <c r="P49" s="15">
        <v>87</v>
      </c>
      <c r="Q49" s="77" t="s">
        <v>115</v>
      </c>
    </row>
    <row r="50" spans="3:17">
      <c r="C50" s="75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3">
        <v>0.8</v>
      </c>
      <c r="J50" s="3">
        <v>1997</v>
      </c>
      <c r="K50" s="23">
        <v>42917</v>
      </c>
      <c r="L50" s="3">
        <v>5</v>
      </c>
      <c r="M50" s="3">
        <v>2</v>
      </c>
      <c r="N50" s="3">
        <v>5</v>
      </c>
      <c r="O50" s="16">
        <f t="shared" si="0"/>
        <v>12550</v>
      </c>
      <c r="P50" s="15">
        <v>35</v>
      </c>
      <c r="Q50" s="77" t="s">
        <v>116</v>
      </c>
    </row>
    <row r="51" spans="3:17">
      <c r="C51" s="75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3">
        <v>0.43</v>
      </c>
      <c r="J51" s="3">
        <v>1989</v>
      </c>
      <c r="K51" s="23">
        <v>42401</v>
      </c>
      <c r="L51" s="3">
        <v>3</v>
      </c>
      <c r="M51" s="3">
        <v>0</v>
      </c>
      <c r="N51" s="3">
        <v>6</v>
      </c>
      <c r="O51" s="16">
        <f t="shared" si="0"/>
        <v>15060</v>
      </c>
      <c r="P51" s="15">
        <v>52</v>
      </c>
      <c r="Q51" s="77" t="s">
        <v>114</v>
      </c>
    </row>
    <row r="52" spans="3:17">
      <c r="C52" s="75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3">
        <v>0.79</v>
      </c>
      <c r="J52" s="3">
        <v>1988</v>
      </c>
      <c r="K52" s="23">
        <v>40940</v>
      </c>
      <c r="L52" s="3">
        <v>2</v>
      </c>
      <c r="M52" s="3">
        <v>1</v>
      </c>
      <c r="N52" s="3">
        <v>17</v>
      </c>
      <c r="O52" s="16">
        <f t="shared" si="0"/>
        <v>42670</v>
      </c>
      <c r="P52" s="15">
        <v>55</v>
      </c>
      <c r="Q52" s="77" t="s">
        <v>114</v>
      </c>
    </row>
    <row r="53" spans="3:17">
      <c r="C53" s="75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3">
        <v>0.23</v>
      </c>
      <c r="J53" s="3">
        <v>1995</v>
      </c>
      <c r="K53" s="23">
        <v>41821</v>
      </c>
      <c r="L53" s="3">
        <v>0</v>
      </c>
      <c r="M53" s="3">
        <v>0</v>
      </c>
      <c r="N53" s="3">
        <v>9</v>
      </c>
      <c r="O53" s="16">
        <f t="shared" si="0"/>
        <v>22590</v>
      </c>
      <c r="P53" s="15">
        <v>88</v>
      </c>
      <c r="Q53" s="77" t="s">
        <v>115</v>
      </c>
    </row>
    <row r="54" spans="3:17">
      <c r="C54" s="75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3">
        <v>0.16</v>
      </c>
      <c r="J54" s="3">
        <v>1993</v>
      </c>
      <c r="K54" s="23">
        <v>41456</v>
      </c>
      <c r="L54" s="3">
        <v>5</v>
      </c>
      <c r="M54" s="3">
        <v>1</v>
      </c>
      <c r="N54" s="3">
        <v>17</v>
      </c>
      <c r="O54" s="16">
        <f t="shared" si="0"/>
        <v>42670</v>
      </c>
      <c r="P54" s="15">
        <v>51</v>
      </c>
      <c r="Q54" s="77" t="s">
        <v>114</v>
      </c>
    </row>
    <row r="55" spans="3:17">
      <c r="C55" s="75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3">
        <v>1</v>
      </c>
      <c r="J55" s="3">
        <v>1993</v>
      </c>
      <c r="K55" s="23">
        <v>42401</v>
      </c>
      <c r="L55" s="3">
        <v>3</v>
      </c>
      <c r="M55" s="3">
        <v>0</v>
      </c>
      <c r="N55" s="3">
        <v>6</v>
      </c>
      <c r="O55" s="16">
        <f t="shared" si="0"/>
        <v>15060</v>
      </c>
      <c r="P55" s="15">
        <v>74</v>
      </c>
      <c r="Q55" s="77" t="s">
        <v>113</v>
      </c>
    </row>
    <row r="56" spans="3:17">
      <c r="C56" s="75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3">
        <v>0.76</v>
      </c>
      <c r="J56" s="3">
        <v>1989</v>
      </c>
      <c r="K56" s="23">
        <v>42917</v>
      </c>
      <c r="L56" s="3">
        <v>2</v>
      </c>
      <c r="M56" s="3">
        <v>0</v>
      </c>
      <c r="N56" s="3">
        <v>2</v>
      </c>
      <c r="O56" s="16">
        <f t="shared" si="0"/>
        <v>5020</v>
      </c>
      <c r="P56" s="15">
        <v>67</v>
      </c>
      <c r="Q56" s="77" t="s">
        <v>113</v>
      </c>
    </row>
    <row r="57" spans="3:17">
      <c r="C57" s="75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3">
        <v>0.67</v>
      </c>
      <c r="J57" s="3">
        <v>1986</v>
      </c>
      <c r="K57" s="23">
        <v>42036</v>
      </c>
      <c r="L57" s="3">
        <v>3</v>
      </c>
      <c r="M57" s="3">
        <v>0</v>
      </c>
      <c r="N57" s="3">
        <v>9</v>
      </c>
      <c r="O57" s="16">
        <f t="shared" si="0"/>
        <v>22590</v>
      </c>
      <c r="P57" s="15">
        <v>60</v>
      </c>
      <c r="Q57" s="77" t="s">
        <v>114</v>
      </c>
    </row>
    <row r="58" spans="3:17">
      <c r="C58" s="75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3">
        <v>0.4</v>
      </c>
      <c r="J58" s="3">
        <v>1997</v>
      </c>
      <c r="K58" s="23">
        <v>41671</v>
      </c>
      <c r="L58" s="3">
        <v>5</v>
      </c>
      <c r="M58" s="3">
        <v>0</v>
      </c>
      <c r="N58" s="3">
        <v>14</v>
      </c>
      <c r="O58" s="16">
        <f t="shared" si="0"/>
        <v>35140</v>
      </c>
      <c r="P58" s="15">
        <v>75</v>
      </c>
      <c r="Q58" s="77" t="s">
        <v>112</v>
      </c>
    </row>
    <row r="59" spans="3:17">
      <c r="C59" s="75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3">
        <v>0.84</v>
      </c>
      <c r="J59" s="3">
        <v>1991</v>
      </c>
      <c r="K59" s="23">
        <v>42036</v>
      </c>
      <c r="L59" s="3">
        <v>1</v>
      </c>
      <c r="M59" s="3">
        <v>0</v>
      </c>
      <c r="N59" s="3">
        <v>7</v>
      </c>
      <c r="O59" s="16">
        <f t="shared" si="0"/>
        <v>17570</v>
      </c>
      <c r="P59" s="15">
        <v>73</v>
      </c>
      <c r="Q59" s="77" t="s">
        <v>113</v>
      </c>
    </row>
    <row r="60" spans="3:17">
      <c r="C60" s="78" t="s">
        <v>161</v>
      </c>
      <c r="D60" s="79" t="s">
        <v>77</v>
      </c>
      <c r="E60" s="79" t="s">
        <v>92</v>
      </c>
      <c r="F60" s="79" t="s">
        <v>24</v>
      </c>
      <c r="G60" s="79" t="s">
        <v>98</v>
      </c>
      <c r="H60" s="80" t="s">
        <v>110</v>
      </c>
      <c r="I60" s="80">
        <v>0.11</v>
      </c>
      <c r="J60" s="80">
        <v>1996</v>
      </c>
      <c r="K60" s="81">
        <v>41456</v>
      </c>
      <c r="L60" s="80">
        <v>4</v>
      </c>
      <c r="M60" s="80">
        <v>1</v>
      </c>
      <c r="N60" s="80">
        <v>16</v>
      </c>
      <c r="O60" s="82">
        <f t="shared" si="0"/>
        <v>40160</v>
      </c>
      <c r="P60" s="83">
        <v>77</v>
      </c>
      <c r="Q60" s="84" t="s">
        <v>112</v>
      </c>
    </row>
    <row r="61" spans="3:17">
      <c r="C61" s="78" t="s">
        <v>236</v>
      </c>
      <c r="D61" s="79" t="s">
        <v>237</v>
      </c>
      <c r="E61" s="79" t="s">
        <v>91</v>
      </c>
      <c r="F61" s="79" t="s">
        <v>235</v>
      </c>
      <c r="G61" s="79" t="s">
        <v>96</v>
      </c>
      <c r="H61" s="80" t="s">
        <v>110</v>
      </c>
      <c r="I61" s="80"/>
      <c r="J61" s="80"/>
      <c r="K61" s="81"/>
      <c r="L61" s="80"/>
      <c r="M61" s="80"/>
      <c r="N61" s="80"/>
      <c r="O61" s="82">
        <f>+N61*2510</f>
        <v>0</v>
      </c>
      <c r="P61" s="83"/>
      <c r="Q61" s="89"/>
    </row>
  </sheetData>
  <mergeCells count="27">
    <mergeCell ref="N1:N6"/>
    <mergeCell ref="C1:C6"/>
    <mergeCell ref="E1:E6"/>
    <mergeCell ref="F1:F6"/>
    <mergeCell ref="G1:G6"/>
    <mergeCell ref="H1:H6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T35:U35"/>
    <mergeCell ref="T36:U36"/>
    <mergeCell ref="S30:S33"/>
    <mergeCell ref="T20:T23"/>
    <mergeCell ref="U20:U23"/>
  </mergeCells>
  <conditionalFormatting sqref="K8:K61">
    <cfRule type="cellIs" dxfId="2" priority="2" operator="greaterThan">
      <formula>"&gt;today()"</formula>
    </cfRule>
  </conditionalFormatting>
  <conditionalFormatting sqref="C8:Q60">
    <cfRule type="expression" dxfId="1" priority="1">
      <formula>$E8=$S$9</formula>
    </cfRule>
  </conditionalFormatting>
  <dataValidations count="15">
    <dataValidation type="whole" allowBlank="1" showInputMessage="1" showErrorMessage="1" sqref="O3:O6" xr:uid="{00000000-0002-0000-0200-000000000000}">
      <formula1>1</formula1>
      <formula2>2</formula2>
    </dataValidation>
    <dataValidation type="date" operator="lessThanOrEqual" allowBlank="1" showInputMessage="1" showErrorMessage="1" errorTitle="Invalid Date" error="Date is invalid" sqref="K8:K61" xr:uid="{00000000-0002-0000-0200-000001000000}">
      <formula1>TODAY()</formula1>
    </dataValidation>
    <dataValidation type="list" allowBlank="1" showInputMessage="1" showErrorMessage="1" sqref="E8:E61 S9 S36" xr:uid="{3690F9AC-D331-498A-901C-3D6AE4A64427}">
      <formula1>Campuses</formula1>
    </dataValidation>
    <dataValidation type="list" allowBlank="1" showInputMessage="1" showErrorMessage="1" sqref="F8:F61" xr:uid="{D867B0FC-F797-486B-B195-4791905D2454}">
      <formula1>Nationalities</formula1>
    </dataValidation>
    <dataValidation type="list" allowBlank="1" showInputMessage="1" showErrorMessage="1" sqref="G8:G61 S16 T24 S35" xr:uid="{F5E9665A-216F-4710-88C2-6EAC18182ED7}">
      <formula1>Courses</formula1>
    </dataValidation>
    <dataValidation type="list" errorStyle="warning" allowBlank="1" showInputMessage="1" showErrorMessage="1" error="Your entry not listed" sqref="H8:H61" xr:uid="{609FCA27-70CB-4D47-96C1-FEC6D2969A28}">
      <formula1>"Female, Male"</formula1>
    </dataValidation>
    <dataValidation type="decimal" allowBlank="1" showInputMessage="1" showErrorMessage="1" sqref="I8:I61" xr:uid="{0A24265F-6551-4DBB-9859-A58D66FADC55}">
      <formula1>0</formula1>
      <formula2>1</formula2>
    </dataValidation>
    <dataValidation type="whole" operator="lessThanOrEqual" allowBlank="1" showInputMessage="1" showErrorMessage="1" sqref="J8:J61" xr:uid="{2D76F93B-6DBA-4D85-BD83-64CADAFC06BB}">
      <formula1>YEAR(TODAY())-16</formula1>
    </dataValidation>
    <dataValidation type="decimal" allowBlank="1" showInputMessage="1" showErrorMessage="1" sqref="L8:L61" xr:uid="{0A5A0002-A6E0-4F2C-8488-8566905A956C}">
      <formula1>0</formula1>
      <formula2>5</formula2>
    </dataValidation>
    <dataValidation type="decimal" operator="lessThanOrEqual" allowBlank="1" showInputMessage="1" showErrorMessage="1" sqref="M8:M61" xr:uid="{7B2AD966-5084-42E8-84A3-FA4695D2C83C}">
      <formula1>L8</formula1>
    </dataValidation>
    <dataValidation type="decimal" operator="lessThanOrEqual" allowBlank="1" showInputMessage="1" showErrorMessage="1" sqref="N8:N61" xr:uid="{AA9136F9-839F-47B2-87C6-628C7CD2B8F4}">
      <formula1>30</formula1>
    </dataValidation>
    <dataValidation type="decimal" allowBlank="1" showInputMessage="1" showErrorMessage="1" sqref="P8:P61" xr:uid="{710FE3E4-C117-4364-9D4B-D5D6E5932074}">
      <formula1>0</formula1>
      <formula2>100</formula2>
    </dataValidation>
    <dataValidation type="list" allowBlank="1" showInputMessage="1" showErrorMessage="1" prompt="Less than 50: Fail, _x000a_50 to 65: Pass, _x000a_65 to 75: Credit, _x000a_75 to 85: Distinction, _x000a_More than 85: High Distinction" sqref="Q8:Q61" xr:uid="{AE93D313-B143-4600-BC3D-6D2033D2C0CE}">
      <formula1>Total_Grades</formula1>
    </dataValidation>
    <dataValidation type="list" allowBlank="1" showInputMessage="1" showErrorMessage="1" sqref="U24" xr:uid="{8A39540D-A092-44E2-9724-AD135F379117}">
      <formula1>Total_Grades</formula1>
    </dataValidation>
    <dataValidation type="custom" allowBlank="1" showInputMessage="1" showErrorMessage="1" error="Please enter another code" sqref="C8:C61" xr:uid="{734C775E-BC61-4012-958F-508CAE9B4307}">
      <formula1>COUNTIFS(Student_number,C8)&lt;=1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8"/>
  <sheetViews>
    <sheetView topLeftCell="A3" workbookViewId="0">
      <selection activeCell="C19" sqref="C19"/>
    </sheetView>
  </sheetViews>
  <sheetFormatPr defaultRowHeight="15"/>
  <cols>
    <col min="1" max="2" width="12" customWidth="1"/>
    <col min="3" max="3" width="17.85546875" customWidth="1"/>
    <col min="4" max="6" width="12" customWidth="1"/>
    <col min="7" max="7" width="15.140625" bestFit="1" customWidth="1"/>
    <col min="8" max="8" width="12" customWidth="1"/>
    <col min="9" max="9" width="11.28515625" customWidth="1"/>
    <col min="10" max="10" width="13.85546875" customWidth="1"/>
    <col min="11" max="11" width="11.28515625" customWidth="1"/>
  </cols>
  <sheetData>
    <row r="3" spans="1:7" ht="29.25" thickBot="1">
      <c r="A3" s="73" t="s">
        <v>162</v>
      </c>
      <c r="B3" s="73"/>
      <c r="C3" s="73"/>
      <c r="D3" s="73"/>
      <c r="E3" s="73"/>
      <c r="F3" s="73"/>
      <c r="G3" s="73"/>
    </row>
    <row r="5" spans="1:7" ht="37.5">
      <c r="A5" s="12" t="s">
        <v>231</v>
      </c>
      <c r="C5" s="88" t="s">
        <v>232</v>
      </c>
      <c r="E5" s="12" t="s">
        <v>233</v>
      </c>
      <c r="G5" s="13" t="s">
        <v>234</v>
      </c>
    </row>
    <row r="6" spans="1:7">
      <c r="A6" s="79" t="s">
        <v>91</v>
      </c>
      <c r="C6" s="11" t="s">
        <v>94</v>
      </c>
      <c r="E6" s="79" t="s">
        <v>98</v>
      </c>
      <c r="G6" s="79" t="s">
        <v>112</v>
      </c>
    </row>
    <row r="7" spans="1:7">
      <c r="A7" s="85" t="s">
        <v>92</v>
      </c>
      <c r="C7" s="87" t="s">
        <v>24</v>
      </c>
      <c r="E7" s="85" t="s">
        <v>96</v>
      </c>
      <c r="G7" s="85" t="s">
        <v>113</v>
      </c>
    </row>
    <row r="8" spans="1:7">
      <c r="A8" s="86" t="s">
        <v>93</v>
      </c>
      <c r="C8" s="87" t="s">
        <v>15</v>
      </c>
      <c r="E8" s="86" t="s">
        <v>97</v>
      </c>
      <c r="G8" s="85" t="s">
        <v>114</v>
      </c>
    </row>
    <row r="9" spans="1:7">
      <c r="C9" s="87" t="s">
        <v>16</v>
      </c>
      <c r="G9" s="85" t="s">
        <v>115</v>
      </c>
    </row>
    <row r="10" spans="1:7">
      <c r="C10" s="87" t="s">
        <v>17</v>
      </c>
      <c r="G10" s="86" t="s">
        <v>116</v>
      </c>
    </row>
    <row r="11" spans="1:7">
      <c r="C11" s="87" t="s">
        <v>18</v>
      </c>
    </row>
    <row r="12" spans="1:7">
      <c r="C12" s="87" t="s">
        <v>19</v>
      </c>
    </row>
    <row r="13" spans="1:7">
      <c r="C13" s="87" t="s">
        <v>20</v>
      </c>
    </row>
    <row r="14" spans="1:7">
      <c r="C14" s="87" t="s">
        <v>21</v>
      </c>
    </row>
    <row r="15" spans="1:7">
      <c r="C15" s="87" t="s">
        <v>22</v>
      </c>
    </row>
    <row r="16" spans="1:7">
      <c r="C16" s="87" t="s">
        <v>23</v>
      </c>
    </row>
    <row r="17" spans="3:3">
      <c r="C17" s="87" t="s">
        <v>95</v>
      </c>
    </row>
    <row r="18" spans="3:3">
      <c r="C18" s="90" t="s">
        <v>235</v>
      </c>
    </row>
  </sheetData>
  <sortState xmlns:xlrd2="http://schemas.microsoft.com/office/spreadsheetml/2017/richdata2" ref="E6:E479">
    <sortCondition ref="E6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Campuses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Siska Tri</cp:lastModifiedBy>
  <dcterms:created xsi:type="dcterms:W3CDTF">2016-08-30T01:18:10Z</dcterms:created>
  <dcterms:modified xsi:type="dcterms:W3CDTF">2024-07-24T09:19:43Z</dcterms:modified>
</cp:coreProperties>
</file>