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D:\E Drive\E Drive\Vlead\Appraisal\"/>
    </mc:Choice>
  </mc:AlternateContent>
  <xr:revisionPtr revIDLastSave="0" documentId="8_{3B86D85F-3A21-4D4E-BC11-E41931AFFEF5}" xr6:coauthVersionLast="47" xr6:coauthVersionMax="47" xr10:uidLastSave="{00000000-0000-0000-0000-000000000000}"/>
  <bookViews>
    <workbookView xWindow="-108" yWindow="-108" windowWidth="23256" windowHeight="12576" firstSheet="1" activeTab="1" xr2:uid="{F97B4C64-DB2D-4EA4-B060-A11F2253628D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9" i="1" l="1"/>
  <c r="BG8" i="1"/>
  <c r="BG7" i="1"/>
  <c r="BG6" i="1"/>
  <c r="BG5" i="1"/>
  <c r="BG4" i="1"/>
  <c r="BG3" i="1"/>
  <c r="BG2" i="1"/>
  <c r="AV9" i="1"/>
  <c r="AV8" i="1"/>
  <c r="AV7" i="1"/>
  <c r="AV6" i="1"/>
  <c r="AV5" i="1"/>
  <c r="AV4" i="1"/>
  <c r="AV3" i="1"/>
  <c r="AV2" i="1"/>
  <c r="BE9" i="1"/>
  <c r="BE8" i="1"/>
  <c r="BE7" i="1"/>
  <c r="BE6" i="1"/>
  <c r="BE5" i="1"/>
  <c r="BE4" i="1"/>
  <c r="BE3" i="1"/>
  <c r="BE2" i="1"/>
  <c r="BC9" i="1"/>
  <c r="BC8" i="1"/>
  <c r="BC7" i="1"/>
  <c r="BC6" i="1"/>
  <c r="BC5" i="1"/>
  <c r="BC4" i="1"/>
  <c r="BC3" i="1"/>
  <c r="BC2" i="1"/>
  <c r="BA3" i="1"/>
  <c r="BA4" i="1"/>
  <c r="BA5" i="1"/>
  <c r="BA6" i="1"/>
  <c r="BA7" i="1"/>
  <c r="BA8" i="1"/>
  <c r="BA9" i="1"/>
  <c r="BA2" i="1"/>
  <c r="AT3" i="1"/>
  <c r="AT4" i="1"/>
  <c r="AT5" i="1"/>
  <c r="AT6" i="1"/>
  <c r="AT7" i="1"/>
  <c r="AT8" i="1"/>
  <c r="AT9" i="1"/>
  <c r="AT2" i="1"/>
  <c r="AO9" i="1"/>
  <c r="AO8" i="1"/>
  <c r="AO7" i="1"/>
  <c r="AO6" i="1"/>
  <c r="AO5" i="1"/>
  <c r="AO4" i="1"/>
  <c r="AO3" i="1"/>
  <c r="AO2" i="1"/>
  <c r="AM9" i="1"/>
  <c r="AM8" i="1"/>
  <c r="AM7" i="1"/>
  <c r="AM6" i="1"/>
  <c r="AM5" i="1"/>
  <c r="AM4" i="1"/>
  <c r="AM3" i="1"/>
  <c r="AM2" i="1"/>
  <c r="AJ9" i="1"/>
  <c r="AJ8" i="1"/>
  <c r="AJ7" i="1"/>
  <c r="AJ6" i="1"/>
  <c r="AJ5" i="1"/>
  <c r="AJ4" i="1"/>
  <c r="AJ3" i="1"/>
  <c r="AJ2" i="1"/>
  <c r="AH3" i="1"/>
  <c r="AH4" i="1"/>
  <c r="AH5" i="1"/>
  <c r="AH6" i="1"/>
  <c r="AH7" i="1"/>
  <c r="AH8" i="1"/>
  <c r="AH9" i="1"/>
  <c r="AH2" i="1"/>
  <c r="AC9" i="1"/>
  <c r="AC8" i="1"/>
  <c r="AC7" i="1"/>
  <c r="AC6" i="1"/>
  <c r="AC5" i="1"/>
  <c r="AC4" i="1"/>
  <c r="AC3" i="1"/>
  <c r="AC2" i="1"/>
  <c r="AA3" i="1"/>
  <c r="AA4" i="1"/>
  <c r="AA5" i="1"/>
  <c r="AA6" i="1"/>
  <c r="AA7" i="1"/>
  <c r="AA8" i="1"/>
  <c r="AA9" i="1"/>
  <c r="AA2" i="1"/>
  <c r="V3" i="1"/>
  <c r="V4" i="1"/>
  <c r="V5" i="1"/>
  <c r="V6" i="1"/>
  <c r="V7" i="1"/>
  <c r="V8" i="1"/>
  <c r="V9" i="1"/>
  <c r="V2" i="1"/>
  <c r="X9" i="1"/>
  <c r="X8" i="1"/>
  <c r="X7" i="1"/>
  <c r="X6" i="1"/>
  <c r="X5" i="1"/>
  <c r="X4" i="1"/>
  <c r="X3" i="1"/>
  <c r="X2" i="1"/>
  <c r="T9" i="1"/>
  <c r="T8" i="1"/>
  <c r="T7" i="1"/>
  <c r="T6" i="1"/>
  <c r="T5" i="1"/>
  <c r="T4" i="1"/>
  <c r="T3" i="1"/>
  <c r="T2" i="1"/>
  <c r="R9" i="1"/>
  <c r="R8" i="1"/>
  <c r="R7" i="1"/>
  <c r="R6" i="1"/>
  <c r="R5" i="1"/>
  <c r="R4" i="1"/>
  <c r="R3" i="1"/>
  <c r="R2" i="1"/>
  <c r="P9" i="1"/>
  <c r="P8" i="1"/>
  <c r="P7" i="1"/>
  <c r="P6" i="1"/>
  <c r="P5" i="1"/>
  <c r="P4" i="1"/>
  <c r="P3" i="1"/>
  <c r="P2" i="1"/>
  <c r="N9" i="1"/>
  <c r="N8" i="1"/>
  <c r="N7" i="1"/>
  <c r="N6" i="1"/>
  <c r="N5" i="1"/>
  <c r="N4" i="1"/>
  <c r="N3" i="1"/>
  <c r="N2" i="1"/>
  <c r="M3" i="1"/>
  <c r="M4" i="1"/>
  <c r="M5" i="1"/>
  <c r="M6" i="1"/>
  <c r="M7" i="1"/>
  <c r="M8" i="1"/>
  <c r="M9" i="1"/>
  <c r="M2" i="1"/>
  <c r="L9" i="1"/>
  <c r="L8" i="1"/>
  <c r="L7" i="1"/>
  <c r="L6" i="1"/>
  <c r="L5" i="1"/>
  <c r="L4" i="1"/>
  <c r="L3" i="1"/>
  <c r="L2" i="1"/>
  <c r="K3" i="1"/>
  <c r="K4" i="1"/>
  <c r="K5" i="1"/>
  <c r="K6" i="1"/>
  <c r="K7" i="1"/>
  <c r="K8" i="1"/>
  <c r="K9" i="1"/>
  <c r="K2" i="1"/>
  <c r="H9" i="1"/>
  <c r="I9" i="1" s="1"/>
  <c r="H8" i="1"/>
  <c r="I8" i="1" s="1"/>
  <c r="H7" i="1"/>
  <c r="H4" i="1"/>
  <c r="H3" i="1"/>
  <c r="I3" i="1" s="1"/>
  <c r="H2" i="1"/>
  <c r="I2" i="1" s="1"/>
  <c r="I7" i="1"/>
  <c r="I4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<sst xmlns="http://schemas.openxmlformats.org/spreadsheetml/2006/main" count="159" uniqueCount="90">
  <si>
    <t>EmployeeCode</t>
  </si>
  <si>
    <t>EmployeeName</t>
  </si>
  <si>
    <t>Designation</t>
  </si>
  <si>
    <t>Department</t>
  </si>
  <si>
    <t>AppraisalYear</t>
  </si>
  <si>
    <t>BasicCurrentPerAnnum</t>
  </si>
  <si>
    <t>BasicCurrentPerMonth</t>
  </si>
  <si>
    <t>BasicCurrentPerAnnumAfterApp</t>
  </si>
  <si>
    <t>BasicCurrentPerMonthAfterApp</t>
  </si>
  <si>
    <t>HRAPerAnnum</t>
  </si>
  <si>
    <t>HRAPerMonth</t>
  </si>
  <si>
    <t>HRAPerAnnumAfterApp</t>
  </si>
  <si>
    <t>HRAPerMonthAfterApp</t>
  </si>
  <si>
    <t>ConveyancePerAnnum</t>
  </si>
  <si>
    <t>ConveyancePerMonth</t>
  </si>
  <si>
    <t>ConveyancePerAnnumAfterApp</t>
  </si>
  <si>
    <t>ConveyancePerMonthAfterApp</t>
  </si>
  <si>
    <t>MedicalAllowancePerAnnum</t>
  </si>
  <si>
    <t>MedicalAllowancePerMonth</t>
  </si>
  <si>
    <t>MedicalAllowancePerAnnumAfterApp</t>
  </si>
  <si>
    <t>MedicalAllowancePerMonthAfterApp</t>
  </si>
  <si>
    <t>SpecialAllowancePerAnnum</t>
  </si>
  <si>
    <t>SpecialAllowancePerMonth</t>
  </si>
  <si>
    <t>SpecialAllowancePerAnnumAfterApp</t>
  </si>
  <si>
    <t>SpecialAllowancePerMonthAfterApp</t>
  </si>
  <si>
    <t>EmployerPFContributionPerAnnum</t>
  </si>
  <si>
    <t>EmployerPFContributionPerMonth</t>
  </si>
  <si>
    <t>EmployerPFContributionPerAnnumAfterApp</t>
  </si>
  <si>
    <t>EmployerPFContributionPerMonthAfterApp</t>
  </si>
  <si>
    <t>EmployerESIContributionPerAnnum</t>
  </si>
  <si>
    <t>EmployerESIContributionPerMonth</t>
  </si>
  <si>
    <t>EmployerESIContributionPerAnnumAfterApp</t>
  </si>
  <si>
    <t>EmployerESIContributionPerMonthAfterApp</t>
  </si>
  <si>
    <t>GroupPersonalAccidentPerAnnum</t>
  </si>
  <si>
    <t>GroupPersonalAccidentPerMonth</t>
  </si>
  <si>
    <t>GroupPersonalAccidentPerAnnumAfterApp</t>
  </si>
  <si>
    <t>GroupPersonalAccidentPerMonthAfterApp</t>
  </si>
  <si>
    <t>EmployeePFContributionPerAnnum</t>
  </si>
  <si>
    <t>EmployeePFContributionPerMonth</t>
  </si>
  <si>
    <t>EmployeePFContributionPerAnnumAfterApp</t>
  </si>
  <si>
    <t>EmployeePFContributionPerMonthAfterApp</t>
  </si>
  <si>
    <t>EmployeeESIContributionPerAnnum</t>
  </si>
  <si>
    <t>EmployeeESIContributionPerMonth</t>
  </si>
  <si>
    <t>EmployeeESIContributionPerAnnumAfterApp</t>
  </si>
  <si>
    <t>EmployeeESIContrinbutionPerMonthAfterApp</t>
  </si>
  <si>
    <t>ProfessionalTaxPerAnnum</t>
  </si>
  <si>
    <t>ProfessionalTaxPerMonth</t>
  </si>
  <si>
    <t>ProfessionalTaxPerAnnumAfterApp</t>
  </si>
  <si>
    <t>ProfessionalTaxPerMonthAfterApp</t>
  </si>
  <si>
    <t>EmployeeSalutation</t>
  </si>
  <si>
    <t>TotalAppraisal</t>
  </si>
  <si>
    <t>GMCPerAnnum</t>
  </si>
  <si>
    <t>GMCPerMonth</t>
  </si>
  <si>
    <t>GMCPerAnnumAfterApp</t>
  </si>
  <si>
    <t>GMCPerMonthAfterApp</t>
  </si>
  <si>
    <t>EmployerGMCPerAnnum</t>
  </si>
  <si>
    <t>EmployerGMCPerMonth</t>
  </si>
  <si>
    <t>EmployerGMCPerAnnumAfterApp</t>
  </si>
  <si>
    <t>EmployerGMCPerMonthAfterApp</t>
  </si>
  <si>
    <t>VL099</t>
  </si>
  <si>
    <t>Saravanan J</t>
  </si>
  <si>
    <t>MANAGER - PRODUCTION</t>
  </si>
  <si>
    <t>DIGITIZING</t>
  </si>
  <si>
    <t>Mr.</t>
  </si>
  <si>
    <t>VL023</t>
  </si>
  <si>
    <t>Manikandan.N</t>
  </si>
  <si>
    <t>Asistant MANAGER</t>
  </si>
  <si>
    <t>VL017</t>
  </si>
  <si>
    <t>Arun Kumar M</t>
  </si>
  <si>
    <t>MANAGER - TRAINING &amp; PRODUCTION</t>
  </si>
  <si>
    <t>TRAINING</t>
  </si>
  <si>
    <t>VL246</t>
  </si>
  <si>
    <t>Shoban Babu S</t>
  </si>
  <si>
    <t>ASST. GENERAL MANAGER</t>
  </si>
  <si>
    <t>METRICS</t>
  </si>
  <si>
    <t>VL505</t>
  </si>
  <si>
    <t>Jaidev T</t>
  </si>
  <si>
    <t>MANAGER</t>
  </si>
  <si>
    <t>ARTWORK</t>
  </si>
  <si>
    <t>VL533</t>
  </si>
  <si>
    <t>Vijay Mohan Parthasarathy</t>
  </si>
  <si>
    <t>SR.MANAGER</t>
  </si>
  <si>
    <t>VL602</t>
  </si>
  <si>
    <t>Kamalakannan N</t>
  </si>
  <si>
    <t>MANAGER - CUSTOMER SERVICE</t>
  </si>
  <si>
    <t>CLIENT COORDINATION</t>
  </si>
  <si>
    <t>VL682</t>
  </si>
  <si>
    <t>Aravind Kumar M</t>
  </si>
  <si>
    <t>RevisedDesignation</t>
  </si>
  <si>
    <t>EmployeeESIContributionPerMonthAfterApp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</si>
</sst>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2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165" fontId="2" fillId="0" borderId="1" xfId="1" applyNumberFormat="1" applyFont="1" applyBorder="1"/>
    <xf numFmtId="165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left" vertical="center"/>
    </xf>
    <xf numFmtId="165" fontId="2" fillId="0" borderId="0" xfId="1" applyNumberFormat="1" applyFont="1"/>
    <xf numFmtId="165" fontId="2" fillId="0" borderId="1" xfId="1" applyNumberFormat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/>
    <xf numFmtId="165" fontId="4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2A7D-AA35-47F3-92CE-B055CA79BC30}">
  <dimension ref="A1:BH15"/>
  <sheetViews>
    <sheetView workbookViewId="0">
      <pane xSplit="1" topLeftCell="BB1" activePane="topRight" state="frozen"/>
      <selection pane="topRight" sqref="A1:BG9"/>
    </sheetView>
  </sheetViews>
  <sheetFormatPr defaultColWidth="27.28515625" defaultRowHeight="15"/>
  <cols>
    <col min="1" max="1" width="16.28515625" style="1" customWidth="1"/>
    <col min="2" max="2" width="28.5703125" style="1" customWidth="1"/>
    <col min="3" max="3" width="27.28515625" style="1"/>
    <col min="4" max="4" width="27.140625" style="1" customWidth="1"/>
    <col min="5" max="5" width="15" style="1" customWidth="1"/>
    <col min="6" max="7" width="27.28515625" style="1"/>
    <col min="8" max="8" width="31.42578125" style="1" customWidth="1"/>
    <col min="9" max="9" width="27.28515625" style="1"/>
    <col min="10" max="10" width="17.140625" style="1" customWidth="1"/>
    <col min="11" max="11" width="16.85546875" style="1" customWidth="1"/>
    <col min="12" max="49" width="27.28515625" style="1"/>
    <col min="50" max="50" width="23.140625" style="1" customWidth="1"/>
    <col min="51" max="58" width="27.28515625" style="1"/>
    <col min="59" max="59" width="37.42578125" style="1" customWidth="1"/>
    <col min="60" max="16384" width="27.28515625" style="1"/>
  </cols>
  <sheetData>
    <row r="1" spans="1:60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/>
    </row>
    <row r="2" spans="1:60" s="8" customFormat="1">
      <c r="A2" s="6" t="s">
        <v>59</v>
      </c>
      <c r="B2" s="7" t="s">
        <v>60</v>
      </c>
      <c r="C2" s="7" t="s">
        <v>61</v>
      </c>
      <c r="D2" s="7" t="s">
        <v>62</v>
      </c>
      <c r="E2" s="11">
        <v>2024</v>
      </c>
      <c r="F2" s="5">
        <v>286980</v>
      </c>
      <c r="G2" s="5">
        <f>F2/12</f>
        <v>23915</v>
      </c>
      <c r="H2" s="12">
        <f>ROUNDUP(G2,)</f>
        <v>23915</v>
      </c>
      <c r="I2" s="12">
        <f>ROUNDUP(H2,)</f>
        <v>23915</v>
      </c>
      <c r="J2" s="5">
        <v>136284</v>
      </c>
      <c r="K2" s="5">
        <f>J2/12</f>
        <v>11357</v>
      </c>
      <c r="L2" s="12">
        <f>ROUNDUP(J2,)</f>
        <v>136284</v>
      </c>
      <c r="M2" s="5">
        <f>L2/12</f>
        <v>11357</v>
      </c>
      <c r="N2" s="5">
        <f>O2*12</f>
        <v>19200</v>
      </c>
      <c r="O2" s="5">
        <v>1600</v>
      </c>
      <c r="P2" s="5">
        <f>Q2*12</f>
        <v>19200</v>
      </c>
      <c r="Q2" s="5">
        <v>1600</v>
      </c>
      <c r="R2" s="5">
        <f>S2*12</f>
        <v>15000</v>
      </c>
      <c r="S2" s="5">
        <v>1250</v>
      </c>
      <c r="T2" s="5">
        <f>U2*12</f>
        <v>15000</v>
      </c>
      <c r="U2" s="5">
        <v>1250</v>
      </c>
      <c r="V2" s="12">
        <f>W2*12</f>
        <v>252780</v>
      </c>
      <c r="W2" s="12">
        <v>21065</v>
      </c>
      <c r="X2" s="5">
        <f>Y2*12</f>
        <v>268116</v>
      </c>
      <c r="Y2" s="12">
        <v>22343</v>
      </c>
      <c r="Z2" s="12">
        <v>21600</v>
      </c>
      <c r="AA2" s="12">
        <f>Z2/12</f>
        <v>1800</v>
      </c>
      <c r="AB2" s="12">
        <v>21600</v>
      </c>
      <c r="AC2" s="12">
        <f>AB2/12</f>
        <v>1800</v>
      </c>
      <c r="AD2" s="5">
        <v>0</v>
      </c>
      <c r="AE2" s="5">
        <v>0</v>
      </c>
      <c r="AF2" s="5">
        <v>0</v>
      </c>
      <c r="AG2" s="5">
        <v>0</v>
      </c>
      <c r="AH2" s="5">
        <f>AI2*12</f>
        <v>7080</v>
      </c>
      <c r="AI2" s="12">
        <v>590</v>
      </c>
      <c r="AJ2" s="5">
        <f>AK2*12</f>
        <v>7080</v>
      </c>
      <c r="AK2" s="12">
        <v>590</v>
      </c>
      <c r="AL2" s="12">
        <v>21600</v>
      </c>
      <c r="AM2" s="12">
        <f>AL2/12</f>
        <v>1800</v>
      </c>
      <c r="AN2" s="12">
        <v>21600</v>
      </c>
      <c r="AO2" s="12">
        <f>AN2/12</f>
        <v>1800</v>
      </c>
      <c r="AP2" s="5">
        <v>0</v>
      </c>
      <c r="AQ2" s="5">
        <v>0</v>
      </c>
      <c r="AR2" s="5">
        <v>0</v>
      </c>
      <c r="AS2" s="5">
        <v>0</v>
      </c>
      <c r="AT2" s="5">
        <f>AU2*12</f>
        <v>2496</v>
      </c>
      <c r="AU2" s="5">
        <v>208</v>
      </c>
      <c r="AV2" s="5">
        <f>AW2*12</f>
        <v>2496</v>
      </c>
      <c r="AW2" s="5">
        <v>208</v>
      </c>
      <c r="AX2" s="5" t="s">
        <v>63</v>
      </c>
      <c r="AY2" s="5">
        <v>5000</v>
      </c>
      <c r="AZ2" s="5">
        <v>18144</v>
      </c>
      <c r="BA2" s="12">
        <f>AZ2/12</f>
        <v>1512</v>
      </c>
      <c r="BB2" s="5">
        <v>18144</v>
      </c>
      <c r="BC2" s="12">
        <f>BB2/12</f>
        <v>1512</v>
      </c>
      <c r="BD2" s="5">
        <v>18144</v>
      </c>
      <c r="BE2" s="12">
        <f>BD2/12</f>
        <v>1512</v>
      </c>
      <c r="BF2" s="5">
        <v>18144</v>
      </c>
      <c r="BG2" s="12">
        <f>BF2/12</f>
        <v>1512</v>
      </c>
      <c r="BH2" s="5"/>
    </row>
    <row r="3" spans="1:60" s="8" customFormat="1">
      <c r="A3" s="6" t="s">
        <v>64</v>
      </c>
      <c r="B3" s="9" t="s">
        <v>65</v>
      </c>
      <c r="C3" s="9" t="s">
        <v>66</v>
      </c>
      <c r="D3" s="9" t="s">
        <v>62</v>
      </c>
      <c r="E3" s="11">
        <v>2024</v>
      </c>
      <c r="F3" s="5">
        <v>271620</v>
      </c>
      <c r="G3" s="5">
        <f t="shared" ref="G3:G9" si="0">F3/12</f>
        <v>22635</v>
      </c>
      <c r="H3" s="12">
        <f>ROUNDUP(G3,)</f>
        <v>22635</v>
      </c>
      <c r="I3" s="12">
        <f>ROUNDUP(H3,)</f>
        <v>22635</v>
      </c>
      <c r="J3" s="5">
        <v>135804</v>
      </c>
      <c r="K3" s="5">
        <f t="shared" ref="K3:K9" si="1">J3/12</f>
        <v>11317</v>
      </c>
      <c r="L3" s="12">
        <f>ROUNDDOWN(J3,)</f>
        <v>135804</v>
      </c>
      <c r="M3" s="5">
        <f t="shared" ref="M3:M9" si="2">L3/12</f>
        <v>11317</v>
      </c>
      <c r="N3" s="5">
        <f t="shared" ref="N3:P9" si="3">O3*12</f>
        <v>19200</v>
      </c>
      <c r="O3" s="5">
        <v>1600</v>
      </c>
      <c r="P3" s="5">
        <f t="shared" si="3"/>
        <v>19200</v>
      </c>
      <c r="Q3" s="5">
        <v>1600</v>
      </c>
      <c r="R3" s="5">
        <f t="shared" ref="R3:T9" si="4">S3*12</f>
        <v>15000</v>
      </c>
      <c r="S3" s="5">
        <v>1250</v>
      </c>
      <c r="T3" s="5">
        <f t="shared" si="4"/>
        <v>15000</v>
      </c>
      <c r="U3" s="5">
        <v>1250</v>
      </c>
      <c r="V3" s="12">
        <f t="shared" ref="V3:V9" si="5">W3*12</f>
        <v>237420</v>
      </c>
      <c r="W3" s="12">
        <v>19785</v>
      </c>
      <c r="X3" s="5">
        <f t="shared" ref="X3:X9" si="6">Y3*12</f>
        <v>261420</v>
      </c>
      <c r="Y3" s="12">
        <v>21785</v>
      </c>
      <c r="Z3" s="12">
        <v>21600</v>
      </c>
      <c r="AA3" s="12">
        <f t="shared" ref="AA3:AC9" si="7">Z3/12</f>
        <v>1800</v>
      </c>
      <c r="AB3" s="12">
        <v>21600</v>
      </c>
      <c r="AC3" s="12">
        <f t="shared" si="7"/>
        <v>1800</v>
      </c>
      <c r="AD3" s="5">
        <v>0</v>
      </c>
      <c r="AE3" s="5">
        <v>0</v>
      </c>
      <c r="AF3" s="5">
        <v>0</v>
      </c>
      <c r="AG3" s="5">
        <v>0</v>
      </c>
      <c r="AH3" s="5">
        <f t="shared" ref="AH3:AJ9" si="8">AI3*12</f>
        <v>7080</v>
      </c>
      <c r="AI3" s="12">
        <v>590</v>
      </c>
      <c r="AJ3" s="5">
        <f t="shared" si="8"/>
        <v>7080</v>
      </c>
      <c r="AK3" s="12">
        <v>590</v>
      </c>
      <c r="AL3" s="12">
        <v>21600</v>
      </c>
      <c r="AM3" s="12">
        <f t="shared" ref="AM3:AO3" si="9">AL3/12</f>
        <v>1800</v>
      </c>
      <c r="AN3" s="12">
        <v>21600</v>
      </c>
      <c r="AO3" s="12">
        <f t="shared" si="9"/>
        <v>1800</v>
      </c>
      <c r="AP3" s="5">
        <v>0</v>
      </c>
      <c r="AQ3" s="5">
        <v>0</v>
      </c>
      <c r="AR3" s="5">
        <v>0</v>
      </c>
      <c r="AS3" s="5">
        <v>0</v>
      </c>
      <c r="AT3" s="5">
        <f t="shared" ref="AT3:AT9" si="10">AU3*12</f>
        <v>2496</v>
      </c>
      <c r="AU3" s="5">
        <v>208</v>
      </c>
      <c r="AV3" s="5">
        <f t="shared" ref="AV3" si="11">AW3*12</f>
        <v>2496</v>
      </c>
      <c r="AW3" s="5">
        <v>208</v>
      </c>
      <c r="AX3" s="5" t="s">
        <v>63</v>
      </c>
      <c r="AY3" s="5">
        <v>5000</v>
      </c>
      <c r="AZ3" s="5">
        <v>16692</v>
      </c>
      <c r="BA3" s="12">
        <f t="shared" ref="BA3:BC9" si="12">AZ3/12</f>
        <v>1391</v>
      </c>
      <c r="BB3" s="5">
        <v>16692</v>
      </c>
      <c r="BC3" s="12">
        <f t="shared" si="12"/>
        <v>1391</v>
      </c>
      <c r="BD3" s="5">
        <v>16692</v>
      </c>
      <c r="BE3" s="12">
        <f t="shared" ref="BE3:BG3" si="13">BD3/12</f>
        <v>1391</v>
      </c>
      <c r="BF3" s="5">
        <v>16692</v>
      </c>
      <c r="BG3" s="12">
        <f t="shared" si="13"/>
        <v>1391</v>
      </c>
      <c r="BH3" s="5"/>
    </row>
    <row r="4" spans="1:60" s="8" customFormat="1">
      <c r="A4" s="10" t="s">
        <v>67</v>
      </c>
      <c r="B4" s="7" t="s">
        <v>68</v>
      </c>
      <c r="C4" s="7" t="s">
        <v>69</v>
      </c>
      <c r="D4" s="7" t="s">
        <v>70</v>
      </c>
      <c r="E4" s="11">
        <v>2024</v>
      </c>
      <c r="F4" s="5">
        <v>343368</v>
      </c>
      <c r="G4" s="5">
        <f t="shared" si="0"/>
        <v>28614</v>
      </c>
      <c r="H4" s="12">
        <f>+G4</f>
        <v>28614</v>
      </c>
      <c r="I4" s="12">
        <f>+H4</f>
        <v>28614</v>
      </c>
      <c r="J4" s="5">
        <v>171684</v>
      </c>
      <c r="K4" s="5">
        <f t="shared" si="1"/>
        <v>14307</v>
      </c>
      <c r="L4" s="12">
        <f>ROUNDUP(J4,)</f>
        <v>171684</v>
      </c>
      <c r="M4" s="5">
        <f t="shared" si="2"/>
        <v>14307</v>
      </c>
      <c r="N4" s="5">
        <f t="shared" si="3"/>
        <v>19200</v>
      </c>
      <c r="O4" s="5">
        <v>1600</v>
      </c>
      <c r="P4" s="5">
        <f t="shared" si="3"/>
        <v>19200</v>
      </c>
      <c r="Q4" s="5">
        <v>1600</v>
      </c>
      <c r="R4" s="5">
        <f t="shared" si="4"/>
        <v>15000</v>
      </c>
      <c r="S4" s="5">
        <v>1250</v>
      </c>
      <c r="T4" s="5">
        <f t="shared" si="4"/>
        <v>15000</v>
      </c>
      <c r="U4" s="5">
        <v>1250</v>
      </c>
      <c r="V4" s="12">
        <f t="shared" si="5"/>
        <v>309168</v>
      </c>
      <c r="W4" s="12">
        <v>25764</v>
      </c>
      <c r="X4" s="5">
        <f t="shared" si="6"/>
        <v>333168</v>
      </c>
      <c r="Y4" s="12">
        <v>27764</v>
      </c>
      <c r="Z4" s="12">
        <v>21600</v>
      </c>
      <c r="AA4" s="12">
        <f t="shared" si="7"/>
        <v>1800</v>
      </c>
      <c r="AB4" s="12">
        <v>21600</v>
      </c>
      <c r="AC4" s="12">
        <f t="shared" si="7"/>
        <v>1800</v>
      </c>
      <c r="AD4" s="5">
        <v>0</v>
      </c>
      <c r="AE4" s="5">
        <v>0</v>
      </c>
      <c r="AF4" s="5">
        <v>0</v>
      </c>
      <c r="AG4" s="5">
        <v>0</v>
      </c>
      <c r="AH4" s="5">
        <f t="shared" si="8"/>
        <v>7080</v>
      </c>
      <c r="AI4" s="12">
        <v>590</v>
      </c>
      <c r="AJ4" s="5">
        <f t="shared" si="8"/>
        <v>7080</v>
      </c>
      <c r="AK4" s="12">
        <v>590</v>
      </c>
      <c r="AL4" s="12">
        <v>21600</v>
      </c>
      <c r="AM4" s="12">
        <f t="shared" ref="AM4:AO4" si="14">AL4/12</f>
        <v>1800</v>
      </c>
      <c r="AN4" s="12">
        <v>21600</v>
      </c>
      <c r="AO4" s="12">
        <f t="shared" si="14"/>
        <v>1800</v>
      </c>
      <c r="AP4" s="5">
        <v>0</v>
      </c>
      <c r="AQ4" s="5">
        <v>0</v>
      </c>
      <c r="AR4" s="5">
        <v>0</v>
      </c>
      <c r="AS4" s="5">
        <v>0</v>
      </c>
      <c r="AT4" s="5">
        <f t="shared" si="10"/>
        <v>2496</v>
      </c>
      <c r="AU4" s="5">
        <v>208</v>
      </c>
      <c r="AV4" s="5">
        <f t="shared" ref="AV4" si="15">AW4*12</f>
        <v>2496</v>
      </c>
      <c r="AW4" s="5">
        <v>208</v>
      </c>
      <c r="AX4" s="5" t="s">
        <v>63</v>
      </c>
      <c r="AY4" s="5">
        <v>5000</v>
      </c>
      <c r="AZ4" s="5">
        <v>22908</v>
      </c>
      <c r="BA4" s="12">
        <f t="shared" si="12"/>
        <v>1909</v>
      </c>
      <c r="BB4" s="5">
        <v>22908</v>
      </c>
      <c r="BC4" s="12">
        <f t="shared" si="12"/>
        <v>1909</v>
      </c>
      <c r="BD4" s="5">
        <v>22908</v>
      </c>
      <c r="BE4" s="12">
        <f t="shared" ref="BE4:BG4" si="16">BD4/12</f>
        <v>1909</v>
      </c>
      <c r="BF4" s="5">
        <v>22908</v>
      </c>
      <c r="BG4" s="12">
        <f t="shared" si="16"/>
        <v>1909</v>
      </c>
      <c r="BH4" s="5"/>
    </row>
    <row r="5" spans="1:60" s="8" customFormat="1">
      <c r="A5" s="10" t="s">
        <v>71</v>
      </c>
      <c r="B5" s="7" t="s">
        <v>72</v>
      </c>
      <c r="C5" s="7" t="s">
        <v>73</v>
      </c>
      <c r="D5" s="7" t="s">
        <v>74</v>
      </c>
      <c r="E5" s="11">
        <v>2024</v>
      </c>
      <c r="F5" s="5">
        <v>624000</v>
      </c>
      <c r="G5" s="5">
        <f t="shared" si="0"/>
        <v>52000</v>
      </c>
      <c r="H5" s="12">
        <v>17409</v>
      </c>
      <c r="I5" s="12">
        <v>17409</v>
      </c>
      <c r="J5" s="5">
        <v>312000</v>
      </c>
      <c r="K5" s="5">
        <f t="shared" si="1"/>
        <v>26000</v>
      </c>
      <c r="L5" s="12">
        <f t="shared" ref="L5:L6" si="17">ROUNDDOWN(J5,)</f>
        <v>312000</v>
      </c>
      <c r="M5" s="5">
        <f t="shared" si="2"/>
        <v>26000</v>
      </c>
      <c r="N5" s="5">
        <f t="shared" si="3"/>
        <v>19200</v>
      </c>
      <c r="O5" s="5">
        <v>1600</v>
      </c>
      <c r="P5" s="5">
        <f t="shared" si="3"/>
        <v>19200</v>
      </c>
      <c r="Q5" s="5">
        <v>1600</v>
      </c>
      <c r="R5" s="5">
        <f t="shared" si="4"/>
        <v>15000</v>
      </c>
      <c r="S5" s="5">
        <v>1250</v>
      </c>
      <c r="T5" s="5">
        <f t="shared" si="4"/>
        <v>15000</v>
      </c>
      <c r="U5" s="5">
        <v>1250</v>
      </c>
      <c r="V5" s="12">
        <f t="shared" si="5"/>
        <v>589800</v>
      </c>
      <c r="W5" s="12">
        <v>49150</v>
      </c>
      <c r="X5" s="5">
        <f t="shared" si="6"/>
        <v>1100892</v>
      </c>
      <c r="Y5" s="12">
        <v>91741</v>
      </c>
      <c r="Z5" s="12">
        <v>21600</v>
      </c>
      <c r="AA5" s="12">
        <f t="shared" si="7"/>
        <v>1800</v>
      </c>
      <c r="AB5" s="12">
        <v>21600</v>
      </c>
      <c r="AC5" s="12">
        <f t="shared" si="7"/>
        <v>1800</v>
      </c>
      <c r="AD5" s="5">
        <v>0</v>
      </c>
      <c r="AE5" s="5">
        <v>0</v>
      </c>
      <c r="AF5" s="5">
        <v>0</v>
      </c>
      <c r="AG5" s="5">
        <v>0</v>
      </c>
      <c r="AH5" s="5">
        <f t="shared" si="8"/>
        <v>7080</v>
      </c>
      <c r="AI5" s="12">
        <v>590</v>
      </c>
      <c r="AJ5" s="5">
        <f t="shared" si="8"/>
        <v>7080</v>
      </c>
      <c r="AK5" s="12">
        <v>590</v>
      </c>
      <c r="AL5" s="12">
        <v>21600</v>
      </c>
      <c r="AM5" s="12">
        <f t="shared" ref="AM5:AO5" si="18">AL5/12</f>
        <v>1800</v>
      </c>
      <c r="AN5" s="12">
        <v>21600</v>
      </c>
      <c r="AO5" s="12">
        <f t="shared" si="18"/>
        <v>1800</v>
      </c>
      <c r="AP5" s="5">
        <v>0</v>
      </c>
      <c r="AQ5" s="5">
        <v>0</v>
      </c>
      <c r="AR5" s="5">
        <v>0</v>
      </c>
      <c r="AS5" s="5">
        <v>0</v>
      </c>
      <c r="AT5" s="5">
        <f t="shared" si="10"/>
        <v>2496</v>
      </c>
      <c r="AU5" s="5">
        <v>208</v>
      </c>
      <c r="AV5" s="5">
        <f t="shared" ref="AV5" si="19">AW5*12</f>
        <v>2496</v>
      </c>
      <c r="AW5" s="5">
        <v>208</v>
      </c>
      <c r="AX5" s="5" t="s">
        <v>63</v>
      </c>
      <c r="AY5" s="5">
        <v>10000</v>
      </c>
      <c r="AZ5" s="5">
        <v>0</v>
      </c>
      <c r="BA5" s="12">
        <f t="shared" si="12"/>
        <v>0</v>
      </c>
      <c r="BB5" s="5">
        <v>0</v>
      </c>
      <c r="BC5" s="12">
        <f t="shared" si="12"/>
        <v>0</v>
      </c>
      <c r="BD5" s="5">
        <v>0</v>
      </c>
      <c r="BE5" s="12">
        <f t="shared" ref="BE5:BG5" si="20">BD5/12</f>
        <v>0</v>
      </c>
      <c r="BF5" s="5">
        <v>0</v>
      </c>
      <c r="BG5" s="12">
        <f t="shared" si="20"/>
        <v>0</v>
      </c>
      <c r="BH5" s="5"/>
    </row>
    <row r="6" spans="1:60" s="8" customFormat="1">
      <c r="A6" s="10" t="s">
        <v>75</v>
      </c>
      <c r="B6" s="7" t="s">
        <v>76</v>
      </c>
      <c r="C6" s="7" t="s">
        <v>77</v>
      </c>
      <c r="D6" s="7" t="s">
        <v>78</v>
      </c>
      <c r="E6" s="11">
        <v>2024</v>
      </c>
      <c r="F6" s="5">
        <v>355200</v>
      </c>
      <c r="G6" s="5">
        <f t="shared" si="0"/>
        <v>29600</v>
      </c>
      <c r="H6" s="12">
        <v>22295</v>
      </c>
      <c r="I6" s="12">
        <v>22295</v>
      </c>
      <c r="J6" s="5">
        <v>177600</v>
      </c>
      <c r="K6" s="5">
        <f t="shared" si="1"/>
        <v>14800</v>
      </c>
      <c r="L6" s="12">
        <f t="shared" si="17"/>
        <v>177600</v>
      </c>
      <c r="M6" s="5">
        <f t="shared" si="2"/>
        <v>14800</v>
      </c>
      <c r="N6" s="5">
        <f t="shared" si="3"/>
        <v>19200</v>
      </c>
      <c r="O6" s="5">
        <v>1600</v>
      </c>
      <c r="P6" s="5">
        <f t="shared" si="3"/>
        <v>19200</v>
      </c>
      <c r="Q6" s="5">
        <v>1600</v>
      </c>
      <c r="R6" s="5">
        <f t="shared" si="4"/>
        <v>15000</v>
      </c>
      <c r="S6" s="5">
        <v>1250</v>
      </c>
      <c r="T6" s="5">
        <f t="shared" si="4"/>
        <v>15000</v>
      </c>
      <c r="U6" s="5">
        <v>1250</v>
      </c>
      <c r="V6" s="12">
        <f t="shared" si="5"/>
        <v>321000</v>
      </c>
      <c r="W6" s="12">
        <v>26750</v>
      </c>
      <c r="X6" s="5">
        <f t="shared" si="6"/>
        <v>456660</v>
      </c>
      <c r="Y6" s="12">
        <v>38055</v>
      </c>
      <c r="Z6" s="12">
        <v>21600</v>
      </c>
      <c r="AA6" s="12">
        <f t="shared" si="7"/>
        <v>1800</v>
      </c>
      <c r="AB6" s="12">
        <v>21600</v>
      </c>
      <c r="AC6" s="12">
        <f t="shared" si="7"/>
        <v>1800</v>
      </c>
      <c r="AD6" s="5">
        <v>0</v>
      </c>
      <c r="AE6" s="5">
        <v>0</v>
      </c>
      <c r="AF6" s="5">
        <v>0</v>
      </c>
      <c r="AG6" s="5">
        <v>0</v>
      </c>
      <c r="AH6" s="5">
        <f t="shared" si="8"/>
        <v>7080</v>
      </c>
      <c r="AI6" s="12">
        <v>590</v>
      </c>
      <c r="AJ6" s="5">
        <f t="shared" si="8"/>
        <v>7080</v>
      </c>
      <c r="AK6" s="12">
        <v>590</v>
      </c>
      <c r="AL6" s="12">
        <v>21600</v>
      </c>
      <c r="AM6" s="12">
        <f t="shared" ref="AM6:AO6" si="21">AL6/12</f>
        <v>1800</v>
      </c>
      <c r="AN6" s="12">
        <v>21600</v>
      </c>
      <c r="AO6" s="12">
        <f t="shared" si="21"/>
        <v>1800</v>
      </c>
      <c r="AP6" s="5">
        <v>0</v>
      </c>
      <c r="AQ6" s="5">
        <v>0</v>
      </c>
      <c r="AR6" s="5">
        <v>0</v>
      </c>
      <c r="AS6" s="5">
        <v>0</v>
      </c>
      <c r="AT6" s="5">
        <f t="shared" si="10"/>
        <v>2496</v>
      </c>
      <c r="AU6" s="5">
        <v>208</v>
      </c>
      <c r="AV6" s="5">
        <f t="shared" ref="AV6" si="22">AW6*12</f>
        <v>2496</v>
      </c>
      <c r="AW6" s="5">
        <v>208</v>
      </c>
      <c r="AX6" s="5" t="s">
        <v>63</v>
      </c>
      <c r="AY6" s="5">
        <v>5000</v>
      </c>
      <c r="AZ6" s="5">
        <v>20352</v>
      </c>
      <c r="BA6" s="12">
        <f t="shared" si="12"/>
        <v>1696</v>
      </c>
      <c r="BB6" s="5">
        <v>20352</v>
      </c>
      <c r="BC6" s="12">
        <f t="shared" si="12"/>
        <v>1696</v>
      </c>
      <c r="BD6" s="5">
        <v>20352</v>
      </c>
      <c r="BE6" s="12">
        <f t="shared" ref="BE6:BG6" si="23">BD6/12</f>
        <v>1696</v>
      </c>
      <c r="BF6" s="5">
        <v>20352</v>
      </c>
      <c r="BG6" s="12">
        <f t="shared" si="23"/>
        <v>1696</v>
      </c>
      <c r="BH6" s="5"/>
    </row>
    <row r="7" spans="1:60" s="8" customFormat="1">
      <c r="A7" s="10" t="s">
        <v>79</v>
      </c>
      <c r="B7" s="7" t="s">
        <v>80</v>
      </c>
      <c r="C7" s="7" t="s">
        <v>81</v>
      </c>
      <c r="D7" s="7" t="s">
        <v>74</v>
      </c>
      <c r="E7" s="11">
        <v>2024</v>
      </c>
      <c r="F7" s="5">
        <v>360000</v>
      </c>
      <c r="G7" s="5">
        <f t="shared" si="0"/>
        <v>30000</v>
      </c>
      <c r="H7" s="12">
        <f t="shared" ref="H7:H8" si="24">+G7</f>
        <v>30000</v>
      </c>
      <c r="I7" s="12">
        <f t="shared" ref="I7:I8" si="25">+H7</f>
        <v>30000</v>
      </c>
      <c r="J7" s="5">
        <v>180000</v>
      </c>
      <c r="K7" s="5">
        <f t="shared" si="1"/>
        <v>15000</v>
      </c>
      <c r="L7" s="12">
        <f t="shared" ref="L7:L9" si="26">ROUNDUP(J7,)</f>
        <v>180000</v>
      </c>
      <c r="M7" s="5">
        <f t="shared" si="2"/>
        <v>15000</v>
      </c>
      <c r="N7" s="5">
        <f t="shared" si="3"/>
        <v>19200</v>
      </c>
      <c r="O7" s="5">
        <v>1600</v>
      </c>
      <c r="P7" s="5">
        <f t="shared" si="3"/>
        <v>19200</v>
      </c>
      <c r="Q7" s="5">
        <v>1600</v>
      </c>
      <c r="R7" s="5">
        <f t="shared" si="4"/>
        <v>15000</v>
      </c>
      <c r="S7" s="5">
        <v>1250</v>
      </c>
      <c r="T7" s="5">
        <f t="shared" si="4"/>
        <v>15000</v>
      </c>
      <c r="U7" s="5">
        <v>1250</v>
      </c>
      <c r="V7" s="12">
        <f t="shared" si="5"/>
        <v>325800</v>
      </c>
      <c r="W7" s="12">
        <v>27150</v>
      </c>
      <c r="X7" s="5">
        <f t="shared" si="6"/>
        <v>383400</v>
      </c>
      <c r="Y7" s="12">
        <v>31950</v>
      </c>
      <c r="Z7" s="12">
        <v>21600</v>
      </c>
      <c r="AA7" s="12">
        <f t="shared" si="7"/>
        <v>1800</v>
      </c>
      <c r="AB7" s="12">
        <v>21600</v>
      </c>
      <c r="AC7" s="12">
        <f t="shared" si="7"/>
        <v>1800</v>
      </c>
      <c r="AD7" s="5">
        <v>0</v>
      </c>
      <c r="AE7" s="5">
        <v>0</v>
      </c>
      <c r="AF7" s="5">
        <v>0</v>
      </c>
      <c r="AG7" s="5">
        <v>0</v>
      </c>
      <c r="AH7" s="5">
        <f t="shared" si="8"/>
        <v>7080</v>
      </c>
      <c r="AI7" s="12">
        <v>590</v>
      </c>
      <c r="AJ7" s="5">
        <f t="shared" si="8"/>
        <v>7080</v>
      </c>
      <c r="AK7" s="12">
        <v>590</v>
      </c>
      <c r="AL7" s="12">
        <v>21600</v>
      </c>
      <c r="AM7" s="12">
        <f t="shared" ref="AM7:AO7" si="27">AL7/12</f>
        <v>1800</v>
      </c>
      <c r="AN7" s="12">
        <v>21600</v>
      </c>
      <c r="AO7" s="12">
        <f t="shared" si="27"/>
        <v>1800</v>
      </c>
      <c r="AP7" s="5">
        <v>0</v>
      </c>
      <c r="AQ7" s="5">
        <v>0</v>
      </c>
      <c r="AR7" s="5">
        <v>0</v>
      </c>
      <c r="AS7" s="5">
        <v>0</v>
      </c>
      <c r="AT7" s="5">
        <f t="shared" si="10"/>
        <v>2496</v>
      </c>
      <c r="AU7" s="5">
        <v>208</v>
      </c>
      <c r="AV7" s="5">
        <f t="shared" ref="AV7" si="28">AW7*12</f>
        <v>2496</v>
      </c>
      <c r="AW7" s="5">
        <v>208</v>
      </c>
      <c r="AX7" s="5" t="s">
        <v>63</v>
      </c>
      <c r="AY7" s="5">
        <v>12000</v>
      </c>
      <c r="AZ7" s="5">
        <v>0</v>
      </c>
      <c r="BA7" s="12">
        <f t="shared" si="12"/>
        <v>0</v>
      </c>
      <c r="BB7" s="5">
        <v>0</v>
      </c>
      <c r="BC7" s="12">
        <f t="shared" si="12"/>
        <v>0</v>
      </c>
      <c r="BD7" s="5">
        <v>0</v>
      </c>
      <c r="BE7" s="12">
        <f t="shared" ref="BE7:BG7" si="29">BD7/12</f>
        <v>0</v>
      </c>
      <c r="BF7" s="5">
        <v>0</v>
      </c>
      <c r="BG7" s="12">
        <f t="shared" si="29"/>
        <v>0</v>
      </c>
      <c r="BH7" s="5"/>
    </row>
    <row r="8" spans="1:60" s="8" customFormat="1">
      <c r="A8" s="10" t="s">
        <v>82</v>
      </c>
      <c r="B8" s="7" t="s">
        <v>83</v>
      </c>
      <c r="C8" s="7" t="s">
        <v>84</v>
      </c>
      <c r="D8" s="7" t="s">
        <v>85</v>
      </c>
      <c r="E8" s="11">
        <v>2024</v>
      </c>
      <c r="F8" s="5">
        <v>321600</v>
      </c>
      <c r="G8" s="5">
        <f t="shared" si="0"/>
        <v>26800</v>
      </c>
      <c r="H8" s="12">
        <f t="shared" si="24"/>
        <v>26800</v>
      </c>
      <c r="I8" s="12">
        <f t="shared" si="25"/>
        <v>26800</v>
      </c>
      <c r="J8" s="5">
        <v>160800</v>
      </c>
      <c r="K8" s="5">
        <f t="shared" si="1"/>
        <v>13400</v>
      </c>
      <c r="L8" s="12">
        <f t="shared" si="26"/>
        <v>160800</v>
      </c>
      <c r="M8" s="5">
        <f t="shared" si="2"/>
        <v>13400</v>
      </c>
      <c r="N8" s="5">
        <f t="shared" si="3"/>
        <v>19200</v>
      </c>
      <c r="O8" s="5">
        <v>1600</v>
      </c>
      <c r="P8" s="5">
        <f t="shared" si="3"/>
        <v>19200</v>
      </c>
      <c r="Q8" s="5">
        <v>1600</v>
      </c>
      <c r="R8" s="5">
        <f t="shared" si="4"/>
        <v>15000</v>
      </c>
      <c r="S8" s="5">
        <v>1250</v>
      </c>
      <c r="T8" s="5">
        <f t="shared" si="4"/>
        <v>15000</v>
      </c>
      <c r="U8" s="5">
        <v>1250</v>
      </c>
      <c r="V8" s="12">
        <f t="shared" si="5"/>
        <v>287400</v>
      </c>
      <c r="W8" s="12">
        <v>23950</v>
      </c>
      <c r="X8" s="5">
        <f t="shared" si="6"/>
        <v>311400</v>
      </c>
      <c r="Y8" s="12">
        <v>25950</v>
      </c>
      <c r="Z8" s="12">
        <v>21600</v>
      </c>
      <c r="AA8" s="12">
        <f t="shared" si="7"/>
        <v>1800</v>
      </c>
      <c r="AB8" s="12">
        <v>21600</v>
      </c>
      <c r="AC8" s="12">
        <f t="shared" si="7"/>
        <v>1800</v>
      </c>
      <c r="AD8" s="5">
        <v>0</v>
      </c>
      <c r="AE8" s="5">
        <v>0</v>
      </c>
      <c r="AF8" s="5">
        <v>0</v>
      </c>
      <c r="AG8" s="5">
        <v>0</v>
      </c>
      <c r="AH8" s="5">
        <f t="shared" si="8"/>
        <v>5664</v>
      </c>
      <c r="AI8" s="12">
        <v>472</v>
      </c>
      <c r="AJ8" s="5">
        <f t="shared" si="8"/>
        <v>5664</v>
      </c>
      <c r="AK8" s="12">
        <v>472</v>
      </c>
      <c r="AL8" s="12">
        <v>21600</v>
      </c>
      <c r="AM8" s="12">
        <f t="shared" ref="AM8:AO8" si="30">AL8/12</f>
        <v>1800</v>
      </c>
      <c r="AN8" s="12">
        <v>21600</v>
      </c>
      <c r="AO8" s="12">
        <f t="shared" si="30"/>
        <v>1800</v>
      </c>
      <c r="AP8" s="5">
        <v>0</v>
      </c>
      <c r="AQ8" s="5">
        <v>0</v>
      </c>
      <c r="AR8" s="5">
        <v>0</v>
      </c>
      <c r="AS8" s="5">
        <v>0</v>
      </c>
      <c r="AT8" s="5">
        <f t="shared" si="10"/>
        <v>2496</v>
      </c>
      <c r="AU8" s="5">
        <v>208</v>
      </c>
      <c r="AV8" s="5">
        <f t="shared" ref="AV8" si="31">AW8*12</f>
        <v>2496</v>
      </c>
      <c r="AW8" s="5">
        <v>208</v>
      </c>
      <c r="AX8" s="5" t="s">
        <v>63</v>
      </c>
      <c r="AY8" s="5">
        <v>5000</v>
      </c>
      <c r="AZ8" s="5">
        <v>0</v>
      </c>
      <c r="BA8" s="12">
        <f t="shared" si="12"/>
        <v>0</v>
      </c>
      <c r="BB8" s="5">
        <v>0</v>
      </c>
      <c r="BC8" s="12">
        <f t="shared" si="12"/>
        <v>0</v>
      </c>
      <c r="BD8" s="5">
        <v>0</v>
      </c>
      <c r="BE8" s="12">
        <f t="shared" ref="BE8:BG8" si="32">BD8/12</f>
        <v>0</v>
      </c>
      <c r="BF8" s="5">
        <v>0</v>
      </c>
      <c r="BG8" s="12">
        <f t="shared" si="32"/>
        <v>0</v>
      </c>
      <c r="BH8" s="5"/>
    </row>
    <row r="9" spans="1:60" s="8" customFormat="1">
      <c r="A9" s="10" t="s">
        <v>86</v>
      </c>
      <c r="B9" s="7" t="s">
        <v>87</v>
      </c>
      <c r="C9" s="7" t="s">
        <v>81</v>
      </c>
      <c r="D9" s="7" t="s">
        <v>74</v>
      </c>
      <c r="E9" s="11">
        <v>2024</v>
      </c>
      <c r="F9" s="5">
        <v>480036</v>
      </c>
      <c r="G9" s="5">
        <f t="shared" si="0"/>
        <v>40003</v>
      </c>
      <c r="H9" s="12">
        <f>ROUNDDOWN(G9,)</f>
        <v>40003</v>
      </c>
      <c r="I9" s="12">
        <f>ROUNDDOWN(H9,)</f>
        <v>40003</v>
      </c>
      <c r="J9" s="5">
        <v>240024</v>
      </c>
      <c r="K9" s="5">
        <f t="shared" si="1"/>
        <v>20002</v>
      </c>
      <c r="L9" s="12">
        <f t="shared" si="26"/>
        <v>240024</v>
      </c>
      <c r="M9" s="5">
        <f t="shared" si="2"/>
        <v>20002</v>
      </c>
      <c r="N9" s="5">
        <f t="shared" si="3"/>
        <v>19200</v>
      </c>
      <c r="O9" s="5">
        <v>1600</v>
      </c>
      <c r="P9" s="5">
        <f t="shared" si="3"/>
        <v>19200</v>
      </c>
      <c r="Q9" s="5">
        <v>1600</v>
      </c>
      <c r="R9" s="5">
        <f t="shared" si="4"/>
        <v>15000</v>
      </c>
      <c r="S9" s="5">
        <v>1250</v>
      </c>
      <c r="T9" s="5">
        <f t="shared" si="4"/>
        <v>15000</v>
      </c>
      <c r="U9" s="5">
        <v>1250</v>
      </c>
      <c r="V9" s="12">
        <f t="shared" si="5"/>
        <v>445848</v>
      </c>
      <c r="W9" s="12">
        <v>37154</v>
      </c>
      <c r="X9" s="5">
        <f t="shared" si="6"/>
        <v>474636</v>
      </c>
      <c r="Y9" s="12">
        <v>39553</v>
      </c>
      <c r="Z9" s="12">
        <v>21600</v>
      </c>
      <c r="AA9" s="12">
        <f t="shared" si="7"/>
        <v>1800</v>
      </c>
      <c r="AB9" s="12">
        <v>21600</v>
      </c>
      <c r="AC9" s="12">
        <f t="shared" si="7"/>
        <v>1800</v>
      </c>
      <c r="AD9" s="5">
        <v>0</v>
      </c>
      <c r="AE9" s="5">
        <v>0</v>
      </c>
      <c r="AF9" s="5">
        <v>0</v>
      </c>
      <c r="AG9" s="5">
        <v>0</v>
      </c>
      <c r="AH9" s="5">
        <f t="shared" si="8"/>
        <v>7080</v>
      </c>
      <c r="AI9" s="12">
        <v>590</v>
      </c>
      <c r="AJ9" s="5">
        <f t="shared" si="8"/>
        <v>7080</v>
      </c>
      <c r="AK9" s="12">
        <v>590</v>
      </c>
      <c r="AL9" s="12">
        <v>21600</v>
      </c>
      <c r="AM9" s="12">
        <f t="shared" ref="AM9:AO9" si="33">AL9/12</f>
        <v>1800</v>
      </c>
      <c r="AN9" s="12">
        <v>21600</v>
      </c>
      <c r="AO9" s="12">
        <f t="shared" si="33"/>
        <v>1800</v>
      </c>
      <c r="AP9" s="5">
        <v>0</v>
      </c>
      <c r="AQ9" s="5">
        <v>0</v>
      </c>
      <c r="AR9" s="5">
        <v>0</v>
      </c>
      <c r="AS9" s="5">
        <v>0</v>
      </c>
      <c r="AT9" s="5">
        <f t="shared" si="10"/>
        <v>2496</v>
      </c>
      <c r="AU9" s="5">
        <v>208</v>
      </c>
      <c r="AV9" s="5">
        <f t="shared" ref="AV9" si="34">AW9*12</f>
        <v>2496</v>
      </c>
      <c r="AW9" s="5">
        <v>208</v>
      </c>
      <c r="AX9" s="5" t="s">
        <v>63</v>
      </c>
      <c r="AY9" s="5">
        <v>6000</v>
      </c>
      <c r="AZ9" s="5">
        <v>0</v>
      </c>
      <c r="BA9" s="12">
        <f t="shared" si="12"/>
        <v>0</v>
      </c>
      <c r="BB9" s="5">
        <v>0</v>
      </c>
      <c r="BC9" s="12">
        <f t="shared" si="12"/>
        <v>0</v>
      </c>
      <c r="BD9" s="5">
        <v>0</v>
      </c>
      <c r="BE9" s="12">
        <f t="shared" ref="BE9:BG9" si="35">BD9/12</f>
        <v>0</v>
      </c>
      <c r="BF9" s="5">
        <v>0</v>
      </c>
      <c r="BG9" s="12">
        <f t="shared" si="35"/>
        <v>0</v>
      </c>
      <c r="BH9" s="5"/>
    </row>
    <row r="10" spans="1:6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9780-BAC7-4A19-A19E-45A3CCA0A38C}">
  <dimension ref="A1:BH1"/>
  <sheetViews>
    <sheetView tabSelected="1" topLeftCell="AO1" workbookViewId="0">
      <selection activeCell="AT2" sqref="AT2"/>
    </sheetView>
  </sheetViews>
  <sheetFormatPr defaultRowHeight="15" customHeight="1"/>
  <cols>
    <col min="1" max="1" width="14.28515625" bestFit="1" customWidth="1"/>
    <col min="2" max="2" width="14.85546875" bestFit="1" customWidth="1"/>
    <col min="3" max="3" width="11.28515625" bestFit="1" customWidth="1"/>
    <col min="4" max="4" width="18.28515625" bestFit="1" customWidth="1"/>
    <col min="5" max="5" width="11.42578125" bestFit="1" customWidth="1"/>
    <col min="6" max="6" width="13" bestFit="1" customWidth="1"/>
    <col min="7" max="7" width="21.7109375" bestFit="1" customWidth="1"/>
    <col min="8" max="8" width="20.85546875" bestFit="1" customWidth="1"/>
    <col min="9" max="9" width="29.28515625" bestFit="1" customWidth="1"/>
    <col min="10" max="10" width="28.5703125" bestFit="1" customWidth="1"/>
    <col min="11" max="11" width="14" bestFit="1" customWidth="1"/>
    <col min="12" max="12" width="13.28515625" bestFit="1" customWidth="1"/>
    <col min="13" max="13" width="21.7109375" bestFit="1" customWidth="1"/>
    <col min="14" max="15" width="20.85546875" bestFit="1" customWidth="1"/>
    <col min="16" max="16" width="20.28515625" bestFit="1" customWidth="1"/>
    <col min="17" max="17" width="28.5703125" bestFit="1" customWidth="1"/>
    <col min="18" max="18" width="28" bestFit="1" customWidth="1"/>
    <col min="19" max="19" width="26.28515625" bestFit="1" customWidth="1"/>
    <col min="20" max="20" width="25.42578125" bestFit="1" customWidth="1"/>
    <col min="21" max="21" width="34" bestFit="1" customWidth="1"/>
    <col min="22" max="22" width="33.140625" bestFit="1" customWidth="1"/>
    <col min="23" max="23" width="25.85546875" bestFit="1" customWidth="1"/>
    <col min="24" max="24" width="25" bestFit="1" customWidth="1"/>
    <col min="25" max="25" width="33.42578125" bestFit="1" customWidth="1"/>
    <col min="26" max="26" width="32.7109375" bestFit="1" customWidth="1"/>
    <col min="27" max="27" width="31.85546875" bestFit="1" customWidth="1"/>
    <col min="28" max="28" width="31.140625" bestFit="1" customWidth="1"/>
    <col min="29" max="29" width="39.5703125" bestFit="1" customWidth="1"/>
    <col min="30" max="30" width="38.85546875" bestFit="1" customWidth="1"/>
    <col min="31" max="31" width="32.28515625" bestFit="1" customWidth="1"/>
    <col min="32" max="32" width="31.7109375" bestFit="1" customWidth="1"/>
    <col min="33" max="33" width="40" bestFit="1" customWidth="1"/>
    <col min="34" max="34" width="39.42578125" bestFit="1" customWidth="1"/>
    <col min="35" max="35" width="31.140625" bestFit="1" customWidth="1"/>
    <col min="36" max="36" width="30.5703125" bestFit="1" customWidth="1"/>
    <col min="37" max="37" width="38.85546875" bestFit="1" customWidth="1"/>
    <col min="38" max="38" width="38.28515625" bestFit="1" customWidth="1"/>
    <col min="39" max="39" width="32.140625" bestFit="1" customWidth="1"/>
    <col min="40" max="40" width="31.5703125" bestFit="1" customWidth="1"/>
    <col min="41" max="41" width="39.85546875" bestFit="1" customWidth="1"/>
    <col min="42" max="42" width="39.28515625" bestFit="1" customWidth="1"/>
    <col min="43" max="43" width="32.7109375" bestFit="1" customWidth="1"/>
    <col min="44" max="44" width="32.140625" bestFit="1" customWidth="1"/>
    <col min="45" max="45" width="40.42578125" bestFit="1" customWidth="1"/>
    <col min="46" max="46" width="40.85546875" bestFit="1" customWidth="1"/>
    <col min="47" max="47" width="24" bestFit="1" customWidth="1"/>
    <col min="48" max="48" width="23.28515625" bestFit="1" customWidth="1"/>
    <col min="49" max="49" width="31.7109375" bestFit="1" customWidth="1"/>
    <col min="50" max="50" width="31" bestFit="1" customWidth="1"/>
    <col min="51" max="51" width="18.5703125" bestFit="1" customWidth="1"/>
    <col min="52" max="52" width="13.5703125" bestFit="1" customWidth="1"/>
    <col min="53" max="53" width="14.42578125" bestFit="1" customWidth="1"/>
    <col min="54" max="54" width="13.85546875" bestFit="1" customWidth="1"/>
    <col min="55" max="55" width="22.140625" bestFit="1" customWidth="1"/>
    <col min="56" max="56" width="21.5703125" bestFit="1" customWidth="1"/>
    <col min="57" max="57" width="22.85546875" bestFit="1" customWidth="1"/>
    <col min="58" max="58" width="22.140625" bestFit="1" customWidth="1"/>
    <col min="59" max="59" width="30.5703125" bestFit="1" customWidth="1"/>
    <col min="60" max="60" width="29.85546875" bestFit="1" customWidth="1"/>
  </cols>
  <sheetData>
    <row r="1" spans="1:60">
      <c r="A1" t="s">
        <v>0</v>
      </c>
      <c r="B1" t="s">
        <v>1</v>
      </c>
      <c r="C1" t="s">
        <v>2</v>
      </c>
      <c r="D1" t="s">
        <v>88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89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Prasana Balaji D</dc:creator>
  <cp:keywords/>
  <dc:description/>
  <cp:lastModifiedBy/>
  <cp:revision/>
  <dcterms:created xsi:type="dcterms:W3CDTF">2024-07-16T04:09:44Z</dcterms:created>
  <dcterms:modified xsi:type="dcterms:W3CDTF">2025-06-09T09:48:22Z</dcterms:modified>
  <cp:category/>
  <cp:contentStatus/>
</cp:coreProperties>
</file>