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endran\Desktop\Abi\"/>
    </mc:Choice>
  </mc:AlternateContent>
  <bookViews>
    <workbookView minimized="1" xWindow="480" yWindow="345" windowWidth="19875" windowHeight="7725"/>
  </bookViews>
  <sheets>
    <sheet name="train" sheetId="1" r:id="rId1"/>
    <sheet name="Pivot" sheetId="3" r:id="rId2"/>
    <sheet name="Rough work" sheetId="2" r:id="rId3"/>
  </sheets>
  <definedNames>
    <definedName name="_xlnm._FilterDatabase" localSheetId="0" hidden="1">train!$A$1:$N$892</definedName>
  </definedNames>
  <calcPr calcId="152511"/>
  <pivotCaches>
    <pivotCache cacheId="2" r:id="rId4"/>
    <pivotCache cacheId="3" r:id="rId5"/>
  </pivotCaches>
</workbook>
</file>

<file path=xl/calcChain.xml><?xml version="1.0" encoding="utf-8"?>
<calcChain xmlns="http://schemas.openxmlformats.org/spreadsheetml/2006/main">
  <c r="M748" i="1" l="1"/>
  <c r="M281" i="1"/>
  <c r="M310" i="1"/>
  <c r="M876" i="1"/>
  <c r="M367" i="1"/>
  <c r="M403" i="1"/>
  <c r="M42" i="1"/>
  <c r="M857" i="1"/>
  <c r="M209" i="1"/>
  <c r="M812" i="1"/>
  <c r="M842" i="1"/>
  <c r="M212" i="1"/>
  <c r="M786" i="1"/>
  <c r="M732" i="1"/>
  <c r="M6" i="1"/>
  <c r="M307" i="1"/>
  <c r="M299" i="1"/>
  <c r="M500" i="1"/>
  <c r="M836" i="1"/>
  <c r="M194" i="1"/>
  <c r="M462" i="1"/>
  <c r="M852" i="1"/>
  <c r="M815" i="1"/>
  <c r="M121" i="1"/>
  <c r="M70" i="1"/>
  <c r="M543" i="1"/>
  <c r="M544" i="1"/>
  <c r="M15" i="1"/>
  <c r="M148" i="1"/>
  <c r="M612" i="1"/>
  <c r="M93" i="1"/>
  <c r="M146" i="1"/>
  <c r="M277" i="1"/>
  <c r="M808" i="1"/>
  <c r="M520" i="1"/>
  <c r="M573" i="1"/>
  <c r="M355" i="1"/>
  <c r="M51" i="1"/>
  <c r="M495" i="1"/>
  <c r="M365" i="1"/>
  <c r="M184" i="1"/>
  <c r="M263" i="1"/>
  <c r="M235" i="1"/>
  <c r="M27" i="1"/>
  <c r="M702" i="1"/>
  <c r="M116" i="1"/>
  <c r="M246" i="1"/>
  <c r="M371" i="1"/>
  <c r="M835" i="1"/>
  <c r="M782" i="1"/>
  <c r="M208" i="1"/>
  <c r="M87" i="1"/>
  <c r="M646" i="1"/>
  <c r="M471" i="1"/>
  <c r="M450" i="1"/>
  <c r="M860" i="1"/>
  <c r="M663" i="1"/>
  <c r="M759" i="1"/>
  <c r="M872" i="1"/>
  <c r="M329" i="1"/>
  <c r="M885" i="1"/>
  <c r="M764" i="1"/>
  <c r="M704" i="1"/>
  <c r="M364" i="1"/>
  <c r="M292" i="1"/>
  <c r="M632" i="1"/>
  <c r="M114" i="1"/>
  <c r="M152" i="1"/>
  <c r="M170" i="1"/>
  <c r="M120" i="1"/>
  <c r="M301" i="1"/>
  <c r="M220" i="1"/>
  <c r="M545" i="1"/>
  <c r="M548" i="1"/>
  <c r="M374" i="1"/>
  <c r="M185" i="1"/>
  <c r="M620" i="1"/>
  <c r="M250" i="1"/>
  <c r="M873" i="1"/>
  <c r="M23" i="1"/>
  <c r="M891" i="1"/>
  <c r="M164" i="1"/>
  <c r="M227" i="1"/>
  <c r="M735" i="1"/>
  <c r="M380" i="1"/>
  <c r="M382" i="1"/>
  <c r="M76" i="1"/>
  <c r="M410" i="1"/>
  <c r="M486" i="1"/>
  <c r="M293" i="1"/>
  <c r="M271" i="1"/>
  <c r="M432" i="1"/>
  <c r="M341" i="1"/>
  <c r="M211" i="1"/>
  <c r="M13" i="1"/>
  <c r="M630" i="1"/>
  <c r="M854" i="1"/>
  <c r="M600" i="1"/>
  <c r="M142" i="1"/>
  <c r="M595" i="1"/>
  <c r="M190" i="1"/>
  <c r="M659" i="1"/>
  <c r="M626" i="1"/>
  <c r="M358" i="1"/>
  <c r="M223" i="1"/>
  <c r="M509" i="1"/>
  <c r="M479" i="1"/>
  <c r="M2" i="1"/>
  <c r="M768" i="1"/>
  <c r="M616" i="1"/>
  <c r="M347" i="1"/>
  <c r="M686" i="1"/>
  <c r="M196" i="1"/>
  <c r="M672" i="1"/>
  <c r="M730" i="1"/>
  <c r="M145" i="1"/>
  <c r="M339" i="1"/>
  <c r="M389" i="1"/>
  <c r="M668" i="1"/>
  <c r="M538" i="1"/>
  <c r="M151" i="1"/>
  <c r="M867" i="1"/>
  <c r="M536" i="1"/>
  <c r="M473" i="1"/>
  <c r="M272" i="1"/>
  <c r="M709" i="1"/>
  <c r="M80" i="1"/>
  <c r="M325" i="1"/>
  <c r="M165" i="1"/>
  <c r="M502" i="1"/>
  <c r="M213" i="1"/>
  <c r="M468" i="1"/>
  <c r="M503" i="1"/>
  <c r="M39" i="1"/>
  <c r="M580" i="1"/>
  <c r="M193" i="1"/>
  <c r="M681" i="1"/>
  <c r="M758" i="1"/>
  <c r="M874" i="1"/>
  <c r="M210" i="1"/>
  <c r="M85" i="1"/>
  <c r="M804" i="1"/>
  <c r="M437" i="1"/>
  <c r="M392" i="1"/>
  <c r="M856" i="1"/>
  <c r="M765" i="1"/>
  <c r="M251" i="1"/>
  <c r="M743" i="1"/>
  <c r="M91" i="1"/>
  <c r="M94" i="1"/>
  <c r="M726" i="1"/>
  <c r="M811" i="1"/>
  <c r="M697" i="1"/>
  <c r="M596" i="1"/>
  <c r="M423" i="1"/>
  <c r="M259" i="1"/>
  <c r="M168" i="1"/>
  <c r="M840" i="1"/>
  <c r="M92" i="1"/>
  <c r="M582" i="1"/>
  <c r="M75" i="1"/>
  <c r="M428" i="1"/>
  <c r="M710" i="1"/>
  <c r="M477" i="1"/>
  <c r="M133" i="1"/>
  <c r="M206" i="1"/>
  <c r="M665" i="1"/>
  <c r="M516" i="1"/>
  <c r="M244" i="1"/>
  <c r="M344" i="1"/>
  <c r="M664" i="1"/>
  <c r="M239" i="1"/>
  <c r="M639" i="1"/>
  <c r="M803" i="1"/>
  <c r="M837" i="1"/>
  <c r="M751" i="1"/>
  <c r="M291" i="1"/>
  <c r="M118" i="1"/>
  <c r="M670" i="1"/>
  <c r="M648" i="1"/>
  <c r="M159" i="1"/>
  <c r="M491" i="1"/>
  <c r="M350" i="1"/>
  <c r="M96" i="1"/>
  <c r="M69" i="1"/>
  <c r="M162" i="1"/>
  <c r="M747" i="1"/>
  <c r="M542" i="1"/>
  <c r="M846" i="1"/>
  <c r="M3" i="1"/>
  <c r="M415" i="1"/>
  <c r="M340" i="1"/>
  <c r="M884" i="1"/>
  <c r="M689" i="1"/>
  <c r="M512" i="1"/>
  <c r="M859" i="1"/>
  <c r="M618" i="1"/>
  <c r="M425" i="1"/>
  <c r="M609" i="1"/>
  <c r="M323" i="1"/>
  <c r="M796" i="1"/>
  <c r="M673" i="1"/>
  <c r="M551" i="1"/>
  <c r="M567" i="1"/>
  <c r="M387" i="1"/>
  <c r="M637" i="1"/>
  <c r="M349" i="1"/>
  <c r="M561" i="1"/>
  <c r="M288" i="1"/>
  <c r="M284" i="1"/>
  <c r="M790" i="1"/>
  <c r="M95" i="1"/>
  <c r="M363" i="1"/>
  <c r="M337" i="1"/>
  <c r="M322" i="1"/>
  <c r="M46" i="1"/>
  <c r="M692" i="1"/>
  <c r="M783" i="1"/>
  <c r="M351" i="1"/>
  <c r="M447" i="1"/>
  <c r="M570" i="1"/>
  <c r="M653" i="1"/>
  <c r="M100" i="1"/>
  <c r="M892" i="1"/>
  <c r="M285" i="1"/>
  <c r="M546" i="1"/>
  <c r="M81" i="1"/>
  <c r="M584" i="1"/>
  <c r="M132" i="1"/>
  <c r="M418" i="1"/>
  <c r="M282" i="1"/>
  <c r="M558" i="1"/>
  <c r="M601" i="1"/>
  <c r="M868" i="1"/>
  <c r="M677" i="1"/>
  <c r="M660" i="1"/>
  <c r="M766" i="1"/>
  <c r="M131" i="1"/>
  <c r="M775" i="1"/>
  <c r="M534" i="1"/>
  <c r="M354" i="1"/>
  <c r="M594" i="1"/>
  <c r="M779" i="1"/>
  <c r="M28" i="1"/>
  <c r="M718" i="1"/>
  <c r="M498" i="1"/>
  <c r="M230" i="1"/>
  <c r="M527" i="1"/>
  <c r="M529" i="1"/>
  <c r="M55" i="1"/>
  <c r="M690" i="1"/>
  <c r="M308" i="1"/>
  <c r="M430" i="1"/>
  <c r="M827" i="1"/>
  <c r="M574" i="1"/>
  <c r="M645" i="1"/>
  <c r="M438" i="1"/>
  <c r="M149" i="1"/>
  <c r="M88" i="1"/>
  <c r="M738" i="1"/>
  <c r="M454" i="1"/>
  <c r="M343" i="1"/>
  <c r="M90" i="1"/>
  <c r="M29" i="1"/>
  <c r="M440" i="1"/>
  <c r="M346" i="1"/>
  <c r="M311" i="1"/>
  <c r="M662" i="1"/>
  <c r="M336" i="1"/>
  <c r="M541" i="1"/>
  <c r="M589" i="1"/>
  <c r="M483" i="1"/>
  <c r="M817" i="1"/>
  <c r="M359" i="1"/>
  <c r="M139" i="1"/>
  <c r="M5" i="1"/>
  <c r="M22" i="1"/>
  <c r="M407" i="1"/>
  <c r="M705" i="1"/>
  <c r="M762" i="1"/>
  <c r="M578" i="1"/>
  <c r="M793" i="1"/>
  <c r="M621" i="1"/>
  <c r="M464" i="1"/>
  <c r="M422" i="1"/>
  <c r="M141" i="1"/>
  <c r="M863" i="1"/>
  <c r="M590" i="1"/>
  <c r="M866" i="1"/>
  <c r="M724" i="1"/>
  <c r="M158" i="1"/>
  <c r="M215" i="1"/>
  <c r="M34" i="1"/>
  <c r="M455" i="1"/>
  <c r="M851" i="1"/>
  <c r="M98" i="1"/>
  <c r="M167" i="1"/>
  <c r="M550" i="1"/>
  <c r="M330" i="1"/>
  <c r="M467" i="1"/>
  <c r="M482" i="1"/>
  <c r="M388" i="1"/>
  <c r="M61" i="1"/>
  <c r="M73" i="1"/>
  <c r="M685" i="1"/>
  <c r="M680" i="1"/>
  <c r="M889" i="1"/>
  <c r="M334" i="1"/>
  <c r="M270" i="1"/>
  <c r="M224" i="1"/>
  <c r="M716" i="1"/>
  <c r="M99" i="1"/>
  <c r="M771" i="1"/>
  <c r="M791" i="1"/>
  <c r="M878" i="1"/>
  <c r="M106" i="1"/>
  <c r="M394" i="1"/>
  <c r="M381" i="1"/>
  <c r="M295" i="1"/>
  <c r="M453" i="1"/>
  <c r="M492" i="1"/>
  <c r="M405" i="1"/>
  <c r="M144" i="1"/>
  <c r="M180" i="1"/>
  <c r="M757" i="1"/>
  <c r="M249" i="1"/>
  <c r="M443" i="1"/>
  <c r="M298" i="1"/>
  <c r="M862" i="1"/>
  <c r="M706" i="1"/>
  <c r="M625" i="1"/>
  <c r="M372" i="1"/>
  <c r="M237" i="1"/>
  <c r="M787" i="1"/>
  <c r="M722" i="1"/>
  <c r="M647" i="1"/>
  <c r="M54" i="1"/>
  <c r="M850" i="1"/>
  <c r="M604" i="1"/>
  <c r="M572" i="1"/>
  <c r="M64" i="1"/>
  <c r="M221" i="1"/>
  <c r="M232" i="1"/>
  <c r="M265" i="1"/>
  <c r="M537" i="1"/>
  <c r="M316" i="1"/>
  <c r="M413" i="1"/>
  <c r="M442" i="1"/>
  <c r="M683" i="1"/>
  <c r="M733" i="1"/>
  <c r="M742" i="1"/>
  <c r="M312" i="1"/>
  <c r="M822" i="1"/>
  <c r="M276" i="1"/>
  <c r="M806" i="1"/>
  <c r="M656" i="1"/>
  <c r="M4" i="1"/>
  <c r="M818" i="1"/>
  <c r="M315" i="1"/>
  <c r="M266" i="1"/>
  <c r="M617" i="1"/>
  <c r="M756" i="1"/>
  <c r="M17" i="1"/>
  <c r="M657" i="1"/>
  <c r="M667" i="1"/>
  <c r="M122" i="1"/>
  <c r="M331" i="1"/>
  <c r="M525" i="1"/>
  <c r="M481" i="1"/>
  <c r="M531" i="1"/>
  <c r="M776" i="1"/>
  <c r="M725" i="1"/>
  <c r="M767" i="1"/>
  <c r="M238" i="1"/>
  <c r="M820" i="1"/>
  <c r="M37" i="1"/>
  <c r="M385" i="1"/>
  <c r="M606" i="1"/>
  <c r="M218" i="1"/>
  <c r="M74" i="1"/>
  <c r="M615" i="1"/>
  <c r="M290" i="1"/>
  <c r="M226" i="1"/>
  <c r="M795" i="1"/>
  <c r="M488" i="1"/>
  <c r="M701" i="1"/>
  <c r="M241" i="1"/>
  <c r="M800" i="1"/>
  <c r="M63" i="1"/>
  <c r="M86" i="1"/>
  <c r="M731" i="1"/>
  <c r="M179" i="1"/>
  <c r="M740" i="1"/>
  <c r="M219" i="1"/>
  <c r="M602" i="1"/>
  <c r="M457" i="1"/>
  <c r="M393" i="1"/>
  <c r="M613" i="1"/>
  <c r="M588" i="1"/>
  <c r="M72" i="1"/>
  <c r="M642" i="1"/>
  <c r="M773" i="1"/>
  <c r="M723" i="1"/>
  <c r="M370" i="1"/>
  <c r="M475" i="1"/>
  <c r="M446" i="1"/>
  <c r="M204" i="1"/>
  <c r="M397" i="1"/>
  <c r="M105" i="1"/>
  <c r="M807" i="1"/>
  <c r="M871" i="1"/>
  <c r="M174" i="1"/>
  <c r="M599" i="1"/>
  <c r="M721" i="1"/>
  <c r="M304" i="1"/>
  <c r="M10" i="1"/>
  <c r="M890" i="1"/>
  <c r="M785" i="1"/>
  <c r="M755" i="1"/>
  <c r="M571" i="1"/>
  <c r="M115" i="1"/>
  <c r="M404" i="1"/>
  <c r="M581" i="1"/>
  <c r="M435" i="1"/>
  <c r="M654" i="1"/>
  <c r="M101" i="1"/>
  <c r="M318" i="1"/>
  <c r="M608" i="1"/>
  <c r="M480" i="1"/>
  <c r="M693" i="1"/>
  <c r="M526" i="1"/>
  <c r="M305" i="1"/>
  <c r="M792" i="1"/>
  <c r="M472" i="1"/>
  <c r="M302" i="1"/>
  <c r="M575" i="1"/>
  <c r="M698" i="1"/>
  <c r="M708" i="1"/>
  <c r="M489" i="1"/>
  <c r="M459" i="1"/>
  <c r="M216" i="1"/>
  <c r="M780" i="1"/>
  <c r="M623" i="1"/>
  <c r="M71" i="1"/>
  <c r="M186" i="1"/>
  <c r="M628" i="1"/>
  <c r="M713" i="1"/>
  <c r="M177" i="1"/>
  <c r="M734" i="1"/>
  <c r="M44" i="1"/>
  <c r="M441" i="1"/>
  <c r="M524" i="1"/>
  <c r="M314" i="1"/>
  <c r="M505" i="1"/>
  <c r="M880" i="1"/>
  <c r="M694" i="1"/>
  <c r="M828" i="1"/>
  <c r="M378" i="1"/>
  <c r="M511" i="1"/>
  <c r="M45" i="1"/>
  <c r="M687" i="1"/>
  <c r="M610" i="1"/>
  <c r="M715" i="1"/>
  <c r="M233" i="1"/>
  <c r="M798" i="1"/>
  <c r="M555" i="1"/>
  <c r="M178" i="1"/>
  <c r="M411" i="1"/>
  <c r="M487" i="1"/>
  <c r="M231" i="1"/>
  <c r="M391" i="1"/>
  <c r="M638" i="1"/>
  <c r="M598" i="1"/>
  <c r="M845" i="1"/>
  <c r="M518" i="1"/>
  <c r="M48" i="1"/>
  <c r="M181" i="1"/>
  <c r="M539" i="1"/>
  <c r="M813" i="1"/>
  <c r="M739" i="1"/>
  <c r="M294" i="1"/>
  <c r="M297" i="1"/>
  <c r="M236" i="1"/>
  <c r="M772" i="1"/>
  <c r="M248" i="1"/>
  <c r="M278" i="1"/>
  <c r="M607" i="1"/>
  <c r="M666" i="1"/>
  <c r="M855" i="1"/>
  <c r="M171" i="1"/>
  <c r="M255" i="1"/>
  <c r="M619" i="1"/>
  <c r="M784" i="1"/>
  <c r="M629" i="1"/>
  <c r="M434" i="1"/>
  <c r="M229" i="1"/>
  <c r="M823" i="1"/>
  <c r="M633" i="1"/>
  <c r="M197" i="1"/>
  <c r="M774" i="1"/>
  <c r="M200" i="1"/>
  <c r="M691" i="1"/>
  <c r="M129" i="1"/>
  <c r="M245" i="1"/>
  <c r="M506" i="1"/>
  <c r="M466" i="1"/>
  <c r="M829" i="1"/>
  <c r="M819" i="1"/>
  <c r="M38" i="1"/>
  <c r="M769" i="1"/>
  <c r="M729" i="1"/>
  <c r="M841" i="1"/>
  <c r="M849" i="1"/>
  <c r="M883" i="1"/>
  <c r="M750" i="1"/>
  <c r="M21" i="1"/>
  <c r="M420" i="1"/>
  <c r="M712" i="1"/>
  <c r="M8" i="1"/>
  <c r="M830" i="1"/>
  <c r="M332" i="1"/>
  <c r="M303" i="1"/>
  <c r="M84" i="1"/>
  <c r="M720" i="1"/>
  <c r="M514" i="1"/>
  <c r="M360" i="1"/>
  <c r="M24" i="1"/>
  <c r="M399" i="1"/>
  <c r="M128" i="1"/>
  <c r="M745" i="1"/>
  <c r="M566" i="1"/>
  <c r="M417" i="1"/>
  <c r="M448" i="1"/>
  <c r="M274" i="1"/>
  <c r="M228" i="1"/>
  <c r="M154" i="1"/>
  <c r="M198" i="1"/>
  <c r="M810" i="1"/>
  <c r="M36" i="1"/>
  <c r="M377" i="1"/>
  <c r="M458" i="1"/>
  <c r="M465" i="1"/>
  <c r="M247" i="1"/>
  <c r="M414" i="1"/>
  <c r="M296" i="1"/>
  <c r="M107" i="1"/>
  <c r="M674" i="1"/>
  <c r="M652" i="1"/>
  <c r="M361" i="1"/>
  <c r="M77" i="1"/>
  <c r="M494" i="1"/>
  <c r="M888" i="1"/>
  <c r="M753" i="1"/>
  <c r="M825" i="1"/>
  <c r="M123" i="1"/>
  <c r="M111" i="1"/>
  <c r="M770" i="1"/>
  <c r="M7" i="1"/>
  <c r="M319" i="1"/>
  <c r="M707" i="1"/>
  <c r="M463" i="1"/>
  <c r="M562" i="1"/>
  <c r="M109" i="1"/>
  <c r="M67" i="1"/>
  <c r="M711" i="1"/>
  <c r="M369" i="1"/>
  <c r="M79" i="1"/>
  <c r="M843" i="1"/>
  <c r="M699" i="1"/>
  <c r="M591" i="1"/>
  <c r="M243" i="1"/>
  <c r="M614" i="1"/>
  <c r="M777" i="1"/>
  <c r="M289" i="1"/>
  <c r="M877" i="1"/>
  <c r="M383" i="1"/>
  <c r="M624" i="1"/>
  <c r="M741" i="1"/>
  <c r="M124" i="1"/>
  <c r="M11" i="1"/>
  <c r="M275" i="1"/>
  <c r="M342" i="1"/>
  <c r="M195" i="1"/>
  <c r="M150" i="1"/>
  <c r="M225" i="1"/>
  <c r="M217" i="1"/>
  <c r="M395" i="1"/>
  <c r="M661" i="1"/>
  <c r="M138" i="1"/>
  <c r="M147" i="1"/>
  <c r="M547" i="1"/>
  <c r="M127" i="1"/>
  <c r="M41" i="1"/>
  <c r="M317" i="1"/>
  <c r="M763" i="1"/>
  <c r="M402" i="1"/>
  <c r="M564" i="1"/>
  <c r="M53" i="1"/>
  <c r="M59" i="1"/>
  <c r="M68" i="1"/>
  <c r="M143" i="1"/>
  <c r="M328" i="1"/>
  <c r="M366" i="1"/>
  <c r="M554" i="1"/>
  <c r="M188" i="1"/>
  <c r="M631" i="1"/>
  <c r="M461" i="1"/>
  <c r="M352" i="1"/>
  <c r="M49" i="1"/>
  <c r="M30" i="1"/>
  <c r="M556" i="1"/>
  <c r="M655" i="1"/>
  <c r="M510" i="1"/>
  <c r="M199" i="1"/>
  <c r="M156" i="1"/>
  <c r="M398" i="1"/>
  <c r="M283" i="1"/>
  <c r="M684" i="1"/>
  <c r="M406" i="1"/>
  <c r="M727" i="1"/>
  <c r="M140" i="1"/>
  <c r="M799" i="1"/>
  <c r="M56" i="1"/>
  <c r="M504" i="1"/>
  <c r="M797" i="1"/>
  <c r="M549" i="1"/>
  <c r="M400" i="1"/>
  <c r="M9" i="1"/>
  <c r="M376" i="1"/>
  <c r="M26" i="1"/>
  <c r="M569" i="1"/>
  <c r="M166" i="1"/>
  <c r="M52" i="1"/>
  <c r="M826" i="1"/>
  <c r="M268" i="1"/>
  <c r="M688" i="1"/>
  <c r="M640" i="1"/>
  <c r="M279" i="1"/>
  <c r="M635" i="1"/>
  <c r="M261" i="1"/>
  <c r="M333" i="1"/>
  <c r="M838" i="1"/>
  <c r="M577" i="1"/>
  <c r="M586" i="1"/>
  <c r="M521" i="1"/>
  <c r="M338" i="1"/>
  <c r="M153" i="1"/>
  <c r="M456" i="1"/>
  <c r="M117" i="1"/>
  <c r="M507" i="1"/>
  <c r="M309" i="1"/>
  <c r="M240" i="1"/>
  <c r="M214" i="1"/>
  <c r="M183" i="1"/>
  <c r="M522" i="1"/>
  <c r="M269" i="1"/>
  <c r="M130" i="1"/>
  <c r="M535" i="1"/>
  <c r="M682" i="1"/>
  <c r="M102" i="1"/>
  <c r="M879" i="1"/>
  <c r="M103" i="1"/>
  <c r="M444" i="1"/>
  <c r="M809" i="1"/>
  <c r="M451" i="1"/>
  <c r="M429" i="1"/>
  <c r="M431" i="1"/>
  <c r="M192" i="1"/>
  <c r="M386" i="1"/>
  <c r="M802" i="1"/>
  <c r="M112" i="1"/>
  <c r="M881" i="1"/>
  <c r="M532" i="1"/>
  <c r="M508" i="1"/>
  <c r="M658" i="1"/>
  <c r="M861" i="1"/>
  <c r="M252" i="1"/>
  <c r="M267" i="1"/>
  <c r="M110" i="1"/>
  <c r="M478" i="1"/>
  <c r="M728" i="1"/>
  <c r="M824" i="1"/>
  <c r="M445" i="1"/>
  <c r="M173" i="1"/>
  <c r="M280" i="1"/>
  <c r="M18" i="1"/>
  <c r="M789" i="1"/>
  <c r="M887" i="1"/>
  <c r="M137" i="1"/>
  <c r="M833" i="1"/>
  <c r="M409" i="1"/>
  <c r="M439" i="1"/>
  <c r="M528" i="1"/>
  <c r="M375" i="1"/>
  <c r="M592" i="1"/>
  <c r="M540" i="1"/>
  <c r="M559" i="1"/>
  <c r="M781" i="1"/>
  <c r="M134" i="1"/>
  <c r="M869" i="1"/>
  <c r="M47" i="1"/>
  <c r="M189" i="1"/>
  <c r="M669" i="1"/>
  <c r="M187" i="1"/>
  <c r="M426" i="1"/>
  <c r="M256" i="1"/>
  <c r="M585" i="1"/>
  <c r="M761" i="1"/>
  <c r="M515" i="1"/>
  <c r="M484" i="1"/>
  <c r="M58" i="1"/>
  <c r="M576" i="1"/>
  <c r="M519" i="1"/>
  <c r="M313" i="1"/>
  <c r="M744" i="1"/>
  <c r="M834" i="1"/>
  <c r="M695" i="1"/>
  <c r="M300" i="1"/>
  <c r="M390" i="1"/>
  <c r="M161" i="1"/>
  <c r="M182" i="1"/>
  <c r="M865" i="1"/>
  <c r="M794" i="1"/>
  <c r="M848" i="1"/>
  <c r="M203" i="1"/>
  <c r="M326" i="1"/>
  <c r="M643" i="1"/>
  <c r="M108" i="1"/>
  <c r="M530" i="1"/>
  <c r="M50" i="1"/>
  <c r="M12" i="1"/>
  <c r="M396" i="1"/>
  <c r="M14" i="1"/>
  <c r="M678" i="1"/>
  <c r="M470" i="1"/>
  <c r="M412" i="1"/>
  <c r="M345" i="1"/>
  <c r="M844" i="1"/>
  <c r="M449" i="1"/>
  <c r="M553" i="1"/>
  <c r="M83" i="1"/>
  <c r="M499" i="1"/>
  <c r="M882" i="1"/>
  <c r="M97" i="1"/>
  <c r="M611" i="1"/>
  <c r="M419" i="1"/>
  <c r="M703" i="1"/>
  <c r="M436" i="1"/>
  <c r="M579" i="1"/>
  <c r="M565" i="1"/>
  <c r="M649" i="1"/>
  <c r="M749" i="1"/>
  <c r="M62" i="1"/>
  <c r="M839" i="1"/>
  <c r="M563" i="1"/>
  <c r="M175" i="1"/>
  <c r="M788" i="1"/>
  <c r="M234" i="1"/>
  <c r="M65" i="1"/>
  <c r="M821" i="1"/>
  <c r="M636" i="1"/>
  <c r="M644" i="1"/>
  <c r="M362" i="1"/>
  <c r="M169" i="1"/>
  <c r="M603" i="1"/>
  <c r="M324" i="1"/>
  <c r="M814" i="1"/>
  <c r="M89" i="1"/>
  <c r="M25" i="1"/>
  <c r="M469" i="1"/>
  <c r="M160" i="1"/>
  <c r="M348" i="1"/>
  <c r="M176" i="1"/>
  <c r="M286" i="1"/>
  <c r="M262" i="1"/>
  <c r="M136" i="1"/>
  <c r="M717" i="1"/>
  <c r="M490" i="1"/>
  <c r="M321" i="1"/>
  <c r="M33" i="1"/>
  <c r="M634" i="1"/>
  <c r="M78" i="1"/>
  <c r="M287" i="1"/>
  <c r="M651" i="1"/>
  <c r="M496" i="1"/>
  <c r="M254" i="1"/>
  <c r="M593" i="1"/>
  <c r="M66" i="1"/>
  <c r="M831" i="1"/>
  <c r="M568" i="1"/>
  <c r="M476" i="1"/>
  <c r="M746" i="1"/>
  <c r="M207" i="1"/>
  <c r="M253" i="1"/>
  <c r="M222" i="1"/>
  <c r="M416" i="1"/>
  <c r="M886" i="1"/>
  <c r="M627" i="1"/>
  <c r="M853" i="1"/>
  <c r="M501" i="1"/>
  <c r="M864" i="1"/>
  <c r="M587" i="1"/>
  <c r="M264" i="1"/>
  <c r="M560" i="1"/>
  <c r="M714" i="1"/>
  <c r="M671" i="1"/>
  <c r="M700" i="1"/>
  <c r="M552" i="1"/>
  <c r="M583" i="1"/>
  <c r="M760" i="1"/>
  <c r="M805" i="1"/>
  <c r="M258" i="1"/>
  <c r="M641" i="1"/>
  <c r="M433" i="1"/>
  <c r="M384" i="1"/>
  <c r="M778" i="1"/>
  <c r="M31" i="1"/>
  <c r="M816" i="1"/>
  <c r="M460" i="1"/>
  <c r="M605" i="1"/>
  <c r="M273" i="1"/>
  <c r="M533" i="1"/>
  <c r="M257" i="1"/>
  <c r="M736" i="1"/>
  <c r="M401" i="1"/>
  <c r="M719" i="1"/>
  <c r="M191" i="1"/>
  <c r="M679" i="1"/>
  <c r="M485" i="1"/>
  <c r="M119" i="1"/>
  <c r="M43" i="1"/>
  <c r="M32" i="1"/>
  <c r="M155" i="1"/>
  <c r="M172" i="1"/>
  <c r="M421" i="1"/>
  <c r="M597" i="1"/>
  <c r="M801" i="1"/>
  <c r="M870" i="1"/>
  <c r="M754" i="1"/>
  <c r="M202" i="1"/>
  <c r="M357" i="1"/>
  <c r="M875" i="1"/>
  <c r="M40" i="1"/>
  <c r="M335" i="1"/>
  <c r="M20" i="1"/>
  <c r="M16" i="1"/>
  <c r="M523" i="1"/>
  <c r="M82" i="1"/>
  <c r="M517" i="1"/>
  <c r="M260" i="1"/>
  <c r="M368" i="1"/>
  <c r="M676" i="1"/>
  <c r="M163" i="1"/>
  <c r="M125" i="1"/>
  <c r="M513" i="1"/>
  <c r="M696" i="1"/>
  <c r="M135" i="1"/>
  <c r="M752" i="1"/>
  <c r="M60" i="1"/>
  <c r="M452" i="1"/>
  <c r="M474" i="1"/>
  <c r="M35" i="1"/>
  <c r="M126" i="1"/>
  <c r="M104" i="1"/>
  <c r="M320" i="1"/>
  <c r="M858" i="1"/>
  <c r="M408" i="1"/>
  <c r="M379" i="1"/>
  <c r="M373" i="1"/>
  <c r="M675" i="1"/>
  <c r="M650" i="1"/>
  <c r="M157" i="1"/>
  <c r="M19" i="1"/>
  <c r="M306" i="1"/>
  <c r="M737" i="1"/>
  <c r="M353" i="1"/>
  <c r="M493" i="1"/>
  <c r="M427" i="1"/>
  <c r="M57" i="1"/>
  <c r="M557" i="1"/>
  <c r="M622" i="1"/>
  <c r="M832" i="1"/>
  <c r="M327" i="1"/>
  <c r="M205" i="1"/>
  <c r="M356" i="1"/>
  <c r="M497" i="1"/>
  <c r="M201" i="1"/>
  <c r="M113" i="1"/>
  <c r="M242" i="1"/>
  <c r="M424" i="1"/>
  <c r="M847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1" i="2"/>
  <c r="J1" i="2"/>
  <c r="K1" i="2" s="1"/>
  <c r="K892" i="2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J2" i="2"/>
  <c r="K2" i="2" s="1"/>
  <c r="J3" i="2"/>
  <c r="K3" i="2" s="1"/>
  <c r="F1" i="2"/>
  <c r="G1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2" i="2"/>
  <c r="G2" i="2" s="1"/>
  <c r="F3" i="2"/>
  <c r="G3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765" i="2"/>
  <c r="B765" i="2" s="1"/>
  <c r="A766" i="2"/>
  <c r="B766" i="2" s="1"/>
  <c r="A767" i="2"/>
  <c r="B767" i="2" s="1"/>
  <c r="A768" i="2"/>
  <c r="B768" i="2" s="1"/>
  <c r="A769" i="2"/>
  <c r="B769" i="2" s="1"/>
  <c r="A770" i="2"/>
  <c r="B770" i="2" s="1"/>
  <c r="A771" i="2"/>
  <c r="B771" i="2" s="1"/>
  <c r="A772" i="2"/>
  <c r="B772" i="2" s="1"/>
  <c r="A773" i="2"/>
  <c r="B773" i="2" s="1"/>
  <c r="A774" i="2"/>
  <c r="B774" i="2" s="1"/>
  <c r="A775" i="2"/>
  <c r="B775" i="2" s="1"/>
  <c r="A776" i="2"/>
  <c r="B776" i="2" s="1"/>
  <c r="A777" i="2"/>
  <c r="B777" i="2" s="1"/>
  <c r="A778" i="2"/>
  <c r="B778" i="2" s="1"/>
  <c r="A779" i="2"/>
  <c r="B779" i="2" s="1"/>
  <c r="A780" i="2"/>
  <c r="B780" i="2" s="1"/>
  <c r="A781" i="2"/>
  <c r="B781" i="2" s="1"/>
  <c r="A782" i="2"/>
  <c r="B782" i="2" s="1"/>
  <c r="A783" i="2"/>
  <c r="B783" i="2" s="1"/>
  <c r="A784" i="2"/>
  <c r="B784" i="2" s="1"/>
  <c r="A785" i="2"/>
  <c r="B785" i="2" s="1"/>
  <c r="A786" i="2"/>
  <c r="B786" i="2" s="1"/>
  <c r="A787" i="2"/>
  <c r="B787" i="2" s="1"/>
  <c r="A788" i="2"/>
  <c r="B788" i="2" s="1"/>
  <c r="A789" i="2"/>
  <c r="B789" i="2" s="1"/>
  <c r="A790" i="2"/>
  <c r="B790" i="2" s="1"/>
  <c r="A791" i="2"/>
  <c r="B791" i="2" s="1"/>
  <c r="A792" i="2"/>
  <c r="B792" i="2" s="1"/>
  <c r="A793" i="2"/>
  <c r="B793" i="2" s="1"/>
  <c r="A794" i="2"/>
  <c r="B794" i="2" s="1"/>
  <c r="A795" i="2"/>
  <c r="B795" i="2" s="1"/>
  <c r="A796" i="2"/>
  <c r="B796" i="2" s="1"/>
  <c r="A797" i="2"/>
  <c r="B797" i="2" s="1"/>
  <c r="A798" i="2"/>
  <c r="B798" i="2" s="1"/>
  <c r="A799" i="2"/>
  <c r="B799" i="2" s="1"/>
  <c r="A800" i="2"/>
  <c r="B800" i="2" s="1"/>
  <c r="A801" i="2"/>
  <c r="B801" i="2" s="1"/>
  <c r="A802" i="2"/>
  <c r="B802" i="2" s="1"/>
  <c r="A803" i="2"/>
  <c r="B803" i="2" s="1"/>
  <c r="A804" i="2"/>
  <c r="B804" i="2" s="1"/>
  <c r="A805" i="2"/>
  <c r="B805" i="2" s="1"/>
  <c r="A806" i="2"/>
  <c r="B806" i="2" s="1"/>
  <c r="A807" i="2"/>
  <c r="B807" i="2" s="1"/>
  <c r="A808" i="2"/>
  <c r="B808" i="2" s="1"/>
  <c r="A809" i="2"/>
  <c r="B809" i="2" s="1"/>
  <c r="A810" i="2"/>
  <c r="B810" i="2" s="1"/>
  <c r="A811" i="2"/>
  <c r="B811" i="2" s="1"/>
  <c r="A812" i="2"/>
  <c r="B812" i="2" s="1"/>
  <c r="A813" i="2"/>
  <c r="B813" i="2" s="1"/>
  <c r="A814" i="2"/>
  <c r="B814" i="2" s="1"/>
  <c r="A815" i="2"/>
  <c r="B815" i="2" s="1"/>
  <c r="A816" i="2"/>
  <c r="B816" i="2" s="1"/>
  <c r="A817" i="2"/>
  <c r="B817" i="2" s="1"/>
  <c r="A818" i="2"/>
  <c r="B818" i="2" s="1"/>
  <c r="A819" i="2"/>
  <c r="B819" i="2" s="1"/>
  <c r="A820" i="2"/>
  <c r="B820" i="2" s="1"/>
  <c r="A821" i="2"/>
  <c r="B821" i="2" s="1"/>
  <c r="A822" i="2"/>
  <c r="B822" i="2" s="1"/>
  <c r="A823" i="2"/>
  <c r="B823" i="2" s="1"/>
  <c r="A824" i="2"/>
  <c r="B824" i="2" s="1"/>
  <c r="A825" i="2"/>
  <c r="B825" i="2" s="1"/>
  <c r="A826" i="2"/>
  <c r="B826" i="2" s="1"/>
  <c r="A827" i="2"/>
  <c r="B827" i="2" s="1"/>
  <c r="A828" i="2"/>
  <c r="B828" i="2" s="1"/>
  <c r="A829" i="2"/>
  <c r="B829" i="2" s="1"/>
  <c r="A830" i="2"/>
  <c r="B830" i="2" s="1"/>
  <c r="A831" i="2"/>
  <c r="B831" i="2" s="1"/>
  <c r="A832" i="2"/>
  <c r="B832" i="2" s="1"/>
  <c r="A833" i="2"/>
  <c r="B833" i="2" s="1"/>
  <c r="A834" i="2"/>
  <c r="B834" i="2" s="1"/>
  <c r="A835" i="2"/>
  <c r="B835" i="2" s="1"/>
  <c r="A836" i="2"/>
  <c r="B836" i="2" s="1"/>
  <c r="A837" i="2"/>
  <c r="B837" i="2" s="1"/>
  <c r="A838" i="2"/>
  <c r="B838" i="2" s="1"/>
  <c r="A839" i="2"/>
  <c r="B839" i="2" s="1"/>
  <c r="A840" i="2"/>
  <c r="B840" i="2" s="1"/>
  <c r="A841" i="2"/>
  <c r="B841" i="2" s="1"/>
  <c r="A842" i="2"/>
  <c r="B842" i="2" s="1"/>
  <c r="A843" i="2"/>
  <c r="B843" i="2" s="1"/>
  <c r="A844" i="2"/>
  <c r="B844" i="2" s="1"/>
  <c r="A845" i="2"/>
  <c r="B845" i="2" s="1"/>
  <c r="A846" i="2"/>
  <c r="B846" i="2" s="1"/>
  <c r="A847" i="2"/>
  <c r="B847" i="2" s="1"/>
  <c r="A848" i="2"/>
  <c r="B848" i="2" s="1"/>
  <c r="A849" i="2"/>
  <c r="B849" i="2" s="1"/>
  <c r="A850" i="2"/>
  <c r="B850" i="2" s="1"/>
  <c r="A851" i="2"/>
  <c r="B851" i="2" s="1"/>
  <c r="A852" i="2"/>
  <c r="B852" i="2" s="1"/>
  <c r="A853" i="2"/>
  <c r="B853" i="2" s="1"/>
  <c r="A854" i="2"/>
  <c r="B854" i="2" s="1"/>
  <c r="A855" i="2"/>
  <c r="B855" i="2" s="1"/>
  <c r="A856" i="2"/>
  <c r="B856" i="2" s="1"/>
  <c r="A857" i="2"/>
  <c r="B857" i="2" s="1"/>
  <c r="A858" i="2"/>
  <c r="B858" i="2" s="1"/>
  <c r="A859" i="2"/>
  <c r="B859" i="2" s="1"/>
  <c r="A860" i="2"/>
  <c r="B860" i="2" s="1"/>
  <c r="A861" i="2"/>
  <c r="B861" i="2" s="1"/>
  <c r="A862" i="2"/>
  <c r="B862" i="2" s="1"/>
  <c r="A863" i="2"/>
  <c r="B863" i="2" s="1"/>
  <c r="A864" i="2"/>
  <c r="B864" i="2" s="1"/>
  <c r="A865" i="2"/>
  <c r="B865" i="2" s="1"/>
  <c r="A866" i="2"/>
  <c r="B866" i="2" s="1"/>
  <c r="A867" i="2"/>
  <c r="B867" i="2" s="1"/>
  <c r="A868" i="2"/>
  <c r="B868" i="2" s="1"/>
  <c r="A869" i="2"/>
  <c r="B869" i="2" s="1"/>
  <c r="A870" i="2"/>
  <c r="B870" i="2" s="1"/>
  <c r="A871" i="2"/>
  <c r="B871" i="2" s="1"/>
  <c r="A872" i="2"/>
  <c r="B872" i="2" s="1"/>
  <c r="A873" i="2"/>
  <c r="B873" i="2" s="1"/>
  <c r="A874" i="2"/>
  <c r="B874" i="2" s="1"/>
  <c r="A875" i="2"/>
  <c r="B875" i="2" s="1"/>
  <c r="A876" i="2"/>
  <c r="B876" i="2" s="1"/>
  <c r="A877" i="2"/>
  <c r="B877" i="2" s="1"/>
  <c r="A878" i="2"/>
  <c r="B878" i="2" s="1"/>
  <c r="A879" i="2"/>
  <c r="B879" i="2" s="1"/>
  <c r="A880" i="2"/>
  <c r="B880" i="2" s="1"/>
  <c r="A881" i="2"/>
  <c r="B881" i="2" s="1"/>
  <c r="A882" i="2"/>
  <c r="B882" i="2" s="1"/>
  <c r="A883" i="2"/>
  <c r="B883" i="2" s="1"/>
  <c r="A884" i="2"/>
  <c r="B884" i="2" s="1"/>
  <c r="A885" i="2"/>
  <c r="B885" i="2" s="1"/>
  <c r="A886" i="2"/>
  <c r="B886" i="2" s="1"/>
  <c r="A887" i="2"/>
  <c r="B887" i="2" s="1"/>
  <c r="A888" i="2"/>
  <c r="B888" i="2" s="1"/>
  <c r="A889" i="2"/>
  <c r="B889" i="2" s="1"/>
  <c r="A890" i="2"/>
  <c r="B890" i="2" s="1"/>
  <c r="A891" i="2"/>
  <c r="B891" i="2" s="1"/>
  <c r="A892" i="2"/>
  <c r="B892" i="2" s="1"/>
  <c r="A2" i="2"/>
  <c r="B2" i="2" s="1"/>
  <c r="A1" i="2"/>
  <c r="B1" i="2" s="1"/>
  <c r="G30" i="3"/>
  <c r="G29" i="3"/>
  <c r="G28" i="3"/>
  <c r="G27" i="3"/>
  <c r="F30" i="3"/>
  <c r="F29" i="3"/>
  <c r="F28" i="3"/>
  <c r="F27" i="3"/>
  <c r="E30" i="3"/>
  <c r="E29" i="3"/>
  <c r="E28" i="3"/>
  <c r="E27" i="3"/>
  <c r="G21" i="3"/>
  <c r="G20" i="3"/>
  <c r="G19" i="3"/>
  <c r="F19" i="3"/>
  <c r="F21" i="3"/>
  <c r="F20" i="3"/>
  <c r="E21" i="3"/>
  <c r="E20" i="3"/>
  <c r="E19" i="3"/>
  <c r="G13" i="3"/>
  <c r="G12" i="3"/>
  <c r="F13" i="3"/>
  <c r="F12" i="3"/>
  <c r="F5" i="3"/>
  <c r="E13" i="3"/>
  <c r="E12" i="3"/>
  <c r="E5" i="3"/>
  <c r="G6" i="3"/>
  <c r="G5" i="3"/>
  <c r="F6" i="3"/>
  <c r="E6" i="3"/>
  <c r="P2" i="2" l="1"/>
  <c r="M3" i="2"/>
  <c r="M2" i="2"/>
  <c r="I3" i="2"/>
  <c r="I2" i="2"/>
  <c r="P3" i="2"/>
  <c r="D3" i="2"/>
  <c r="D2" i="2"/>
</calcChain>
</file>

<file path=xl/sharedStrings.xml><?xml version="1.0" encoding="utf-8"?>
<sst xmlns="http://schemas.openxmlformats.org/spreadsheetml/2006/main" count="3166" uniqueCount="1237">
  <si>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</si>
  <si>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</si>
  <si>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</si>
  <si>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</si>
  <si>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</si>
  <si>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</si>
  <si>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</si>
  <si>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</si>
  <si>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</si>
  <si>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</si>
  <si>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</si>
  <si>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</si>
  <si>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</si>
  <si>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</si>
  <si>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</si>
  <si>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</si>
  <si>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</si>
  <si>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</si>
  <si>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</si>
  <si>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</si>
  <si>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</si>
  <si>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</si>
  <si>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</si>
  <si>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</si>
  <si>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</si>
  <si>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</si>
  <si>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</si>
  <si>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</si>
  <si>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</si>
  <si>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</si>
  <si>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</si>
  <si>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</si>
  <si>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</si>
  <si>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</si>
  <si>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</si>
  <si>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</si>
  <si>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</si>
  <si>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</si>
  <si>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</si>
  <si>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</si>
  <si>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</si>
  <si>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</si>
  <si>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</si>
  <si>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</si>
  <si>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</si>
  <si>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</si>
  <si>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</si>
  <si>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</si>
  <si>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</si>
  <si>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</si>
  <si>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</si>
  <si>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</si>
  <si>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</si>
  <si>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</si>
  <si>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</si>
  <si>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</si>
  <si>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</si>
  <si>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</si>
  <si>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</si>
  <si>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</si>
  <si>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</si>
  <si>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</si>
  <si>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</si>
  <si>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</si>
  <si>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</si>
  <si>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</si>
  <si>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</si>
  <si>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</si>
  <si>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</si>
  <si>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</si>
  <si>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</si>
  <si>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</si>
  <si>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</si>
  <si>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</si>
  <si>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</si>
  <si>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</si>
  <si>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</si>
  <si>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</si>
  <si>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</si>
  <si>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</si>
  <si>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</si>
  <si>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</si>
  <si>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</si>
  <si>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</si>
  <si>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</si>
  <si>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</si>
  <si>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</si>
  <si>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</si>
  <si>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</si>
  <si>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</si>
  <si>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</si>
  <si>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</si>
  <si>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</si>
  <si>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</si>
  <si>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</si>
  <si>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</si>
  <si>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</si>
  <si>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</si>
  <si>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</si>
  <si>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</si>
  <si>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</si>
  <si>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</si>
  <si>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</si>
  <si>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</si>
  <si>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</si>
  <si>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</si>
  <si>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</si>
  <si>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</si>
  <si>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</si>
  <si>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</si>
  <si>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</si>
  <si>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</si>
  <si>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</si>
  <si>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</si>
  <si>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</si>
  <si>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</si>
  <si>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</si>
  <si>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</si>
  <si>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</si>
  <si>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</si>
  <si>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</si>
  <si>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</si>
  <si>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</si>
  <si>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</si>
  <si>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</si>
  <si>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</si>
  <si>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</si>
  <si>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</si>
  <si>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</si>
  <si>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</si>
  <si>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</si>
  <si>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</si>
  <si>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</si>
  <si>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</si>
  <si>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</si>
  <si>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</si>
  <si>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</si>
  <si>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</si>
  <si>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</si>
  <si>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</si>
  <si>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</si>
  <si>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</si>
  <si>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</si>
  <si>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</si>
  <si>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</si>
  <si>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</si>
  <si>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</si>
  <si>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</si>
  <si>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</si>
  <si>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</si>
  <si>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</si>
  <si>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</si>
  <si>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</si>
  <si>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</si>
  <si>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</si>
  <si>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</si>
  <si>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</si>
  <si>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</si>
  <si>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</si>
  <si>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</si>
  <si>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</si>
  <si>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</si>
  <si>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</si>
  <si>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</si>
  <si>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</si>
  <si>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</si>
  <si>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</si>
  <si>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</si>
  <si>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</si>
  <si>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</si>
  <si>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</si>
  <si>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</si>
  <si>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</si>
  <si>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</si>
  <si>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</si>
  <si>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</si>
  <si>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</si>
  <si>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</si>
  <si>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</si>
  <si>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</si>
  <si>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</si>
  <si>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</si>
  <si>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</si>
  <si>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</si>
  <si>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</si>
  <si>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</si>
  <si>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</si>
  <si>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</si>
  <si>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</si>
  <si>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</si>
  <si>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</si>
  <si>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</si>
  <si>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</si>
  <si>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</si>
  <si>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</si>
  <si>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</si>
  <si>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</si>
  <si>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</si>
  <si>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</si>
  <si>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</si>
  <si>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</si>
  <si>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</si>
  <si>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</si>
  <si>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</si>
  <si>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</si>
  <si>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</si>
  <si>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</si>
  <si>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</si>
  <si>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</si>
  <si>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</si>
  <si>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</si>
  <si>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</si>
  <si>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</si>
  <si>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</si>
  <si>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</si>
  <si>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</si>
  <si>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</si>
  <si>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</si>
  <si>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</si>
  <si>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</si>
  <si>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</si>
  <si>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</si>
  <si>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</si>
  <si>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</si>
  <si>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</si>
  <si>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</si>
  <si>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</si>
  <si>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</si>
  <si>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</si>
  <si>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</si>
  <si>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</si>
  <si>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</si>
  <si>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</si>
  <si>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</si>
  <si>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</si>
  <si>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</si>
  <si>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</si>
  <si>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</si>
  <si>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</si>
  <si>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</si>
  <si>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</si>
  <si>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</si>
  <si>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</si>
  <si>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</si>
  <si>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</si>
  <si>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</si>
  <si>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</si>
  <si>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</si>
  <si>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</si>
  <si>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</si>
  <si>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</si>
  <si>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</si>
  <si>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</si>
  <si>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</si>
  <si>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</si>
  <si>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</si>
  <si>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</si>
  <si>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</si>
  <si>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</si>
  <si>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</si>
  <si>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</si>
  <si>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</si>
  <si>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</si>
  <si>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</si>
  <si>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</si>
  <si>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</si>
  <si>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</si>
  <si>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</si>
  <si>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</si>
  <si>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</si>
  <si>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</si>
  <si>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</si>
  <si>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</si>
  <si>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</si>
  <si>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</si>
  <si>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</si>
  <si>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</si>
  <si>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</si>
  <si>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</si>
  <si>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</si>
  <si>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</si>
  <si>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</si>
  <si>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</si>
  <si>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</si>
  <si>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</si>
  <si>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</si>
  <si>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</si>
  <si>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</si>
  <si>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</si>
  <si>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</si>
  <si>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</si>
  <si>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</si>
  <si>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</si>
  <si>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</si>
  <si>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</si>
  <si>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</si>
  <si>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</si>
  <si>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</si>
  <si>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</si>
  <si>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</si>
  <si>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</si>
  <si>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</si>
  <si>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</si>
  <si>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</si>
  <si>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</si>
  <si>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</si>
  <si>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</si>
  <si>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</si>
  <si>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</si>
  <si>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</si>
  <si>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</si>
  <si>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</si>
  <si>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</si>
  <si>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</si>
  <si>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</si>
  <si>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</si>
  <si>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</si>
  <si>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</si>
  <si>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</si>
  <si>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</si>
  <si>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</si>
  <si>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</si>
  <si>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</si>
  <si>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</si>
  <si>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</si>
  <si>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</si>
  <si>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</si>
  <si>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</si>
  <si>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</si>
  <si>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</si>
  <si>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</si>
  <si>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</si>
  <si>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</si>
  <si>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</si>
  <si>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</si>
  <si>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</si>
  <si>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</si>
  <si>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</si>
  <si>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</si>
  <si>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</si>
  <si>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</si>
  <si>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</si>
  <si>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</si>
  <si>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</si>
  <si>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</si>
  <si>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</si>
  <si>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</si>
  <si>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</si>
  <si>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</si>
  <si>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</si>
  <si>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</si>
  <si>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</si>
  <si>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</si>
  <si>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</si>
  <si>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</si>
  <si>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</si>
  <si>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</si>
  <si>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</si>
  <si>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</si>
  <si>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</si>
  <si>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</si>
  <si>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</si>
  <si>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</si>
  <si>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</si>
  <si>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</si>
  <si>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</si>
  <si>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</si>
  <si>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</si>
  <si>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</si>
  <si>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</si>
  <si>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</si>
  <si>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</si>
  <si>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</si>
  <si>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</si>
  <si>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</si>
  <si>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</si>
  <si>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</si>
  <si>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</si>
  <si>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</si>
  <si>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</si>
  <si>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</si>
  <si>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</si>
  <si>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</si>
  <si>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</si>
  <si>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</si>
  <si>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</si>
  <si>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</si>
  <si>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</si>
  <si>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</si>
  <si>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</si>
  <si>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</si>
  <si>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</si>
  <si>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</si>
  <si>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</si>
  <si>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</si>
  <si>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</si>
  <si>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</si>
  <si>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</si>
  <si>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</si>
  <si>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</si>
  <si>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</si>
  <si>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</si>
  <si>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</si>
  <si>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</si>
  <si>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</si>
  <si>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</si>
  <si>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</si>
  <si>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</si>
  <si>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</si>
  <si>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</si>
  <si>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</si>
  <si>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</si>
  <si>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</si>
  <si>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</si>
  <si>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</si>
  <si>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</si>
  <si>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</si>
  <si>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</si>
  <si>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</si>
  <si>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</si>
  <si>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</si>
  <si>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</si>
  <si>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</si>
  <si>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</si>
  <si>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</si>
  <si>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</si>
  <si>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</si>
  <si>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</si>
  <si>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</si>
  <si>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</si>
  <si>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</si>
  <si>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</si>
  <si>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</si>
  <si>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</si>
  <si>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</si>
  <si>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</si>
  <si>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</si>
  <si>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</si>
  <si>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</si>
  <si>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</si>
  <si>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</si>
  <si>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</si>
  <si>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</si>
  <si>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</si>
  <si>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</si>
  <si>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</si>
  <si>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</si>
  <si>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</si>
  <si>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</si>
  <si>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</si>
  <si>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</si>
  <si>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</si>
  <si>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</si>
  <si>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</si>
  <si>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</si>
  <si>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</si>
  <si>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</si>
  <si>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</si>
  <si>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</si>
  <si>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</si>
  <si>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</si>
  <si>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</si>
  <si>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</si>
  <si>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</si>
  <si>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</si>
  <si>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</si>
  <si>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</si>
  <si>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</si>
  <si>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</si>
  <si>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</si>
  <si>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</si>
  <si>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</si>
  <si>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</si>
  <si>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</si>
  <si>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</si>
  <si>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</si>
  <si>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</si>
  <si>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</si>
  <si>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</si>
  <si>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</si>
  <si>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</si>
  <si>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</si>
  <si>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</si>
  <si>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</si>
  <si>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</si>
  <si>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</si>
  <si>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</si>
  <si>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</si>
  <si>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</si>
  <si>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</si>
  <si>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</si>
  <si>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</si>
  <si>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</si>
  <si>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</si>
  <si>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</si>
  <si>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</si>
  <si>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</si>
  <si>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</si>
  <si>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</si>
  <si>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</si>
  <si>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</si>
  <si>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</si>
  <si>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</si>
  <si>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</si>
  <si>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</si>
  <si>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</si>
  <si>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</si>
  <si>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</si>
  <si>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</si>
  <si>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</si>
  <si>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</si>
  <si>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</si>
  <si>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</si>
  <si>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</si>
  <si>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</si>
  <si>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</si>
  <si>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</si>
  <si>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</si>
  <si>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</si>
  <si>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</si>
  <si>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</si>
  <si>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</si>
  <si>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</si>
  <si>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</si>
  <si>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</si>
  <si>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</si>
  <si>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</si>
  <si>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</si>
  <si>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</si>
  <si>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</si>
  <si>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</si>
  <si>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</si>
  <si>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</si>
  <si>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</si>
  <si>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</si>
  <si>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</si>
  <si>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</si>
  <si>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</si>
  <si>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</si>
  <si>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</si>
  <si>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</si>
  <si>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</si>
  <si>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</si>
  <si>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</si>
  <si>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</si>
  <si>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</si>
  <si>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</si>
  <si>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</si>
  <si>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</si>
  <si>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</si>
  <si>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</si>
  <si>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</si>
  <si>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</si>
  <si>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</si>
  <si>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</si>
  <si>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</si>
  <si>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</si>
  <si>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</si>
  <si>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</si>
  <si>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</si>
  <si>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</si>
  <si>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</si>
  <si>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</si>
  <si>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</si>
  <si>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</si>
  <si>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</si>
  <si>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</si>
  <si>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</si>
  <si>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</si>
  <si>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</si>
  <si>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</si>
  <si>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</si>
  <si>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</si>
  <si>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</si>
  <si>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</si>
  <si>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</si>
  <si>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</si>
  <si>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</si>
  <si>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</si>
  <si>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</si>
  <si>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</si>
  <si>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</si>
  <si>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</si>
  <si>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</si>
  <si>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</si>
  <si>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</si>
  <si>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</si>
  <si>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</si>
  <si>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</si>
  <si>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</si>
  <si>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</si>
  <si>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</si>
  <si>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</si>
  <si>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</si>
  <si>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</si>
  <si>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</si>
  <si>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</si>
  <si>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</si>
  <si>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</si>
  <si>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</si>
  <si>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</si>
  <si>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</si>
  <si>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</si>
  <si>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</si>
  <si>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</si>
  <si>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</si>
  <si>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</si>
  <si>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</si>
  <si>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</si>
  <si>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</si>
  <si>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</si>
  <si>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</si>
  <si>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</si>
  <si>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</si>
  <si>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</si>
  <si>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</si>
  <si>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</si>
  <si>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</si>
  <si>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</si>
  <si>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</si>
  <si>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</si>
  <si>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</si>
  <si>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</si>
  <si>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</si>
  <si>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</si>
  <si>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</si>
  <si>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</si>
  <si>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</si>
  <si>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</si>
  <si>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</si>
  <si>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</si>
  <si>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</si>
  <si>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</si>
  <si>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</si>
  <si>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</si>
  <si>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</si>
  <si>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</si>
  <si>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</si>
  <si>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</si>
  <si>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</si>
  <si>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</si>
  <si>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</si>
  <si>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</si>
  <si>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</si>
  <si>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</si>
  <si>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</si>
  <si>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</si>
  <si>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</si>
  <si>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</si>
  <si>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</si>
  <si>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</si>
  <si>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</si>
  <si>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</si>
  <si>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</si>
  <si>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</si>
  <si>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</si>
  <si>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</si>
  <si>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</si>
  <si>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</si>
  <si>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</si>
  <si>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</si>
  <si>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</si>
  <si>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</si>
  <si>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</si>
  <si>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</si>
  <si>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</si>
  <si>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</si>
  <si>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</si>
  <si>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</si>
  <si>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</si>
  <si>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</si>
  <si>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</si>
  <si>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</si>
  <si>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</si>
  <si>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</si>
  <si>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</si>
  <si>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</si>
  <si>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</si>
  <si>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</si>
  <si>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</si>
  <si>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</si>
  <si>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</si>
  <si>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</si>
  <si>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</si>
  <si>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</si>
  <si>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</si>
  <si>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</si>
  <si>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</si>
  <si>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</si>
  <si>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</si>
  <si>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</si>
  <si>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</si>
  <si>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</si>
  <si>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</si>
  <si>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</si>
  <si>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</si>
  <si>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</si>
  <si>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</si>
  <si>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</si>
  <si>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</si>
  <si>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</si>
  <si>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</si>
  <si>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</si>
  <si>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</si>
  <si>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</si>
  <si>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</si>
  <si>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</si>
  <si>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</si>
  <si>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</si>
  <si>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</si>
  <si>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</si>
  <si>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</si>
  <si>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</si>
  <si>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</si>
  <si>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</si>
  <si>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</si>
  <si>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</si>
  <si>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</si>
  <si>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</si>
  <si>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</si>
  <si>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</si>
  <si>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</si>
  <si>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</si>
  <si>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</si>
  <si>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</si>
  <si>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</si>
  <si>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</si>
  <si>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</si>
  <si>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</si>
  <si>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</si>
  <si>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</si>
  <si>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</si>
  <si>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</si>
  <si>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</si>
  <si>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</si>
  <si>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</si>
  <si>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</si>
  <si>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</si>
  <si>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</si>
  <si>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</si>
  <si>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</si>
  <si>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</si>
  <si>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</si>
  <si>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</si>
  <si>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</si>
  <si>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</si>
  <si>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</si>
  <si>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</si>
  <si>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</si>
  <si>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</si>
  <si>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</si>
  <si>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</si>
  <si>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</si>
  <si>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</si>
  <si>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</si>
  <si>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</si>
  <si>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</si>
  <si>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</si>
  <si>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</si>
  <si>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</si>
  <si>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</si>
  <si>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</si>
  <si>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</si>
  <si>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</si>
  <si>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</si>
  <si>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</si>
  <si>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</si>
  <si>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</si>
  <si>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</si>
  <si>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</si>
  <si>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</si>
  <si>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</si>
  <si>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</si>
  <si>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</si>
  <si>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</si>
  <si>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</si>
  <si>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</si>
  <si>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</si>
  <si>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</si>
  <si>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</si>
  <si>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</si>
  <si>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</si>
  <si>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</si>
  <si>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</si>
  <si>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</si>
  <si>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</si>
  <si>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</si>
  <si>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</si>
  <si>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</si>
  <si>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</si>
  <si>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</si>
  <si>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</si>
  <si>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</si>
  <si>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</si>
  <si>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</si>
  <si>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</si>
  <si>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</si>
  <si>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</si>
  <si>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</si>
  <si>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</si>
  <si>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</si>
  <si>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</si>
  <si>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</si>
  <si>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</si>
  <si>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</si>
  <si>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</si>
  <si>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</si>
  <si>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</si>
  <si>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</si>
  <si>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</si>
  <si>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</si>
  <si>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</si>
  <si>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</si>
  <si>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</si>
  <si>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</si>
  <si>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</si>
  <si>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</si>
  <si>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</si>
  <si>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</si>
  <si>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</si>
  <si>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</si>
  <si>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</si>
  <si>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</si>
  <si>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</si>
  <si>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</si>
  <si>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</si>
  <si>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</si>
  <si>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</si>
  <si>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</si>
  <si>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</si>
  <si>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</si>
  <si>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</si>
  <si>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</si>
  <si>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</si>
  <si>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</si>
  <si>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</si>
  <si>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</si>
  <si>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</si>
  <si>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</si>
  <si>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</si>
  <si>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</si>
  <si>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</si>
  <si>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</si>
  <si>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</si>
  <si>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</si>
  <si>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</si>
  <si>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</si>
  <si>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</si>
  <si>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</si>
  <si>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</si>
  <si>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</si>
  <si>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</si>
  <si>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</si>
  <si>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</si>
  <si>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</si>
  <si>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</si>
  <si>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</si>
  <si>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</si>
  <si>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</si>
  <si>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</si>
  <si>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</si>
  <si>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</si>
  <si>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</si>
  <si>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</si>
  <si>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</si>
  <si>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</si>
  <si>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</si>
  <si>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</si>
  <si>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</si>
  <si>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</si>
  <si>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</si>
  <si>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</si>
  <si>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</si>
  <si>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</si>
  <si>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</si>
  <si>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</si>
  <si>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</si>
  <si>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</si>
  <si>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</si>
  <si>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</si>
  <si>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</si>
  <si>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</si>
  <si>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</si>
  <si>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</si>
  <si>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</si>
  <si>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</si>
  <si>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</si>
  <si>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</si>
  <si>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</si>
  <si>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</si>
  <si>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</si>
  <si>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</si>
  <si>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</si>
  <si>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</si>
  <si>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</si>
  <si>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</si>
  <si>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</si>
  <si>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</si>
  <si>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</si>
  <si>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</si>
  <si>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</si>
  <si>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</si>
  <si>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</si>
  <si>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</si>
  <si>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</si>
  <si>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</si>
  <si>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</si>
  <si>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</si>
  <si>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</si>
  <si>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</si>
  <si>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</si>
  <si>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</si>
  <si>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</si>
  <si>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</si>
  <si>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</si>
  <si>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</si>
  <si>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</si>
  <si>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</si>
  <si>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</si>
  <si>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</si>
  <si>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</si>
  <si>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</si>
  <si>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</si>
  <si>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</si>
  <si>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</si>
  <si>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</si>
  <si>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</si>
  <si>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</si>
  <si>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</si>
  <si>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</si>
  <si>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</si>
  <si>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</si>
  <si>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</si>
  <si>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</si>
  <si>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</si>
  <si>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</si>
  <si>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</si>
  <si>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</si>
  <si>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</si>
  <si>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</si>
  <si>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</si>
  <si>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</si>
  <si>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</si>
  <si>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</si>
  <si>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</si>
  <si>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</si>
  <si>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</si>
  <si>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</si>
  <si>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</si>
  <si>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</si>
  <si>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</si>
  <si>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</si>
  <si>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</si>
  <si>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</si>
  <si>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</si>
  <si>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</si>
  <si>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</si>
  <si>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</si>
  <si>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</si>
  <si>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</si>
  <si>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</si>
  <si>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</si>
  <si>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</si>
  <si>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</si>
  <si>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</si>
  <si>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</si>
  <si>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</si>
  <si>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</si>
  <si>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</si>
  <si>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</si>
  <si>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</si>
  <si>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</si>
  <si>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</si>
  <si>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</si>
  <si>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</si>
  <si>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</si>
  <si>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</si>
  <si>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</si>
  <si>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</si>
  <si>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</si>
  <si>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</si>
  <si>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</si>
  <si>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</si>
  <si>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</si>
  <si>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</si>
  <si>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</si>
  <si>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</si>
  <si>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</si>
  <si>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</si>
  <si>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</si>
  <si>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</si>
  <si>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</si>
  <si>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</si>
  <si>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</si>
  <si>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</si>
  <si>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</si>
  <si>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</si>
  <si>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</si>
  <si>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</si>
  <si>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</si>
  <si>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</si>
  <si>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</si>
  <si>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</si>
  <si>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</si>
  <si>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</si>
  <si>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</si>
  <si>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</si>
  <si>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</si>
  <si>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</si>
  <si>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</si>
  <si>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</si>
  <si>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</si>
  <si>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</si>
  <si>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</si>
  <si>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</si>
  <si>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</si>
  <si>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</si>
  <si>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</si>
  <si>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</si>
  <si>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</si>
  <si>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</si>
  <si>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</si>
  <si>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</si>
  <si>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</si>
  <si>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</si>
  <si>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</si>
  <si>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</si>
  <si>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</si>
  <si>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</si>
  <si>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</si>
  <si>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</si>
  <si>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</si>
  <si>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</si>
  <si>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</si>
  <si>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</si>
  <si>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</si>
  <si>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</si>
  <si>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</si>
  <si>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</si>
  <si>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</si>
  <si>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</si>
  <si>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</si>
  <si>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</si>
  <si>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</si>
  <si>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</si>
  <si>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</si>
  <si>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</si>
  <si>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</si>
  <si>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</si>
  <si>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</si>
  <si>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</si>
  <si>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</si>
  <si>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</si>
  <si>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</si>
  <si>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</si>
  <si>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</si>
  <si>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</si>
  <si>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</si>
  <si>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</si>
  <si>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</si>
  <si>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</si>
  <si>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</si>
  <si>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</si>
  <si>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</si>
  <si>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</si>
  <si>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</si>
  <si>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</si>
  <si>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</si>
  <si>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</si>
  <si>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</si>
  <si>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</si>
  <si>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</si>
  <si>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</si>
  <si>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</si>
  <si>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</si>
  <si>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</si>
  <si>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</si>
  <si>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</si>
  <si>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</si>
  <si>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</si>
  <si>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</si>
  <si>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</si>
  <si>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</si>
  <si>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</si>
  <si>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</si>
  <si>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</si>
  <si>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</si>
  <si>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</si>
  <si>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</si>
  <si>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</si>
  <si>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</si>
  <si>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</si>
  <si>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</si>
  <si>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</si>
  <si>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</si>
  <si>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</si>
  <si>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</si>
  <si>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</si>
  <si>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</si>
  <si>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</si>
  <si>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</si>
  <si>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</si>
  <si>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</si>
  <si>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</si>
  <si>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</si>
  <si>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</si>
  <si>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</si>
  <si>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</si>
  <si>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</si>
  <si>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</si>
  <si>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</si>
  <si>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</si>
  <si>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</si>
  <si>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</si>
  <si>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</si>
  <si>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</si>
  <si>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</si>
  <si>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</si>
  <si>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</si>
  <si>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</si>
  <si>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</si>
  <si>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</si>
  <si>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</si>
  <si>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</si>
  <si>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</si>
  <si>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</si>
  <si>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</si>
  <si>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</si>
  <si>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</si>
  <si>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</si>
  <si>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</si>
  <si>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</si>
  <si>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</si>
  <si>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</si>
  <si>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</si>
  <si>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</si>
  <si>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</si>
  <si>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</si>
  <si>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</si>
  <si>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</si>
  <si>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</si>
  <si>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</si>
  <si>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</si>
  <si>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</si>
  <si>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</si>
  <si>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</si>
  <si>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</si>
  <si>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</si>
  <si>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</si>
  <si>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</si>
  <si>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</si>
  <si>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</si>
  <si>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</si>
  <si>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</si>
  <si>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</si>
  <si>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</si>
  <si>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</si>
  <si>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</si>
  <si>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</si>
  <si>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</si>
  <si>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</si>
  <si>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</si>
  <si>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</si>
  <si>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</si>
  <si>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</si>
  <si>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</si>
  <si>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</si>
  <si>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</si>
  <si>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</si>
  <si>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</si>
  <si>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</si>
  <si>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</si>
  <si>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</si>
  <si>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</si>
  <si>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</si>
  <si>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</si>
  <si>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</si>
  <si>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</si>
  <si>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</si>
  <si>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</si>
  <si>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</si>
  <si>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</si>
  <si>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</si>
  <si>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</si>
  <si>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</si>
  <si>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</si>
  <si>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</si>
  <si>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</si>
  <si>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</si>
  <si>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</si>
  <si>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</si>
  <si>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</si>
  <si>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</si>
  <si>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</si>
  <si>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</si>
  <si>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</si>
  <si>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</si>
  <si>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</si>
  <si>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</si>
  <si>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</si>
  <si>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</si>
  <si>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</si>
  <si>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</si>
  <si>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</si>
  <si>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</si>
  <si>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</si>
  <si>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</si>
  <si>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</si>
  <si>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</si>
  <si>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</si>
  <si>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</si>
  <si>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</si>
  <si>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</si>
  <si>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</si>
  <si>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</si>
  <si>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</si>
  <si>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</si>
  <si>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</si>
  <si>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</si>
  <si>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</si>
  <si>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</si>
  <si>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</si>
  <si>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Female</t>
  </si>
  <si>
    <t>Child</t>
  </si>
  <si>
    <t>Male</t>
  </si>
  <si>
    <t>Miss</t>
  </si>
  <si>
    <t>Master</t>
  </si>
  <si>
    <t>Row Labels</t>
  </si>
  <si>
    <t>Grand Total</t>
  </si>
  <si>
    <t>Column Labels</t>
  </si>
  <si>
    <t>Count of PassengerId</t>
  </si>
  <si>
    <t>Support</t>
  </si>
  <si>
    <t>Confidence</t>
  </si>
  <si>
    <t>Lift</t>
  </si>
  <si>
    <t>Adult or child</t>
  </si>
  <si>
    <t>Adult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</si>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</sst>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endran ts" refreshedDate="42574.72166747685" createdVersion="5" refreshedVersion="5" minRefreshableVersion="3" recordCount="891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rendran ts" refreshedDate="42574.734263541664" createdVersion="5" refreshedVersion="5" minRefreshableVersion="3" recordCount="891">
  <cacheSource type="worksheet">
    <worksheetSource ref="A1:M892" sheet="train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Name" numFmtId="0">
      <sharedItems/>
    </cacheField>
    <cacheField name="Sex" numFmtId="0">
      <sharedItems/>
    </cacheField>
    <cacheField name="Age" numFmtId="0">
      <sharedItems containsSemiMixedTypes="0" containsString="0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Adult or child" numFmtId="0">
      <sharedItems count="2">
        <s v="Adult"/>
        <s v="Chi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846"/>
    <x v="0"/>
    <n v="3"/>
    <s v="Abbing, Mr. Anthony"/>
    <x v="0"/>
    <n v="42"/>
    <n v="0"/>
    <n v="0"/>
    <s v="C.A. 5547"/>
    <n v="7.55"/>
    <m/>
    <s v="S"/>
  </r>
  <r>
    <n v="747"/>
    <x v="0"/>
    <n v="3"/>
    <s v="Abbott, Mr. Rossmore Edward"/>
    <x v="0"/>
    <n v="16"/>
    <n v="1"/>
    <n v="1"/>
    <s v="C.A. 2673"/>
    <n v="20.25"/>
    <m/>
    <s v="S"/>
  </r>
  <r>
    <n v="280"/>
    <x v="1"/>
    <n v="3"/>
    <s v="Abbott, Mrs. Stanton (Rosa Hunt)"/>
    <x v="1"/>
    <n v="36"/>
    <n v="1"/>
    <n v="1"/>
    <s v="C.A. 2673"/>
    <n v="20.25"/>
    <m/>
    <s v="S"/>
  </r>
  <r>
    <n v="309"/>
    <x v="0"/>
    <n v="2"/>
    <s v="Abelson, Mr. Samuel"/>
    <x v="0"/>
    <n v="30"/>
    <n v="1"/>
    <n v="0"/>
    <s v="P/PP 3381"/>
    <n v="24"/>
    <m/>
    <s v="C"/>
  </r>
  <r>
    <n v="875"/>
    <x v="1"/>
    <n v="2"/>
    <s v="Abelson, Mrs. Samuel (Hannah Wizosky)"/>
    <x v="1"/>
    <n v="28"/>
    <n v="1"/>
    <n v="0"/>
    <s v="P/PP 3381"/>
    <n v="24"/>
    <m/>
    <s v="C"/>
  </r>
  <r>
    <n v="366"/>
    <x v="0"/>
    <n v="3"/>
    <s v="Adahl, Mr. Mauritz Nils Martin"/>
    <x v="0"/>
    <n v="30"/>
    <n v="0"/>
    <n v="0"/>
    <s v="C 7076"/>
    <n v="7.25"/>
    <m/>
    <s v="S"/>
  </r>
  <r>
    <n v="402"/>
    <x v="0"/>
    <n v="3"/>
    <s v="Adams, Mr. John"/>
    <x v="0"/>
    <n v="26"/>
    <n v="0"/>
    <n v="0"/>
    <n v="341826"/>
    <n v="8.0500000000000007"/>
    <m/>
    <s v="S"/>
  </r>
  <r>
    <n v="41"/>
    <x v="0"/>
    <n v="3"/>
    <s v="Ahlin, Mrs. Johan (Johanna Persdotter Larsson)"/>
    <x v="1"/>
    <n v="40"/>
    <n v="1"/>
    <n v="0"/>
    <n v="7546"/>
    <n v="9.4749999999999996"/>
    <m/>
    <s v="S"/>
  </r>
  <r>
    <n v="856"/>
    <x v="1"/>
    <n v="3"/>
    <s v="Aks, Mrs. Sam (Leah Rosen)"/>
    <x v="1"/>
    <n v="18"/>
    <n v="0"/>
    <n v="1"/>
    <n v="392091"/>
    <n v="9.35"/>
    <m/>
    <s v="S"/>
  </r>
  <r>
    <n v="208"/>
    <x v="1"/>
    <n v="3"/>
    <s v="Albimona, Mr. Nassef Cassem"/>
    <x v="0"/>
    <n v="26"/>
    <n v="0"/>
    <n v="0"/>
    <n v="2699"/>
    <n v="18.787500000000001"/>
    <m/>
    <s v="C"/>
  </r>
  <r>
    <n v="811"/>
    <x v="0"/>
    <n v="3"/>
    <s v="Alexander, Mr. William"/>
    <x v="0"/>
    <n v="26"/>
    <n v="0"/>
    <n v="0"/>
    <n v="3474"/>
    <n v="7.8875000000000002"/>
    <m/>
    <s v="S"/>
  </r>
  <r>
    <n v="841"/>
    <x v="0"/>
    <n v="3"/>
    <s v="Alhomaki, Mr. Ilmari Rudolf"/>
    <x v="0"/>
    <n v="20"/>
    <n v="0"/>
    <n v="0"/>
    <s v="SOTON/O2 3101287"/>
    <n v="7.9249999999999998"/>
    <m/>
    <s v="S"/>
  </r>
  <r>
    <n v="211"/>
    <x v="0"/>
    <n v="3"/>
    <s v="Ali, Mr. Ahmed"/>
    <x v="0"/>
    <n v="24"/>
    <n v="0"/>
    <n v="0"/>
    <s v="SOTON/O.Q. 3101311"/>
    <n v="7.05"/>
    <m/>
    <s v="S"/>
  </r>
  <r>
    <n v="785"/>
    <x v="0"/>
    <n v="3"/>
    <s v="Ali, Mr. William"/>
    <x v="0"/>
    <n v="25"/>
    <n v="0"/>
    <n v="0"/>
    <s v="SOTON/O.Q. 3101312"/>
    <n v="7.05"/>
    <m/>
    <s v="S"/>
  </r>
  <r>
    <n v="731"/>
    <x v="1"/>
    <n v="1"/>
    <s v="Allen, Miss. Elisabeth Walton"/>
    <x v="1"/>
    <n v="29"/>
    <n v="0"/>
    <n v="0"/>
    <n v="24160"/>
    <n v="211.33750000000001"/>
    <s v="B5"/>
    <s v="S"/>
  </r>
  <r>
    <n v="5"/>
    <x v="0"/>
    <n v="3"/>
    <s v="Allen, Mr. William Henry"/>
    <x v="0"/>
    <n v="32"/>
    <n v="0"/>
    <n v="0"/>
    <n v="373450"/>
    <n v="8.0500000000000007"/>
    <m/>
    <s v="S"/>
  </r>
  <r>
    <n v="306"/>
    <x v="1"/>
    <n v="1"/>
    <s v="Allison, Master. Hudson Trevor"/>
    <x v="0"/>
    <n v="0.92"/>
    <n v="1"/>
    <n v="2"/>
    <n v="113781"/>
    <n v="151.55000000000001"/>
    <s v="C22 C26"/>
    <s v="S"/>
  </r>
  <r>
    <n v="298"/>
    <x v="0"/>
    <n v="1"/>
    <s v="Allison, Miss. Helen Loraine"/>
    <x v="1"/>
    <n v="2"/>
    <n v="1"/>
    <n v="2"/>
    <n v="113781"/>
    <n v="151.55000000000001"/>
    <s v="C22 C26"/>
    <s v="S"/>
  </r>
  <r>
    <n v="499"/>
    <x v="0"/>
    <n v="1"/>
    <s v="Allison, Mrs. Hudson J C (Bessie Waldo Daniels)"/>
    <x v="1"/>
    <n v="25"/>
    <n v="1"/>
    <n v="2"/>
    <n v="113781"/>
    <n v="151.55000000000001"/>
    <s v="C22 C26"/>
    <s v="S"/>
  </r>
  <r>
    <n v="835"/>
    <x v="0"/>
    <n v="3"/>
    <s v="Allum, Mr. Owen George"/>
    <x v="0"/>
    <n v="18"/>
    <n v="0"/>
    <n v="0"/>
    <n v="2223"/>
    <n v="8.3000000000000007"/>
    <m/>
    <s v="S"/>
  </r>
  <r>
    <n v="193"/>
    <x v="1"/>
    <n v="3"/>
    <s v="Andersen-Jensen, Miss. Carla Christine Nielsine"/>
    <x v="1"/>
    <n v="19"/>
    <n v="1"/>
    <n v="0"/>
    <n v="350046"/>
    <n v="7.8541999999999996"/>
    <m/>
    <s v="S"/>
  </r>
  <r>
    <n v="461"/>
    <x v="1"/>
    <n v="1"/>
    <s v="Anderson, Mr. Harry"/>
    <x v="0"/>
    <n v="48"/>
    <n v="0"/>
    <n v="0"/>
    <n v="19952"/>
    <n v="26.55"/>
    <s v="E12"/>
    <s v="S"/>
  </r>
  <r>
    <n v="851"/>
    <x v="1"/>
    <n v="3"/>
    <s v="Andersson, Master. Sigvard Harald Elias"/>
    <x v="0"/>
    <n v="4"/>
    <n v="4"/>
    <n v="2"/>
    <n v="347082"/>
    <n v="31.274999999999999"/>
    <m/>
    <s v="S"/>
  </r>
  <r>
    <n v="814"/>
    <x v="1"/>
    <n v="3"/>
    <s v="Andersson, Miss. Ebba Iris Alfrida"/>
    <x v="1"/>
    <n v="6"/>
    <n v="4"/>
    <n v="2"/>
    <n v="347082"/>
    <n v="31.274999999999999"/>
    <m/>
    <s v="S"/>
  </r>
  <r>
    <n v="120"/>
    <x v="1"/>
    <n v="3"/>
    <s v="Andersson, Miss. Ellis Anna Maria"/>
    <x v="1"/>
    <n v="2"/>
    <n v="4"/>
    <n v="2"/>
    <n v="347082"/>
    <n v="31.274999999999999"/>
    <m/>
    <s v="S"/>
  </r>
  <r>
    <n v="69"/>
    <x v="1"/>
    <n v="3"/>
    <s v="Andersson, Miss. Erna Alexandra"/>
    <x v="1"/>
    <n v="17"/>
    <n v="4"/>
    <n v="2"/>
    <n v="3101281"/>
    <n v="7.9249999999999998"/>
    <m/>
    <s v="S"/>
  </r>
  <r>
    <n v="542"/>
    <x v="0"/>
    <n v="3"/>
    <s v="Andersson, Miss. Ingeborg Constanzia"/>
    <x v="1"/>
    <n v="9"/>
    <n v="4"/>
    <n v="2"/>
    <n v="347082"/>
    <n v="31.274999999999999"/>
    <m/>
    <s v="S"/>
  </r>
  <r>
    <n v="543"/>
    <x v="1"/>
    <n v="3"/>
    <s v="Andersson, Miss. Sigrid Elisabeth"/>
    <x v="1"/>
    <n v="11"/>
    <n v="4"/>
    <n v="2"/>
    <n v="347082"/>
    <n v="31.274999999999999"/>
    <m/>
    <s v="S"/>
  </r>
  <r>
    <n v="14"/>
    <x v="0"/>
    <n v="3"/>
    <s v="Andersson, Mr. Anders Johan"/>
    <x v="0"/>
    <n v="39"/>
    <n v="1"/>
    <n v="5"/>
    <n v="347082"/>
    <n v="31.274999999999999"/>
    <m/>
    <s v="S"/>
  </r>
  <r>
    <n v="147"/>
    <x v="1"/>
    <n v="3"/>
    <s v="Andersson, Mr. August Edvard (&quot;Wennerstrom&quot;)"/>
    <x v="0"/>
    <n v="27"/>
    <n v="0"/>
    <n v="0"/>
    <n v="350043"/>
    <n v="7.7957999999999998"/>
    <m/>
    <s v="S"/>
  </r>
  <r>
    <n v="611"/>
    <x v="0"/>
    <n v="3"/>
    <s v="Andersson, Mrs. Anders Johan (Alfrida Konstantia Brogren)"/>
    <x v="1"/>
    <n v="39"/>
    <n v="1"/>
    <n v="5"/>
    <n v="347082"/>
    <n v="31.274999999999999"/>
    <m/>
    <s v="S"/>
  </r>
  <r>
    <n v="92"/>
    <x v="0"/>
    <n v="3"/>
    <s v="Andreasson, Mr. Paul Edvin"/>
    <x v="0"/>
    <n v="20"/>
    <n v="0"/>
    <n v="0"/>
    <n v="347466"/>
    <n v="7.8541999999999996"/>
    <m/>
    <s v="S"/>
  </r>
  <r>
    <n v="145"/>
    <x v="0"/>
    <n v="2"/>
    <s v="Andrew, Mr. Edgardo Samuel"/>
    <x v="0"/>
    <n v="18"/>
    <n v="0"/>
    <n v="0"/>
    <n v="231945"/>
    <n v="11.5"/>
    <m/>
    <s v="S"/>
  </r>
  <r>
    <n v="276"/>
    <x v="1"/>
    <n v="1"/>
    <s v="Andrews, Miss. Kornelia Theodosia"/>
    <x v="1"/>
    <n v="63"/>
    <n v="1"/>
    <n v="0"/>
    <n v="13502"/>
    <n v="77.958299999999994"/>
    <s v="D7"/>
    <s v="S"/>
  </r>
  <r>
    <n v="807"/>
    <x v="0"/>
    <n v="1"/>
    <s v="Andrews, Mr. Thomas Jr"/>
    <x v="0"/>
    <n v="39"/>
    <n v="0"/>
    <n v="0"/>
    <n v="112050"/>
    <n v="0"/>
    <s v="A36"/>
    <s v="S"/>
  </r>
  <r>
    <n v="519"/>
    <x v="1"/>
    <n v="2"/>
    <s v="Angle, Mrs. William A (Florence &quot;Mary&quot; Agnes Hughes)"/>
    <x v="1"/>
    <n v="36"/>
    <n v="1"/>
    <n v="0"/>
    <n v="226875"/>
    <n v="26"/>
    <m/>
    <s v="S"/>
  </r>
  <r>
    <n v="572"/>
    <x v="1"/>
    <n v="1"/>
    <s v="Appleton, Mrs. Edward Dale (Charlotte Lamson)"/>
    <x v="1"/>
    <n v="53"/>
    <n v="2"/>
    <n v="0"/>
    <n v="11769"/>
    <n v="51.479199999999999"/>
    <s v="C101"/>
    <s v="S"/>
  </r>
  <r>
    <n v="354"/>
    <x v="0"/>
    <n v="3"/>
    <s v="Arnold-Franchi, Mr. Josef"/>
    <x v="0"/>
    <n v="25"/>
    <n v="1"/>
    <n v="0"/>
    <n v="349237"/>
    <n v="17.8"/>
    <m/>
    <s v="S"/>
  </r>
  <r>
    <n v="50"/>
    <x v="0"/>
    <n v="3"/>
    <s v="Arnold-Franchi, Mrs. Josef (Josefine Franchi)"/>
    <x v="1"/>
    <n v="18"/>
    <n v="1"/>
    <n v="0"/>
    <n v="349237"/>
    <n v="17.8"/>
    <m/>
    <s v="S"/>
  </r>
  <r>
    <n v="494"/>
    <x v="0"/>
    <n v="1"/>
    <s v="Artagaveytia, Mr. Ramon"/>
    <x v="0"/>
    <n v="71"/>
    <n v="0"/>
    <n v="0"/>
    <s v="PC 17609"/>
    <n v="49.504199999999997"/>
    <m/>
    <s v="C"/>
  </r>
  <r>
    <n v="364"/>
    <x v="0"/>
    <n v="3"/>
    <s v="Asim, Mr. Adola"/>
    <x v="0"/>
    <n v="32"/>
    <n v="0"/>
    <n v="0"/>
    <s v="SOTON/O.Q. 3101310"/>
    <n v="7.05"/>
    <m/>
    <s v="S"/>
  </r>
  <r>
    <n v="183"/>
    <x v="0"/>
    <n v="3"/>
    <s v="Asplund, Master. Clarence Gustaf Hugo"/>
    <x v="0"/>
    <n v="9"/>
    <n v="4"/>
    <n v="2"/>
    <n v="347077"/>
    <n v="31.387499999999999"/>
    <m/>
    <s v="S"/>
  </r>
  <r>
    <n v="262"/>
    <x v="1"/>
    <n v="3"/>
    <s v="Asplund, Master. Edvin Rojj Felix"/>
    <x v="0"/>
    <n v="3"/>
    <n v="4"/>
    <n v="2"/>
    <n v="347077"/>
    <n v="31.387499999999999"/>
    <m/>
    <s v="S"/>
  </r>
  <r>
    <n v="234"/>
    <x v="1"/>
    <n v="3"/>
    <s v="Asplund, Miss. Lillian Gertrud"/>
    <x v="1"/>
    <n v="25"/>
    <n v="4"/>
    <n v="2"/>
    <n v="347077"/>
    <n v="31.387499999999999"/>
    <m/>
    <s v="S"/>
  </r>
  <r>
    <n v="26"/>
    <x v="1"/>
    <n v="3"/>
    <s v="Asplund, Mrs. Carl Oscar (Selma Augusta Emilia Johansson)"/>
    <x v="1"/>
    <n v="38"/>
    <n v="1"/>
    <n v="5"/>
    <n v="347077"/>
    <n v="31.387499999999999"/>
    <m/>
    <s v="S"/>
  </r>
  <r>
    <n v="701"/>
    <x v="1"/>
    <n v="1"/>
    <s v="Astor, Mrs. John Jacob (Madeleine Talmadge Force)"/>
    <x v="1"/>
    <n v="18"/>
    <n v="1"/>
    <n v="0"/>
    <s v="PC 17757"/>
    <n v="227.52500000000001"/>
    <s v="C62 C64"/>
    <s v="C"/>
  </r>
  <r>
    <n v="115"/>
    <x v="0"/>
    <n v="3"/>
    <s v="Attalah, Miss. Malake"/>
    <x v="1"/>
    <n v="17"/>
    <n v="0"/>
    <n v="0"/>
    <n v="2627"/>
    <n v="14.458299999999999"/>
    <m/>
    <s v="C"/>
  </r>
  <r>
    <n v="245"/>
    <x v="0"/>
    <n v="3"/>
    <s v="Attalah, Mr. Sleiman"/>
    <x v="0"/>
    <n v="30"/>
    <n v="0"/>
    <n v="0"/>
    <n v="2694"/>
    <n v="7.2249999999999996"/>
    <m/>
    <s v="C"/>
  </r>
  <r>
    <n v="370"/>
    <x v="1"/>
    <n v="1"/>
    <s v="Aubart, Mme. Leontine Pauline"/>
    <x v="1"/>
    <n v="24"/>
    <n v="0"/>
    <n v="0"/>
    <s v="PC 17477"/>
    <n v="69.3"/>
    <s v="B35"/>
    <s v="C"/>
  </r>
  <r>
    <n v="834"/>
    <x v="0"/>
    <n v="3"/>
    <s v="Augustsson, Mr. Albert"/>
    <x v="0"/>
    <n v="23"/>
    <n v="0"/>
    <n v="0"/>
    <n v="347468"/>
    <n v="7.8541999999999996"/>
    <m/>
    <s v="S"/>
  </r>
  <r>
    <n v="781"/>
    <x v="1"/>
    <n v="3"/>
    <s v="Ayoub, Miss. Banoura"/>
    <x v="1"/>
    <n v="13"/>
    <n v="0"/>
    <n v="0"/>
    <n v="2687"/>
    <n v="7.2291999999999996"/>
    <m/>
    <s v="C"/>
  </r>
  <r>
    <n v="207"/>
    <x v="0"/>
    <n v="3"/>
    <s v="Backstrom, Mr. Karl Alfred"/>
    <x v="0"/>
    <n v="32"/>
    <n v="1"/>
    <n v="0"/>
    <n v="3101278"/>
    <n v="15.85"/>
    <m/>
    <s v="S"/>
  </r>
  <r>
    <n v="86"/>
    <x v="1"/>
    <n v="3"/>
    <s v="Backstrom, Mrs. Karl Alfred (Maria Mathilda Gustafsson)"/>
    <x v="1"/>
    <n v="33"/>
    <n v="3"/>
    <n v="0"/>
    <n v="3101278"/>
    <n v="15.85"/>
    <m/>
    <s v="S"/>
  </r>
  <r>
    <n v="645"/>
    <x v="1"/>
    <n v="3"/>
    <s v="Baclini, Miss. Eugenie"/>
    <x v="1"/>
    <n v="0.75"/>
    <n v="2"/>
    <n v="1"/>
    <n v="2666"/>
    <n v="19.258299999999998"/>
    <m/>
    <s v="C"/>
  </r>
  <r>
    <n v="470"/>
    <x v="1"/>
    <n v="3"/>
    <s v="Baclini, Miss. Helene Barbara"/>
    <x v="1"/>
    <n v="0.75"/>
    <n v="2"/>
    <n v="1"/>
    <n v="2666"/>
    <n v="19.258299999999998"/>
    <m/>
    <s v="C"/>
  </r>
  <r>
    <n v="449"/>
    <x v="1"/>
    <n v="3"/>
    <s v="Baclini, Miss. Marie Catherine"/>
    <x v="1"/>
    <n v="5"/>
    <n v="2"/>
    <n v="1"/>
    <n v="2666"/>
    <n v="19.258299999999998"/>
    <m/>
    <s v="C"/>
  </r>
  <r>
    <n v="859"/>
    <x v="1"/>
    <n v="3"/>
    <s v="Baclini, Mrs. Solomon (Latifa Qurban)"/>
    <x v="1"/>
    <n v="24"/>
    <n v="0"/>
    <n v="3"/>
    <n v="2666"/>
    <n v="19.258299999999998"/>
    <m/>
    <s v="C"/>
  </r>
  <r>
    <n v="662"/>
    <x v="0"/>
    <n v="3"/>
    <s v="Badt, Mr. Mohamed"/>
    <x v="0"/>
    <n v="40"/>
    <n v="0"/>
    <n v="0"/>
    <n v="2623"/>
    <n v="7.2249999999999996"/>
    <m/>
    <s v="C"/>
  </r>
  <r>
    <n v="758"/>
    <x v="0"/>
    <n v="2"/>
    <s v="Bailey, Mr. Percy Andrew"/>
    <x v="0"/>
    <n v="18"/>
    <n v="0"/>
    <n v="0"/>
    <n v="29108"/>
    <n v="11.5"/>
    <m/>
    <s v="S"/>
  </r>
  <r>
    <n v="871"/>
    <x v="0"/>
    <n v="3"/>
    <s v="Balkic, Mr. Cerin"/>
    <x v="0"/>
    <n v="26"/>
    <n v="0"/>
    <n v="0"/>
    <n v="349248"/>
    <n v="7.8958000000000004"/>
    <m/>
    <s v="S"/>
  </r>
  <r>
    <n v="328"/>
    <x v="1"/>
    <n v="2"/>
    <s v="Ball, Mrs. (Ada E Hall)"/>
    <x v="1"/>
    <n v="36"/>
    <n v="0"/>
    <n v="0"/>
    <n v="28551"/>
    <n v="13"/>
    <s v="D"/>
    <s v="S"/>
  </r>
  <r>
    <n v="884"/>
    <x v="0"/>
    <n v="2"/>
    <s v="Banfield, Mr. Frederick James"/>
    <x v="0"/>
    <n v="28"/>
    <n v="0"/>
    <n v="0"/>
    <s v="C.A./SOTON 34068"/>
    <n v="10.5"/>
    <m/>
    <s v="S"/>
  </r>
  <r>
    <n v="763"/>
    <x v="1"/>
    <n v="3"/>
    <s v="Barah, Mr. Hanna Assi"/>
    <x v="0"/>
    <n v="20"/>
    <n v="0"/>
    <n v="0"/>
    <n v="2663"/>
    <n v="7.2291999999999996"/>
    <m/>
    <s v="C"/>
  </r>
  <r>
    <n v="703"/>
    <x v="0"/>
    <n v="3"/>
    <s v="Barbara, Miss. Saiide"/>
    <x v="1"/>
    <n v="18"/>
    <n v="0"/>
    <n v="1"/>
    <n v="2691"/>
    <n v="14.4542"/>
    <m/>
    <s v="C"/>
  </r>
  <r>
    <n v="363"/>
    <x v="0"/>
    <n v="3"/>
    <s v="Barbara, Mrs. (Catherine David)"/>
    <x v="1"/>
    <n v="45"/>
    <n v="0"/>
    <n v="1"/>
    <n v="2691"/>
    <n v="14.4542"/>
    <m/>
    <s v="C"/>
  </r>
  <r>
    <n v="291"/>
    <x v="1"/>
    <n v="1"/>
    <s v="Barber, Miss. Ellen &quot;Nellie&quot;"/>
    <x v="1"/>
    <n v="26"/>
    <n v="0"/>
    <n v="0"/>
    <n v="19877"/>
    <n v="78.849999999999994"/>
    <m/>
    <s v="S"/>
  </r>
  <r>
    <n v="631"/>
    <x v="1"/>
    <n v="1"/>
    <s v="Barkworth, Mr. Algernon Henry Wilson"/>
    <x v="0"/>
    <n v="80"/>
    <n v="0"/>
    <n v="0"/>
    <n v="27042"/>
    <n v="30"/>
    <s v="A23"/>
    <s v="S"/>
  </r>
  <r>
    <n v="113"/>
    <x v="0"/>
    <n v="3"/>
    <s v="Barton, Mr. David John"/>
    <x v="0"/>
    <n v="22"/>
    <n v="0"/>
    <n v="0"/>
    <n v="324669"/>
    <n v="8.0500000000000007"/>
    <m/>
    <s v="S"/>
  </r>
  <r>
    <n v="151"/>
    <x v="0"/>
    <n v="2"/>
    <s v="Bateman, Rev. Robert James"/>
    <x v="0"/>
    <n v="51"/>
    <n v="0"/>
    <n v="0"/>
    <s v="S.O.P. 1166"/>
    <n v="12.525"/>
    <m/>
    <s v="S"/>
  </r>
  <r>
    <n v="169"/>
    <x v="0"/>
    <n v="1"/>
    <s v="Baumann, Mr. John D"/>
    <x v="0"/>
    <n v="32"/>
    <n v="0"/>
    <n v="0"/>
    <s v="PC 17318"/>
    <n v="25.925000000000001"/>
    <m/>
    <s v="S"/>
  </r>
  <r>
    <n v="119"/>
    <x v="0"/>
    <n v="1"/>
    <s v="Baxter, Mr. Quigg Edmond"/>
    <x v="0"/>
    <n v="24"/>
    <n v="0"/>
    <n v="1"/>
    <s v="PC 17558"/>
    <n v="247.52080000000001"/>
    <s v="B58 B60"/>
    <s v="C"/>
  </r>
  <r>
    <n v="300"/>
    <x v="1"/>
    <n v="1"/>
    <s v="Baxter, Mrs. James (Helene DeLaudeniere Chaput)"/>
    <x v="1"/>
    <n v="50"/>
    <n v="0"/>
    <n v="1"/>
    <s v="PC 17558"/>
    <n v="247.52080000000001"/>
    <s v="B58 B60"/>
    <s v="C"/>
  </r>
  <r>
    <n v="219"/>
    <x v="1"/>
    <n v="1"/>
    <s v="Bazzani, Miss. Albina"/>
    <x v="1"/>
    <n v="32"/>
    <n v="0"/>
    <n v="0"/>
    <n v="11813"/>
    <n v="76.291700000000006"/>
    <s v="D15"/>
    <s v="C"/>
  </r>
  <r>
    <n v="544"/>
    <x v="1"/>
    <n v="2"/>
    <s v="Beane, Mr. Edward"/>
    <x v="0"/>
    <n v="32"/>
    <n v="1"/>
    <n v="0"/>
    <n v="2908"/>
    <n v="26"/>
    <m/>
    <s v="S"/>
  </r>
  <r>
    <n v="547"/>
    <x v="1"/>
    <n v="2"/>
    <s v="Beane, Mrs. Edward (Ethel Clarke)"/>
    <x v="1"/>
    <n v="19"/>
    <n v="1"/>
    <n v="0"/>
    <n v="2908"/>
    <n v="26"/>
    <m/>
    <s v="S"/>
  </r>
  <r>
    <n v="373"/>
    <x v="0"/>
    <n v="3"/>
    <s v="Beavan, Mr. William Thomas"/>
    <x v="0"/>
    <n v="19"/>
    <n v="0"/>
    <n v="0"/>
    <n v="323951"/>
    <n v="8.0500000000000007"/>
    <m/>
    <s v="S"/>
  </r>
  <r>
    <n v="184"/>
    <x v="1"/>
    <n v="2"/>
    <s v="Becker, Master. Richard F"/>
    <x v="0"/>
    <n v="1"/>
    <n v="2"/>
    <n v="1"/>
    <n v="230136"/>
    <n v="39"/>
    <s v="F4"/>
    <s v="S"/>
  </r>
  <r>
    <n v="619"/>
    <x v="1"/>
    <n v="2"/>
    <s v="Becker, Miss. Marion Louise"/>
    <x v="1"/>
    <n v="4"/>
    <n v="2"/>
    <n v="1"/>
    <n v="230136"/>
    <n v="39"/>
    <s v="F4"/>
    <s v="S"/>
  </r>
  <r>
    <n v="249"/>
    <x v="1"/>
    <n v="1"/>
    <s v="Beckwith, Mr. Richard Leonard"/>
    <x v="0"/>
    <n v="37"/>
    <n v="1"/>
    <n v="1"/>
    <n v="11751"/>
    <n v="52.554200000000002"/>
    <s v="D35"/>
    <s v="S"/>
  </r>
  <r>
    <n v="872"/>
    <x v="1"/>
    <n v="1"/>
    <s v="Beckwith, Mrs. Richard Leonard (Sallie Monypeny)"/>
    <x v="1"/>
    <n v="47"/>
    <n v="1"/>
    <n v="1"/>
    <n v="11751"/>
    <n v="52.554200000000002"/>
    <s v="D35"/>
    <s v="S"/>
  </r>
  <r>
    <n v="22"/>
    <x v="1"/>
    <n v="2"/>
    <s v="Beesley, Mr. Lawrence"/>
    <x v="0"/>
    <n v="34"/>
    <n v="0"/>
    <n v="0"/>
    <n v="248698"/>
    <n v="13"/>
    <s v="D56"/>
    <s v="S"/>
  </r>
  <r>
    <n v="890"/>
    <x v="1"/>
    <n v="1"/>
    <s v="Behr, Mr. Karl Howell"/>
    <x v="0"/>
    <n v="26"/>
    <n v="0"/>
    <n v="0"/>
    <n v="111369"/>
    <n v="30"/>
    <s v="C148"/>
    <s v="C"/>
  </r>
  <r>
    <n v="163"/>
    <x v="0"/>
    <n v="3"/>
    <s v="Bengtsson, Mr. John Viktor"/>
    <x v="0"/>
    <n v="26"/>
    <n v="0"/>
    <n v="0"/>
    <n v="347068"/>
    <n v="7.7750000000000004"/>
    <m/>
    <s v="S"/>
  </r>
  <r>
    <n v="226"/>
    <x v="0"/>
    <n v="3"/>
    <s v="Berglund, Mr. Karl Ivar Sven"/>
    <x v="0"/>
    <n v="22"/>
    <n v="0"/>
    <n v="0"/>
    <s v="PP 4348"/>
    <n v="9.35"/>
    <m/>
    <s v="S"/>
  </r>
  <r>
    <n v="734"/>
    <x v="0"/>
    <n v="2"/>
    <s v="Berriman, Mr. William John"/>
    <x v="0"/>
    <n v="23"/>
    <n v="0"/>
    <n v="0"/>
    <n v="28425"/>
    <n v="13"/>
    <m/>
    <s v="S"/>
  </r>
  <r>
    <n v="379"/>
    <x v="0"/>
    <n v="3"/>
    <s v="Betros, Mr. Tannous"/>
    <x v="0"/>
    <n v="20"/>
    <n v="0"/>
    <n v="0"/>
    <n v="2648"/>
    <n v="4.0125000000000002"/>
    <m/>
    <s v="C"/>
  </r>
  <r>
    <n v="381"/>
    <x v="1"/>
    <n v="1"/>
    <s v="Bidois, Miss. Rosalie"/>
    <x v="1"/>
    <n v="42"/>
    <n v="0"/>
    <n v="0"/>
    <s v="PC 17757"/>
    <n v="227.52500000000001"/>
    <m/>
    <s v="C"/>
  </r>
  <r>
    <n v="75"/>
    <x v="1"/>
    <n v="3"/>
    <s v="Bing, Mr. Lee"/>
    <x v="0"/>
    <n v="32"/>
    <n v="0"/>
    <n v="0"/>
    <n v="1601"/>
    <n v="56.495800000000003"/>
    <m/>
    <s v="S"/>
  </r>
  <r>
    <n v="409"/>
    <x v="0"/>
    <n v="3"/>
    <s v="Birkeland, Mr. Hans Martin Monsen"/>
    <x v="0"/>
    <n v="21"/>
    <n v="0"/>
    <n v="0"/>
    <n v="312992"/>
    <n v="7.7750000000000004"/>
    <m/>
    <s v="S"/>
  </r>
  <r>
    <n v="485"/>
    <x v="1"/>
    <n v="1"/>
    <s v="Bishop, Mr. Dickinson H"/>
    <x v="0"/>
    <n v="25"/>
    <n v="1"/>
    <n v="0"/>
    <n v="11967"/>
    <n v="91.0792"/>
    <s v="B49"/>
    <s v="C"/>
  </r>
  <r>
    <n v="292"/>
    <x v="1"/>
    <n v="1"/>
    <s v="Bishop, Mrs. Dickinson H (Helen Walton)"/>
    <x v="1"/>
    <n v="19"/>
    <n v="1"/>
    <n v="0"/>
    <n v="11967"/>
    <n v="91.0792"/>
    <s v="B49"/>
    <s v="C"/>
  </r>
  <r>
    <n v="270"/>
    <x v="1"/>
    <n v="1"/>
    <s v="Bissette, Miss. Amelia"/>
    <x v="1"/>
    <n v="25"/>
    <n v="0"/>
    <n v="0"/>
    <s v="PC 17760"/>
    <n v="135.63329999999999"/>
    <s v="C99"/>
    <s v="S"/>
  </r>
  <r>
    <n v="431"/>
    <x v="1"/>
    <n v="1"/>
    <s v="Bjornstrom-Steffansson, Mr. Mauritz Hakan"/>
    <x v="0"/>
    <n v="28"/>
    <n v="0"/>
    <n v="0"/>
    <n v="110564"/>
    <n v="26.55"/>
    <s v="C52"/>
    <s v="S"/>
  </r>
  <r>
    <n v="340"/>
    <x v="0"/>
    <n v="1"/>
    <s v="Blackwell, Mr. Stephen Weart"/>
    <x v="0"/>
    <n v="45"/>
    <n v="0"/>
    <n v="0"/>
    <n v="113784"/>
    <n v="35.5"/>
    <s v="T"/>
    <s v="S"/>
  </r>
  <r>
    <n v="210"/>
    <x v="1"/>
    <n v="1"/>
    <s v="Blank, Mr. Henry"/>
    <x v="0"/>
    <n v="40"/>
    <n v="0"/>
    <n v="0"/>
    <n v="112277"/>
    <n v="31"/>
    <s v="A31"/>
    <s v="C"/>
  </r>
  <r>
    <n v="12"/>
    <x v="1"/>
    <n v="1"/>
    <s v="Bonnell, Miss. Elizabeth"/>
    <x v="1"/>
    <n v="58"/>
    <n v="0"/>
    <n v="0"/>
    <n v="113783"/>
    <n v="26.55"/>
    <s v="C103"/>
    <s v="S"/>
  </r>
  <r>
    <n v="629"/>
    <x v="0"/>
    <n v="3"/>
    <s v="Bostandyeff, Mr. Guentcho"/>
    <x v="0"/>
    <n v="26"/>
    <n v="0"/>
    <n v="0"/>
    <n v="349224"/>
    <n v="7.8958000000000004"/>
    <m/>
    <s v="S"/>
  </r>
  <r>
    <n v="853"/>
    <x v="0"/>
    <n v="3"/>
    <s v="Boulos, Miss. Nourelain"/>
    <x v="1"/>
    <n v="9"/>
    <n v="1"/>
    <n v="1"/>
    <n v="2678"/>
    <n v="15.245799999999999"/>
    <m/>
    <s v="C"/>
  </r>
  <r>
    <n v="599"/>
    <x v="0"/>
    <n v="3"/>
    <s v="Boulos, Mr. Hanna"/>
    <x v="0"/>
    <n v="32"/>
    <n v="0"/>
    <n v="0"/>
    <n v="2664"/>
    <n v="7.2249999999999996"/>
    <m/>
    <s v="C"/>
  </r>
  <r>
    <n v="141"/>
    <x v="0"/>
    <n v="3"/>
    <s v="Boulos, Mrs. Joseph (Sultana)"/>
    <x v="1"/>
    <n v="36"/>
    <n v="0"/>
    <n v="2"/>
    <n v="2678"/>
    <n v="15.245799999999999"/>
    <m/>
    <s v="C"/>
  </r>
  <r>
    <n v="594"/>
    <x v="0"/>
    <n v="3"/>
    <s v="Bourke, Miss. Mary"/>
    <x v="1"/>
    <n v="21"/>
    <n v="0"/>
    <n v="2"/>
    <n v="364848"/>
    <n v="7.75"/>
    <m/>
    <s v="Q"/>
  </r>
  <r>
    <n v="189"/>
    <x v="0"/>
    <n v="3"/>
    <s v="Bourke, Mr. John"/>
    <x v="0"/>
    <n v="40"/>
    <n v="1"/>
    <n v="1"/>
    <n v="364849"/>
    <n v="15.5"/>
    <m/>
    <s v="Q"/>
  </r>
  <r>
    <n v="658"/>
    <x v="0"/>
    <n v="3"/>
    <s v="Bourke, Mrs. John (Catherine)"/>
    <x v="1"/>
    <n v="32"/>
    <n v="1"/>
    <n v="1"/>
    <n v="364849"/>
    <n v="15.5"/>
    <m/>
    <s v="Q"/>
  </r>
  <r>
    <n v="625"/>
    <x v="0"/>
    <n v="3"/>
    <s v="Bowen, Mr. David John &quot;Dai&quot;"/>
    <x v="0"/>
    <n v="21"/>
    <n v="0"/>
    <n v="0"/>
    <n v="54636"/>
    <n v="16.100000000000001"/>
    <m/>
    <s v="S"/>
  </r>
  <r>
    <n v="357"/>
    <x v="1"/>
    <n v="1"/>
    <s v="Bowerman, Miss. Elsie Edith"/>
    <x v="1"/>
    <n v="22"/>
    <n v="0"/>
    <n v="1"/>
    <n v="113505"/>
    <n v="55"/>
    <s v="E33"/>
    <s v="S"/>
  </r>
  <r>
    <n v="222"/>
    <x v="0"/>
    <n v="2"/>
    <s v="Bracken, Mr. James H"/>
    <x v="0"/>
    <n v="27"/>
    <n v="0"/>
    <n v="0"/>
    <n v="220367"/>
    <n v="13"/>
    <m/>
    <s v="S"/>
  </r>
  <r>
    <n v="508"/>
    <x v="1"/>
    <n v="1"/>
    <s v="Bradley, Mr. George (&quot;George Arthur Brayton&quot;)"/>
    <x v="0"/>
    <n v="32"/>
    <n v="0"/>
    <n v="0"/>
    <n v="111427"/>
    <n v="26.55"/>
    <m/>
    <s v="S"/>
  </r>
  <r>
    <n v="478"/>
    <x v="0"/>
    <n v="3"/>
    <s v="Braund, Mr. Lewis Richard"/>
    <x v="0"/>
    <n v="29"/>
    <n v="1"/>
    <n v="0"/>
    <n v="3460"/>
    <n v="7.0457999999999998"/>
    <m/>
    <s v="S"/>
  </r>
  <r>
    <n v="1"/>
    <x v="0"/>
    <n v="3"/>
    <s v="Braund, Mr. Owen Harris"/>
    <x v="0"/>
    <n v="22"/>
    <n v="1"/>
    <n v="0"/>
    <s v="A/5 21171"/>
    <n v="7.25"/>
    <m/>
    <s v="S"/>
  </r>
  <r>
    <n v="767"/>
    <x v="0"/>
    <n v="1"/>
    <s v="Brewe, Dr. Arthur Jackson"/>
    <x v="0"/>
    <n v="32"/>
    <n v="0"/>
    <n v="0"/>
    <n v="112379"/>
    <n v="39.6"/>
    <m/>
    <s v="C"/>
  </r>
  <r>
    <n v="615"/>
    <x v="0"/>
    <n v="3"/>
    <s v="Brocklebank, Mr. William Alfred"/>
    <x v="0"/>
    <n v="32"/>
    <n v="0"/>
    <n v="0"/>
    <n v="364512"/>
    <n v="8.0500000000000007"/>
    <m/>
    <s v="S"/>
  </r>
  <r>
    <n v="346"/>
    <x v="1"/>
    <n v="2"/>
    <s v="Brown, Miss. Amelia &quot;Mildred&quot;"/>
    <x v="1"/>
    <n v="24"/>
    <n v="0"/>
    <n v="0"/>
    <n v="248733"/>
    <n v="13"/>
    <s v="F33"/>
    <s v="S"/>
  </r>
  <r>
    <n v="685"/>
    <x v="0"/>
    <n v="2"/>
    <s v="Brown, Mr. Thomas William Solomon"/>
    <x v="0"/>
    <n v="60"/>
    <n v="1"/>
    <n v="1"/>
    <n v="29750"/>
    <n v="39"/>
    <m/>
    <s v="S"/>
  </r>
  <r>
    <n v="195"/>
    <x v="1"/>
    <n v="1"/>
    <s v="Brown, Mrs. James Joseph (Margaret Tobin)"/>
    <x v="1"/>
    <n v="44"/>
    <n v="0"/>
    <n v="0"/>
    <s v="PC 17610"/>
    <n v="27.720800000000001"/>
    <s v="B4"/>
    <s v="C"/>
  </r>
  <r>
    <n v="671"/>
    <x v="1"/>
    <n v="2"/>
    <s v="Brown, Mrs. Thomas William Solomon (Elizabeth Catherine Ford)"/>
    <x v="1"/>
    <n v="40"/>
    <n v="1"/>
    <n v="1"/>
    <n v="29750"/>
    <n v="39"/>
    <m/>
    <s v="S"/>
  </r>
  <r>
    <n v="729"/>
    <x v="0"/>
    <n v="2"/>
    <s v="Bryhl, Mr. Kurt Arnold Gottfrid"/>
    <x v="0"/>
    <n v="25"/>
    <n v="1"/>
    <n v="0"/>
    <n v="236853"/>
    <n v="26"/>
    <m/>
    <s v="S"/>
  </r>
  <r>
    <n v="144"/>
    <x v="0"/>
    <n v="3"/>
    <s v="Burke, Mr. Jeremiah"/>
    <x v="0"/>
    <n v="19"/>
    <n v="0"/>
    <n v="0"/>
    <n v="365222"/>
    <n v="6.75"/>
    <m/>
    <s v="Q"/>
  </r>
  <r>
    <n v="338"/>
    <x v="1"/>
    <n v="1"/>
    <s v="Burns, Miss. Elizabeth Margaret"/>
    <x v="1"/>
    <n v="41"/>
    <n v="0"/>
    <n v="0"/>
    <n v="16966"/>
    <n v="134.5"/>
    <s v="E40"/>
    <s v="C"/>
  </r>
  <r>
    <n v="388"/>
    <x v="1"/>
    <n v="2"/>
    <s v="Buss, Miss. Kate"/>
    <x v="1"/>
    <n v="36"/>
    <n v="0"/>
    <n v="0"/>
    <n v="27849"/>
    <n v="13"/>
    <m/>
    <s v="S"/>
  </r>
  <r>
    <n v="667"/>
    <x v="0"/>
    <n v="2"/>
    <s v="Butler, Mr. Reginald Fenton"/>
    <x v="0"/>
    <n v="25"/>
    <n v="0"/>
    <n v="0"/>
    <n v="234686"/>
    <n v="13"/>
    <m/>
    <s v="S"/>
  </r>
  <r>
    <n v="537"/>
    <x v="0"/>
    <n v="1"/>
    <s v="Butt, Major. Archibald Willingham"/>
    <x v="0"/>
    <n v="45"/>
    <n v="0"/>
    <n v="0"/>
    <n v="113050"/>
    <n v="26.55"/>
    <s v="B38"/>
    <s v="S"/>
  </r>
  <r>
    <n v="150"/>
    <x v="0"/>
    <n v="2"/>
    <s v="Byles, Rev. Thomas Roussel Davids"/>
    <x v="0"/>
    <n v="42"/>
    <n v="0"/>
    <n v="0"/>
    <n v="244310"/>
    <n v="13"/>
    <m/>
    <s v="S"/>
  </r>
  <r>
    <n v="866"/>
    <x v="1"/>
    <n v="2"/>
    <s v="Bystrom, Mrs. (Karolina)"/>
    <x v="1"/>
    <n v="42"/>
    <n v="0"/>
    <n v="0"/>
    <n v="236852"/>
    <n v="13"/>
    <m/>
    <s v="S"/>
  </r>
  <r>
    <n v="535"/>
    <x v="0"/>
    <n v="3"/>
    <s v="Cacic, Miss. Marija"/>
    <x v="1"/>
    <n v="30"/>
    <n v="0"/>
    <n v="0"/>
    <n v="315084"/>
    <n v="8.6624999999999996"/>
    <m/>
    <s v="S"/>
  </r>
  <r>
    <n v="472"/>
    <x v="0"/>
    <n v="3"/>
    <s v="Cacic, Mr. Luka"/>
    <x v="0"/>
    <n v="38"/>
    <n v="0"/>
    <n v="0"/>
    <n v="315089"/>
    <n v="8.6624999999999996"/>
    <m/>
    <s v="S"/>
  </r>
  <r>
    <n v="271"/>
    <x v="0"/>
    <n v="1"/>
    <s v="Cairns, Mr. Alexander"/>
    <x v="0"/>
    <n v="32"/>
    <n v="0"/>
    <n v="0"/>
    <n v="113798"/>
    <n v="31"/>
    <m/>
    <s v="S"/>
  </r>
  <r>
    <n v="708"/>
    <x v="1"/>
    <n v="1"/>
    <s v="Calderhead, Mr. Edward Pennington"/>
    <x v="0"/>
    <n v="42"/>
    <n v="0"/>
    <n v="0"/>
    <s v="PC 17476"/>
    <n v="26.287500000000001"/>
    <s v="E24"/>
    <s v="S"/>
  </r>
  <r>
    <n v="79"/>
    <x v="1"/>
    <n v="2"/>
    <s v="Caldwell, Master. Alden Gates"/>
    <x v="0"/>
    <n v="0.83"/>
    <n v="0"/>
    <n v="2"/>
    <n v="248738"/>
    <n v="29"/>
    <m/>
    <s v="S"/>
  </r>
  <r>
    <n v="324"/>
    <x v="1"/>
    <n v="2"/>
    <s v="Caldwell, Mrs. Albert Francis (Sylvia Mae Harbaugh)"/>
    <x v="1"/>
    <n v="22"/>
    <n v="1"/>
    <n v="1"/>
    <n v="248738"/>
    <n v="29"/>
    <m/>
    <s v="S"/>
  </r>
  <r>
    <n v="164"/>
    <x v="0"/>
    <n v="3"/>
    <s v="Calic, Mr. Jovo"/>
    <x v="0"/>
    <n v="17"/>
    <n v="0"/>
    <n v="0"/>
    <n v="315093"/>
    <n v="8.6624999999999996"/>
    <m/>
    <s v="S"/>
  </r>
  <r>
    <n v="501"/>
    <x v="0"/>
    <n v="3"/>
    <s v="Calic, Mr. Petar"/>
    <x v="0"/>
    <n v="17"/>
    <n v="0"/>
    <n v="0"/>
    <n v="315086"/>
    <n v="8.6624999999999996"/>
    <m/>
    <s v="S"/>
  </r>
  <r>
    <n v="212"/>
    <x v="1"/>
    <n v="2"/>
    <s v="Cameron, Miss. Clear Annie"/>
    <x v="1"/>
    <n v="25"/>
    <n v="0"/>
    <n v="0"/>
    <s v="F.C.C. 13528"/>
    <n v="21"/>
    <m/>
    <s v="S"/>
  </r>
  <r>
    <n v="467"/>
    <x v="0"/>
    <n v="2"/>
    <s v="Campbell, Mr. William"/>
    <x v="0"/>
    <n v="32"/>
    <n v="0"/>
    <n v="0"/>
    <n v="239853"/>
    <n v="0"/>
    <m/>
    <s v="S"/>
  </r>
  <r>
    <n v="502"/>
    <x v="0"/>
    <n v="3"/>
    <s v="Canavan, Miss. Mary"/>
    <x v="1"/>
    <n v="21"/>
    <n v="0"/>
    <n v="0"/>
    <n v="364846"/>
    <n v="7.75"/>
    <m/>
    <s v="Q"/>
  </r>
  <r>
    <n v="38"/>
    <x v="0"/>
    <n v="3"/>
    <s v="Cann, Mr. Ernest Charles"/>
    <x v="0"/>
    <n v="21"/>
    <n v="0"/>
    <n v="0"/>
    <s v="A./5. 2152"/>
    <n v="8.0500000000000007"/>
    <m/>
    <s v="S"/>
  </r>
  <r>
    <n v="579"/>
    <x v="0"/>
    <n v="3"/>
    <s v="Caram, Mrs. Joseph (Maria Elias)"/>
    <x v="1"/>
    <n v="36"/>
    <n v="1"/>
    <n v="0"/>
    <n v="2689"/>
    <n v="14.458299999999999"/>
    <m/>
    <s v="C"/>
  </r>
  <r>
    <n v="192"/>
    <x v="0"/>
    <n v="2"/>
    <s v="Carbines, Mr. William"/>
    <x v="0"/>
    <n v="19"/>
    <n v="0"/>
    <n v="0"/>
    <n v="28424"/>
    <n v="13"/>
    <m/>
    <s v="S"/>
  </r>
  <r>
    <n v="680"/>
    <x v="1"/>
    <n v="1"/>
    <s v="Cardeza, Mr. Thomas Drake Martinez"/>
    <x v="0"/>
    <n v="36"/>
    <n v="0"/>
    <n v="1"/>
    <s v="PC 17755"/>
    <n v="512.32920000000001"/>
    <s v="B51 B53 B55"/>
    <s v="C"/>
  </r>
  <r>
    <n v="757"/>
    <x v="0"/>
    <n v="3"/>
    <s v="Carlsson, Mr. August Sigfrid"/>
    <x v="0"/>
    <n v="28"/>
    <n v="0"/>
    <n v="0"/>
    <n v="350042"/>
    <n v="7.7957999999999998"/>
    <m/>
    <s v="S"/>
  </r>
  <r>
    <n v="873"/>
    <x v="0"/>
    <n v="1"/>
    <s v="Carlsson, Mr. Frans Olof"/>
    <x v="0"/>
    <n v="33"/>
    <n v="0"/>
    <n v="0"/>
    <n v="695"/>
    <n v="5"/>
    <s v="B51 B53 B55"/>
    <s v="S"/>
  </r>
  <r>
    <n v="209"/>
    <x v="1"/>
    <n v="3"/>
    <s v="Carr, Miss. Helen &quot;Ellen&quot;"/>
    <x v="1"/>
    <n v="16"/>
    <n v="0"/>
    <n v="0"/>
    <n v="367231"/>
    <n v="7.75"/>
    <m/>
    <s v="Q"/>
  </r>
  <r>
    <n v="84"/>
    <x v="0"/>
    <n v="1"/>
    <s v="Carrau, Mr. Francisco M"/>
    <x v="0"/>
    <n v="28"/>
    <n v="0"/>
    <n v="0"/>
    <n v="113059"/>
    <n v="47.1"/>
    <m/>
    <s v="S"/>
  </r>
  <r>
    <n v="803"/>
    <x v="1"/>
    <n v="1"/>
    <s v="Carter, Master. William Thornton II"/>
    <x v="0"/>
    <n v="11"/>
    <n v="1"/>
    <n v="2"/>
    <n v="113760"/>
    <n v="120"/>
    <s v="B96 B98"/>
    <s v="S"/>
  </r>
  <r>
    <n v="436"/>
    <x v="1"/>
    <n v="1"/>
    <s v="Carter, Miss. Lucile Polk"/>
    <x v="1"/>
    <n v="14"/>
    <n v="1"/>
    <n v="2"/>
    <n v="113760"/>
    <n v="120"/>
    <s v="B96 B98"/>
    <s v="S"/>
  </r>
  <r>
    <n v="391"/>
    <x v="1"/>
    <n v="1"/>
    <s v="Carter, Mr. William Ernest"/>
    <x v="0"/>
    <n v="36"/>
    <n v="1"/>
    <n v="2"/>
    <n v="113760"/>
    <n v="120"/>
    <s v="B96 B98"/>
    <s v="S"/>
  </r>
  <r>
    <n v="855"/>
    <x v="0"/>
    <n v="2"/>
    <s v="Carter, Mrs. Ernest Courtenay (Lilian Hughes)"/>
    <x v="1"/>
    <n v="44"/>
    <n v="1"/>
    <n v="0"/>
    <n v="244252"/>
    <n v="26"/>
    <m/>
    <s v="S"/>
  </r>
  <r>
    <n v="764"/>
    <x v="1"/>
    <n v="1"/>
    <s v="Carter, Mrs. William Ernest (Lucile Polk)"/>
    <x v="1"/>
    <n v="36"/>
    <n v="1"/>
    <n v="2"/>
    <n v="113760"/>
    <n v="120"/>
    <s v="B96 B98"/>
    <s v="S"/>
  </r>
  <r>
    <n v="250"/>
    <x v="0"/>
    <n v="2"/>
    <s v="Carter, Rev. Ernest Courtenay"/>
    <x v="0"/>
    <n v="54"/>
    <n v="1"/>
    <n v="0"/>
    <n v="244252"/>
    <n v="26"/>
    <m/>
    <s v="S"/>
  </r>
  <r>
    <n v="742"/>
    <x v="0"/>
    <n v="1"/>
    <s v="Cavendish, Mr. Tyrell William"/>
    <x v="0"/>
    <n v="36"/>
    <n v="1"/>
    <n v="0"/>
    <n v="19877"/>
    <n v="78.849999999999994"/>
    <s v="C46"/>
    <s v="S"/>
  </r>
  <r>
    <n v="90"/>
    <x v="0"/>
    <n v="3"/>
    <s v="Celotti, Mr. Francesco"/>
    <x v="0"/>
    <n v="24"/>
    <n v="0"/>
    <n v="0"/>
    <n v="343275"/>
    <n v="8.0500000000000007"/>
    <m/>
    <s v="S"/>
  </r>
  <r>
    <n v="93"/>
    <x v="0"/>
    <n v="1"/>
    <s v="Chaffee, Mr. Herbert Fuller"/>
    <x v="0"/>
    <n v="46"/>
    <n v="1"/>
    <n v="0"/>
    <s v="W.E.P. 5734"/>
    <n v="61.174999999999997"/>
    <s v="E31"/>
    <s v="S"/>
  </r>
  <r>
    <n v="725"/>
    <x v="1"/>
    <n v="1"/>
    <s v="Chambers, Mr. Norman Campbell"/>
    <x v="0"/>
    <n v="27"/>
    <n v="1"/>
    <n v="0"/>
    <n v="113806"/>
    <n v="53.1"/>
    <s v="E8"/>
    <s v="S"/>
  </r>
  <r>
    <n v="810"/>
    <x v="1"/>
    <n v="1"/>
    <s v="Chambers, Mrs. Norman Campbell (Bertha Griggs)"/>
    <x v="1"/>
    <n v="33"/>
    <n v="1"/>
    <n v="0"/>
    <n v="113806"/>
    <n v="53.1"/>
    <s v="E8"/>
    <s v="S"/>
  </r>
  <r>
    <n v="696"/>
    <x v="0"/>
    <n v="2"/>
    <s v="Chapman, Mr. Charles Henry"/>
    <x v="0"/>
    <n v="52"/>
    <n v="0"/>
    <n v="0"/>
    <n v="248731"/>
    <n v="13.5"/>
    <m/>
    <s v="S"/>
  </r>
  <r>
    <n v="595"/>
    <x v="0"/>
    <n v="2"/>
    <s v="Chapman, Mr. John Henry"/>
    <x v="0"/>
    <n v="37"/>
    <n v="1"/>
    <n v="0"/>
    <s v="SC/AH 29037"/>
    <n v="26"/>
    <m/>
    <s v="S"/>
  </r>
  <r>
    <n v="422"/>
    <x v="0"/>
    <n v="3"/>
    <s v="Charters, Mr. David"/>
    <x v="0"/>
    <n v="21"/>
    <n v="0"/>
    <n v="0"/>
    <s v="A/5. 13032"/>
    <n v="7.7332999999999998"/>
    <m/>
    <s v="Q"/>
  </r>
  <r>
    <n v="258"/>
    <x v="1"/>
    <n v="1"/>
    <s v="Cherry, Miss. Gladys"/>
    <x v="1"/>
    <n v="30"/>
    <n v="0"/>
    <n v="0"/>
    <n v="110152"/>
    <n v="86.5"/>
    <s v="B77"/>
    <s v="S"/>
  </r>
  <r>
    <n v="167"/>
    <x v="1"/>
    <n v="1"/>
    <s v="Chibnall, Mrs. (Edith Martha Bowerman)"/>
    <x v="1"/>
    <n v="36"/>
    <n v="0"/>
    <n v="1"/>
    <n v="113505"/>
    <n v="55"/>
    <s v="E33"/>
    <s v="S"/>
  </r>
  <r>
    <n v="839"/>
    <x v="1"/>
    <n v="3"/>
    <s v="Chip, Mr. Chang"/>
    <x v="0"/>
    <n v="32"/>
    <n v="0"/>
    <n v="0"/>
    <n v="1601"/>
    <n v="56.495800000000003"/>
    <m/>
    <s v="S"/>
  </r>
  <r>
    <n v="91"/>
    <x v="0"/>
    <n v="3"/>
    <s v="Christmann, Mr. Emil"/>
    <x v="0"/>
    <n v="29"/>
    <n v="0"/>
    <n v="0"/>
    <n v="343276"/>
    <n v="8.0500000000000007"/>
    <m/>
    <s v="S"/>
  </r>
  <r>
    <n v="581"/>
    <x v="1"/>
    <n v="2"/>
    <s v="Christy, Miss. Julie Rachel"/>
    <x v="1"/>
    <n v="25"/>
    <n v="1"/>
    <n v="1"/>
    <n v="237789"/>
    <n v="30"/>
    <m/>
    <s v="S"/>
  </r>
  <r>
    <n v="74"/>
    <x v="0"/>
    <n v="3"/>
    <s v="Chronopoulos, Mr. Apostolos"/>
    <x v="0"/>
    <n v="26"/>
    <n v="1"/>
    <n v="0"/>
    <n v="2680"/>
    <n v="14.4542"/>
    <m/>
    <s v="C"/>
  </r>
  <r>
    <n v="427"/>
    <x v="1"/>
    <n v="2"/>
    <s v="Clarke, Mrs. Charles V (Ada Maria Winfield)"/>
    <x v="1"/>
    <n v="28"/>
    <n v="1"/>
    <n v="0"/>
    <n v="2003"/>
    <n v="26"/>
    <m/>
    <s v="S"/>
  </r>
  <r>
    <n v="709"/>
    <x v="1"/>
    <n v="1"/>
    <s v="Cleaver, Miss. Alice"/>
    <x v="1"/>
    <n v="22"/>
    <n v="0"/>
    <n v="0"/>
    <n v="113781"/>
    <n v="151.55000000000001"/>
    <m/>
    <s v="S"/>
  </r>
  <r>
    <n v="476"/>
    <x v="0"/>
    <n v="1"/>
    <s v="Clifford, Mr. George Quincy"/>
    <x v="0"/>
    <n v="32"/>
    <n v="0"/>
    <n v="0"/>
    <n v="110465"/>
    <n v="52"/>
    <s v="A14"/>
    <s v="S"/>
  </r>
  <r>
    <n v="132"/>
    <x v="0"/>
    <n v="3"/>
    <s v="Coelho, Mr. Domingos Fernandeo"/>
    <x v="0"/>
    <n v="20"/>
    <n v="0"/>
    <n v="0"/>
    <s v="SOTON/O.Q. 3101307"/>
    <n v="7.05"/>
    <m/>
    <s v="S"/>
  </r>
  <r>
    <n v="205"/>
    <x v="1"/>
    <n v="3"/>
    <s v="Cohen, Mr. Gurshon &quot;Gus&quot;"/>
    <x v="0"/>
    <n v="18"/>
    <n v="0"/>
    <n v="0"/>
    <s v="A/5 3540"/>
    <n v="8.0500000000000007"/>
    <m/>
    <s v="S"/>
  </r>
  <r>
    <n v="664"/>
    <x v="0"/>
    <n v="3"/>
    <s v="Coleff, Mr. Peju"/>
    <x v="0"/>
    <n v="36"/>
    <n v="0"/>
    <n v="0"/>
    <n v="349210"/>
    <n v="7.4958"/>
    <m/>
    <s v="S"/>
  </r>
  <r>
    <n v="515"/>
    <x v="0"/>
    <n v="3"/>
    <s v="Coleff, Mr. Satio"/>
    <x v="0"/>
    <n v="24"/>
    <n v="0"/>
    <n v="0"/>
    <n v="349209"/>
    <n v="7.4958"/>
    <m/>
    <s v="S"/>
  </r>
  <r>
    <n v="243"/>
    <x v="0"/>
    <n v="2"/>
    <s v="Coleridge, Mr. Reginald Charles"/>
    <x v="0"/>
    <n v="29"/>
    <n v="0"/>
    <n v="0"/>
    <s v="W./C. 14263"/>
    <n v="10.5"/>
    <m/>
    <s v="S"/>
  </r>
  <r>
    <n v="343"/>
    <x v="0"/>
    <n v="2"/>
    <s v="Collander, Mr. Erik Gustaf"/>
    <x v="0"/>
    <n v="28"/>
    <n v="0"/>
    <n v="0"/>
    <n v="248740"/>
    <n v="13"/>
    <m/>
    <s v="S"/>
  </r>
  <r>
    <n v="663"/>
    <x v="0"/>
    <n v="1"/>
    <s v="Colley, Mr. Edward Pomeroy"/>
    <x v="0"/>
    <n v="47"/>
    <n v="0"/>
    <n v="0"/>
    <n v="5727"/>
    <n v="25.587499999999999"/>
    <s v="E58"/>
    <s v="S"/>
  </r>
  <r>
    <n v="238"/>
    <x v="1"/>
    <n v="2"/>
    <s v="Collyer, Miss. Marjorie &quot;Lottie&quot;"/>
    <x v="1"/>
    <n v="8"/>
    <n v="0"/>
    <n v="2"/>
    <s v="C.A. 31921"/>
    <n v="26.25"/>
    <m/>
    <s v="S"/>
  </r>
  <r>
    <n v="638"/>
    <x v="0"/>
    <n v="2"/>
    <s v="Collyer, Mr. Harvey"/>
    <x v="0"/>
    <n v="31"/>
    <n v="1"/>
    <n v="1"/>
    <s v="C.A. 31921"/>
    <n v="26.25"/>
    <m/>
    <s v="S"/>
  </r>
  <r>
    <n v="802"/>
    <x v="1"/>
    <n v="2"/>
    <s v="Collyer, Mrs. Harvey (Charlotte Annie Tate)"/>
    <x v="1"/>
    <n v="31"/>
    <n v="1"/>
    <n v="1"/>
    <s v="C.A. 31921"/>
    <n v="26.25"/>
    <m/>
    <s v="S"/>
  </r>
  <r>
    <n v="836"/>
    <x v="1"/>
    <n v="1"/>
    <s v="Compton, Miss. Sara Rebecca"/>
    <x v="1"/>
    <n v="39"/>
    <n v="1"/>
    <n v="1"/>
    <s v="PC 17756"/>
    <n v="83.158299999999997"/>
    <s v="E49"/>
    <s v="C"/>
  </r>
  <r>
    <n v="750"/>
    <x v="0"/>
    <n v="3"/>
    <s v="Connaghton, Mr. Michael"/>
    <x v="0"/>
    <n v="31"/>
    <n v="0"/>
    <n v="0"/>
    <n v="335097"/>
    <n v="7.75"/>
    <m/>
    <s v="Q"/>
  </r>
  <r>
    <n v="290"/>
    <x v="1"/>
    <n v="3"/>
    <s v="Connolly, Miss. Kate"/>
    <x v="1"/>
    <n v="22"/>
    <n v="0"/>
    <n v="0"/>
    <n v="370373"/>
    <n v="7.75"/>
    <m/>
    <s v="Q"/>
  </r>
  <r>
    <n v="117"/>
    <x v="0"/>
    <n v="3"/>
    <s v="Connors, Mr. Patrick"/>
    <x v="0"/>
    <n v="70.5"/>
    <n v="0"/>
    <n v="0"/>
    <n v="370369"/>
    <n v="7.75"/>
    <m/>
    <s v="Q"/>
  </r>
  <r>
    <n v="669"/>
    <x v="0"/>
    <n v="3"/>
    <s v="Cook, Mr. Jacob"/>
    <x v="0"/>
    <n v="43"/>
    <n v="0"/>
    <n v="0"/>
    <s v="A/5 3536"/>
    <n v="8.0500000000000007"/>
    <m/>
    <s v="S"/>
  </r>
  <r>
    <n v="647"/>
    <x v="0"/>
    <n v="3"/>
    <s v="Cor, Mr. Liudevit"/>
    <x v="0"/>
    <n v="19"/>
    <n v="0"/>
    <n v="0"/>
    <n v="349231"/>
    <n v="7.8958000000000004"/>
    <m/>
    <s v="S"/>
  </r>
  <r>
    <n v="158"/>
    <x v="0"/>
    <n v="3"/>
    <s v="Corn, Mr. Harry"/>
    <x v="0"/>
    <n v="30"/>
    <n v="0"/>
    <n v="0"/>
    <s v="SOTON/OQ 392090"/>
    <n v="8.0500000000000007"/>
    <m/>
    <s v="S"/>
  </r>
  <r>
    <n v="490"/>
    <x v="1"/>
    <n v="3"/>
    <s v="Coutts, Master. Eden Leslie &quot;Neville&quot;"/>
    <x v="0"/>
    <n v="9"/>
    <n v="1"/>
    <n v="1"/>
    <s v="C.A. 37671"/>
    <n v="15.9"/>
    <m/>
    <s v="S"/>
  </r>
  <r>
    <n v="349"/>
    <x v="1"/>
    <n v="3"/>
    <s v="Coutts, Master. William Loch &quot;William&quot;"/>
    <x v="0"/>
    <n v="3"/>
    <n v="1"/>
    <n v="1"/>
    <s v="C.A. 37671"/>
    <n v="15.9"/>
    <m/>
    <s v="S"/>
  </r>
  <r>
    <n v="95"/>
    <x v="0"/>
    <n v="3"/>
    <s v="Coxon, Mr. Daniel"/>
    <x v="0"/>
    <n v="59"/>
    <n v="0"/>
    <n v="0"/>
    <n v="364500"/>
    <n v="7.25"/>
    <m/>
    <s v="S"/>
  </r>
  <r>
    <n v="68"/>
    <x v="0"/>
    <n v="3"/>
    <s v="Crease, Mr. Ernest James"/>
    <x v="0"/>
    <n v="19"/>
    <n v="0"/>
    <n v="0"/>
    <s v="S.P. 3464"/>
    <n v="8.1583000000000006"/>
    <m/>
    <s v="S"/>
  </r>
  <r>
    <n v="161"/>
    <x v="0"/>
    <n v="3"/>
    <s v="Cribb, Mr. John Hatfield"/>
    <x v="0"/>
    <n v="44"/>
    <n v="0"/>
    <n v="1"/>
    <n v="371362"/>
    <n v="16.100000000000001"/>
    <m/>
    <s v="S"/>
  </r>
  <r>
    <n v="746"/>
    <x v="0"/>
    <n v="1"/>
    <s v="Crosby, Capt. Edward Gifford"/>
    <x v="0"/>
    <n v="70"/>
    <n v="1"/>
    <n v="1"/>
    <s v="WE/P 5735"/>
    <n v="71"/>
    <s v="B22"/>
    <s v="S"/>
  </r>
  <r>
    <n v="541"/>
    <x v="1"/>
    <n v="1"/>
    <s v="Crosby, Miss. Harriet R"/>
    <x v="1"/>
    <n v="36"/>
    <n v="0"/>
    <n v="2"/>
    <s v="WE/P 5735"/>
    <n v="71"/>
    <s v="B22"/>
    <s v="S"/>
  </r>
  <r>
    <n v="845"/>
    <x v="0"/>
    <n v="3"/>
    <s v="Culumovic, Mr. Jeso"/>
    <x v="0"/>
    <n v="17"/>
    <n v="0"/>
    <n v="0"/>
    <n v="315090"/>
    <n v="8.6624999999999996"/>
    <m/>
    <s v="S"/>
  </r>
  <r>
    <n v="2"/>
    <x v="1"/>
    <n v="1"/>
    <s v="Cumings, Mrs. John Bradley (Florence Briggs Thayer)"/>
    <x v="1"/>
    <n v="38"/>
    <n v="1"/>
    <n v="0"/>
    <s v="PC 17599"/>
    <n v="71.283299999999997"/>
    <s v="C85"/>
    <s v="C"/>
  </r>
  <r>
    <n v="414"/>
    <x v="0"/>
    <n v="2"/>
    <s v="Cunningham, Mr. Alfred Fleming"/>
    <x v="0"/>
    <n v="32"/>
    <n v="0"/>
    <n v="0"/>
    <n v="239853"/>
    <n v="0"/>
    <m/>
    <s v="S"/>
  </r>
  <r>
    <n v="339"/>
    <x v="1"/>
    <n v="3"/>
    <s v="Dahl, Mr. Karl Edwart"/>
    <x v="0"/>
    <n v="45"/>
    <n v="0"/>
    <n v="0"/>
    <n v="7598"/>
    <n v="8.0500000000000007"/>
    <m/>
    <s v="S"/>
  </r>
  <r>
    <n v="883"/>
    <x v="0"/>
    <n v="3"/>
    <s v="Dahlberg, Miss. Gerda Ulrika"/>
    <x v="1"/>
    <n v="22"/>
    <n v="0"/>
    <n v="0"/>
    <n v="7552"/>
    <n v="10.5167"/>
    <m/>
    <s v="S"/>
  </r>
  <r>
    <n v="688"/>
    <x v="0"/>
    <n v="3"/>
    <s v="Dakic, Mr. Branko"/>
    <x v="0"/>
    <n v="19"/>
    <n v="0"/>
    <n v="0"/>
    <n v="349228"/>
    <n v="10.1708"/>
    <m/>
    <s v="S"/>
  </r>
  <r>
    <n v="511"/>
    <x v="1"/>
    <n v="3"/>
    <s v="Daly, Mr. Eugene Patrick"/>
    <x v="0"/>
    <n v="29"/>
    <n v="0"/>
    <n v="0"/>
    <n v="382651"/>
    <n v="7.75"/>
    <m/>
    <s v="Q"/>
  </r>
  <r>
    <n v="858"/>
    <x v="1"/>
    <n v="1"/>
    <s v="Daly, Mr. Peter Denis "/>
    <x v="0"/>
    <n v="51"/>
    <n v="0"/>
    <n v="0"/>
    <n v="113055"/>
    <n v="26.55"/>
    <s v="E17"/>
    <s v="S"/>
  </r>
  <r>
    <n v="617"/>
    <x v="0"/>
    <n v="3"/>
    <s v="Danbom, Mr. Ernst Gilbert"/>
    <x v="0"/>
    <n v="34"/>
    <n v="1"/>
    <n v="1"/>
    <n v="347080"/>
    <n v="14.4"/>
    <m/>
    <s v="S"/>
  </r>
  <r>
    <n v="424"/>
    <x v="0"/>
    <n v="3"/>
    <s v="Danbom, Mrs. Ernst Gilbert (Anna Sigrid Maria Brogren)"/>
    <x v="1"/>
    <n v="28"/>
    <n v="1"/>
    <n v="1"/>
    <n v="347080"/>
    <n v="14.4"/>
    <m/>
    <s v="S"/>
  </r>
  <r>
    <n v="608"/>
    <x v="1"/>
    <n v="1"/>
    <s v="Daniel, Mr. Robert Williams"/>
    <x v="0"/>
    <n v="27"/>
    <n v="0"/>
    <n v="0"/>
    <n v="113804"/>
    <n v="30.5"/>
    <m/>
    <s v="S"/>
  </r>
  <r>
    <n v="322"/>
    <x v="0"/>
    <n v="3"/>
    <s v="Danoff, Mr. Yoto"/>
    <x v="0"/>
    <n v="27"/>
    <n v="0"/>
    <n v="0"/>
    <n v="349219"/>
    <n v="7.8958000000000004"/>
    <m/>
    <s v="S"/>
  </r>
  <r>
    <n v="795"/>
    <x v="0"/>
    <n v="3"/>
    <s v="Dantcheff, Mr. Ristiu"/>
    <x v="0"/>
    <n v="25"/>
    <n v="0"/>
    <n v="0"/>
    <n v="349203"/>
    <n v="7.8958000000000004"/>
    <m/>
    <s v="S"/>
  </r>
  <r>
    <n v="672"/>
    <x v="0"/>
    <n v="1"/>
    <s v="Davidson, Mr. Thornton"/>
    <x v="0"/>
    <n v="31"/>
    <n v="1"/>
    <n v="0"/>
    <s v="F.C. 12750"/>
    <n v="52"/>
    <s v="B71"/>
    <s v="S"/>
  </r>
  <r>
    <n v="550"/>
    <x v="1"/>
    <n v="2"/>
    <s v="Davies, Master. John Morgan Jr"/>
    <x v="0"/>
    <n v="8"/>
    <n v="1"/>
    <n v="1"/>
    <s v="C.A. 33112"/>
    <n v="36.75"/>
    <m/>
    <s v="S"/>
  </r>
  <r>
    <n v="566"/>
    <x v="0"/>
    <n v="3"/>
    <s v="Davies, Mr. Alfred J"/>
    <x v="0"/>
    <n v="24"/>
    <n v="2"/>
    <n v="0"/>
    <s v="A/4 48871"/>
    <n v="24.15"/>
    <m/>
    <s v="S"/>
  </r>
  <r>
    <n v="386"/>
    <x v="0"/>
    <n v="2"/>
    <s v="Davies, Mr. Charles Henry"/>
    <x v="0"/>
    <n v="18"/>
    <n v="0"/>
    <n v="0"/>
    <s v="S.O.C. 14879"/>
    <n v="73.5"/>
    <m/>
    <s v="S"/>
  </r>
  <r>
    <n v="636"/>
    <x v="1"/>
    <n v="2"/>
    <s v="Davis, Miss. Mary"/>
    <x v="1"/>
    <n v="28"/>
    <n v="0"/>
    <n v="0"/>
    <n v="237668"/>
    <n v="13"/>
    <m/>
    <s v="S"/>
  </r>
  <r>
    <n v="348"/>
    <x v="1"/>
    <n v="3"/>
    <s v="Davison, Mrs. Thomas Henry (Mary E Finck)"/>
    <x v="1"/>
    <n v="36"/>
    <n v="1"/>
    <n v="0"/>
    <n v="386525"/>
    <n v="16.100000000000001"/>
    <m/>
    <s v="S"/>
  </r>
  <r>
    <n v="560"/>
    <x v="1"/>
    <n v="3"/>
    <s v="de Messemaeker, Mrs. Guillaume Joseph (Emma)"/>
    <x v="1"/>
    <n v="36"/>
    <n v="1"/>
    <n v="0"/>
    <n v="345572"/>
    <n v="17.399999999999999"/>
    <m/>
    <s v="S"/>
  </r>
  <r>
    <n v="287"/>
    <x v="1"/>
    <n v="3"/>
    <s v="de Mulder, Mr. Theodore"/>
    <x v="0"/>
    <n v="30"/>
    <n v="0"/>
    <n v="0"/>
    <n v="345774"/>
    <n v="9.5"/>
    <m/>
    <s v="S"/>
  </r>
  <r>
    <n v="283"/>
    <x v="0"/>
    <n v="3"/>
    <s v="de Pelsmaeker, Mr. Alfons"/>
    <x v="0"/>
    <n v="16"/>
    <n v="0"/>
    <n v="0"/>
    <n v="345778"/>
    <n v="9.5"/>
    <m/>
    <s v="S"/>
  </r>
  <r>
    <n v="789"/>
    <x v="1"/>
    <n v="3"/>
    <s v="Dean, Master. Bertram Vere"/>
    <x v="0"/>
    <n v="1"/>
    <n v="1"/>
    <n v="2"/>
    <s v="C.A. 2315"/>
    <n v="20.574999999999999"/>
    <m/>
    <s v="S"/>
  </r>
  <r>
    <n v="94"/>
    <x v="0"/>
    <n v="3"/>
    <s v="Dean, Mr. Bertram Frank"/>
    <x v="0"/>
    <n v="26"/>
    <n v="1"/>
    <n v="2"/>
    <s v="C.A. 2315"/>
    <n v="20.574999999999999"/>
    <m/>
    <s v="S"/>
  </r>
  <r>
    <n v="362"/>
    <x v="0"/>
    <n v="2"/>
    <s v="del Carlo, Mr. Sebastiano"/>
    <x v="0"/>
    <n v="29"/>
    <n v="1"/>
    <n v="0"/>
    <s v="SC/PARIS 2167"/>
    <n v="27.720800000000001"/>
    <m/>
    <s v="C"/>
  </r>
  <r>
    <n v="336"/>
    <x v="0"/>
    <n v="3"/>
    <s v="Denkoff, Mr. Mitto"/>
    <x v="0"/>
    <n v="32"/>
    <n v="0"/>
    <n v="0"/>
    <n v="349225"/>
    <n v="7.8958000000000004"/>
    <m/>
    <s v="S"/>
  </r>
  <r>
    <n v="321"/>
    <x v="0"/>
    <n v="3"/>
    <s v="Dennis, Mr. Samuel"/>
    <x v="0"/>
    <n v="22"/>
    <n v="0"/>
    <n v="0"/>
    <s v="A/5 21172"/>
    <n v="7.25"/>
    <m/>
    <s v="S"/>
  </r>
  <r>
    <n v="45"/>
    <x v="1"/>
    <n v="3"/>
    <s v="Devaney, Miss. Margaret Delia"/>
    <x v="1"/>
    <n v="19"/>
    <n v="0"/>
    <n v="0"/>
    <n v="330958"/>
    <n v="7.8792"/>
    <m/>
    <s v="Q"/>
  </r>
  <r>
    <n v="691"/>
    <x v="1"/>
    <n v="1"/>
    <s v="Dick, Mr. Albert Adrian"/>
    <x v="0"/>
    <n v="31"/>
    <n v="1"/>
    <n v="0"/>
    <n v="17474"/>
    <n v="57"/>
    <s v="B20"/>
    <s v="S"/>
  </r>
  <r>
    <n v="782"/>
    <x v="1"/>
    <n v="1"/>
    <s v="Dick, Mrs. Albert Adrian (Vera Gillespie)"/>
    <x v="1"/>
    <n v="17"/>
    <n v="1"/>
    <n v="0"/>
    <n v="17474"/>
    <n v="57"/>
    <s v="B20"/>
    <s v="S"/>
  </r>
  <r>
    <n v="350"/>
    <x v="0"/>
    <n v="3"/>
    <s v="Dimic, Mr. Jovan"/>
    <x v="0"/>
    <n v="42"/>
    <n v="0"/>
    <n v="0"/>
    <n v="315088"/>
    <n v="8.6624999999999996"/>
    <m/>
    <s v="S"/>
  </r>
  <r>
    <n v="446"/>
    <x v="1"/>
    <n v="1"/>
    <s v="Dodge, Master. Washington"/>
    <x v="0"/>
    <n v="4"/>
    <n v="0"/>
    <n v="2"/>
    <n v="33638"/>
    <n v="81.8583"/>
    <s v="A34"/>
    <s v="S"/>
  </r>
  <r>
    <n v="569"/>
    <x v="0"/>
    <n v="3"/>
    <s v="Doharr, Mr. Tannous"/>
    <x v="0"/>
    <n v="32"/>
    <n v="0"/>
    <n v="0"/>
    <n v="2686"/>
    <n v="7.2291999999999996"/>
    <m/>
    <s v="C"/>
  </r>
  <r>
    <n v="652"/>
    <x v="1"/>
    <n v="2"/>
    <s v="Doling, Miss. Elsie"/>
    <x v="1"/>
    <n v="18"/>
    <n v="0"/>
    <n v="1"/>
    <n v="231919"/>
    <n v="23"/>
    <m/>
    <s v="S"/>
  </r>
  <r>
    <n v="99"/>
    <x v="1"/>
    <n v="2"/>
    <s v="Doling, Mrs. John T (Ada Julia Bone)"/>
    <x v="1"/>
    <n v="34"/>
    <n v="0"/>
    <n v="1"/>
    <n v="231919"/>
    <n v="23"/>
    <m/>
    <s v="S"/>
  </r>
  <r>
    <n v="891"/>
    <x v="0"/>
    <n v="3"/>
    <s v="Dooley, Mr. Patrick"/>
    <x v="0"/>
    <n v="32"/>
    <n v="0"/>
    <n v="0"/>
    <n v="370376"/>
    <n v="7.75"/>
    <m/>
    <s v="Q"/>
  </r>
  <r>
    <n v="284"/>
    <x v="1"/>
    <n v="3"/>
    <s v="Dorking, Mr. Edward Arthur"/>
    <x v="0"/>
    <n v="19"/>
    <n v="0"/>
    <n v="0"/>
    <s v="A/5. 10482"/>
    <n v="8.0500000000000007"/>
    <m/>
    <s v="S"/>
  </r>
  <r>
    <n v="545"/>
    <x v="0"/>
    <n v="1"/>
    <s v="Douglas, Mr. Walter Donald"/>
    <x v="0"/>
    <n v="50"/>
    <n v="1"/>
    <n v="0"/>
    <s v="PC 17761"/>
    <n v="106.425"/>
    <s v="C86"/>
    <s v="C"/>
  </r>
  <r>
    <n v="80"/>
    <x v="1"/>
    <n v="3"/>
    <s v="Dowdell, Miss. Elizabeth"/>
    <x v="1"/>
    <n v="30"/>
    <n v="0"/>
    <n v="0"/>
    <n v="364516"/>
    <n v="12.475"/>
    <m/>
    <s v="S"/>
  </r>
  <r>
    <n v="583"/>
    <x v="0"/>
    <n v="2"/>
    <s v="Downton, Mr. William James"/>
    <x v="0"/>
    <n v="54"/>
    <n v="0"/>
    <n v="0"/>
    <n v="28403"/>
    <n v="26"/>
    <m/>
    <s v="S"/>
  </r>
  <r>
    <n v="131"/>
    <x v="0"/>
    <n v="3"/>
    <s v="Drazenoic, Mr. Jozef"/>
    <x v="0"/>
    <n v="33"/>
    <n v="0"/>
    <n v="0"/>
    <n v="349241"/>
    <n v="7.8958000000000004"/>
    <m/>
    <s v="C"/>
  </r>
  <r>
    <n v="417"/>
    <x v="1"/>
    <n v="2"/>
    <s v="Drew, Mrs. James Vivian (Lulu Thorne Christian)"/>
    <x v="1"/>
    <n v="34"/>
    <n v="1"/>
    <n v="1"/>
    <n v="28220"/>
    <n v="32.5"/>
    <m/>
    <s v="S"/>
  </r>
  <r>
    <n v="281"/>
    <x v="0"/>
    <n v="3"/>
    <s v="Duane, Mr. Frank"/>
    <x v="0"/>
    <n v="65"/>
    <n v="0"/>
    <n v="0"/>
    <n v="336439"/>
    <n v="7.75"/>
    <m/>
    <s v="Q"/>
  </r>
  <r>
    <n v="557"/>
    <x v="1"/>
    <n v="1"/>
    <s v="Duff Gordon, Lady. (Lucille Christiana Sutherland) (&quot;Mrs Morgan&quot;)"/>
    <x v="1"/>
    <n v="48"/>
    <n v="1"/>
    <n v="0"/>
    <n v="11755"/>
    <n v="39.6"/>
    <s v="A16"/>
    <s v="C"/>
  </r>
  <r>
    <n v="600"/>
    <x v="1"/>
    <n v="1"/>
    <s v="Duff Gordon, Sir. Cosmo Edmund (&quot;Mr Morgan&quot;)"/>
    <x v="0"/>
    <n v="49"/>
    <n v="1"/>
    <n v="0"/>
    <s v="PC 17485"/>
    <n v="56.929200000000002"/>
    <s v="A20"/>
    <s v="C"/>
  </r>
  <r>
    <n v="867"/>
    <x v="1"/>
    <n v="2"/>
    <s v="Duran y More, Miss. Asuncion"/>
    <x v="1"/>
    <n v="27"/>
    <n v="1"/>
    <n v="0"/>
    <s v="SC/PARIS 2149"/>
    <n v="13.8583"/>
    <m/>
    <s v="C"/>
  </r>
  <r>
    <n v="676"/>
    <x v="0"/>
    <n v="3"/>
    <s v="Edvardsson, Mr. Gustaf Hjalmar"/>
    <x v="0"/>
    <n v="18"/>
    <n v="0"/>
    <n v="0"/>
    <n v="349912"/>
    <n v="7.7750000000000004"/>
    <m/>
    <s v="S"/>
  </r>
  <r>
    <n v="659"/>
    <x v="0"/>
    <n v="2"/>
    <s v="Eitemiller, Mr. George Floyd"/>
    <x v="0"/>
    <n v="23"/>
    <n v="0"/>
    <n v="0"/>
    <n v="29751"/>
    <n v="13"/>
    <m/>
    <s v="S"/>
  </r>
  <r>
    <n v="765"/>
    <x v="0"/>
    <n v="3"/>
    <s v="Eklund, Mr. Hans Linus"/>
    <x v="0"/>
    <n v="16"/>
    <n v="0"/>
    <n v="0"/>
    <n v="347074"/>
    <n v="7.7750000000000004"/>
    <m/>
    <s v="S"/>
  </r>
  <r>
    <n v="130"/>
    <x v="0"/>
    <n v="3"/>
    <s v="Ekstrom, Mr. Johan"/>
    <x v="0"/>
    <n v="45"/>
    <n v="0"/>
    <n v="0"/>
    <n v="347061"/>
    <n v="6.9749999999999996"/>
    <m/>
    <s v="S"/>
  </r>
  <r>
    <n v="774"/>
    <x v="0"/>
    <n v="3"/>
    <s v="Elias, Mr. Dibo"/>
    <x v="0"/>
    <n v="32"/>
    <n v="0"/>
    <n v="0"/>
    <n v="2674"/>
    <n v="7.2249999999999996"/>
    <m/>
    <s v="C"/>
  </r>
  <r>
    <n v="533"/>
    <x v="0"/>
    <n v="3"/>
    <s v="Elias, Mr. Joseph Jr"/>
    <x v="0"/>
    <n v="17"/>
    <n v="1"/>
    <n v="1"/>
    <n v="2690"/>
    <n v="7.2291999999999996"/>
    <m/>
    <s v="C"/>
  </r>
  <r>
    <n v="353"/>
    <x v="0"/>
    <n v="3"/>
    <s v="Elias, Mr. Tannous"/>
    <x v="0"/>
    <n v="15"/>
    <n v="1"/>
    <n v="1"/>
    <n v="2695"/>
    <n v="7.2291999999999996"/>
    <m/>
    <s v="C"/>
  </r>
  <r>
    <n v="593"/>
    <x v="0"/>
    <n v="3"/>
    <s v="Elsbury, Mr. William James"/>
    <x v="0"/>
    <n v="47"/>
    <n v="0"/>
    <n v="0"/>
    <s v="A/5 3902"/>
    <n v="7.25"/>
    <m/>
    <s v="S"/>
  </r>
  <r>
    <n v="778"/>
    <x v="1"/>
    <n v="3"/>
    <s v="Emanuel, Miss. Virginia Ethel"/>
    <x v="1"/>
    <n v="25"/>
    <n v="0"/>
    <n v="0"/>
    <n v="364516"/>
    <n v="12.475"/>
    <m/>
    <s v="S"/>
  </r>
  <r>
    <n v="27"/>
    <x v="0"/>
    <n v="3"/>
    <s v="Emir, Mr. Farred Chehab"/>
    <x v="0"/>
    <n v="32"/>
    <n v="0"/>
    <n v="0"/>
    <n v="2631"/>
    <n v="7.2249999999999996"/>
    <m/>
    <s v="C"/>
  </r>
  <r>
    <n v="717"/>
    <x v="1"/>
    <n v="1"/>
    <s v="Endres, Miss. Caroline Louise"/>
    <x v="1"/>
    <n v="38"/>
    <n v="0"/>
    <n v="0"/>
    <s v="PC 17757"/>
    <n v="227.52500000000001"/>
    <s v="C45"/>
    <s v="C"/>
  </r>
  <r>
    <n v="497"/>
    <x v="1"/>
    <n v="1"/>
    <s v="Eustis, Miss. Elizabeth Mussey"/>
    <x v="1"/>
    <n v="54"/>
    <n v="1"/>
    <n v="0"/>
    <n v="36947"/>
    <n v="78.2667"/>
    <s v="D20"/>
    <s v="C"/>
  </r>
  <r>
    <n v="229"/>
    <x v="0"/>
    <n v="2"/>
    <s v="Fahlstrom, Mr. Arne Jonas"/>
    <x v="0"/>
    <n v="18"/>
    <n v="0"/>
    <n v="0"/>
    <n v="236171"/>
    <n v="13"/>
    <m/>
    <s v="S"/>
  </r>
  <r>
    <n v="526"/>
    <x v="0"/>
    <n v="3"/>
    <s v="Farrell, Mr. James"/>
    <x v="0"/>
    <n v="40.5"/>
    <n v="0"/>
    <n v="0"/>
    <n v="367232"/>
    <n v="7.75"/>
    <m/>
    <s v="Q"/>
  </r>
  <r>
    <n v="528"/>
    <x v="0"/>
    <n v="1"/>
    <s v="Farthing, Mr. John"/>
    <x v="0"/>
    <n v="32"/>
    <n v="0"/>
    <n v="0"/>
    <s v="PC 17483"/>
    <n v="221.7792"/>
    <s v="C95"/>
    <s v="S"/>
  </r>
  <r>
    <n v="54"/>
    <x v="1"/>
    <n v="2"/>
    <s v="Faunthorpe, Mrs. Lizzie (Elizabeth Anne Wilkinson)"/>
    <x v="1"/>
    <n v="29"/>
    <n v="1"/>
    <n v="0"/>
    <n v="2926"/>
    <n v="26"/>
    <m/>
    <s v="S"/>
  </r>
  <r>
    <n v="689"/>
    <x v="0"/>
    <n v="3"/>
    <s v="Fischer, Mr. Eberhard Thelander"/>
    <x v="0"/>
    <n v="18"/>
    <n v="0"/>
    <n v="0"/>
    <n v="350036"/>
    <n v="7.7957999999999998"/>
    <m/>
    <s v="S"/>
  </r>
  <r>
    <n v="307"/>
    <x v="1"/>
    <n v="1"/>
    <s v="Fleming, Miss. Margaret"/>
    <x v="1"/>
    <n v="21"/>
    <n v="0"/>
    <n v="0"/>
    <n v="17421"/>
    <n v="110.88330000000001"/>
    <m/>
    <s v="C"/>
  </r>
  <r>
    <n v="429"/>
    <x v="0"/>
    <n v="3"/>
    <s v="Flynn, Mr. James"/>
    <x v="0"/>
    <n v="32"/>
    <n v="0"/>
    <n v="0"/>
    <n v="364851"/>
    <n v="7.75"/>
    <m/>
    <s v="Q"/>
  </r>
  <r>
    <n v="826"/>
    <x v="0"/>
    <n v="3"/>
    <s v="Flynn, Mr. John"/>
    <x v="0"/>
    <n v="32"/>
    <n v="0"/>
    <n v="0"/>
    <n v="368323"/>
    <n v="6.95"/>
    <m/>
    <s v="Q"/>
  </r>
  <r>
    <n v="573"/>
    <x v="1"/>
    <n v="1"/>
    <s v="Flynn, Mr. John Irwin (&quot;Irving&quot;)"/>
    <x v="0"/>
    <n v="36"/>
    <n v="0"/>
    <n v="0"/>
    <s v="PC 17474"/>
    <n v="26.387499999999999"/>
    <s v="E25"/>
    <s v="S"/>
  </r>
  <r>
    <n v="644"/>
    <x v="1"/>
    <n v="3"/>
    <s v="Foo, Mr. Choong"/>
    <x v="0"/>
    <n v="32"/>
    <n v="0"/>
    <n v="0"/>
    <n v="1601"/>
    <n v="56.495800000000003"/>
    <m/>
    <s v="S"/>
  </r>
  <r>
    <n v="437"/>
    <x v="0"/>
    <n v="3"/>
    <s v="Ford, Miss. Doolina Margaret &quot;Daisy&quot;"/>
    <x v="1"/>
    <n v="21"/>
    <n v="2"/>
    <n v="2"/>
    <s v="W./C. 6608"/>
    <n v="34.375"/>
    <m/>
    <s v="S"/>
  </r>
  <r>
    <n v="148"/>
    <x v="1"/>
    <n v="3"/>
    <s v="Ford, Miss. Robina Maggie &quot;Ruby&quot;"/>
    <x v="1"/>
    <n v="9"/>
    <n v="2"/>
    <n v="2"/>
    <s v="W./C. 6608"/>
    <n v="34.375"/>
    <m/>
    <s v="S"/>
  </r>
  <r>
    <n v="87"/>
    <x v="0"/>
    <n v="3"/>
    <s v="Ford, Mr. William Neal"/>
    <x v="0"/>
    <n v="16"/>
    <n v="1"/>
    <n v="3"/>
    <s v="W./C. 6608"/>
    <n v="34.375"/>
    <m/>
    <s v="S"/>
  </r>
  <r>
    <n v="737"/>
    <x v="0"/>
    <n v="3"/>
    <s v="Ford, Mrs. Edward (Margaret Ann Watson)"/>
    <x v="1"/>
    <n v="48"/>
    <n v="1"/>
    <n v="3"/>
    <s v="W./C. 6608"/>
    <n v="34.375"/>
    <m/>
    <s v="S"/>
  </r>
  <r>
    <n v="453"/>
    <x v="0"/>
    <n v="1"/>
    <s v="Foreman, Mr. Benjamin Laventall"/>
    <x v="0"/>
    <n v="30"/>
    <n v="0"/>
    <n v="0"/>
    <n v="113051"/>
    <n v="27.75"/>
    <s v="C111"/>
    <s v="C"/>
  </r>
  <r>
    <n v="342"/>
    <x v="1"/>
    <n v="1"/>
    <s v="Fortune, Miss. Alice Elizabeth"/>
    <x v="1"/>
    <n v="24"/>
    <n v="3"/>
    <n v="2"/>
    <n v="19950"/>
    <n v="263"/>
    <s v="C23 C25 C27"/>
    <s v="S"/>
  </r>
  <r>
    <n v="89"/>
    <x v="1"/>
    <n v="1"/>
    <s v="Fortune, Miss. Mabel Helen"/>
    <x v="1"/>
    <n v="23"/>
    <n v="3"/>
    <n v="2"/>
    <n v="19950"/>
    <n v="263"/>
    <s v="C23 C25 C27"/>
    <s v="S"/>
  </r>
  <r>
    <n v="28"/>
    <x v="0"/>
    <n v="1"/>
    <s v="Fortune, Mr. Charles Alexander"/>
    <x v="0"/>
    <n v="19"/>
    <n v="3"/>
    <n v="2"/>
    <n v="19950"/>
    <n v="263"/>
    <s v="C23 C25 C27"/>
    <s v="S"/>
  </r>
  <r>
    <n v="439"/>
    <x v="0"/>
    <n v="1"/>
    <s v="Fortune, Mr. Mark"/>
    <x v="0"/>
    <n v="64"/>
    <n v="1"/>
    <n v="4"/>
    <n v="19950"/>
    <n v="263"/>
    <s v="C23 C25 C27"/>
    <s v="S"/>
  </r>
  <r>
    <n v="345"/>
    <x v="0"/>
    <n v="2"/>
    <s v="Fox, Mr. Stanley Hubert"/>
    <x v="0"/>
    <n v="36"/>
    <n v="0"/>
    <n v="0"/>
    <n v="229236"/>
    <n v="13"/>
    <m/>
    <s v="S"/>
  </r>
  <r>
    <n v="310"/>
    <x v="1"/>
    <n v="1"/>
    <s v="Francatelli, Miss. Laura Mabel"/>
    <x v="1"/>
    <n v="30"/>
    <n v="0"/>
    <n v="0"/>
    <s v="PC 17485"/>
    <n v="56.929200000000002"/>
    <s v="E36"/>
    <s v="C"/>
  </r>
  <r>
    <n v="661"/>
    <x v="1"/>
    <n v="1"/>
    <s v="Frauenthal, Dr. Henry William"/>
    <x v="0"/>
    <n v="50"/>
    <n v="2"/>
    <n v="0"/>
    <s v="PC 17611"/>
    <n v="133.65"/>
    <m/>
    <s v="S"/>
  </r>
  <r>
    <n v="335"/>
    <x v="1"/>
    <n v="1"/>
    <s v="Frauenthal, Mrs. Henry William (Clara Heinsheimer)"/>
    <x v="1"/>
    <n v="36"/>
    <n v="1"/>
    <n v="0"/>
    <s v="PC 17611"/>
    <n v="133.65"/>
    <m/>
    <s v="S"/>
  </r>
  <r>
    <n v="540"/>
    <x v="1"/>
    <n v="1"/>
    <s v="Frolicher, Miss. Hedwig Margaritha"/>
    <x v="1"/>
    <n v="22"/>
    <n v="0"/>
    <n v="2"/>
    <n v="13568"/>
    <n v="49.5"/>
    <s v="B39"/>
    <s v="C"/>
  </r>
  <r>
    <n v="588"/>
    <x v="1"/>
    <n v="1"/>
    <s v="Frolicher-Stehli, Mr. Maxmillian"/>
    <x v="0"/>
    <n v="60"/>
    <n v="1"/>
    <n v="1"/>
    <n v="13567"/>
    <n v="79.2"/>
    <s v="B41"/>
    <s v="C"/>
  </r>
  <r>
    <n v="482"/>
    <x v="0"/>
    <n v="2"/>
    <s v="Frost, Mr. Anthony Wood &quot;Archie&quot;"/>
    <x v="0"/>
    <n v="32"/>
    <n v="0"/>
    <n v="0"/>
    <n v="239854"/>
    <n v="0"/>
    <m/>
    <s v="S"/>
  </r>
  <r>
    <n v="816"/>
    <x v="0"/>
    <n v="1"/>
    <s v="Fry, Mr. Richard"/>
    <x v="0"/>
    <n v="32"/>
    <n v="0"/>
    <n v="0"/>
    <n v="112058"/>
    <n v="0"/>
    <s v="B102"/>
    <s v="S"/>
  </r>
  <r>
    <n v="358"/>
    <x v="0"/>
    <n v="2"/>
    <s v="Funk, Miss. Annie Clemmer"/>
    <x v="1"/>
    <n v="38"/>
    <n v="0"/>
    <n v="0"/>
    <n v="237671"/>
    <n v="13"/>
    <m/>
    <s v="S"/>
  </r>
  <r>
    <n v="138"/>
    <x v="0"/>
    <n v="1"/>
    <s v="Futrelle, Mr. Jacques Heath"/>
    <x v="0"/>
    <n v="37"/>
    <n v="1"/>
    <n v="0"/>
    <n v="113803"/>
    <n v="53.1"/>
    <s v="C123"/>
    <s v="S"/>
  </r>
  <r>
    <n v="4"/>
    <x v="1"/>
    <n v="1"/>
    <s v="Futrelle, Mrs. Jacques Heath (Lily May Peel)"/>
    <x v="1"/>
    <n v="36"/>
    <n v="1"/>
    <n v="0"/>
    <n v="113803"/>
    <n v="53.1"/>
    <s v="C123"/>
    <s v="S"/>
  </r>
  <r>
    <n v="21"/>
    <x v="0"/>
    <n v="2"/>
    <s v="Fynney, Mr. Joseph J"/>
    <x v="0"/>
    <n v="32"/>
    <n v="0"/>
    <n v="0"/>
    <n v="239865"/>
    <n v="26"/>
    <m/>
    <s v="S"/>
  </r>
  <r>
    <n v="406"/>
    <x v="0"/>
    <n v="2"/>
    <s v="Gale, Mr. Shadrach"/>
    <x v="0"/>
    <n v="34"/>
    <n v="1"/>
    <n v="0"/>
    <n v="28664"/>
    <n v="21"/>
    <m/>
    <s v="S"/>
  </r>
  <r>
    <n v="704"/>
    <x v="0"/>
    <n v="3"/>
    <s v="Gallagher, Mr. Martin"/>
    <x v="0"/>
    <n v="25"/>
    <n v="0"/>
    <n v="0"/>
    <n v="36864"/>
    <n v="7.7416999999999998"/>
    <m/>
    <s v="Q"/>
  </r>
  <r>
    <n v="761"/>
    <x v="0"/>
    <n v="3"/>
    <s v="Garfirth, Mr. John"/>
    <x v="0"/>
    <n v="32"/>
    <n v="0"/>
    <n v="0"/>
    <n v="358585"/>
    <n v="14.5"/>
    <m/>
    <s v="S"/>
  </r>
  <r>
    <n v="577"/>
    <x v="1"/>
    <n v="2"/>
    <s v="Garside, Miss. Ethel"/>
    <x v="1"/>
    <n v="34"/>
    <n v="0"/>
    <n v="0"/>
    <n v="243880"/>
    <n v="13"/>
    <m/>
    <s v="S"/>
  </r>
  <r>
    <n v="792"/>
    <x v="0"/>
    <n v="2"/>
    <s v="Gaskell, Mr. Alfred"/>
    <x v="0"/>
    <n v="16"/>
    <n v="0"/>
    <n v="0"/>
    <n v="239865"/>
    <n v="26"/>
    <m/>
    <s v="S"/>
  </r>
  <r>
    <n v="620"/>
    <x v="0"/>
    <n v="2"/>
    <s v="Gavey, Mr. Lawrence"/>
    <x v="0"/>
    <n v="26"/>
    <n v="0"/>
    <n v="0"/>
    <n v="31028"/>
    <n v="10.5"/>
    <m/>
    <s v="S"/>
  </r>
  <r>
    <n v="463"/>
    <x v="0"/>
    <n v="1"/>
    <s v="Gee, Mr. Arthur H"/>
    <x v="0"/>
    <n v="47"/>
    <n v="0"/>
    <n v="0"/>
    <n v="111320"/>
    <n v="38.5"/>
    <s v="E63"/>
    <s v="S"/>
  </r>
  <r>
    <n v="421"/>
    <x v="0"/>
    <n v="3"/>
    <s v="Gheorgheff, Mr. Stanio"/>
    <x v="0"/>
    <n v="32"/>
    <n v="0"/>
    <n v="0"/>
    <n v="349254"/>
    <n v="7.8958000000000004"/>
    <m/>
    <s v="C"/>
  </r>
  <r>
    <n v="140"/>
    <x v="0"/>
    <n v="1"/>
    <s v="Giglio, Mr. Victor"/>
    <x v="0"/>
    <n v="24"/>
    <n v="0"/>
    <n v="0"/>
    <s v="PC 17593"/>
    <n v="79.2"/>
    <s v="B86"/>
    <s v="C"/>
  </r>
  <r>
    <n v="862"/>
    <x v="0"/>
    <n v="2"/>
    <s v="Giles, Mr. Frederick Edward"/>
    <x v="0"/>
    <n v="21"/>
    <n v="1"/>
    <n v="0"/>
    <n v="28134"/>
    <n v="11.5"/>
    <m/>
    <s v="S"/>
  </r>
  <r>
    <n v="589"/>
    <x v="0"/>
    <n v="3"/>
    <s v="Gilinski, Mr. Eliezer"/>
    <x v="0"/>
    <n v="22"/>
    <n v="0"/>
    <n v="0"/>
    <n v="14973"/>
    <n v="8.0500000000000007"/>
    <m/>
    <s v="S"/>
  </r>
  <r>
    <n v="865"/>
    <x v="0"/>
    <n v="2"/>
    <s v="Gill, Mr. John William"/>
    <x v="0"/>
    <n v="24"/>
    <n v="0"/>
    <n v="0"/>
    <n v="233866"/>
    <n v="13"/>
    <m/>
    <s v="S"/>
  </r>
  <r>
    <n v="723"/>
    <x v="0"/>
    <n v="2"/>
    <s v="Gillespie, Mr. William Henry"/>
    <x v="0"/>
    <n v="34"/>
    <n v="0"/>
    <n v="0"/>
    <n v="12233"/>
    <n v="13"/>
    <m/>
    <s v="S"/>
  </r>
  <r>
    <n v="157"/>
    <x v="1"/>
    <n v="3"/>
    <s v="Gilnagh, Miss. Katherine &quot;Katie&quot;"/>
    <x v="1"/>
    <n v="16"/>
    <n v="0"/>
    <n v="0"/>
    <n v="35851"/>
    <n v="7.7332999999999998"/>
    <m/>
    <s v="Q"/>
  </r>
  <r>
    <n v="214"/>
    <x v="0"/>
    <n v="2"/>
    <s v="Givard, Mr. Hans Kristensen"/>
    <x v="0"/>
    <n v="30"/>
    <n v="0"/>
    <n v="0"/>
    <n v="250646"/>
    <n v="13"/>
    <m/>
    <s v="S"/>
  </r>
  <r>
    <n v="33"/>
    <x v="1"/>
    <n v="3"/>
    <s v="Glynn, Miss. Mary Agatha"/>
    <x v="1"/>
    <n v="21"/>
    <n v="0"/>
    <n v="0"/>
    <n v="335677"/>
    <n v="7.75"/>
    <m/>
    <s v="Q"/>
  </r>
  <r>
    <n v="454"/>
    <x v="1"/>
    <n v="1"/>
    <s v="Goldenberg, Mr. Samuel L"/>
    <x v="0"/>
    <n v="49"/>
    <n v="1"/>
    <n v="0"/>
    <n v="17453"/>
    <n v="89.104200000000006"/>
    <s v="C92"/>
    <s v="C"/>
  </r>
  <r>
    <n v="850"/>
    <x v="1"/>
    <n v="1"/>
    <s v="Goldenberg, Mrs. Samuel L (Edwiga Grabowska)"/>
    <x v="1"/>
    <n v="36"/>
    <n v="1"/>
    <n v="0"/>
    <n v="17453"/>
    <n v="89.104200000000006"/>
    <s v="C92"/>
    <s v="C"/>
  </r>
  <r>
    <n v="97"/>
    <x v="0"/>
    <n v="1"/>
    <s v="Goldschmidt, Mr. George B"/>
    <x v="0"/>
    <n v="71"/>
    <n v="0"/>
    <n v="0"/>
    <s v="PC 17754"/>
    <n v="34.654200000000003"/>
    <s v="A5"/>
    <s v="C"/>
  </r>
  <r>
    <n v="166"/>
    <x v="1"/>
    <n v="3"/>
    <s v="Goldsmith, Master. Frank John William &quot;Frankie&quot;"/>
    <x v="0"/>
    <n v="9"/>
    <n v="0"/>
    <n v="2"/>
    <n v="363291"/>
    <n v="20.524999999999999"/>
    <m/>
    <s v="S"/>
  </r>
  <r>
    <n v="549"/>
    <x v="0"/>
    <n v="3"/>
    <s v="Goldsmith, Mr. Frank John"/>
    <x v="0"/>
    <n v="33"/>
    <n v="1"/>
    <n v="1"/>
    <n v="363291"/>
    <n v="20.524999999999999"/>
    <m/>
    <s v="S"/>
  </r>
  <r>
    <n v="329"/>
    <x v="1"/>
    <n v="3"/>
    <s v="Goldsmith, Mrs. Frank John (Emily Alice Brown)"/>
    <x v="1"/>
    <n v="31"/>
    <n v="1"/>
    <n v="1"/>
    <n v="363291"/>
    <n v="20.524999999999999"/>
    <m/>
    <s v="S"/>
  </r>
  <r>
    <n v="466"/>
    <x v="0"/>
    <n v="3"/>
    <s v="Goncalves, Mr. Manuel Estanslas"/>
    <x v="0"/>
    <n v="38"/>
    <n v="0"/>
    <n v="0"/>
    <s v="SOTON/O.Q. 3101306"/>
    <n v="7.05"/>
    <m/>
    <s v="S"/>
  </r>
  <r>
    <n v="481"/>
    <x v="1"/>
    <n v="3"/>
    <s v="Goodwin, Master. Harold Victor"/>
    <x v="0"/>
    <n v="9"/>
    <n v="5"/>
    <n v="2"/>
    <s v="CA 2144"/>
    <n v="46.9"/>
    <m/>
    <s v="S"/>
  </r>
  <r>
    <n v="387"/>
    <x v="0"/>
    <n v="3"/>
    <s v="Goodwin, Master. Sidney Leonard"/>
    <x v="0"/>
    <n v="1"/>
    <n v="5"/>
    <n v="2"/>
    <s v="CA 2144"/>
    <n v="46.9"/>
    <m/>
    <s v="S"/>
  </r>
  <r>
    <n v="60"/>
    <x v="1"/>
    <n v="3"/>
    <s v="Goodwin, Master. William Frederick"/>
    <x v="0"/>
    <n v="11"/>
    <n v="5"/>
    <n v="2"/>
    <s v="CA 2144"/>
    <n v="46.9"/>
    <m/>
    <s v="S"/>
  </r>
  <r>
    <n v="72"/>
    <x v="0"/>
    <n v="3"/>
    <s v="Goodwin, Miss. Lillian Amy"/>
    <x v="1"/>
    <n v="16"/>
    <n v="5"/>
    <n v="2"/>
    <s v="CA 2144"/>
    <n v="46.9"/>
    <m/>
    <s v="S"/>
  </r>
  <r>
    <n v="684"/>
    <x v="0"/>
    <n v="3"/>
    <s v="Goodwin, Mr. Charles Edward"/>
    <x v="0"/>
    <n v="14"/>
    <n v="5"/>
    <n v="2"/>
    <s v="CA 2144"/>
    <n v="46.9"/>
    <m/>
    <s v="S"/>
  </r>
  <r>
    <n v="679"/>
    <x v="0"/>
    <n v="3"/>
    <s v="Goodwin, Mrs. Frederick (Augusta Tyler)"/>
    <x v="1"/>
    <n v="43"/>
    <n v="1"/>
    <n v="6"/>
    <s v="CA 2144"/>
    <n v="46.9"/>
    <m/>
    <s v="S"/>
  </r>
  <r>
    <n v="888"/>
    <x v="1"/>
    <n v="1"/>
    <s v="Graham, Miss. Margaret Edith"/>
    <x v="1"/>
    <n v="19"/>
    <n v="0"/>
    <n v="0"/>
    <n v="112053"/>
    <n v="30"/>
    <s v="B42"/>
    <s v="S"/>
  </r>
  <r>
    <n v="333"/>
    <x v="0"/>
    <n v="1"/>
    <s v="Graham, Mr. George Edward"/>
    <x v="0"/>
    <n v="38"/>
    <n v="0"/>
    <n v="1"/>
    <s v="PC 17582"/>
    <n v="153.46250000000001"/>
    <s v="C91"/>
    <s v="S"/>
  </r>
  <r>
    <n v="269"/>
    <x v="1"/>
    <n v="1"/>
    <s v="Graham, Mrs. William Thompson (Edith Junkins)"/>
    <x v="1"/>
    <n v="58"/>
    <n v="0"/>
    <n v="1"/>
    <s v="PC 17582"/>
    <n v="153.46250000000001"/>
    <s v="C125"/>
    <s v="S"/>
  </r>
  <r>
    <n v="223"/>
    <x v="0"/>
    <n v="3"/>
    <s v="Green, Mr. George Henry"/>
    <x v="0"/>
    <n v="51"/>
    <n v="0"/>
    <n v="0"/>
    <n v="21440"/>
    <n v="8.0500000000000007"/>
    <m/>
    <s v="S"/>
  </r>
  <r>
    <n v="715"/>
    <x v="0"/>
    <n v="2"/>
    <s v="Greenberg, Mr. Samuel"/>
    <x v="0"/>
    <n v="52"/>
    <n v="0"/>
    <n v="0"/>
    <n v="250647"/>
    <n v="13"/>
    <m/>
    <s v="S"/>
  </r>
  <r>
    <n v="98"/>
    <x v="1"/>
    <n v="1"/>
    <s v="Greenfield, Mr. William Bertram"/>
    <x v="0"/>
    <n v="23"/>
    <n v="0"/>
    <n v="1"/>
    <s v="PC 17759"/>
    <n v="63.3583"/>
    <s v="D10 D12"/>
    <s v="C"/>
  </r>
  <r>
    <n v="770"/>
    <x v="0"/>
    <n v="3"/>
    <s v="Gronnestad, Mr. Daniel Danielsen"/>
    <x v="0"/>
    <n v="32"/>
    <n v="0"/>
    <n v="0"/>
    <n v="8471"/>
    <n v="8.3625000000000007"/>
    <m/>
    <s v="S"/>
  </r>
  <r>
    <n v="790"/>
    <x v="0"/>
    <n v="1"/>
    <s v="Guggenheim, Mr. Benjamin"/>
    <x v="0"/>
    <n v="46"/>
    <n v="0"/>
    <n v="0"/>
    <s v="PC 17593"/>
    <n v="79.2"/>
    <s v="B82 B84"/>
    <s v="C"/>
  </r>
  <r>
    <n v="877"/>
    <x v="0"/>
    <n v="3"/>
    <s v="Gustafsson, Mr. Alfred Ossian"/>
    <x v="0"/>
    <n v="20"/>
    <n v="0"/>
    <n v="0"/>
    <n v="7534"/>
    <n v="9.8458000000000006"/>
    <m/>
    <s v="S"/>
  </r>
  <r>
    <n v="105"/>
    <x v="0"/>
    <n v="3"/>
    <s v="Gustafsson, Mr. Anders Vilhelm"/>
    <x v="0"/>
    <n v="37"/>
    <n v="2"/>
    <n v="0"/>
    <n v="3101276"/>
    <n v="7.9249999999999998"/>
    <m/>
    <s v="S"/>
  </r>
  <r>
    <n v="393"/>
    <x v="0"/>
    <n v="3"/>
    <s v="Gustafsson, Mr. Johan Birger"/>
    <x v="0"/>
    <n v="28"/>
    <n v="2"/>
    <n v="0"/>
    <n v="3101277"/>
    <n v="7.9249999999999998"/>
    <m/>
    <s v="S"/>
  </r>
  <r>
    <n v="380"/>
    <x v="0"/>
    <n v="3"/>
    <s v="Gustafsson, Mr. Karl Gideon"/>
    <x v="0"/>
    <n v="19"/>
    <n v="0"/>
    <n v="0"/>
    <n v="347069"/>
    <n v="7.7750000000000004"/>
    <m/>
    <s v="S"/>
  </r>
  <r>
    <n v="294"/>
    <x v="0"/>
    <n v="3"/>
    <s v="Haas, Miss. Aloisia"/>
    <x v="1"/>
    <n v="24"/>
    <n v="0"/>
    <n v="0"/>
    <n v="349236"/>
    <n v="8.85"/>
    <m/>
    <s v="S"/>
  </r>
  <r>
    <n v="452"/>
    <x v="0"/>
    <n v="3"/>
    <s v="Hagland, Mr. Ingvald Olai Olsen"/>
    <x v="0"/>
    <n v="11"/>
    <n v="1"/>
    <n v="0"/>
    <n v="65303"/>
    <n v="19.966699999999999"/>
    <m/>
    <s v="S"/>
  </r>
  <r>
    <n v="491"/>
    <x v="0"/>
    <n v="3"/>
    <s v="Hagland, Mr. Konrad Mathias Reiersen"/>
    <x v="0"/>
    <n v="11"/>
    <n v="1"/>
    <n v="0"/>
    <n v="65304"/>
    <n v="19.966699999999999"/>
    <m/>
    <s v="S"/>
  </r>
  <r>
    <n v="404"/>
    <x v="0"/>
    <n v="3"/>
    <s v="Hakkarainen, Mr. Pekka Pietari"/>
    <x v="0"/>
    <n v="28"/>
    <n v="1"/>
    <n v="0"/>
    <s v="STON/O2. 3101279"/>
    <n v="15.85"/>
    <m/>
    <s v="S"/>
  </r>
  <r>
    <n v="143"/>
    <x v="1"/>
    <n v="3"/>
    <s v="Hakkarainen, Mrs. Pekka Pietari (Elin Matilda Dolck)"/>
    <x v="1"/>
    <n v="24"/>
    <n v="1"/>
    <n v="0"/>
    <s v="STON/O2. 3101279"/>
    <n v="15.85"/>
    <m/>
    <s v="S"/>
  </r>
  <r>
    <n v="179"/>
    <x v="0"/>
    <n v="2"/>
    <s v="Hale, Mr. Reginald"/>
    <x v="0"/>
    <n v="30"/>
    <n v="0"/>
    <n v="0"/>
    <n v="250653"/>
    <n v="13"/>
    <m/>
    <s v="S"/>
  </r>
  <r>
    <n v="756"/>
    <x v="1"/>
    <n v="2"/>
    <s v="Hamalainen, Master. Viljo"/>
    <x v="0"/>
    <n v="0.67"/>
    <n v="1"/>
    <n v="1"/>
    <n v="250649"/>
    <n v="14.5"/>
    <m/>
    <s v="S"/>
  </r>
  <r>
    <n v="248"/>
    <x v="1"/>
    <n v="2"/>
    <s v="Hamalainen, Mrs. William (Anna)"/>
    <x v="1"/>
    <n v="24"/>
    <n v="0"/>
    <n v="2"/>
    <n v="250649"/>
    <n v="14.5"/>
    <m/>
    <s v="S"/>
  </r>
  <r>
    <n v="442"/>
    <x v="0"/>
    <n v="3"/>
    <s v="Hampe, Mr. Leon"/>
    <x v="0"/>
    <n v="20"/>
    <n v="0"/>
    <n v="0"/>
    <n v="345769"/>
    <n v="9.5"/>
    <m/>
    <s v="S"/>
  </r>
  <r>
    <n v="297"/>
    <x v="0"/>
    <n v="3"/>
    <s v="Hanna, Mr. Mansour"/>
    <x v="0"/>
    <n v="23.5"/>
    <n v="0"/>
    <n v="0"/>
    <n v="2693"/>
    <n v="7.2291999999999996"/>
    <m/>
    <s v="C"/>
  </r>
  <r>
    <n v="861"/>
    <x v="0"/>
    <n v="3"/>
    <s v="Hansen, Mr. Claus Peter"/>
    <x v="0"/>
    <n v="41"/>
    <n v="2"/>
    <n v="0"/>
    <n v="350026"/>
    <n v="14.1083"/>
    <m/>
    <s v="S"/>
  </r>
  <r>
    <n v="705"/>
    <x v="0"/>
    <n v="3"/>
    <s v="Hansen, Mr. Henrik Juul"/>
    <x v="0"/>
    <n v="26"/>
    <n v="1"/>
    <n v="0"/>
    <n v="350025"/>
    <n v="7.8541999999999996"/>
    <m/>
    <s v="S"/>
  </r>
  <r>
    <n v="624"/>
    <x v="0"/>
    <n v="3"/>
    <s v="Hansen, Mr. Henry Damsgaard"/>
    <x v="0"/>
    <n v="21"/>
    <n v="0"/>
    <n v="0"/>
    <n v="350029"/>
    <n v="7.8541999999999996"/>
    <m/>
    <s v="S"/>
  </r>
  <r>
    <n v="371"/>
    <x v="1"/>
    <n v="1"/>
    <s v="Harder, Mr. George Achilles"/>
    <x v="0"/>
    <n v="25"/>
    <n v="1"/>
    <n v="0"/>
    <n v="11765"/>
    <n v="55.441699999999997"/>
    <s v="E50"/>
    <s v="C"/>
  </r>
  <r>
    <n v="236"/>
    <x v="0"/>
    <n v="3"/>
    <s v="Harknett, Miss. Alice Phoebe"/>
    <x v="1"/>
    <n v="21"/>
    <n v="0"/>
    <n v="0"/>
    <s v="W./C. 6609"/>
    <n v="7.55"/>
    <m/>
    <s v="S"/>
  </r>
  <r>
    <n v="786"/>
    <x v="0"/>
    <n v="3"/>
    <s v="Harmer, Mr. Abraham (David Lishin)"/>
    <x v="0"/>
    <n v="25"/>
    <n v="0"/>
    <n v="0"/>
    <n v="374887"/>
    <n v="7.25"/>
    <m/>
    <s v="S"/>
  </r>
  <r>
    <n v="721"/>
    <x v="1"/>
    <n v="2"/>
    <s v="Harper, Miss. Annie Jessie &quot;Nina&quot;"/>
    <x v="1"/>
    <n v="6"/>
    <n v="0"/>
    <n v="1"/>
    <n v="248727"/>
    <n v="33"/>
    <m/>
    <s v="S"/>
  </r>
  <r>
    <n v="646"/>
    <x v="1"/>
    <n v="1"/>
    <s v="Harper, Mr. Henry Sleeper"/>
    <x v="0"/>
    <n v="48"/>
    <n v="1"/>
    <n v="0"/>
    <s v="PC 17572"/>
    <n v="76.729200000000006"/>
    <s v="D33"/>
    <s v="C"/>
  </r>
  <r>
    <n v="53"/>
    <x v="1"/>
    <n v="1"/>
    <s v="Harper, Mrs. Henry Sleeper (Myna Haxtun)"/>
    <x v="1"/>
    <n v="49"/>
    <n v="1"/>
    <n v="0"/>
    <s v="PC 17572"/>
    <n v="76.729200000000006"/>
    <s v="D33"/>
    <s v="C"/>
  </r>
  <r>
    <n v="849"/>
    <x v="0"/>
    <n v="2"/>
    <s v="Harper, Rev. John"/>
    <x v="0"/>
    <n v="28"/>
    <n v="0"/>
    <n v="1"/>
    <n v="248727"/>
    <n v="33"/>
    <m/>
    <s v="S"/>
  </r>
  <r>
    <n v="603"/>
    <x v="0"/>
    <n v="1"/>
    <s v="Harrington, Mr. Charles H"/>
    <x v="0"/>
    <n v="32"/>
    <n v="0"/>
    <n v="0"/>
    <n v="113796"/>
    <n v="42.4"/>
    <m/>
    <s v="S"/>
  </r>
  <r>
    <n v="571"/>
    <x v="1"/>
    <n v="2"/>
    <s v="Harris, Mr. George"/>
    <x v="0"/>
    <n v="62"/>
    <n v="0"/>
    <n v="0"/>
    <s v="S.W./PP 752"/>
    <n v="10.5"/>
    <m/>
    <s v="S"/>
  </r>
  <r>
    <n v="63"/>
    <x v="0"/>
    <n v="1"/>
    <s v="Harris, Mr. Henry Birkhardt"/>
    <x v="0"/>
    <n v="45"/>
    <n v="1"/>
    <n v="0"/>
    <n v="36973"/>
    <n v="83.474999999999994"/>
    <s v="C83"/>
    <s v="S"/>
  </r>
  <r>
    <n v="220"/>
    <x v="0"/>
    <n v="2"/>
    <s v="Harris, Mr. Walter"/>
    <x v="0"/>
    <n v="30"/>
    <n v="0"/>
    <n v="0"/>
    <s v="W/C 14208"/>
    <n v="10.5"/>
    <m/>
    <s v="S"/>
  </r>
  <r>
    <n v="231"/>
    <x v="1"/>
    <n v="1"/>
    <s v="Harris, Mrs. Henry Birkhardt (Irene Wallach)"/>
    <x v="1"/>
    <n v="36"/>
    <n v="1"/>
    <n v="0"/>
    <n v="36973"/>
    <n v="83.474999999999994"/>
    <s v="C83"/>
    <s v="S"/>
  </r>
  <r>
    <n v="264"/>
    <x v="0"/>
    <n v="1"/>
    <s v="Harrison, Mr. William"/>
    <x v="0"/>
    <n v="40"/>
    <n v="0"/>
    <n v="0"/>
    <n v="112059"/>
    <n v="0"/>
    <s v="B94"/>
    <s v="S"/>
  </r>
  <r>
    <n v="536"/>
    <x v="1"/>
    <n v="2"/>
    <s v="Hart, Miss. Eva Miriam"/>
    <x v="1"/>
    <n v="7"/>
    <n v="0"/>
    <n v="2"/>
    <s v="F.C.C. 13529"/>
    <n v="26.25"/>
    <m/>
    <s v="S"/>
  </r>
  <r>
    <n v="315"/>
    <x v="0"/>
    <n v="2"/>
    <s v="Hart, Mr. Benjamin"/>
    <x v="0"/>
    <n v="43"/>
    <n v="1"/>
    <n v="1"/>
    <s v="F.C.C. 13529"/>
    <n v="26.25"/>
    <m/>
    <s v="S"/>
  </r>
  <r>
    <n v="412"/>
    <x v="0"/>
    <n v="3"/>
    <s v="Hart, Mr. Henry"/>
    <x v="0"/>
    <n v="32"/>
    <n v="0"/>
    <n v="0"/>
    <n v="394140"/>
    <n v="6.8582999999999998"/>
    <m/>
    <s v="Q"/>
  </r>
  <r>
    <n v="441"/>
    <x v="1"/>
    <n v="2"/>
    <s v="Hart, Mrs. Benjamin (Esther Ada Bloomfield)"/>
    <x v="1"/>
    <n v="45"/>
    <n v="1"/>
    <n v="1"/>
    <s v="F.C.C. 13529"/>
    <n v="26.25"/>
    <m/>
    <s v="S"/>
  </r>
  <r>
    <n v="682"/>
    <x v="1"/>
    <n v="1"/>
    <s v="Hassab, Mr. Hammad"/>
    <x v="0"/>
    <n v="27"/>
    <n v="0"/>
    <n v="0"/>
    <s v="PC 17572"/>
    <n v="76.729200000000006"/>
    <s v="D49"/>
    <s v="C"/>
  </r>
  <r>
    <n v="732"/>
    <x v="1"/>
    <n v="3"/>
    <s v="Hassan, Mr. Houssein G N"/>
    <x v="0"/>
    <n v="11"/>
    <n v="0"/>
    <n v="0"/>
    <n v="2699"/>
    <n v="18.787500000000001"/>
    <m/>
    <s v="C"/>
  </r>
  <r>
    <n v="741"/>
    <x v="1"/>
    <n v="1"/>
    <s v="Hawksford, Mr. Walter James"/>
    <x v="0"/>
    <n v="32"/>
    <n v="0"/>
    <n v="0"/>
    <n v="16988"/>
    <n v="30"/>
    <s v="D45"/>
    <s v="S"/>
  </r>
  <r>
    <n v="311"/>
    <x v="1"/>
    <n v="1"/>
    <s v="Hays, Miss. Margaret Bechstein"/>
    <x v="1"/>
    <n v="24"/>
    <n v="0"/>
    <n v="0"/>
    <n v="11767"/>
    <n v="83.158299999999997"/>
    <s v="C54"/>
    <s v="C"/>
  </r>
  <r>
    <n v="821"/>
    <x v="1"/>
    <n v="1"/>
    <s v="Hays, Mrs. Charles Melville (Clara Jennings Gregg)"/>
    <x v="1"/>
    <n v="52"/>
    <n v="1"/>
    <n v="1"/>
    <n v="12749"/>
    <n v="93.5"/>
    <s v="B69"/>
    <s v="S"/>
  </r>
  <r>
    <n v="275"/>
    <x v="1"/>
    <n v="3"/>
    <s v="Healy, Miss. Hanora &quot;Nora&quot;"/>
    <x v="1"/>
    <n v="21"/>
    <n v="0"/>
    <n v="0"/>
    <n v="370375"/>
    <n v="7.75"/>
    <m/>
    <s v="Q"/>
  </r>
  <r>
    <n v="805"/>
    <x v="1"/>
    <n v="3"/>
    <s v="Hedman, Mr. Oskar Arvid"/>
    <x v="0"/>
    <n v="27"/>
    <n v="0"/>
    <n v="0"/>
    <n v="347089"/>
    <n v="6.9749999999999996"/>
    <m/>
    <s v="S"/>
  </r>
  <r>
    <n v="655"/>
    <x v="0"/>
    <n v="3"/>
    <s v="Hegarty, Miss. Hanora &quot;Nora&quot;"/>
    <x v="1"/>
    <n v="18"/>
    <n v="0"/>
    <n v="0"/>
    <n v="365226"/>
    <n v="6.75"/>
    <m/>
    <s v="Q"/>
  </r>
  <r>
    <n v="3"/>
    <x v="1"/>
    <n v="3"/>
    <s v="Heikkinen, Miss. Laina"/>
    <x v="1"/>
    <n v="26"/>
    <n v="0"/>
    <n v="0"/>
    <s v="STON/O2. 3101282"/>
    <n v="7.9249999999999998"/>
    <m/>
    <s v="S"/>
  </r>
  <r>
    <n v="817"/>
    <x v="0"/>
    <n v="3"/>
    <s v="Heininen, Miss. Wendla Maria"/>
    <x v="1"/>
    <n v="23"/>
    <n v="0"/>
    <n v="0"/>
    <s v="STON/O2. 3101290"/>
    <n v="7.9249999999999998"/>
    <m/>
    <s v="S"/>
  </r>
  <r>
    <n v="314"/>
    <x v="0"/>
    <n v="3"/>
    <s v="Hendekovic, Mr. Ignjac"/>
    <x v="0"/>
    <n v="28"/>
    <n v="0"/>
    <n v="0"/>
    <n v="349243"/>
    <n v="7.8958000000000004"/>
    <m/>
    <s v="S"/>
  </r>
  <r>
    <n v="265"/>
    <x v="0"/>
    <n v="3"/>
    <s v="Henry, Miss. Delia"/>
    <x v="1"/>
    <n v="21"/>
    <n v="0"/>
    <n v="0"/>
    <n v="382649"/>
    <n v="7.75"/>
    <m/>
    <s v="Q"/>
  </r>
  <r>
    <n v="616"/>
    <x v="1"/>
    <n v="2"/>
    <s v="Herman, Miss. Alice"/>
    <x v="1"/>
    <n v="24"/>
    <n v="1"/>
    <n v="2"/>
    <n v="220845"/>
    <n v="65"/>
    <m/>
    <s v="S"/>
  </r>
  <r>
    <n v="755"/>
    <x v="1"/>
    <n v="2"/>
    <s v="Herman, Mrs. Samuel (Jane Laver)"/>
    <x v="1"/>
    <n v="48"/>
    <n v="1"/>
    <n v="2"/>
    <n v="220845"/>
    <n v="65"/>
    <m/>
    <s v="S"/>
  </r>
  <r>
    <n v="16"/>
    <x v="1"/>
    <n v="2"/>
    <s v="Hewlett, Mrs. (Mary D Kingcome) "/>
    <x v="1"/>
    <n v="55"/>
    <n v="0"/>
    <n v="0"/>
    <n v="248706"/>
    <n v="16"/>
    <m/>
    <s v="S"/>
  </r>
  <r>
    <n v="656"/>
    <x v="0"/>
    <n v="2"/>
    <s v="Hickman, Mr. Leonard Mark"/>
    <x v="0"/>
    <n v="24"/>
    <n v="2"/>
    <n v="0"/>
    <s v="S.O.C. 14879"/>
    <n v="73.5"/>
    <m/>
    <s v="S"/>
  </r>
  <r>
    <n v="666"/>
    <x v="0"/>
    <n v="2"/>
    <s v="Hickman, Mr. Lewis"/>
    <x v="0"/>
    <n v="32"/>
    <n v="2"/>
    <n v="0"/>
    <s v="S.O.C. 14879"/>
    <n v="73.5"/>
    <m/>
    <s v="S"/>
  </r>
  <r>
    <n v="121"/>
    <x v="0"/>
    <n v="2"/>
    <s v="Hickman, Mr. Stanley George"/>
    <x v="0"/>
    <n v="21"/>
    <n v="2"/>
    <n v="0"/>
    <s v="S.O.C. 14879"/>
    <n v="73.5"/>
    <m/>
    <s v="S"/>
  </r>
  <r>
    <n v="330"/>
    <x v="1"/>
    <n v="1"/>
    <s v="Hippach, Miss. Jean Gertrude"/>
    <x v="1"/>
    <n v="16"/>
    <n v="0"/>
    <n v="1"/>
    <n v="111361"/>
    <n v="57.979199999999999"/>
    <s v="B18"/>
    <s v="C"/>
  </r>
  <r>
    <n v="524"/>
    <x v="1"/>
    <n v="1"/>
    <s v="Hippach, Mrs. Louis Albert (Ida Sophia Fischer)"/>
    <x v="1"/>
    <n v="44"/>
    <n v="0"/>
    <n v="1"/>
    <n v="111361"/>
    <n v="57.979199999999999"/>
    <s v="B18"/>
    <s v="C"/>
  </r>
  <r>
    <n v="480"/>
    <x v="1"/>
    <n v="3"/>
    <s v="Hirvonen, Miss. Hildur E"/>
    <x v="1"/>
    <n v="2"/>
    <n v="0"/>
    <n v="1"/>
    <n v="3101298"/>
    <n v="12.2875"/>
    <m/>
    <s v="S"/>
  </r>
  <r>
    <n v="530"/>
    <x v="0"/>
    <n v="2"/>
    <s v="Hocking, Mr. Richard George"/>
    <x v="0"/>
    <n v="23"/>
    <n v="2"/>
    <n v="1"/>
    <n v="29104"/>
    <n v="11.5"/>
    <m/>
    <s v="S"/>
  </r>
  <r>
    <n v="775"/>
    <x v="1"/>
    <n v="2"/>
    <s v="Hocking, Mrs. Elizabeth (Eliza Needs)"/>
    <x v="1"/>
    <n v="54"/>
    <n v="1"/>
    <n v="3"/>
    <n v="29105"/>
    <n v="23"/>
    <m/>
    <s v="S"/>
  </r>
  <r>
    <n v="724"/>
    <x v="0"/>
    <n v="2"/>
    <s v="Hodges, Mr. Henry Price"/>
    <x v="0"/>
    <n v="50"/>
    <n v="0"/>
    <n v="0"/>
    <n v="250643"/>
    <n v="13"/>
    <m/>
    <s v="S"/>
  </r>
  <r>
    <n v="766"/>
    <x v="1"/>
    <n v="1"/>
    <s v="Hogeboom, Mrs. John C (Anna Andrews)"/>
    <x v="1"/>
    <n v="51"/>
    <n v="1"/>
    <n v="0"/>
    <n v="13502"/>
    <n v="77.958299999999994"/>
    <s v="D11"/>
    <s v="S"/>
  </r>
  <r>
    <n v="237"/>
    <x v="0"/>
    <n v="2"/>
    <s v="Hold, Mr. Stephen"/>
    <x v="0"/>
    <n v="44"/>
    <n v="1"/>
    <n v="0"/>
    <n v="26707"/>
    <n v="26"/>
    <m/>
    <s v="S"/>
  </r>
  <r>
    <n v="819"/>
    <x v="0"/>
    <n v="3"/>
    <s v="Holm, Mr. John Fredrik Alexander"/>
    <x v="0"/>
    <n v="43"/>
    <n v="0"/>
    <n v="0"/>
    <s v="C 7075"/>
    <n v="6.45"/>
    <m/>
    <s v="S"/>
  </r>
  <r>
    <n v="36"/>
    <x v="0"/>
    <n v="1"/>
    <s v="Holverson, Mr. Alexander Oskar"/>
    <x v="0"/>
    <n v="42"/>
    <n v="1"/>
    <n v="0"/>
    <n v="113789"/>
    <n v="52"/>
    <m/>
    <s v="S"/>
  </r>
  <r>
    <n v="384"/>
    <x v="1"/>
    <n v="1"/>
    <s v="Holverson, Mrs. Alexander Oskar (Mary Aline Towner)"/>
    <x v="1"/>
    <n v="36"/>
    <n v="1"/>
    <n v="0"/>
    <n v="113789"/>
    <n v="52"/>
    <m/>
    <s v="S"/>
  </r>
  <r>
    <n v="605"/>
    <x v="1"/>
    <n v="1"/>
    <s v="Homer, Mr. Harry (&quot;Mr E Haven&quot;)"/>
    <x v="0"/>
    <n v="32"/>
    <n v="0"/>
    <n v="0"/>
    <n v="111426"/>
    <n v="26.55"/>
    <m/>
    <s v="C"/>
  </r>
  <r>
    <n v="217"/>
    <x v="1"/>
    <n v="3"/>
    <s v="Honkanen, Miss. Eliina"/>
    <x v="1"/>
    <n v="27"/>
    <n v="0"/>
    <n v="0"/>
    <s v="STON/O2. 3101283"/>
    <n v="7.9249999999999998"/>
    <m/>
    <s v="S"/>
  </r>
  <r>
    <n v="73"/>
    <x v="0"/>
    <n v="2"/>
    <s v="Hood, Mr. Ambrose Jr"/>
    <x v="0"/>
    <n v="21"/>
    <n v="0"/>
    <n v="0"/>
    <s v="S.O.C. 14879"/>
    <n v="73.5"/>
    <m/>
    <s v="S"/>
  </r>
  <r>
    <n v="614"/>
    <x v="0"/>
    <n v="3"/>
    <s v="Horgan, Mr. John"/>
    <x v="0"/>
    <n v="32"/>
    <n v="0"/>
    <n v="0"/>
    <n v="370377"/>
    <n v="7.75"/>
    <m/>
    <s v="Q"/>
  </r>
  <r>
    <n v="289"/>
    <x v="1"/>
    <n v="2"/>
    <s v="Hosono, Mr. Masabumi"/>
    <x v="0"/>
    <n v="42"/>
    <n v="0"/>
    <n v="0"/>
    <n v="237798"/>
    <n v="13"/>
    <m/>
    <s v="S"/>
  </r>
  <r>
    <n v="225"/>
    <x v="1"/>
    <n v="1"/>
    <s v="Hoyt, Mr. Frederick Maxfield"/>
    <x v="0"/>
    <n v="38"/>
    <n v="1"/>
    <n v="0"/>
    <n v="19943"/>
    <n v="90"/>
    <s v="C93"/>
    <s v="S"/>
  </r>
  <r>
    <n v="794"/>
    <x v="0"/>
    <n v="1"/>
    <s v="Hoyt, Mr. William Fisher"/>
    <x v="0"/>
    <n v="32"/>
    <n v="0"/>
    <n v="0"/>
    <s v="PC 17600"/>
    <n v="30.695799999999998"/>
    <m/>
    <s v="C"/>
  </r>
  <r>
    <n v="487"/>
    <x v="1"/>
    <n v="1"/>
    <s v="Hoyt, Mrs. Frederick Maxfield (Jane Anne Forby)"/>
    <x v="1"/>
    <n v="36"/>
    <n v="1"/>
    <n v="0"/>
    <n v="19943"/>
    <n v="90"/>
    <s v="C93"/>
    <s v="S"/>
  </r>
  <r>
    <n v="700"/>
    <x v="0"/>
    <n v="3"/>
    <s v="Humblen, Mr. Adolf Mathias Nicolai Olsen"/>
    <x v="0"/>
    <n v="42"/>
    <n v="0"/>
    <n v="0"/>
    <n v="348121"/>
    <n v="7.65"/>
    <s v="F G63"/>
    <s v="S"/>
  </r>
  <r>
    <n v="240"/>
    <x v="0"/>
    <n v="2"/>
    <s v="Hunt, Mr. George Henry"/>
    <x v="0"/>
    <n v="33"/>
    <n v="0"/>
    <n v="0"/>
    <s v="SCO/W 1585"/>
    <n v="12.275"/>
    <m/>
    <s v="S"/>
  </r>
  <r>
    <n v="799"/>
    <x v="0"/>
    <n v="3"/>
    <s v="Ibrahim Shawah, Mr. Yousseff"/>
    <x v="0"/>
    <n v="30"/>
    <n v="0"/>
    <n v="0"/>
    <n v="2685"/>
    <n v="7.2291999999999996"/>
    <m/>
    <s v="C"/>
  </r>
  <r>
    <n v="62"/>
    <x v="1"/>
    <n v="1"/>
    <s v="Icard, Miss. Amelie"/>
    <x v="1"/>
    <n v="38"/>
    <n v="0"/>
    <n v="0"/>
    <n v="113572"/>
    <n v="80"/>
    <s v="B28"/>
    <m/>
  </r>
  <r>
    <n v="85"/>
    <x v="1"/>
    <n v="2"/>
    <s v="Ilett, Miss. Bertha"/>
    <x v="1"/>
    <n v="17"/>
    <n v="0"/>
    <n v="0"/>
    <s v="SO/C 14885"/>
    <n v="10.5"/>
    <m/>
    <s v="S"/>
  </r>
  <r>
    <n v="730"/>
    <x v="0"/>
    <n v="3"/>
    <s v="Ilmakangas, Miss. Pieta Sofia"/>
    <x v="1"/>
    <n v="25"/>
    <n v="1"/>
    <n v="0"/>
    <s v="STON/O2. 3101271"/>
    <n v="7.9249999999999998"/>
    <m/>
    <s v="S"/>
  </r>
  <r>
    <n v="178"/>
    <x v="0"/>
    <n v="1"/>
    <s v="Isham, Miss. Ann Elizabeth"/>
    <x v="1"/>
    <n v="50"/>
    <n v="0"/>
    <n v="0"/>
    <s v="PC 17595"/>
    <n v="28.712499999999999"/>
    <s v="C49"/>
    <s v="C"/>
  </r>
  <r>
    <n v="739"/>
    <x v="0"/>
    <n v="3"/>
    <s v="Ivanoff, Mr. Kanio"/>
    <x v="0"/>
    <n v="32"/>
    <n v="0"/>
    <n v="0"/>
    <n v="349201"/>
    <n v="7.8958000000000004"/>
    <m/>
    <s v="S"/>
  </r>
  <r>
    <n v="218"/>
    <x v="0"/>
    <n v="2"/>
    <s v="Jacobsohn, Mr. Sidney Samuel"/>
    <x v="0"/>
    <n v="42"/>
    <n v="1"/>
    <n v="0"/>
    <n v="243847"/>
    <n v="27"/>
    <m/>
    <s v="S"/>
  </r>
  <r>
    <n v="601"/>
    <x v="1"/>
    <n v="2"/>
    <s v="Jacobsohn, Mrs. Sidney Samuel (Amy Frances Christy)"/>
    <x v="1"/>
    <n v="24"/>
    <n v="2"/>
    <n v="1"/>
    <n v="243847"/>
    <n v="27"/>
    <m/>
    <s v="S"/>
  </r>
  <r>
    <n v="456"/>
    <x v="1"/>
    <n v="3"/>
    <s v="Jalsevac, Mr. Ivan"/>
    <x v="0"/>
    <n v="29"/>
    <n v="0"/>
    <n v="0"/>
    <n v="349240"/>
    <n v="7.8958000000000004"/>
    <m/>
    <s v="C"/>
  </r>
  <r>
    <n v="392"/>
    <x v="1"/>
    <n v="3"/>
    <s v="Jansson, Mr. Carl Olof"/>
    <x v="0"/>
    <n v="21"/>
    <n v="0"/>
    <n v="0"/>
    <n v="350034"/>
    <n v="7.7957999999999998"/>
    <m/>
    <s v="S"/>
  </r>
  <r>
    <n v="612"/>
    <x v="0"/>
    <n v="3"/>
    <s v="Jardin, Mr. Jose Neto"/>
    <x v="0"/>
    <n v="32"/>
    <n v="0"/>
    <n v="0"/>
    <s v="SOTON/O.Q. 3101305"/>
    <n v="7.05"/>
    <m/>
    <s v="S"/>
  </r>
  <r>
    <n v="587"/>
    <x v="0"/>
    <n v="2"/>
    <s v="Jarvis, Mr. John Denzil"/>
    <x v="0"/>
    <n v="47"/>
    <n v="0"/>
    <n v="0"/>
    <n v="237565"/>
    <n v="15"/>
    <m/>
    <s v="S"/>
  </r>
  <r>
    <n v="71"/>
    <x v="0"/>
    <n v="2"/>
    <s v="Jenkin, Mr. Stephen Curnow"/>
    <x v="0"/>
    <n v="32"/>
    <n v="0"/>
    <n v="0"/>
    <s v="C.A. 33111"/>
    <n v="10.5"/>
    <m/>
    <s v="S"/>
  </r>
  <r>
    <n v="641"/>
    <x v="0"/>
    <n v="3"/>
    <s v="Jensen, Mr. Hans Peder"/>
    <x v="0"/>
    <n v="20"/>
    <n v="0"/>
    <n v="0"/>
    <n v="350050"/>
    <n v="7.8541999999999996"/>
    <m/>
    <s v="S"/>
  </r>
  <r>
    <n v="772"/>
    <x v="0"/>
    <n v="3"/>
    <s v="Jensen, Mr. Niels Peder"/>
    <x v="0"/>
    <n v="48"/>
    <n v="0"/>
    <n v="0"/>
    <n v="350047"/>
    <n v="7.8541999999999996"/>
    <m/>
    <s v="S"/>
  </r>
  <r>
    <n v="722"/>
    <x v="0"/>
    <n v="3"/>
    <s v="Jensen, Mr. Svend Lauritz"/>
    <x v="0"/>
    <n v="17"/>
    <n v="1"/>
    <n v="0"/>
    <n v="350048"/>
    <n v="7.0541999999999998"/>
    <m/>
    <s v="S"/>
  </r>
  <r>
    <n v="369"/>
    <x v="1"/>
    <n v="3"/>
    <s v="Jermyn, Miss. Annie"/>
    <x v="1"/>
    <n v="21"/>
    <n v="0"/>
    <n v="0"/>
    <n v="14313"/>
    <n v="7.75"/>
    <m/>
    <s v="Q"/>
  </r>
  <r>
    <n v="474"/>
    <x v="1"/>
    <n v="2"/>
    <s v="Jerwan, Mrs. Amin S (Marie Marthe Thuillard)"/>
    <x v="1"/>
    <n v="23"/>
    <n v="0"/>
    <n v="0"/>
    <s v="SC/AH Basle 541"/>
    <n v="13.791700000000001"/>
    <s v="D"/>
    <s v="C"/>
  </r>
  <r>
    <n v="445"/>
    <x v="1"/>
    <n v="3"/>
    <s v="Johannesen-Bratthammer, Mr. Bernt"/>
    <x v="0"/>
    <n v="32"/>
    <n v="0"/>
    <n v="0"/>
    <n v="65306"/>
    <n v="8.1125000000000007"/>
    <m/>
    <s v="S"/>
  </r>
  <r>
    <n v="203"/>
    <x v="0"/>
    <n v="3"/>
    <s v="Johanson, Mr. Jakob Alfred"/>
    <x v="0"/>
    <n v="34"/>
    <n v="0"/>
    <n v="0"/>
    <n v="3101264"/>
    <n v="6.4958"/>
    <m/>
    <s v="S"/>
  </r>
  <r>
    <n v="396"/>
    <x v="0"/>
    <n v="3"/>
    <s v="Johansson, Mr. Erik"/>
    <x v="0"/>
    <n v="22"/>
    <n v="0"/>
    <n v="0"/>
    <n v="350052"/>
    <n v="7.7957999999999998"/>
    <m/>
    <s v="S"/>
  </r>
  <r>
    <n v="104"/>
    <x v="0"/>
    <n v="3"/>
    <s v="Johansson, Mr. Gustaf Joel"/>
    <x v="0"/>
    <n v="33"/>
    <n v="0"/>
    <n v="0"/>
    <n v="7540"/>
    <n v="8.6541999999999994"/>
    <m/>
    <s v="S"/>
  </r>
  <r>
    <n v="806"/>
    <x v="0"/>
    <n v="3"/>
    <s v="Johansson, Mr. Karl Johan"/>
    <x v="0"/>
    <n v="31"/>
    <n v="0"/>
    <n v="0"/>
    <n v="347063"/>
    <n v="7.7750000000000004"/>
    <m/>
    <s v="S"/>
  </r>
  <r>
    <n v="870"/>
    <x v="1"/>
    <n v="3"/>
    <s v="Johnson, Master. Harold Theodor"/>
    <x v="0"/>
    <n v="4"/>
    <n v="1"/>
    <n v="1"/>
    <n v="347742"/>
    <n v="11.1333"/>
    <m/>
    <s v="S"/>
  </r>
  <r>
    <n v="173"/>
    <x v="1"/>
    <n v="3"/>
    <s v="Johnson, Miss. Eleanor Ileen"/>
    <x v="1"/>
    <n v="1"/>
    <n v="1"/>
    <n v="1"/>
    <n v="347742"/>
    <n v="11.1333"/>
    <m/>
    <s v="S"/>
  </r>
  <r>
    <n v="598"/>
    <x v="0"/>
    <n v="3"/>
    <s v="Johnson, Mr. Alfred"/>
    <x v="0"/>
    <n v="49"/>
    <n v="0"/>
    <n v="0"/>
    <s v="LINE"/>
    <n v="0"/>
    <m/>
    <s v="S"/>
  </r>
  <r>
    <n v="720"/>
    <x v="0"/>
    <n v="3"/>
    <s v="Johnson, Mr. Malkolm Joackim"/>
    <x v="0"/>
    <n v="33"/>
    <n v="0"/>
    <n v="0"/>
    <n v="347062"/>
    <n v="7.7750000000000004"/>
    <m/>
    <s v="S"/>
  </r>
  <r>
    <n v="303"/>
    <x v="0"/>
    <n v="3"/>
    <s v="Johnson, Mr. William Cahoone Jr"/>
    <x v="0"/>
    <n v="19"/>
    <n v="0"/>
    <n v="0"/>
    <s v="LINE"/>
    <n v="0"/>
    <m/>
    <s v="S"/>
  </r>
  <r>
    <n v="9"/>
    <x v="1"/>
    <n v="3"/>
    <s v="Johnson, Mrs. Oscar W (Elisabeth Vilhelmina Berg)"/>
    <x v="1"/>
    <n v="27"/>
    <n v="0"/>
    <n v="2"/>
    <n v="347742"/>
    <n v="11.1333"/>
    <m/>
    <s v="S"/>
  </r>
  <r>
    <n v="889"/>
    <x v="0"/>
    <n v="3"/>
    <s v="Johnston, Miss. Catherine Helen &quot;Carrie&quot;"/>
    <x v="1"/>
    <n v="21"/>
    <n v="1"/>
    <n v="2"/>
    <s v="W./C. 6607"/>
    <n v="23.45"/>
    <m/>
    <s v="S"/>
  </r>
  <r>
    <n v="784"/>
    <x v="0"/>
    <n v="3"/>
    <s v="Johnston, Mr. Andrew G"/>
    <x v="0"/>
    <n v="11"/>
    <n v="1"/>
    <n v="2"/>
    <s v="W./C. 6607"/>
    <n v="23.45"/>
    <m/>
    <s v="S"/>
  </r>
  <r>
    <n v="754"/>
    <x v="0"/>
    <n v="3"/>
    <s v="Jonkoff, Mr. Lalio"/>
    <x v="0"/>
    <n v="23"/>
    <n v="0"/>
    <n v="0"/>
    <n v="349204"/>
    <n v="7.8958000000000004"/>
    <m/>
    <s v="S"/>
  </r>
  <r>
    <n v="570"/>
    <x v="1"/>
    <n v="3"/>
    <s v="Jonsson, Mr. Carl"/>
    <x v="0"/>
    <n v="32"/>
    <n v="0"/>
    <n v="0"/>
    <n v="350417"/>
    <n v="7.8541999999999996"/>
    <m/>
    <s v="S"/>
  </r>
  <r>
    <n v="114"/>
    <x v="0"/>
    <n v="3"/>
    <s v="Jussila, Miss. Katriina"/>
    <x v="1"/>
    <n v="20"/>
    <n v="1"/>
    <n v="0"/>
    <n v="4136"/>
    <n v="9.8249999999999993"/>
    <m/>
    <s v="S"/>
  </r>
  <r>
    <n v="403"/>
    <x v="0"/>
    <n v="3"/>
    <s v="Jussila, Miss. Mari Aina"/>
    <x v="1"/>
    <n v="21"/>
    <n v="1"/>
    <n v="0"/>
    <n v="4137"/>
    <n v="9.8249999999999993"/>
    <m/>
    <s v="S"/>
  </r>
  <r>
    <n v="580"/>
    <x v="1"/>
    <n v="3"/>
    <s v="Jussila, Mr. Eiriik"/>
    <x v="0"/>
    <n v="32"/>
    <n v="0"/>
    <n v="0"/>
    <s v="STON/O 2. 3101286"/>
    <n v="7.9249999999999998"/>
    <m/>
    <s v="S"/>
  </r>
  <r>
    <n v="434"/>
    <x v="0"/>
    <n v="3"/>
    <s v="Kallio, Mr. Nikolai Erland"/>
    <x v="0"/>
    <n v="17"/>
    <n v="0"/>
    <n v="0"/>
    <s v="STON/O 2. 3101274"/>
    <n v="7.125"/>
    <m/>
    <s v="S"/>
  </r>
  <r>
    <n v="653"/>
    <x v="0"/>
    <n v="3"/>
    <s v="Kalvik, Mr. Johannes Halvorsen"/>
    <x v="0"/>
    <n v="21"/>
    <n v="0"/>
    <n v="0"/>
    <n v="8475"/>
    <n v="8.4332999999999991"/>
    <m/>
    <s v="S"/>
  </r>
  <r>
    <n v="100"/>
    <x v="0"/>
    <n v="2"/>
    <s v="Kantor, Mr. Sinai"/>
    <x v="0"/>
    <n v="34"/>
    <n v="1"/>
    <n v="0"/>
    <n v="244367"/>
    <n v="26"/>
    <m/>
    <s v="S"/>
  </r>
  <r>
    <n v="317"/>
    <x v="1"/>
    <n v="2"/>
    <s v="Kantor, Mrs. Sinai (Miriam Sternin)"/>
    <x v="1"/>
    <n v="24"/>
    <n v="1"/>
    <n v="0"/>
    <n v="244367"/>
    <n v="26"/>
    <m/>
    <s v="S"/>
  </r>
  <r>
    <n v="607"/>
    <x v="0"/>
    <n v="3"/>
    <s v="Karaic, Mr. Milan"/>
    <x v="0"/>
    <n v="30"/>
    <n v="0"/>
    <n v="0"/>
    <n v="349246"/>
    <n v="7.8958000000000004"/>
    <m/>
    <s v="S"/>
  </r>
  <r>
    <n v="479"/>
    <x v="0"/>
    <n v="3"/>
    <s v="Karlsson, Mr. Nils August"/>
    <x v="0"/>
    <n v="22"/>
    <n v="0"/>
    <n v="0"/>
    <n v="350060"/>
    <n v="7.5208000000000004"/>
    <m/>
    <s v="S"/>
  </r>
  <r>
    <n v="692"/>
    <x v="1"/>
    <n v="3"/>
    <s v="Karun, Miss. Manca"/>
    <x v="1"/>
    <n v="4"/>
    <n v="0"/>
    <n v="1"/>
    <n v="349256"/>
    <n v="13.416700000000001"/>
    <m/>
    <s v="C"/>
  </r>
  <r>
    <n v="525"/>
    <x v="0"/>
    <n v="3"/>
    <s v="Kassem, Mr. Fared"/>
    <x v="0"/>
    <n v="32"/>
    <n v="0"/>
    <n v="0"/>
    <n v="2700"/>
    <n v="7.2291999999999996"/>
    <m/>
    <s v="C"/>
  </r>
  <r>
    <n v="304"/>
    <x v="1"/>
    <n v="2"/>
    <s v="Keane, Miss. Nora A"/>
    <x v="1"/>
    <n v="21"/>
    <n v="0"/>
    <n v="0"/>
    <n v="226593"/>
    <n v="12.35"/>
    <s v="E101"/>
    <s v="Q"/>
  </r>
  <r>
    <n v="791"/>
    <x v="0"/>
    <n v="3"/>
    <s v="Keane, Mr. Andrew &quot;Andy&quot;"/>
    <x v="0"/>
    <n v="32"/>
    <n v="0"/>
    <n v="0"/>
    <n v="12460"/>
    <n v="7.75"/>
    <m/>
    <s v="Q"/>
  </r>
  <r>
    <n v="471"/>
    <x v="0"/>
    <n v="3"/>
    <s v="Keefe, Mr. Arthur"/>
    <x v="0"/>
    <n v="32"/>
    <n v="0"/>
    <n v="0"/>
    <n v="323592"/>
    <n v="7.25"/>
    <m/>
    <s v="S"/>
  </r>
  <r>
    <n v="301"/>
    <x v="1"/>
    <n v="3"/>
    <s v="Kelly, Miss. Anna Katherine &quot;Annie Kate&quot;"/>
    <x v="1"/>
    <n v="21"/>
    <n v="0"/>
    <n v="0"/>
    <n v="9234"/>
    <n v="7.75"/>
    <m/>
    <s v="Q"/>
  </r>
  <r>
    <n v="574"/>
    <x v="1"/>
    <n v="3"/>
    <s v="Kelly, Miss. Mary"/>
    <x v="1"/>
    <n v="21"/>
    <n v="0"/>
    <n v="0"/>
    <n v="14312"/>
    <n v="7.75"/>
    <m/>
    <s v="Q"/>
  </r>
  <r>
    <n v="697"/>
    <x v="0"/>
    <n v="3"/>
    <s v="Kelly, Mr. James"/>
    <x v="0"/>
    <n v="44"/>
    <n v="0"/>
    <n v="0"/>
    <n v="363592"/>
    <n v="8.0500000000000007"/>
    <m/>
    <s v="S"/>
  </r>
  <r>
    <n v="707"/>
    <x v="1"/>
    <n v="2"/>
    <s v="Kelly, Mrs. Florence &quot;Fannie&quot;"/>
    <x v="1"/>
    <n v="45"/>
    <n v="0"/>
    <n v="0"/>
    <n v="223596"/>
    <n v="13.5"/>
    <m/>
    <s v="S"/>
  </r>
  <r>
    <n v="488"/>
    <x v="0"/>
    <n v="1"/>
    <s v="Kent, Mr. Edward Austin"/>
    <x v="0"/>
    <n v="58"/>
    <n v="0"/>
    <n v="0"/>
    <n v="11771"/>
    <n v="29.7"/>
    <s v="B37"/>
    <s v="C"/>
  </r>
  <r>
    <n v="458"/>
    <x v="1"/>
    <n v="1"/>
    <s v="Kenyon, Mrs. Frederick R (Marion)"/>
    <x v="1"/>
    <n v="36"/>
    <n v="1"/>
    <n v="0"/>
    <n v="17464"/>
    <n v="51.862499999999997"/>
    <s v="D21"/>
    <s v="S"/>
  </r>
  <r>
    <n v="215"/>
    <x v="0"/>
    <n v="3"/>
    <s v="Kiernan, Mr. Philip"/>
    <x v="0"/>
    <n v="11"/>
    <n v="1"/>
    <n v="0"/>
    <n v="367229"/>
    <n v="7.75"/>
    <m/>
    <s v="Q"/>
  </r>
  <r>
    <n v="779"/>
    <x v="0"/>
    <n v="3"/>
    <s v="Kilgannon, Mr. Thomas J"/>
    <x v="0"/>
    <n v="32"/>
    <n v="0"/>
    <n v="0"/>
    <n v="36865"/>
    <n v="7.7374999999999998"/>
    <m/>
    <s v="Q"/>
  </r>
  <r>
    <n v="622"/>
    <x v="1"/>
    <n v="1"/>
    <s v="Kimball, Mr. Edwin Nelson Jr"/>
    <x v="0"/>
    <n v="42"/>
    <n v="1"/>
    <n v="0"/>
    <n v="11753"/>
    <n v="52.554200000000002"/>
    <s v="D19"/>
    <s v="S"/>
  </r>
  <r>
    <n v="70"/>
    <x v="0"/>
    <n v="3"/>
    <s v="Kink, Mr. Vincenz"/>
    <x v="0"/>
    <n v="26"/>
    <n v="2"/>
    <n v="0"/>
    <n v="315151"/>
    <n v="8.6624999999999996"/>
    <m/>
    <s v="S"/>
  </r>
  <r>
    <n v="185"/>
    <x v="1"/>
    <n v="3"/>
    <s v="Kink-Heilmann, Miss. Luise Gretchen"/>
    <x v="1"/>
    <n v="4"/>
    <n v="0"/>
    <n v="2"/>
    <n v="315153"/>
    <n v="22.024999999999999"/>
    <m/>
    <s v="S"/>
  </r>
  <r>
    <n v="627"/>
    <x v="0"/>
    <n v="2"/>
    <s v="Kirkland, Rev. Charles Leonard"/>
    <x v="0"/>
    <n v="57"/>
    <n v="0"/>
    <n v="0"/>
    <n v="219533"/>
    <n v="12.35"/>
    <m/>
    <s v="Q"/>
  </r>
  <r>
    <n v="712"/>
    <x v="0"/>
    <n v="1"/>
    <s v="Klaber, Mr. Herman"/>
    <x v="0"/>
    <n v="32"/>
    <n v="0"/>
    <n v="0"/>
    <n v="113028"/>
    <n v="26.55"/>
    <s v="C124"/>
    <s v="S"/>
  </r>
  <r>
    <n v="176"/>
    <x v="0"/>
    <n v="3"/>
    <s v="Klasen, Mr. Klas Albin"/>
    <x v="0"/>
    <n v="18"/>
    <n v="1"/>
    <n v="1"/>
    <n v="350404"/>
    <n v="7.8541999999999996"/>
    <m/>
    <s v="S"/>
  </r>
  <r>
    <n v="733"/>
    <x v="0"/>
    <n v="2"/>
    <s v="Knight, Mr. Robert J"/>
    <x v="0"/>
    <n v="32"/>
    <n v="0"/>
    <n v="0"/>
    <n v="239855"/>
    <n v="0"/>
    <m/>
    <s v="S"/>
  </r>
  <r>
    <n v="43"/>
    <x v="0"/>
    <n v="3"/>
    <s v="Kraeff, Mr. Theodor"/>
    <x v="0"/>
    <n v="32"/>
    <n v="0"/>
    <n v="0"/>
    <n v="349253"/>
    <n v="7.8958000000000004"/>
    <m/>
    <s v="C"/>
  </r>
  <r>
    <n v="440"/>
    <x v="0"/>
    <n v="2"/>
    <s v="Kvillner, Mr. Johan Henrik Johannesson"/>
    <x v="0"/>
    <n v="31"/>
    <n v="0"/>
    <n v="0"/>
    <s v="C.A. 18723"/>
    <n v="10.5"/>
    <m/>
    <s v="S"/>
  </r>
  <r>
    <n v="523"/>
    <x v="0"/>
    <n v="3"/>
    <s v="Lahoud, Mr. Sarkis"/>
    <x v="0"/>
    <n v="32"/>
    <n v="0"/>
    <n v="0"/>
    <n v="2624"/>
    <n v="7.2249999999999996"/>
    <m/>
    <s v="C"/>
  </r>
  <r>
    <n v="313"/>
    <x v="0"/>
    <n v="2"/>
    <s v="Lahtinen, Mrs. William (Anna Sylfven)"/>
    <x v="1"/>
    <n v="26"/>
    <n v="1"/>
    <n v="1"/>
    <n v="250651"/>
    <n v="26"/>
    <m/>
    <s v="S"/>
  </r>
  <r>
    <n v="504"/>
    <x v="0"/>
    <n v="3"/>
    <s v="Laitinen, Miss. Kristina Sofia"/>
    <x v="1"/>
    <n v="37"/>
    <n v="0"/>
    <n v="0"/>
    <n v="4135"/>
    <n v="9.5875000000000004"/>
    <m/>
    <s v="S"/>
  </r>
  <r>
    <n v="879"/>
    <x v="0"/>
    <n v="3"/>
    <s v="Laleff, Mr. Kristo"/>
    <x v="0"/>
    <n v="32"/>
    <n v="0"/>
    <n v="0"/>
    <n v="349217"/>
    <n v="7.8958000000000004"/>
    <m/>
    <s v="S"/>
  </r>
  <r>
    <n v="693"/>
    <x v="1"/>
    <n v="3"/>
    <s v="Lam, Mr. Ali"/>
    <x v="0"/>
    <n v="32"/>
    <n v="0"/>
    <n v="0"/>
    <n v="1601"/>
    <n v="56.495800000000003"/>
    <m/>
    <s v="S"/>
  </r>
  <r>
    <n v="827"/>
    <x v="0"/>
    <n v="3"/>
    <s v="Lam, Mr. Len"/>
    <x v="0"/>
    <n v="32"/>
    <n v="0"/>
    <n v="0"/>
    <n v="1601"/>
    <n v="56.495800000000003"/>
    <m/>
    <s v="S"/>
  </r>
  <r>
    <n v="377"/>
    <x v="1"/>
    <n v="3"/>
    <s v="Landergren, Miss. Aurora Adelia"/>
    <x v="1"/>
    <n v="22"/>
    <n v="0"/>
    <n v="0"/>
    <s v="C 7077"/>
    <n v="7.25"/>
    <m/>
    <s v="S"/>
  </r>
  <r>
    <n v="510"/>
    <x v="1"/>
    <n v="3"/>
    <s v="Lang, Mr. Fang"/>
    <x v="0"/>
    <n v="26"/>
    <n v="0"/>
    <n v="0"/>
    <n v="1601"/>
    <n v="56.495800000000003"/>
    <m/>
    <s v="S"/>
  </r>
  <r>
    <n v="44"/>
    <x v="1"/>
    <n v="2"/>
    <s v="Laroche, Miss. Simonne Marie Anne Andree"/>
    <x v="1"/>
    <n v="3"/>
    <n v="1"/>
    <n v="2"/>
    <s v="SC/Paris 2123"/>
    <n v="41.5792"/>
    <m/>
    <s v="C"/>
  </r>
  <r>
    <n v="686"/>
    <x v="0"/>
    <n v="2"/>
    <s v="Laroche, Mr. Joseph Philippe Lemercier"/>
    <x v="0"/>
    <n v="25"/>
    <n v="1"/>
    <n v="2"/>
    <s v="SC/Paris 2123"/>
    <n v="41.5792"/>
    <m/>
    <s v="C"/>
  </r>
  <r>
    <n v="609"/>
    <x v="1"/>
    <n v="2"/>
    <s v="Laroche, Mrs. Joseph (Juliette Marie Louise Lafargue)"/>
    <x v="1"/>
    <n v="22"/>
    <n v="1"/>
    <n v="2"/>
    <s v="SC/Paris 2123"/>
    <n v="41.5792"/>
    <m/>
    <s v="C"/>
  </r>
  <r>
    <n v="714"/>
    <x v="0"/>
    <n v="3"/>
    <s v="Larsson, Mr. August Viktor"/>
    <x v="0"/>
    <n v="29"/>
    <n v="0"/>
    <n v="0"/>
    <n v="7545"/>
    <n v="9.4832999999999998"/>
    <m/>
    <s v="S"/>
  </r>
  <r>
    <n v="232"/>
    <x v="0"/>
    <n v="3"/>
    <s v="Larsson, Mr. Bengt Edvin"/>
    <x v="0"/>
    <n v="29"/>
    <n v="0"/>
    <n v="0"/>
    <n v="347067"/>
    <n v="7.7750000000000004"/>
    <m/>
    <s v="S"/>
  </r>
  <r>
    <n v="797"/>
    <x v="1"/>
    <n v="1"/>
    <s v="Leader, Dr. Alice (Farnham)"/>
    <x v="1"/>
    <n v="49"/>
    <n v="0"/>
    <n v="0"/>
    <n v="17465"/>
    <n v="25.929200000000002"/>
    <s v="D17"/>
    <s v="S"/>
  </r>
  <r>
    <n v="554"/>
    <x v="1"/>
    <n v="3"/>
    <s v="Leeni, Mr. Fahim (&quot;Philip Zenni&quot;)"/>
    <x v="0"/>
    <n v="22"/>
    <n v="0"/>
    <n v="0"/>
    <n v="2620"/>
    <n v="7.2249999999999996"/>
    <m/>
    <s v="C"/>
  </r>
  <r>
    <n v="177"/>
    <x v="1"/>
    <n v="3"/>
    <s v="Lefebre, Master. Henry Forbes"/>
    <x v="0"/>
    <n v="9"/>
    <n v="3"/>
    <n v="1"/>
    <n v="4133"/>
    <n v="25.466699999999999"/>
    <m/>
    <s v="S"/>
  </r>
  <r>
    <n v="410"/>
    <x v="0"/>
    <n v="3"/>
    <s v="Lefebre, Miss. Ida"/>
    <x v="1"/>
    <n v="21"/>
    <n v="3"/>
    <n v="1"/>
    <n v="4133"/>
    <n v="25.466699999999999"/>
    <m/>
    <s v="S"/>
  </r>
  <r>
    <n v="486"/>
    <x v="0"/>
    <n v="3"/>
    <s v="Lefebre, Miss. Jeannie"/>
    <x v="1"/>
    <n v="21"/>
    <n v="3"/>
    <n v="1"/>
    <n v="4133"/>
    <n v="25.466699999999999"/>
    <m/>
    <s v="S"/>
  </r>
  <r>
    <n v="230"/>
    <x v="0"/>
    <n v="3"/>
    <s v="Lefebre, Miss. Mathilde"/>
    <x v="1"/>
    <n v="21"/>
    <n v="3"/>
    <n v="1"/>
    <n v="4133"/>
    <n v="25.466699999999999"/>
    <m/>
    <s v="S"/>
  </r>
  <r>
    <n v="390"/>
    <x v="1"/>
    <n v="2"/>
    <s v="Lehmann, Miss. Bertha"/>
    <x v="1"/>
    <n v="17"/>
    <n v="0"/>
    <n v="0"/>
    <s v="SC 1748"/>
    <n v="12"/>
    <m/>
    <s v="C"/>
  </r>
  <r>
    <n v="637"/>
    <x v="0"/>
    <n v="3"/>
    <s v="Leinonen, Mr. Antti Gustaf"/>
    <x v="0"/>
    <n v="32"/>
    <n v="0"/>
    <n v="0"/>
    <s v="STON/O 2. 3101292"/>
    <n v="7.9249999999999998"/>
    <m/>
    <s v="S"/>
  </r>
  <r>
    <n v="597"/>
    <x v="1"/>
    <n v="2"/>
    <s v="Leitch, Miss. Jessie Wills"/>
    <x v="1"/>
    <n v="21"/>
    <n v="0"/>
    <n v="0"/>
    <n v="248727"/>
    <n v="33"/>
    <m/>
    <s v="S"/>
  </r>
  <r>
    <n v="844"/>
    <x v="0"/>
    <n v="3"/>
    <s v="Lemberopolous, Mr. Peter L"/>
    <x v="0"/>
    <n v="34.5"/>
    <n v="0"/>
    <n v="0"/>
    <n v="2683"/>
    <n v="6.4375"/>
    <m/>
    <s v="C"/>
  </r>
  <r>
    <n v="517"/>
    <x v="1"/>
    <n v="2"/>
    <s v="Lemore, Mrs. (Amelia Milley)"/>
    <x v="1"/>
    <n v="34"/>
    <n v="0"/>
    <n v="0"/>
    <s v="C.A. 34260"/>
    <n v="10.5"/>
    <s v="F33"/>
    <s v="S"/>
  </r>
  <r>
    <n v="47"/>
    <x v="0"/>
    <n v="3"/>
    <s v="Lennon, Mr. Denis"/>
    <x v="0"/>
    <n v="11"/>
    <n v="1"/>
    <n v="0"/>
    <n v="370371"/>
    <n v="15.5"/>
    <m/>
    <s v="Q"/>
  </r>
  <r>
    <n v="180"/>
    <x v="0"/>
    <n v="3"/>
    <s v="Leonard, Mr. Lionel"/>
    <x v="0"/>
    <n v="36"/>
    <n v="0"/>
    <n v="0"/>
    <s v="LINE"/>
    <n v="0"/>
    <m/>
    <s v="S"/>
  </r>
  <r>
    <n v="538"/>
    <x v="1"/>
    <n v="1"/>
    <s v="LeRoy, Miss. Bertha"/>
    <x v="1"/>
    <n v="30"/>
    <n v="0"/>
    <n v="0"/>
    <s v="PC 17761"/>
    <n v="106.425"/>
    <m/>
    <s v="C"/>
  </r>
  <r>
    <n v="812"/>
    <x v="0"/>
    <n v="3"/>
    <s v="Lester, Mr. James"/>
    <x v="0"/>
    <n v="39"/>
    <n v="0"/>
    <n v="0"/>
    <s v="A/4 48871"/>
    <n v="24.15"/>
    <m/>
    <s v="S"/>
  </r>
  <r>
    <n v="738"/>
    <x v="1"/>
    <n v="1"/>
    <s v="Lesurer, Mr. Gustave J"/>
    <x v="0"/>
    <n v="32"/>
    <n v="0"/>
    <n v="0"/>
    <s v="PC 17755"/>
    <n v="512.32920000000001"/>
    <s v="B101"/>
    <s v="C"/>
  </r>
  <r>
    <n v="293"/>
    <x v="0"/>
    <n v="2"/>
    <s v="Levy, Mr. Rene Jacques"/>
    <x v="0"/>
    <n v="36"/>
    <n v="0"/>
    <n v="0"/>
    <s v="SC/Paris 2163"/>
    <n v="12.875"/>
    <s v="D"/>
    <s v="C"/>
  </r>
  <r>
    <n v="296"/>
    <x v="0"/>
    <n v="1"/>
    <s v="Lewy, Mr. Ervin G"/>
    <x v="0"/>
    <n v="32"/>
    <n v="0"/>
    <n v="0"/>
    <s v="PC 17612"/>
    <n v="27.720800000000001"/>
    <m/>
    <s v="C"/>
  </r>
  <r>
    <n v="235"/>
    <x v="0"/>
    <n v="2"/>
    <s v="Leyson, Mr. Robert William Norman"/>
    <x v="0"/>
    <n v="24"/>
    <n v="0"/>
    <n v="0"/>
    <s v="C.A. 29566"/>
    <n v="10.5"/>
    <m/>
    <s v="S"/>
  </r>
  <r>
    <n v="771"/>
    <x v="0"/>
    <n v="3"/>
    <s v="Lievens, Mr. Rene Aime"/>
    <x v="0"/>
    <n v="24"/>
    <n v="0"/>
    <n v="0"/>
    <n v="345781"/>
    <n v="9.5"/>
    <m/>
    <s v="S"/>
  </r>
  <r>
    <n v="247"/>
    <x v="0"/>
    <n v="3"/>
    <s v="Lindahl, Miss. Agda Thorilda Viktoria"/>
    <x v="1"/>
    <n v="25"/>
    <n v="0"/>
    <n v="0"/>
    <n v="347071"/>
    <n v="7.7750000000000004"/>
    <m/>
    <s v="S"/>
  </r>
  <r>
    <n v="277"/>
    <x v="0"/>
    <n v="3"/>
    <s v="Lindblom, Miss. Augusta Charlotta"/>
    <x v="1"/>
    <n v="45"/>
    <n v="0"/>
    <n v="0"/>
    <n v="347073"/>
    <n v="7.75"/>
    <m/>
    <s v="S"/>
  </r>
  <r>
    <n v="606"/>
    <x v="0"/>
    <n v="3"/>
    <s v="Lindell, Mr. Edvard Bengtsson"/>
    <x v="0"/>
    <n v="36"/>
    <n v="1"/>
    <n v="0"/>
    <n v="349910"/>
    <n v="15.55"/>
    <m/>
    <s v="S"/>
  </r>
  <r>
    <n v="665"/>
    <x v="1"/>
    <n v="3"/>
    <s v="Lindqvist, Mr. Eino William"/>
    <x v="0"/>
    <n v="20"/>
    <n v="1"/>
    <n v="0"/>
    <s v="STON/O 2. 3101285"/>
    <n v="7.9249999999999998"/>
    <m/>
    <s v="S"/>
  </r>
  <r>
    <n v="854"/>
    <x v="1"/>
    <n v="1"/>
    <s v="Lines, Miss. Mary Conover"/>
    <x v="1"/>
    <n v="16"/>
    <n v="0"/>
    <n v="1"/>
    <s v="PC 17592"/>
    <n v="39.4"/>
    <s v="D28"/>
    <s v="S"/>
  </r>
  <r>
    <n v="170"/>
    <x v="0"/>
    <n v="3"/>
    <s v="Ling, Mr. Lee"/>
    <x v="0"/>
    <n v="28"/>
    <n v="0"/>
    <n v="0"/>
    <n v="1601"/>
    <n v="56.495800000000003"/>
    <m/>
    <s v="S"/>
  </r>
  <r>
    <n v="254"/>
    <x v="0"/>
    <n v="3"/>
    <s v="Lobb, Mr. William Arthur"/>
    <x v="0"/>
    <n v="30"/>
    <n v="1"/>
    <n v="0"/>
    <s v="A/5. 3336"/>
    <n v="16.100000000000001"/>
    <m/>
    <s v="S"/>
  </r>
  <r>
    <n v="618"/>
    <x v="0"/>
    <n v="3"/>
    <s v="Lobb, Mrs. William Arthur (Cordelia K Stanlick)"/>
    <x v="1"/>
    <n v="26"/>
    <n v="1"/>
    <n v="0"/>
    <s v="A/5. 3336"/>
    <n v="16.100000000000001"/>
    <m/>
    <s v="S"/>
  </r>
  <r>
    <n v="783"/>
    <x v="0"/>
    <n v="1"/>
    <s v="Long, Mr. Milton Clyde"/>
    <x v="0"/>
    <n v="29"/>
    <n v="0"/>
    <n v="0"/>
    <n v="113501"/>
    <n v="30"/>
    <s v="D6"/>
    <s v="S"/>
  </r>
  <r>
    <n v="628"/>
    <x v="1"/>
    <n v="1"/>
    <s v="Longley, Miss. Gretchen Fiske"/>
    <x v="1"/>
    <n v="21"/>
    <n v="0"/>
    <n v="0"/>
    <n v="13502"/>
    <n v="77.958299999999994"/>
    <s v="D9"/>
    <s v="S"/>
  </r>
  <r>
    <n v="433"/>
    <x v="1"/>
    <n v="2"/>
    <s v="Louch, Mrs. Charles Alexander (Alice Adelaide Slow)"/>
    <x v="1"/>
    <n v="42"/>
    <n v="1"/>
    <n v="0"/>
    <s v="SC/AH 3085"/>
    <n v="26"/>
    <m/>
    <s v="S"/>
  </r>
  <r>
    <n v="228"/>
    <x v="0"/>
    <n v="3"/>
    <s v="Lovell, Mr. John Hall (&quot;Henry&quot;)"/>
    <x v="0"/>
    <n v="20.5"/>
    <n v="0"/>
    <n v="0"/>
    <s v="A/5 21173"/>
    <n v="7.25"/>
    <m/>
    <s v="S"/>
  </r>
  <r>
    <n v="822"/>
    <x v="1"/>
    <n v="3"/>
    <s v="Lulic, Mr. Nikola"/>
    <x v="0"/>
    <n v="27"/>
    <n v="0"/>
    <n v="0"/>
    <n v="315098"/>
    <n v="8.6624999999999996"/>
    <m/>
    <s v="S"/>
  </r>
  <r>
    <n v="632"/>
    <x v="0"/>
    <n v="3"/>
    <s v="Lundahl, Mr. Johan Svensson"/>
    <x v="0"/>
    <n v="51"/>
    <n v="0"/>
    <n v="0"/>
    <n v="347743"/>
    <n v="7.0541999999999998"/>
    <m/>
    <s v="S"/>
  </r>
  <r>
    <n v="196"/>
    <x v="1"/>
    <n v="1"/>
    <s v="Lurette, Miss. Elise"/>
    <x v="1"/>
    <n v="58"/>
    <n v="0"/>
    <n v="0"/>
    <s v="PC 17569"/>
    <n v="146.52080000000001"/>
    <s v="B80"/>
    <s v="C"/>
  </r>
  <r>
    <n v="773"/>
    <x v="0"/>
    <n v="2"/>
    <s v="Mack, Mrs. (Mary)"/>
    <x v="1"/>
    <n v="57"/>
    <n v="0"/>
    <n v="0"/>
    <s v="S.O./P.P. 3"/>
    <n v="10.5"/>
    <s v="E77"/>
    <s v="S"/>
  </r>
  <r>
    <n v="199"/>
    <x v="1"/>
    <n v="3"/>
    <s v="Madigan, Miss. Margaret &quot;Maggie&quot;"/>
    <x v="1"/>
    <n v="21"/>
    <n v="0"/>
    <n v="0"/>
    <n v="370370"/>
    <n v="7.75"/>
    <m/>
    <s v="Q"/>
  </r>
  <r>
    <n v="690"/>
    <x v="1"/>
    <n v="1"/>
    <s v="Madill, Miss. Georgette Alexandra"/>
    <x v="1"/>
    <n v="15"/>
    <n v="0"/>
    <n v="1"/>
    <n v="24160"/>
    <n v="211.33750000000001"/>
    <s v="B5"/>
    <s v="S"/>
  </r>
  <r>
    <n v="128"/>
    <x v="1"/>
    <n v="3"/>
    <s v="Madsen, Mr. Fridtjof Arne"/>
    <x v="0"/>
    <n v="24"/>
    <n v="0"/>
    <n v="0"/>
    <s v="C 17369"/>
    <n v="7.1417000000000002"/>
    <m/>
    <s v="S"/>
  </r>
  <r>
    <n v="244"/>
    <x v="0"/>
    <n v="3"/>
    <s v="Maenpaa, Mr. Matti Alexanteri"/>
    <x v="0"/>
    <n v="22"/>
    <n v="0"/>
    <n v="0"/>
    <s v="STON/O 2. 3101275"/>
    <n v="7.125"/>
    <m/>
    <s v="S"/>
  </r>
  <r>
    <n v="505"/>
    <x v="1"/>
    <n v="1"/>
    <s v="Maioni, Miss. Roberta"/>
    <x v="1"/>
    <n v="16"/>
    <n v="0"/>
    <n v="0"/>
    <n v="110152"/>
    <n v="86.5"/>
    <s v="B79"/>
    <s v="S"/>
  </r>
  <r>
    <n v="465"/>
    <x v="0"/>
    <n v="3"/>
    <s v="Maisner, Mr. Simon"/>
    <x v="0"/>
    <n v="32"/>
    <n v="0"/>
    <n v="0"/>
    <s v="A/S 2816"/>
    <n v="8.0500000000000007"/>
    <m/>
    <s v="S"/>
  </r>
  <r>
    <n v="828"/>
    <x v="1"/>
    <n v="2"/>
    <s v="Mallet, Master. Andre"/>
    <x v="0"/>
    <n v="1"/>
    <n v="0"/>
    <n v="2"/>
    <s v="S.C./PARIS 2079"/>
    <n v="37.004199999999997"/>
    <m/>
    <s v="C"/>
  </r>
  <r>
    <n v="818"/>
    <x v="0"/>
    <n v="2"/>
    <s v="Mallet, Mr. Albert"/>
    <x v="0"/>
    <n v="31"/>
    <n v="1"/>
    <n v="1"/>
    <s v="S.C./PARIS 2079"/>
    <n v="37.004199999999997"/>
    <m/>
    <s v="C"/>
  </r>
  <r>
    <n v="37"/>
    <x v="1"/>
    <n v="3"/>
    <s v="Mamee, Mr. Hanna"/>
    <x v="0"/>
    <n v="32"/>
    <n v="0"/>
    <n v="0"/>
    <n v="2677"/>
    <n v="7.2291999999999996"/>
    <m/>
    <s v="C"/>
  </r>
  <r>
    <n v="768"/>
    <x v="0"/>
    <n v="3"/>
    <s v="Mangan, Miss. Mary"/>
    <x v="1"/>
    <n v="30.5"/>
    <n v="0"/>
    <n v="0"/>
    <n v="364850"/>
    <n v="7.75"/>
    <m/>
    <s v="Q"/>
  </r>
  <r>
    <n v="728"/>
    <x v="1"/>
    <n v="3"/>
    <s v="Mannion, Miss. Margareth"/>
    <x v="1"/>
    <n v="21"/>
    <n v="0"/>
    <n v="0"/>
    <n v="36866"/>
    <n v="7.7374999999999998"/>
    <m/>
    <s v="Q"/>
  </r>
  <r>
    <n v="840"/>
    <x v="1"/>
    <n v="1"/>
    <s v="Marechal, Mr. Pierre"/>
    <x v="0"/>
    <n v="32"/>
    <n v="0"/>
    <n v="0"/>
    <n v="11774"/>
    <n v="29.7"/>
    <s v="C47"/>
    <s v="C"/>
  </r>
  <r>
    <n v="848"/>
    <x v="0"/>
    <n v="3"/>
    <s v="Markoff, Mr. Marin"/>
    <x v="0"/>
    <n v="32"/>
    <n v="0"/>
    <n v="0"/>
    <n v="349213"/>
    <n v="7.8958000000000004"/>
    <m/>
    <s v="C"/>
  </r>
  <r>
    <n v="882"/>
    <x v="0"/>
    <n v="3"/>
    <s v="Markun, Mr. Johann"/>
    <x v="0"/>
    <n v="33"/>
    <n v="0"/>
    <n v="0"/>
    <n v="349257"/>
    <n v="7.8958000000000004"/>
    <m/>
    <s v="S"/>
  </r>
  <r>
    <n v="749"/>
    <x v="0"/>
    <n v="1"/>
    <s v="Marvin, Mr. Daniel Warner"/>
    <x v="0"/>
    <n v="19"/>
    <n v="1"/>
    <n v="0"/>
    <n v="113773"/>
    <n v="53.1"/>
    <s v="D30"/>
    <s v="S"/>
  </r>
  <r>
    <n v="20"/>
    <x v="1"/>
    <n v="3"/>
    <s v="Masselmani, Mrs. Fatima"/>
    <x v="1"/>
    <n v="36"/>
    <n v="0"/>
    <n v="0"/>
    <n v="2649"/>
    <n v="7.2249999999999996"/>
    <m/>
    <s v="C"/>
  </r>
  <r>
    <n v="419"/>
    <x v="0"/>
    <n v="2"/>
    <s v="Matthews, Mr. William John"/>
    <x v="0"/>
    <n v="30"/>
    <n v="0"/>
    <n v="0"/>
    <n v="28228"/>
    <n v="13"/>
    <m/>
    <s v="S"/>
  </r>
  <r>
    <n v="711"/>
    <x v="1"/>
    <n v="1"/>
    <s v="Mayne, Mlle. Berthe Antonine (&quot;Mrs de Villiers&quot;)"/>
    <x v="1"/>
    <n v="24"/>
    <n v="0"/>
    <n v="0"/>
    <s v="PC 17482"/>
    <n v="49.504199999999997"/>
    <s v="C90"/>
    <s v="C"/>
  </r>
  <r>
    <n v="7"/>
    <x v="0"/>
    <n v="1"/>
    <s v="McCarthy, Mr. Timothy J"/>
    <x v="0"/>
    <n v="54"/>
    <n v="0"/>
    <n v="0"/>
    <n v="17463"/>
    <n v="51.862499999999997"/>
    <s v="E46"/>
    <s v="S"/>
  </r>
  <r>
    <n v="829"/>
    <x v="1"/>
    <n v="3"/>
    <s v="McCormack, Mr. Thomas Joseph"/>
    <x v="0"/>
    <n v="32"/>
    <n v="0"/>
    <n v="0"/>
    <n v="367228"/>
    <n v="7.75"/>
    <m/>
    <s v="Q"/>
  </r>
  <r>
    <n v="331"/>
    <x v="1"/>
    <n v="3"/>
    <s v="McCoy, Miss. Agnes"/>
    <x v="1"/>
    <n v="21"/>
    <n v="2"/>
    <n v="0"/>
    <n v="367226"/>
    <n v="23.25"/>
    <m/>
    <s v="Q"/>
  </r>
  <r>
    <n v="302"/>
    <x v="1"/>
    <n v="3"/>
    <s v="McCoy, Mr. Bernard"/>
    <x v="0"/>
    <n v="32"/>
    <n v="2"/>
    <n v="0"/>
    <n v="367226"/>
    <n v="23.25"/>
    <m/>
    <s v="Q"/>
  </r>
  <r>
    <n v="83"/>
    <x v="1"/>
    <n v="3"/>
    <s v="McDermott, Miss. Brigdet Delia"/>
    <x v="1"/>
    <n v="21"/>
    <n v="0"/>
    <n v="0"/>
    <n v="330932"/>
    <n v="7.7874999999999996"/>
    <m/>
    <s v="Q"/>
  </r>
  <r>
    <n v="719"/>
    <x v="0"/>
    <n v="3"/>
    <s v="McEvoy, Mr. Michael"/>
    <x v="0"/>
    <n v="32"/>
    <n v="0"/>
    <n v="0"/>
    <n v="36568"/>
    <n v="15.5"/>
    <m/>
    <s v="Q"/>
  </r>
  <r>
    <n v="513"/>
    <x v="1"/>
    <n v="1"/>
    <s v="McGough, Mr. James Robert"/>
    <x v="0"/>
    <n v="36"/>
    <n v="0"/>
    <n v="0"/>
    <s v="PC 17473"/>
    <n v="26.287500000000001"/>
    <s v="E25"/>
    <s v="S"/>
  </r>
  <r>
    <n v="359"/>
    <x v="1"/>
    <n v="3"/>
    <s v="McGovern, Miss. Mary"/>
    <x v="1"/>
    <n v="21"/>
    <n v="0"/>
    <n v="0"/>
    <n v="330931"/>
    <n v="7.8792"/>
    <m/>
    <s v="Q"/>
  </r>
  <r>
    <n v="23"/>
    <x v="1"/>
    <n v="3"/>
    <s v="McGowan, Miss. Anna &quot;Annie&quot;"/>
    <x v="1"/>
    <n v="15"/>
    <n v="0"/>
    <n v="0"/>
    <n v="330923"/>
    <n v="8.0291999999999994"/>
    <m/>
    <s v="Q"/>
  </r>
  <r>
    <n v="398"/>
    <x v="0"/>
    <n v="2"/>
    <s v="McKane, Mr. Peter David"/>
    <x v="0"/>
    <n v="46"/>
    <n v="0"/>
    <n v="0"/>
    <n v="28403"/>
    <n v="26"/>
    <m/>
    <s v="S"/>
  </r>
  <r>
    <n v="127"/>
    <x v="0"/>
    <n v="3"/>
    <s v="McMahon, Mr. Martin"/>
    <x v="0"/>
    <n v="32"/>
    <n v="0"/>
    <n v="0"/>
    <n v="370372"/>
    <n v="7.75"/>
    <m/>
    <s v="Q"/>
  </r>
  <r>
    <n v="744"/>
    <x v="0"/>
    <n v="3"/>
    <s v="McNamee, Mr. Neal"/>
    <x v="0"/>
    <n v="24"/>
    <n v="1"/>
    <n v="0"/>
    <n v="376566"/>
    <n v="16.100000000000001"/>
    <m/>
    <s v="S"/>
  </r>
  <r>
    <n v="565"/>
    <x v="0"/>
    <n v="3"/>
    <s v="Meanwell, Miss. (Marion Ogden)"/>
    <x v="1"/>
    <n v="21"/>
    <n v="0"/>
    <n v="0"/>
    <s v="SOTON/O.Q. 392087"/>
    <n v="8.0500000000000007"/>
    <m/>
    <s v="S"/>
  </r>
  <r>
    <n v="416"/>
    <x v="0"/>
    <n v="3"/>
    <s v="Meek, Mrs. Thomas (Annie Louise Rowley)"/>
    <x v="1"/>
    <n v="36"/>
    <n v="0"/>
    <n v="0"/>
    <n v="343095"/>
    <n v="8.0500000000000007"/>
    <m/>
    <s v="S"/>
  </r>
  <r>
    <n v="447"/>
    <x v="1"/>
    <n v="2"/>
    <s v="Mellinger, Miss. Madeleine Violet"/>
    <x v="1"/>
    <n v="13"/>
    <n v="0"/>
    <n v="1"/>
    <n v="250644"/>
    <n v="19.5"/>
    <m/>
    <s v="S"/>
  </r>
  <r>
    <n v="273"/>
    <x v="1"/>
    <n v="2"/>
    <s v="Mellinger, Mrs. (Elizabeth Anne Maidment)"/>
    <x v="1"/>
    <n v="41"/>
    <n v="0"/>
    <n v="1"/>
    <n v="250644"/>
    <n v="19.5"/>
    <m/>
    <s v="S"/>
  </r>
  <r>
    <n v="227"/>
    <x v="1"/>
    <n v="2"/>
    <s v="Mellors, Mr. William John"/>
    <x v="0"/>
    <n v="19"/>
    <n v="0"/>
    <n v="0"/>
    <s v="SW/PP 751"/>
    <n v="10.5"/>
    <m/>
    <s v="S"/>
  </r>
  <r>
    <n v="153"/>
    <x v="0"/>
    <n v="3"/>
    <s v="Meo, Mr. Alfonzo"/>
    <x v="0"/>
    <n v="55.5"/>
    <n v="0"/>
    <n v="0"/>
    <s v="A.5. 11206"/>
    <n v="8.0500000000000007"/>
    <m/>
    <s v="S"/>
  </r>
  <r>
    <n v="197"/>
    <x v="0"/>
    <n v="3"/>
    <s v="Mernagh, Mr. Robert"/>
    <x v="0"/>
    <n v="32"/>
    <n v="0"/>
    <n v="0"/>
    <n v="368703"/>
    <n v="7.75"/>
    <m/>
    <s v="Q"/>
  </r>
  <r>
    <n v="809"/>
    <x v="0"/>
    <n v="2"/>
    <s v="Meyer, Mr. August"/>
    <x v="0"/>
    <n v="39"/>
    <n v="0"/>
    <n v="0"/>
    <n v="248723"/>
    <n v="13"/>
    <m/>
    <s v="S"/>
  </r>
  <r>
    <n v="35"/>
    <x v="0"/>
    <n v="1"/>
    <s v="Meyer, Mr. Edgar Joseph"/>
    <x v="0"/>
    <n v="28"/>
    <n v="1"/>
    <n v="0"/>
    <s v="PC 17604"/>
    <n v="82.1708"/>
    <m/>
    <s v="C"/>
  </r>
  <r>
    <n v="376"/>
    <x v="1"/>
    <n v="1"/>
    <s v="Meyer, Mrs. Edgar Joseph (Leila Saks)"/>
    <x v="1"/>
    <n v="36"/>
    <n v="1"/>
    <n v="0"/>
    <s v="PC 17604"/>
    <n v="82.1708"/>
    <m/>
    <s v="C"/>
  </r>
  <r>
    <n v="457"/>
    <x v="0"/>
    <n v="1"/>
    <s v="Millet, Mr. Francis Davis"/>
    <x v="0"/>
    <n v="65"/>
    <n v="0"/>
    <n v="0"/>
    <n v="13509"/>
    <n v="26.55"/>
    <s v="E38"/>
    <s v="S"/>
  </r>
  <r>
    <n v="464"/>
    <x v="0"/>
    <n v="2"/>
    <s v="Milling, Mr. Jacob Christian"/>
    <x v="0"/>
    <n v="48"/>
    <n v="0"/>
    <n v="0"/>
    <n v="234360"/>
    <n v="13"/>
    <m/>
    <s v="S"/>
  </r>
  <r>
    <n v="246"/>
    <x v="0"/>
    <n v="1"/>
    <s v="Minahan, Dr. William Edward"/>
    <x v="0"/>
    <n v="44"/>
    <n v="2"/>
    <n v="0"/>
    <n v="19928"/>
    <n v="90"/>
    <s v="C78"/>
    <s v="Q"/>
  </r>
  <r>
    <n v="413"/>
    <x v="1"/>
    <n v="1"/>
    <s v="Minahan, Miss. Daisy E"/>
    <x v="1"/>
    <n v="33"/>
    <n v="1"/>
    <n v="0"/>
    <n v="19928"/>
    <n v="90"/>
    <s v="C78"/>
    <s v="Q"/>
  </r>
  <r>
    <n v="295"/>
    <x v="0"/>
    <n v="3"/>
    <s v="Mineff, Mr. Ivan"/>
    <x v="0"/>
    <n v="24"/>
    <n v="0"/>
    <n v="0"/>
    <n v="349233"/>
    <n v="7.8958000000000004"/>
    <m/>
    <s v="S"/>
  </r>
  <r>
    <n v="106"/>
    <x v="0"/>
    <n v="3"/>
    <s v="Mionoff, Mr. Stoytcho"/>
    <x v="0"/>
    <n v="28"/>
    <n v="0"/>
    <n v="0"/>
    <n v="349207"/>
    <n v="7.8958000000000004"/>
    <m/>
    <s v="S"/>
  </r>
  <r>
    <n v="673"/>
    <x v="0"/>
    <n v="2"/>
    <s v="Mitchell, Mr. Henry Michael"/>
    <x v="0"/>
    <n v="70"/>
    <n v="0"/>
    <n v="0"/>
    <s v="C.A. 24580"/>
    <n v="10.5"/>
    <m/>
    <s v="S"/>
  </r>
  <r>
    <n v="651"/>
    <x v="0"/>
    <n v="3"/>
    <s v="Mitkoff, Mr. Mito"/>
    <x v="0"/>
    <n v="32"/>
    <n v="0"/>
    <n v="0"/>
    <n v="349221"/>
    <n v="7.8958000000000004"/>
    <m/>
    <s v="S"/>
  </r>
  <r>
    <n v="360"/>
    <x v="1"/>
    <n v="3"/>
    <s v="Mockler, Miss. Helen Mary &quot;Ellie&quot;"/>
    <x v="1"/>
    <n v="21"/>
    <n v="0"/>
    <n v="0"/>
    <n v="330980"/>
    <n v="7.8792"/>
    <m/>
    <s v="Q"/>
  </r>
  <r>
    <n v="76"/>
    <x v="0"/>
    <n v="3"/>
    <s v="Moen, Mr. Sigurd Hansen"/>
    <x v="0"/>
    <n v="25"/>
    <n v="0"/>
    <n v="0"/>
    <n v="348123"/>
    <n v="7.65"/>
    <s v="F G73"/>
    <s v="S"/>
  </r>
  <r>
    <n v="493"/>
    <x v="0"/>
    <n v="1"/>
    <s v="Molson, Mr. Harry Markland"/>
    <x v="0"/>
    <n v="55"/>
    <n v="0"/>
    <n v="0"/>
    <n v="113787"/>
    <n v="30.5"/>
    <s v="C30"/>
    <s v="S"/>
  </r>
  <r>
    <n v="887"/>
    <x v="0"/>
    <n v="2"/>
    <s v="Montvila, Rev. Juozas"/>
    <x v="0"/>
    <n v="27"/>
    <n v="0"/>
    <n v="0"/>
    <n v="211536"/>
    <n v="13"/>
    <m/>
    <s v="S"/>
  </r>
  <r>
    <n v="752"/>
    <x v="1"/>
    <n v="3"/>
    <s v="Moor, Master. Meier"/>
    <x v="0"/>
    <n v="6"/>
    <n v="0"/>
    <n v="1"/>
    <n v="392096"/>
    <n v="12.475"/>
    <s v="E121"/>
    <s v="S"/>
  </r>
  <r>
    <n v="824"/>
    <x v="1"/>
    <n v="3"/>
    <s v="Moor, Mrs. (Beila)"/>
    <x v="1"/>
    <n v="27"/>
    <n v="0"/>
    <n v="1"/>
    <n v="392096"/>
    <n v="12.475"/>
    <s v="E121"/>
    <s v="S"/>
  </r>
  <r>
    <n v="122"/>
    <x v="0"/>
    <n v="3"/>
    <s v="Moore, Mr. Leonard Charles"/>
    <x v="0"/>
    <n v="32"/>
    <n v="0"/>
    <n v="0"/>
    <s v="A4. 54510"/>
    <n v="8.0500000000000007"/>
    <m/>
    <s v="S"/>
  </r>
  <r>
    <n v="110"/>
    <x v="1"/>
    <n v="3"/>
    <s v="Moran, Miss. Bertha"/>
    <x v="1"/>
    <n v="21"/>
    <n v="1"/>
    <n v="0"/>
    <n v="371110"/>
    <n v="24.15"/>
    <m/>
    <s v="Q"/>
  </r>
  <r>
    <n v="769"/>
    <x v="0"/>
    <n v="3"/>
    <s v="Moran, Mr. Daniel J"/>
    <x v="0"/>
    <n v="32"/>
    <n v="1"/>
    <n v="0"/>
    <n v="371110"/>
    <n v="24.15"/>
    <m/>
    <s v="Q"/>
  </r>
  <r>
    <n v="6"/>
    <x v="0"/>
    <n v="3"/>
    <s v="Moran, Mr. James"/>
    <x v="0"/>
    <n v="32"/>
    <n v="0"/>
    <n v="0"/>
    <n v="330877"/>
    <n v="8.4582999999999995"/>
    <m/>
    <s v="Q"/>
  </r>
  <r>
    <n v="318"/>
    <x v="0"/>
    <n v="2"/>
    <s v="Moraweck, Dr. Ernest"/>
    <x v="0"/>
    <n v="54"/>
    <n v="0"/>
    <n v="0"/>
    <n v="29011"/>
    <n v="14"/>
    <m/>
    <s v="S"/>
  </r>
  <r>
    <n v="706"/>
    <x v="0"/>
    <n v="2"/>
    <s v="Morley, Mr. Henry Samuel (&quot;Mr Henry Marshall&quot;)"/>
    <x v="0"/>
    <n v="39"/>
    <n v="0"/>
    <n v="0"/>
    <n v="250655"/>
    <n v="26"/>
    <m/>
    <s v="S"/>
  </r>
  <r>
    <n v="462"/>
    <x v="0"/>
    <n v="3"/>
    <s v="Morley, Mr. William"/>
    <x v="0"/>
    <n v="34"/>
    <n v="0"/>
    <n v="0"/>
    <n v="364506"/>
    <n v="8.0500000000000007"/>
    <m/>
    <s v="S"/>
  </r>
  <r>
    <n v="561"/>
    <x v="0"/>
    <n v="3"/>
    <s v="Morrow, Mr. Thomas Rowan"/>
    <x v="0"/>
    <n v="32"/>
    <n v="0"/>
    <n v="0"/>
    <n v="372622"/>
    <n v="7.75"/>
    <m/>
    <s v="Q"/>
  </r>
  <r>
    <n v="108"/>
    <x v="1"/>
    <n v="3"/>
    <s v="Moss, Mr. Albert Johan"/>
    <x v="0"/>
    <n v="32"/>
    <n v="0"/>
    <n v="0"/>
    <n v="312991"/>
    <n v="7.7750000000000004"/>
    <m/>
    <s v="S"/>
  </r>
  <r>
    <n v="66"/>
    <x v="1"/>
    <n v="3"/>
    <s v="Moubarek, Master. Gerios"/>
    <x v="0"/>
    <n v="9"/>
    <n v="1"/>
    <n v="1"/>
    <n v="2661"/>
    <n v="15.245799999999999"/>
    <m/>
    <s v="C"/>
  </r>
  <r>
    <n v="710"/>
    <x v="1"/>
    <n v="3"/>
    <s v="Moubarek, Master. Halim Gonios (&quot;William George&quot;)"/>
    <x v="0"/>
    <n v="9"/>
    <n v="1"/>
    <n v="1"/>
    <n v="2661"/>
    <n v="15.245799999999999"/>
    <m/>
    <s v="C"/>
  </r>
  <r>
    <n v="368"/>
    <x v="1"/>
    <n v="3"/>
    <s v="Moussa, Mrs. (Mantoura Boulos)"/>
    <x v="1"/>
    <n v="36"/>
    <n v="0"/>
    <n v="0"/>
    <n v="2626"/>
    <n v="7.2291999999999996"/>
    <m/>
    <s v="C"/>
  </r>
  <r>
    <n v="78"/>
    <x v="0"/>
    <n v="3"/>
    <s v="Moutal, Mr. Rahamin Haim"/>
    <x v="0"/>
    <n v="32"/>
    <n v="0"/>
    <n v="0"/>
    <n v="374746"/>
    <n v="8.0500000000000007"/>
    <m/>
    <s v="S"/>
  </r>
  <r>
    <n v="842"/>
    <x v="0"/>
    <n v="2"/>
    <s v="Mudd, Mr. Thomas Charles"/>
    <x v="0"/>
    <n v="16"/>
    <n v="0"/>
    <n v="0"/>
    <s v="S.O./P.P. 3"/>
    <n v="10.5"/>
    <m/>
    <s v="S"/>
  </r>
  <r>
    <n v="698"/>
    <x v="1"/>
    <n v="3"/>
    <s v="Mullens, Miss. Katherine &quot;Katie&quot;"/>
    <x v="1"/>
    <n v="21"/>
    <n v="0"/>
    <n v="0"/>
    <n v="35852"/>
    <n v="7.7332999999999998"/>
    <m/>
    <s v="Q"/>
  </r>
  <r>
    <n v="590"/>
    <x v="0"/>
    <n v="3"/>
    <s v="Murdlin, Mr. Joseph"/>
    <x v="0"/>
    <n v="32"/>
    <n v="0"/>
    <n v="0"/>
    <s v="A./5. 3235"/>
    <n v="8.0500000000000007"/>
    <m/>
    <s v="S"/>
  </r>
  <r>
    <n v="242"/>
    <x v="1"/>
    <n v="3"/>
    <s v="Murphy, Miss. Katherine &quot;Kate&quot;"/>
    <x v="1"/>
    <n v="21"/>
    <n v="1"/>
    <n v="0"/>
    <n v="367230"/>
    <n v="15.5"/>
    <m/>
    <s v="Q"/>
  </r>
  <r>
    <n v="613"/>
    <x v="1"/>
    <n v="3"/>
    <s v="Murphy, Miss. Margaret Jane"/>
    <x v="1"/>
    <n v="21"/>
    <n v="1"/>
    <n v="0"/>
    <n v="367230"/>
    <n v="15.5"/>
    <m/>
    <s v="Q"/>
  </r>
  <r>
    <n v="776"/>
    <x v="0"/>
    <n v="3"/>
    <s v="Myhrman, Mr. Pehr Fabian Oliver Malkolm"/>
    <x v="0"/>
    <n v="18"/>
    <n v="0"/>
    <n v="0"/>
    <n v="347078"/>
    <n v="7.75"/>
    <m/>
    <s v="S"/>
  </r>
  <r>
    <n v="288"/>
    <x v="0"/>
    <n v="3"/>
    <s v="Naidenoff, Mr. Penko"/>
    <x v="0"/>
    <n v="22"/>
    <n v="0"/>
    <n v="0"/>
    <n v="349206"/>
    <n v="7.8958000000000004"/>
    <m/>
    <s v="S"/>
  </r>
  <r>
    <n v="876"/>
    <x v="1"/>
    <n v="3"/>
    <s v="Najib, Miss. Adele Kiamie &quot;Jane&quot;"/>
    <x v="1"/>
    <n v="15"/>
    <n v="0"/>
    <n v="0"/>
    <n v="2667"/>
    <n v="7.2249999999999996"/>
    <m/>
    <s v="C"/>
  </r>
  <r>
    <n v="382"/>
    <x v="1"/>
    <n v="3"/>
    <s v="Nakid, Miss. Maria (&quot;Mary&quot;)"/>
    <x v="1"/>
    <n v="1"/>
    <n v="0"/>
    <n v="2"/>
    <n v="2653"/>
    <n v="15.7417"/>
    <m/>
    <s v="C"/>
  </r>
  <r>
    <n v="623"/>
    <x v="1"/>
    <n v="3"/>
    <s v="Nakid, Mr. Sahid"/>
    <x v="0"/>
    <n v="20"/>
    <n v="1"/>
    <n v="1"/>
    <n v="2653"/>
    <n v="15.7417"/>
    <m/>
    <s v="C"/>
  </r>
  <r>
    <n v="740"/>
    <x v="0"/>
    <n v="3"/>
    <s v="Nankoff, Mr. Minko"/>
    <x v="0"/>
    <n v="32"/>
    <n v="0"/>
    <n v="0"/>
    <n v="349218"/>
    <n v="7.8958000000000004"/>
    <m/>
    <s v="S"/>
  </r>
  <r>
    <n v="123"/>
    <x v="0"/>
    <n v="2"/>
    <s v="Nasser, Mr. Nicholas"/>
    <x v="0"/>
    <n v="32.5"/>
    <n v="1"/>
    <n v="0"/>
    <n v="237736"/>
    <n v="30.070799999999998"/>
    <m/>
    <s v="C"/>
  </r>
  <r>
    <n v="10"/>
    <x v="1"/>
    <n v="2"/>
    <s v="Nasser, Mrs. Nicholas (Adele Achem)"/>
    <x v="1"/>
    <n v="14"/>
    <n v="1"/>
    <n v="0"/>
    <n v="237736"/>
    <n v="30.070799999999998"/>
    <m/>
    <s v="C"/>
  </r>
  <r>
    <n v="274"/>
    <x v="0"/>
    <n v="1"/>
    <s v="Natsch, Mr. Charles H"/>
    <x v="0"/>
    <n v="37"/>
    <n v="0"/>
    <n v="1"/>
    <s v="PC 17596"/>
    <n v="29.7"/>
    <s v="C118"/>
    <s v="C"/>
  </r>
  <r>
    <n v="341"/>
    <x v="1"/>
    <n v="2"/>
    <s v="Navratil, Master. Edmond Roger"/>
    <x v="0"/>
    <n v="2"/>
    <n v="1"/>
    <n v="1"/>
    <n v="230080"/>
    <n v="26"/>
    <s v="F2"/>
    <s v="S"/>
  </r>
  <r>
    <n v="194"/>
    <x v="1"/>
    <n v="2"/>
    <s v="Navratil, Master. Michel M"/>
    <x v="0"/>
    <n v="3"/>
    <n v="1"/>
    <n v="1"/>
    <n v="230080"/>
    <n v="26"/>
    <s v="F2"/>
    <s v="S"/>
  </r>
  <r>
    <n v="149"/>
    <x v="0"/>
    <n v="2"/>
    <s v="Navratil, Mr. Michel (&quot;Louis M Hoffman&quot;)"/>
    <x v="0"/>
    <n v="36.5"/>
    <n v="0"/>
    <n v="2"/>
    <n v="230080"/>
    <n v="26"/>
    <s v="F2"/>
    <s v="S"/>
  </r>
  <r>
    <n v="224"/>
    <x v="0"/>
    <n v="3"/>
    <s v="Nenkoff, Mr. Christo"/>
    <x v="0"/>
    <n v="32"/>
    <n v="0"/>
    <n v="0"/>
    <n v="349234"/>
    <n v="7.8958000000000004"/>
    <m/>
    <s v="S"/>
  </r>
  <r>
    <n v="216"/>
    <x v="1"/>
    <n v="1"/>
    <s v="Newell, Miss. Madeleine"/>
    <x v="1"/>
    <n v="31"/>
    <n v="1"/>
    <n v="0"/>
    <n v="35273"/>
    <n v="113.27500000000001"/>
    <s v="D36"/>
    <s v="C"/>
  </r>
  <r>
    <n v="394"/>
    <x v="1"/>
    <n v="1"/>
    <s v="Newell, Miss. Marjorie"/>
    <x v="1"/>
    <n v="23"/>
    <n v="1"/>
    <n v="0"/>
    <n v="35273"/>
    <n v="113.27500000000001"/>
    <s v="D36"/>
    <s v="C"/>
  </r>
  <r>
    <n v="660"/>
    <x v="0"/>
    <n v="1"/>
    <s v="Newell, Mr. Arthur Webster"/>
    <x v="0"/>
    <n v="58"/>
    <n v="0"/>
    <n v="2"/>
    <n v="35273"/>
    <n v="113.27500000000001"/>
    <s v="D48"/>
    <s v="C"/>
  </r>
  <r>
    <n v="137"/>
    <x v="1"/>
    <n v="1"/>
    <s v="Newsom, Miss. Helen Monypeny"/>
    <x v="1"/>
    <n v="19"/>
    <n v="0"/>
    <n v="2"/>
    <n v="11752"/>
    <n v="26.283300000000001"/>
    <s v="D47"/>
    <s v="S"/>
  </r>
  <r>
    <n v="146"/>
    <x v="0"/>
    <n v="2"/>
    <s v="Nicholls, Mr. Joseph Charles"/>
    <x v="0"/>
    <n v="19"/>
    <n v="1"/>
    <n v="1"/>
    <s v="C.A. 33112"/>
    <n v="36.75"/>
    <m/>
    <s v="S"/>
  </r>
  <r>
    <n v="546"/>
    <x v="0"/>
    <n v="1"/>
    <s v="Nicholson, Mr. Arthur Ernest"/>
    <x v="0"/>
    <n v="64"/>
    <n v="0"/>
    <n v="0"/>
    <n v="693"/>
    <n v="26"/>
    <m/>
    <s v="S"/>
  </r>
  <r>
    <n v="126"/>
    <x v="1"/>
    <n v="3"/>
    <s v="Nicola-Yarred, Master. Elias"/>
    <x v="0"/>
    <n v="12"/>
    <n v="1"/>
    <n v="0"/>
    <n v="2651"/>
    <n v="11.2417"/>
    <m/>
    <s v="C"/>
  </r>
  <r>
    <n v="40"/>
    <x v="1"/>
    <n v="3"/>
    <s v="Nicola-Yarred, Miss. Jamila"/>
    <x v="1"/>
    <n v="14"/>
    <n v="1"/>
    <n v="0"/>
    <n v="2651"/>
    <n v="11.2417"/>
    <m/>
    <s v="C"/>
  </r>
  <r>
    <n v="316"/>
    <x v="1"/>
    <n v="3"/>
    <s v="Nilsson, Miss. Helmina Josefina"/>
    <x v="1"/>
    <n v="26"/>
    <n v="0"/>
    <n v="0"/>
    <n v="347470"/>
    <n v="7.8541999999999996"/>
    <m/>
    <s v="S"/>
  </r>
  <r>
    <n v="762"/>
    <x v="0"/>
    <n v="3"/>
    <s v="Nirva, Mr. Iisakki Antino Aijo"/>
    <x v="0"/>
    <n v="41"/>
    <n v="0"/>
    <n v="0"/>
    <s v="SOTON/O2 3101272"/>
    <n v="7.125"/>
    <m/>
    <s v="S"/>
  </r>
  <r>
    <n v="401"/>
    <x v="1"/>
    <n v="3"/>
    <s v="Niskanen, Mr. Juha"/>
    <x v="0"/>
    <n v="39"/>
    <n v="0"/>
    <n v="0"/>
    <s v="STON/O 2. 3101289"/>
    <n v="7.9249999999999998"/>
    <m/>
    <s v="S"/>
  </r>
  <r>
    <n v="563"/>
    <x v="0"/>
    <n v="2"/>
    <s v="Norman, Mr. Robert Douglas"/>
    <x v="0"/>
    <n v="28"/>
    <n v="0"/>
    <n v="0"/>
    <n v="218629"/>
    <n v="13.5"/>
    <m/>
    <s v="S"/>
  </r>
  <r>
    <n v="52"/>
    <x v="0"/>
    <n v="3"/>
    <s v="Nosworthy, Mr. Richard Cater"/>
    <x v="0"/>
    <n v="21"/>
    <n v="0"/>
    <n v="0"/>
    <s v="A/4. 39886"/>
    <n v="7.8"/>
    <m/>
    <s v="S"/>
  </r>
  <r>
    <n v="58"/>
    <x v="0"/>
    <n v="3"/>
    <s v="Novel, Mr. Mansouer"/>
    <x v="0"/>
    <n v="28.5"/>
    <n v="0"/>
    <n v="0"/>
    <n v="2697"/>
    <n v="7.2291999999999996"/>
    <m/>
    <s v="C"/>
  </r>
  <r>
    <n v="67"/>
    <x v="1"/>
    <n v="2"/>
    <s v="Nye, Mrs. (Elizabeth Ramell)"/>
    <x v="1"/>
    <n v="29"/>
    <n v="0"/>
    <n v="0"/>
    <s v="C.A. 29395"/>
    <n v="10.5"/>
    <s v="F33"/>
    <s v="S"/>
  </r>
  <r>
    <n v="142"/>
    <x v="1"/>
    <n v="3"/>
    <s v="Nysten, Miss. Anna Sofia"/>
    <x v="1"/>
    <n v="22"/>
    <n v="0"/>
    <n v="0"/>
    <n v="347081"/>
    <n v="7.75"/>
    <m/>
    <s v="S"/>
  </r>
  <r>
    <n v="327"/>
    <x v="0"/>
    <n v="3"/>
    <s v="Nysveen, Mr. Johan Hansen"/>
    <x v="0"/>
    <n v="61"/>
    <n v="0"/>
    <n v="0"/>
    <n v="345364"/>
    <n v="6.2374999999999998"/>
    <m/>
    <s v="S"/>
  </r>
  <r>
    <n v="365"/>
    <x v="0"/>
    <n v="3"/>
    <s v="O'Brien, Mr. Thomas"/>
    <x v="0"/>
    <n v="32"/>
    <n v="1"/>
    <n v="0"/>
    <n v="370365"/>
    <n v="15.5"/>
    <m/>
    <s v="Q"/>
  </r>
  <r>
    <n v="553"/>
    <x v="0"/>
    <n v="3"/>
    <s v="O'Brien, Mr. Timothy"/>
    <x v="0"/>
    <n v="32"/>
    <n v="0"/>
    <n v="0"/>
    <n v="330979"/>
    <n v="7.8292000000000002"/>
    <m/>
    <s v="Q"/>
  </r>
  <r>
    <n v="187"/>
    <x v="1"/>
    <n v="3"/>
    <s v="O'Brien, Mrs. Thomas (Johanna &quot;Hannah&quot; Godfrey)"/>
    <x v="1"/>
    <n v="36"/>
    <n v="1"/>
    <n v="0"/>
    <n v="370365"/>
    <n v="15.5"/>
    <m/>
    <s v="Q"/>
  </r>
  <r>
    <n v="630"/>
    <x v="0"/>
    <n v="3"/>
    <s v="O'Connell, Mr. Patrick D"/>
    <x v="0"/>
    <n v="32"/>
    <n v="0"/>
    <n v="0"/>
    <n v="334912"/>
    <n v="7.7332999999999998"/>
    <m/>
    <s v="Q"/>
  </r>
  <r>
    <n v="460"/>
    <x v="0"/>
    <n v="3"/>
    <s v="O'Connor, Mr. Maurice"/>
    <x v="0"/>
    <n v="32"/>
    <n v="0"/>
    <n v="0"/>
    <n v="371060"/>
    <n v="7.75"/>
    <m/>
    <s v="Q"/>
  </r>
  <r>
    <n v="351"/>
    <x v="0"/>
    <n v="3"/>
    <s v="Odahl, Mr. Nils Martin"/>
    <x v="0"/>
    <n v="23"/>
    <n v="0"/>
    <n v="0"/>
    <n v="7267"/>
    <n v="9.2249999999999996"/>
    <m/>
    <s v="S"/>
  </r>
  <r>
    <n v="48"/>
    <x v="1"/>
    <n v="3"/>
    <s v="O'Driscoll, Miss. Bridget"/>
    <x v="1"/>
    <n v="21"/>
    <n v="0"/>
    <n v="0"/>
    <n v="14311"/>
    <n v="7.75"/>
    <m/>
    <s v="Q"/>
  </r>
  <r>
    <n v="29"/>
    <x v="1"/>
    <n v="3"/>
    <s v="O'Dwyer, Miss. Ellen &quot;Nellie&quot;"/>
    <x v="1"/>
    <n v="21"/>
    <n v="0"/>
    <n v="0"/>
    <n v="330959"/>
    <n v="7.8792"/>
    <m/>
    <s v="Q"/>
  </r>
  <r>
    <n v="555"/>
    <x v="1"/>
    <n v="3"/>
    <s v="Ohman, Miss. Velin"/>
    <x v="1"/>
    <n v="22"/>
    <n v="0"/>
    <n v="0"/>
    <n v="347085"/>
    <n v="7.7750000000000004"/>
    <m/>
    <s v="S"/>
  </r>
  <r>
    <n v="654"/>
    <x v="1"/>
    <n v="3"/>
    <s v="O'Leary, Miss. Hanora &quot;Norah&quot;"/>
    <x v="1"/>
    <n v="21"/>
    <n v="0"/>
    <n v="0"/>
    <n v="330919"/>
    <n v="7.8292000000000002"/>
    <m/>
    <s v="Q"/>
  </r>
  <r>
    <n v="509"/>
    <x v="0"/>
    <n v="3"/>
    <s v="Olsen, Mr. Henry Margido"/>
    <x v="0"/>
    <n v="28"/>
    <n v="0"/>
    <n v="0"/>
    <s v="C 4001"/>
    <n v="22.524999999999999"/>
    <m/>
    <s v="S"/>
  </r>
  <r>
    <n v="198"/>
    <x v="0"/>
    <n v="3"/>
    <s v="Olsen, Mr. Karl Siegwart Andreas"/>
    <x v="0"/>
    <n v="42"/>
    <n v="0"/>
    <n v="1"/>
    <n v="4579"/>
    <n v="8.4041999999999994"/>
    <m/>
    <s v="S"/>
  </r>
  <r>
    <n v="155"/>
    <x v="0"/>
    <n v="3"/>
    <s v="Olsen, Mr. Ole Martin"/>
    <x v="0"/>
    <n v="32"/>
    <n v="0"/>
    <n v="0"/>
    <s v="Fa 265302"/>
    <n v="7.3125"/>
    <m/>
    <s v="S"/>
  </r>
  <r>
    <n v="397"/>
    <x v="0"/>
    <n v="3"/>
    <s v="Olsson, Miss. Elina"/>
    <x v="1"/>
    <n v="31"/>
    <n v="0"/>
    <n v="0"/>
    <n v="350407"/>
    <n v="7.8541999999999996"/>
    <m/>
    <s v="S"/>
  </r>
  <r>
    <n v="282"/>
    <x v="0"/>
    <n v="3"/>
    <s v="Olsson, Mr. Nils Johan Goransson"/>
    <x v="0"/>
    <n v="28"/>
    <n v="0"/>
    <n v="0"/>
    <n v="347464"/>
    <n v="7.8541999999999996"/>
    <m/>
    <s v="S"/>
  </r>
  <r>
    <n v="683"/>
    <x v="0"/>
    <n v="3"/>
    <s v="Olsvigen, Mr. Thor Anderson"/>
    <x v="0"/>
    <n v="20"/>
    <n v="0"/>
    <n v="0"/>
    <n v="6563"/>
    <n v="9.2249999999999996"/>
    <m/>
    <s v="S"/>
  </r>
  <r>
    <n v="405"/>
    <x v="0"/>
    <n v="3"/>
    <s v="Oreskovic, Miss. Marija"/>
    <x v="1"/>
    <n v="20"/>
    <n v="0"/>
    <n v="0"/>
    <n v="315096"/>
    <n v="8.6624999999999996"/>
    <m/>
    <s v="S"/>
  </r>
  <r>
    <n v="726"/>
    <x v="0"/>
    <n v="3"/>
    <s v="Oreskovic, Mr. Luka"/>
    <x v="0"/>
    <n v="20"/>
    <n v="0"/>
    <n v="0"/>
    <n v="315094"/>
    <n v="8.6624999999999996"/>
    <m/>
    <s v="S"/>
  </r>
  <r>
    <n v="139"/>
    <x v="0"/>
    <n v="3"/>
    <s v="Osen, Mr. Olaf Elon"/>
    <x v="0"/>
    <n v="16"/>
    <n v="0"/>
    <n v="0"/>
    <n v="7534"/>
    <n v="9.2166999999999994"/>
    <m/>
    <s v="S"/>
  </r>
  <r>
    <n v="798"/>
    <x v="1"/>
    <n v="3"/>
    <s v="Osman, Mrs. Mara"/>
    <x v="1"/>
    <n v="31"/>
    <n v="0"/>
    <n v="0"/>
    <n v="349244"/>
    <n v="8.6832999999999991"/>
    <m/>
    <s v="S"/>
  </r>
  <r>
    <n v="55"/>
    <x v="0"/>
    <n v="1"/>
    <s v="Ostby, Mr. Engelhart Cornelius"/>
    <x v="0"/>
    <n v="65"/>
    <n v="0"/>
    <n v="1"/>
    <n v="113509"/>
    <n v="61.979199999999999"/>
    <s v="B30"/>
    <s v="C"/>
  </r>
  <r>
    <n v="503"/>
    <x v="0"/>
    <n v="3"/>
    <s v="O'Sullivan, Miss. Bridget Mary"/>
    <x v="1"/>
    <n v="21"/>
    <n v="0"/>
    <n v="0"/>
    <n v="330909"/>
    <n v="7.6292"/>
    <m/>
    <s v="Q"/>
  </r>
  <r>
    <n v="796"/>
    <x v="0"/>
    <n v="2"/>
    <s v="Otter, Mr. Richard"/>
    <x v="0"/>
    <n v="39"/>
    <n v="0"/>
    <n v="0"/>
    <n v="28213"/>
    <n v="13"/>
    <m/>
    <s v="S"/>
  </r>
  <r>
    <n v="548"/>
    <x v="1"/>
    <n v="2"/>
    <s v="Padro y Manent, Mr. Julian"/>
    <x v="0"/>
    <n v="32"/>
    <n v="0"/>
    <n v="0"/>
    <s v="SC/PARIS 2146"/>
    <n v="13.862500000000001"/>
    <m/>
    <s v="C"/>
  </r>
  <r>
    <n v="399"/>
    <x v="0"/>
    <n v="2"/>
    <s v="Pain, Dr. Alfred"/>
    <x v="0"/>
    <n v="23"/>
    <n v="0"/>
    <n v="0"/>
    <n v="244278"/>
    <n v="10.5"/>
    <m/>
    <s v="S"/>
  </r>
  <r>
    <n v="8"/>
    <x v="1"/>
    <n v="3"/>
    <s v="Palsson, Master. Gosta Leonard"/>
    <x v="0"/>
    <n v="2"/>
    <n v="3"/>
    <n v="1"/>
    <n v="349909"/>
    <n v="21.074999999999999"/>
    <m/>
    <s v="S"/>
  </r>
  <r>
    <n v="375"/>
    <x v="1"/>
    <n v="3"/>
    <s v="Palsson, Miss. Stina Viola"/>
    <x v="1"/>
    <n v="3"/>
    <n v="3"/>
    <n v="1"/>
    <n v="349909"/>
    <n v="21.074999999999999"/>
    <m/>
    <s v="S"/>
  </r>
  <r>
    <n v="25"/>
    <x v="1"/>
    <n v="3"/>
    <s v="Palsson, Miss. Torborg Danira"/>
    <x v="1"/>
    <n v="8"/>
    <n v="3"/>
    <n v="1"/>
    <n v="349909"/>
    <n v="21.074999999999999"/>
    <m/>
    <s v="S"/>
  </r>
  <r>
    <n v="568"/>
    <x v="0"/>
    <n v="3"/>
    <s v="Palsson, Mrs. Nils (Alma Cornelia Berglund)"/>
    <x v="1"/>
    <n v="29"/>
    <n v="0"/>
    <n v="4"/>
    <n v="349909"/>
    <n v="21.074999999999999"/>
    <m/>
    <s v="S"/>
  </r>
  <r>
    <n v="165"/>
    <x v="1"/>
    <n v="3"/>
    <s v="Panula, Master. Eino Viljami"/>
    <x v="0"/>
    <n v="1"/>
    <n v="4"/>
    <n v="1"/>
    <n v="3101295"/>
    <n v="39.6875"/>
    <m/>
    <s v="S"/>
  </r>
  <r>
    <n v="51"/>
    <x v="1"/>
    <n v="3"/>
    <s v="Panula, Master. Juha Niilo"/>
    <x v="0"/>
    <n v="7"/>
    <n v="4"/>
    <n v="1"/>
    <n v="3101295"/>
    <n v="39.6875"/>
    <m/>
    <s v="S"/>
  </r>
  <r>
    <n v="825"/>
    <x v="0"/>
    <n v="3"/>
    <s v="Panula, Master. Urho Abraham"/>
    <x v="0"/>
    <n v="2"/>
    <n v="4"/>
    <n v="1"/>
    <n v="3101295"/>
    <n v="39.6875"/>
    <m/>
    <s v="S"/>
  </r>
  <r>
    <n v="267"/>
    <x v="0"/>
    <n v="3"/>
    <s v="Panula, Mr. Ernesti Arvid"/>
    <x v="0"/>
    <n v="16"/>
    <n v="4"/>
    <n v="1"/>
    <n v="3101295"/>
    <n v="39.6875"/>
    <m/>
    <s v="S"/>
  </r>
  <r>
    <n v="687"/>
    <x v="0"/>
    <n v="3"/>
    <s v="Panula, Mr. Jaako Arnold"/>
    <x v="0"/>
    <n v="14"/>
    <n v="4"/>
    <n v="1"/>
    <n v="3101295"/>
    <n v="39.6875"/>
    <m/>
    <s v="S"/>
  </r>
  <r>
    <n v="639"/>
    <x v="0"/>
    <n v="3"/>
    <s v="Panula, Mrs. Juha (Maria Emilia Ojala)"/>
    <x v="1"/>
    <n v="41"/>
    <n v="0"/>
    <n v="5"/>
    <n v="3101295"/>
    <n v="39.6875"/>
    <m/>
    <s v="S"/>
  </r>
  <r>
    <n v="278"/>
    <x v="0"/>
    <n v="2"/>
    <s v="Parkes, Mr. Francis &quot;Frank&quot;"/>
    <x v="0"/>
    <n v="32"/>
    <n v="0"/>
    <n v="0"/>
    <n v="239853"/>
    <n v="0"/>
    <m/>
    <s v="S"/>
  </r>
  <r>
    <n v="634"/>
    <x v="0"/>
    <n v="1"/>
    <s v="Parr, Mr. William Henry Marsh"/>
    <x v="0"/>
    <n v="32"/>
    <n v="0"/>
    <n v="0"/>
    <n v="112052"/>
    <n v="0"/>
    <m/>
    <s v="S"/>
  </r>
  <r>
    <n v="260"/>
    <x v="1"/>
    <n v="2"/>
    <s v="Parrish, Mrs. (Lutie Davis)"/>
    <x v="1"/>
    <n v="50"/>
    <n v="0"/>
    <n v="1"/>
    <n v="230433"/>
    <n v="26"/>
    <m/>
    <s v="S"/>
  </r>
  <r>
    <n v="332"/>
    <x v="0"/>
    <n v="1"/>
    <s v="Partner, Mr. Austen"/>
    <x v="0"/>
    <n v="45.5"/>
    <n v="0"/>
    <n v="0"/>
    <n v="113043"/>
    <n v="28.5"/>
    <s v="C124"/>
    <s v="S"/>
  </r>
  <r>
    <n v="837"/>
    <x v="0"/>
    <n v="3"/>
    <s v="Pasic, Mr. Jakob"/>
    <x v="0"/>
    <n v="21"/>
    <n v="0"/>
    <n v="0"/>
    <n v="315097"/>
    <n v="8.6624999999999996"/>
    <m/>
    <s v="S"/>
  </r>
  <r>
    <n v="576"/>
    <x v="0"/>
    <n v="3"/>
    <s v="Patchett, Mr. George"/>
    <x v="0"/>
    <n v="19"/>
    <n v="0"/>
    <n v="0"/>
    <n v="358585"/>
    <n v="14.5"/>
    <m/>
    <s v="S"/>
  </r>
  <r>
    <n v="585"/>
    <x v="0"/>
    <n v="3"/>
    <s v="Paulner, Mr. Uscher"/>
    <x v="0"/>
    <n v="32"/>
    <n v="0"/>
    <n v="0"/>
    <n v="3411"/>
    <n v="8.7125000000000004"/>
    <m/>
    <s v="C"/>
  </r>
  <r>
    <n v="520"/>
    <x v="0"/>
    <n v="3"/>
    <s v="Pavlovic, Mr. Stefo"/>
    <x v="0"/>
    <n v="32"/>
    <n v="0"/>
    <n v="0"/>
    <n v="349242"/>
    <n v="7.8958000000000004"/>
    <m/>
    <s v="S"/>
  </r>
  <r>
    <n v="337"/>
    <x v="0"/>
    <n v="1"/>
    <s v="Pears, Mr. Thomas Clinton"/>
    <x v="0"/>
    <n v="29"/>
    <n v="1"/>
    <n v="0"/>
    <n v="113776"/>
    <n v="66.599999999999994"/>
    <s v="C2"/>
    <s v="S"/>
  </r>
  <r>
    <n v="152"/>
    <x v="1"/>
    <n v="1"/>
    <s v="Pears, Mrs. Thomas (Edith Wearne)"/>
    <x v="1"/>
    <n v="22"/>
    <n v="1"/>
    <n v="0"/>
    <n v="113776"/>
    <n v="66.599999999999994"/>
    <s v="C2"/>
    <s v="S"/>
  </r>
  <r>
    <n v="455"/>
    <x v="0"/>
    <n v="3"/>
    <s v="Peduzzi, Mr. Joseph"/>
    <x v="0"/>
    <n v="32"/>
    <n v="0"/>
    <n v="0"/>
    <s v="A/5 2817"/>
    <n v="8.0500000000000007"/>
    <m/>
    <s v="S"/>
  </r>
  <r>
    <n v="116"/>
    <x v="0"/>
    <n v="3"/>
    <s v="Pekoniemi, Mr. Edvard"/>
    <x v="0"/>
    <n v="21"/>
    <n v="0"/>
    <n v="0"/>
    <s v="STON/O 2. 3101294"/>
    <n v="7.9249999999999998"/>
    <m/>
    <s v="S"/>
  </r>
  <r>
    <n v="506"/>
    <x v="0"/>
    <n v="1"/>
    <s v="Penasco y Castellana, Mr. Victor de Satode"/>
    <x v="0"/>
    <n v="18"/>
    <n v="1"/>
    <n v="0"/>
    <s v="PC 17758"/>
    <n v="108.9"/>
    <s v="C65"/>
    <s v="C"/>
  </r>
  <r>
    <n v="308"/>
    <x v="1"/>
    <n v="1"/>
    <s v="Penasco y Castellana, Mrs. Victor de Satode (Maria Josefa Perez de Soto y Vallejo)"/>
    <x v="1"/>
    <n v="17"/>
    <n v="1"/>
    <n v="0"/>
    <s v="PC 17758"/>
    <n v="108.9"/>
    <s v="C65"/>
    <s v="C"/>
  </r>
  <r>
    <n v="239"/>
    <x v="0"/>
    <n v="2"/>
    <s v="Pengelly, Mr. Frederick William"/>
    <x v="0"/>
    <n v="19"/>
    <n v="0"/>
    <n v="0"/>
    <n v="28665"/>
    <n v="10.5"/>
    <m/>
    <s v="S"/>
  </r>
  <r>
    <n v="213"/>
    <x v="0"/>
    <n v="3"/>
    <s v="Perkin, Mr. John Henry"/>
    <x v="0"/>
    <n v="22"/>
    <n v="0"/>
    <n v="0"/>
    <s v="A/5 21174"/>
    <n v="7.25"/>
    <m/>
    <s v="S"/>
  </r>
  <r>
    <n v="182"/>
    <x v="0"/>
    <n v="2"/>
    <s v="Pernot, Mr. Rene"/>
    <x v="0"/>
    <n v="32"/>
    <n v="0"/>
    <n v="0"/>
    <s v="SC/PARIS 2131"/>
    <n v="15.05"/>
    <m/>
    <s v="C"/>
  </r>
  <r>
    <n v="521"/>
    <x v="1"/>
    <n v="1"/>
    <s v="Perreault, Miss. Anne"/>
    <x v="1"/>
    <n v="30"/>
    <n v="0"/>
    <n v="0"/>
    <n v="12749"/>
    <n v="93.5"/>
    <s v="B73"/>
    <s v="S"/>
  </r>
  <r>
    <n v="268"/>
    <x v="1"/>
    <n v="3"/>
    <s v="Persson, Mr. Ernst Ulrik"/>
    <x v="0"/>
    <n v="25"/>
    <n v="1"/>
    <n v="0"/>
    <n v="347083"/>
    <n v="7.7750000000000004"/>
    <m/>
    <s v="S"/>
  </r>
  <r>
    <n v="129"/>
    <x v="1"/>
    <n v="3"/>
    <s v="Peter, Miss. Anna"/>
    <x v="1"/>
    <n v="21"/>
    <n v="1"/>
    <n v="1"/>
    <n v="2668"/>
    <n v="22.3583"/>
    <s v="F E69"/>
    <s v="C"/>
  </r>
  <r>
    <n v="534"/>
    <x v="1"/>
    <n v="3"/>
    <s v="Peter, Mrs. Catherine (Catherine Rizk)"/>
    <x v="1"/>
    <n v="36"/>
    <n v="0"/>
    <n v="2"/>
    <n v="2668"/>
    <n v="22.3583"/>
    <m/>
    <s v="C"/>
  </r>
  <r>
    <n v="681"/>
    <x v="0"/>
    <n v="3"/>
    <s v="Peters, Miss. Katie"/>
    <x v="1"/>
    <n v="21"/>
    <n v="0"/>
    <n v="0"/>
    <n v="330935"/>
    <n v="8.1374999999999993"/>
    <m/>
    <s v="Q"/>
  </r>
  <r>
    <n v="101"/>
    <x v="0"/>
    <n v="3"/>
    <s v="Petranec, Miss. Matilda"/>
    <x v="1"/>
    <n v="28"/>
    <n v="0"/>
    <n v="0"/>
    <n v="349245"/>
    <n v="7.8958000000000004"/>
    <m/>
    <s v="S"/>
  </r>
  <r>
    <n v="878"/>
    <x v="0"/>
    <n v="3"/>
    <s v="Petroff, Mr. Nedelio"/>
    <x v="0"/>
    <n v="19"/>
    <n v="0"/>
    <n v="0"/>
    <n v="349212"/>
    <n v="7.8958000000000004"/>
    <m/>
    <s v="S"/>
  </r>
  <r>
    <n v="102"/>
    <x v="0"/>
    <n v="3"/>
    <s v="Petroff, Mr. Pastcho (&quot;Pentcho&quot;)"/>
    <x v="0"/>
    <n v="32"/>
    <n v="0"/>
    <n v="0"/>
    <n v="349215"/>
    <n v="7.8958000000000004"/>
    <m/>
    <s v="S"/>
  </r>
  <r>
    <n v="443"/>
    <x v="0"/>
    <n v="3"/>
    <s v="Petterson, Mr. Johan Emil"/>
    <x v="0"/>
    <n v="25"/>
    <n v="1"/>
    <n v="0"/>
    <n v="347076"/>
    <n v="7.7750000000000004"/>
    <m/>
    <s v="S"/>
  </r>
  <r>
    <n v="808"/>
    <x v="0"/>
    <n v="3"/>
    <s v="Pettersson, Miss. Ellen Natalia"/>
    <x v="1"/>
    <n v="18"/>
    <n v="0"/>
    <n v="0"/>
    <n v="347087"/>
    <n v="7.7750000000000004"/>
    <m/>
    <s v="S"/>
  </r>
  <r>
    <n v="450"/>
    <x v="1"/>
    <n v="1"/>
    <s v="Peuchen, Major. Arthur Godfrey"/>
    <x v="0"/>
    <n v="52"/>
    <n v="0"/>
    <n v="0"/>
    <n v="113786"/>
    <n v="30.5"/>
    <s v="C104"/>
    <s v="S"/>
  </r>
  <r>
    <n v="428"/>
    <x v="1"/>
    <n v="2"/>
    <s v="Phillips, Miss. Kate Florence (&quot;Mrs Kate Louise Phillips Marshall&quot;)"/>
    <x v="1"/>
    <n v="19"/>
    <n v="0"/>
    <n v="0"/>
    <n v="250655"/>
    <n v="26"/>
    <m/>
    <s v="S"/>
  </r>
  <r>
    <n v="430"/>
    <x v="1"/>
    <n v="3"/>
    <s v="Pickard, Mr. Berk (Berk Trembisky)"/>
    <x v="0"/>
    <n v="32"/>
    <n v="0"/>
    <n v="0"/>
    <s v="SOTON/O.Q. 392078"/>
    <n v="8.0500000000000007"/>
    <s v="E10"/>
    <s v="S"/>
  </r>
  <r>
    <n v="191"/>
    <x v="1"/>
    <n v="2"/>
    <s v="Pinsky, Mrs. (Rosa)"/>
    <x v="1"/>
    <n v="32"/>
    <n v="0"/>
    <n v="0"/>
    <n v="234604"/>
    <n v="13"/>
    <m/>
    <s v="S"/>
  </r>
  <r>
    <n v="385"/>
    <x v="0"/>
    <n v="3"/>
    <s v="Plotcharsky, Mr. Vasil"/>
    <x v="0"/>
    <n v="32"/>
    <n v="0"/>
    <n v="0"/>
    <n v="349227"/>
    <n v="7.8958000000000004"/>
    <m/>
    <s v="S"/>
  </r>
  <r>
    <n v="801"/>
    <x v="0"/>
    <n v="2"/>
    <s v="Ponesell, Mr. Martin"/>
    <x v="0"/>
    <n v="34"/>
    <n v="0"/>
    <n v="0"/>
    <n v="250647"/>
    <n v="13"/>
    <m/>
    <s v="S"/>
  </r>
  <r>
    <n v="111"/>
    <x v="0"/>
    <n v="1"/>
    <s v="Porter, Mr. Walter Chamberlain"/>
    <x v="0"/>
    <n v="47"/>
    <n v="0"/>
    <n v="0"/>
    <n v="110465"/>
    <n v="52"/>
    <s v="C110"/>
    <s v="S"/>
  </r>
  <r>
    <n v="880"/>
    <x v="1"/>
    <n v="1"/>
    <s v="Potter, Mrs. Thomas Jr (Lily Alexenia Wilson)"/>
    <x v="1"/>
    <n v="56"/>
    <n v="0"/>
    <n v="1"/>
    <n v="11767"/>
    <n v="83.158299999999997"/>
    <s v="C50"/>
    <s v="C"/>
  </r>
  <r>
    <n v="531"/>
    <x v="1"/>
    <n v="2"/>
    <s v="Quick, Miss. Phyllis May"/>
    <x v="1"/>
    <n v="2"/>
    <n v="1"/>
    <n v="1"/>
    <n v="26360"/>
    <n v="26"/>
    <m/>
    <s v="S"/>
  </r>
  <r>
    <n v="507"/>
    <x v="1"/>
    <n v="2"/>
    <s v="Quick, Mrs. Frederick Charles (Jane Richards)"/>
    <x v="1"/>
    <n v="33"/>
    <n v="0"/>
    <n v="2"/>
    <n v="26360"/>
    <n v="26"/>
    <m/>
    <s v="S"/>
  </r>
  <r>
    <n v="657"/>
    <x v="0"/>
    <n v="3"/>
    <s v="Radeff, Mr. Alexander"/>
    <x v="0"/>
    <n v="32"/>
    <n v="0"/>
    <n v="0"/>
    <n v="349223"/>
    <n v="7.8958000000000004"/>
    <m/>
    <s v="S"/>
  </r>
  <r>
    <n v="860"/>
    <x v="0"/>
    <n v="3"/>
    <s v="Razi, Mr. Raihed"/>
    <x v="0"/>
    <n v="32"/>
    <n v="0"/>
    <n v="0"/>
    <n v="2629"/>
    <n v="7.2291999999999996"/>
    <m/>
    <s v="C"/>
  </r>
  <r>
    <n v="251"/>
    <x v="0"/>
    <n v="3"/>
    <s v="Reed, Mr. James George"/>
    <x v="0"/>
    <n v="32"/>
    <n v="0"/>
    <n v="0"/>
    <n v="362316"/>
    <n v="7.25"/>
    <m/>
    <s v="S"/>
  </r>
  <r>
    <n v="266"/>
    <x v="0"/>
    <n v="2"/>
    <s v="Reeves, Mr. David"/>
    <x v="0"/>
    <n v="36"/>
    <n v="0"/>
    <n v="0"/>
    <s v="C.A. 17248"/>
    <n v="10.5"/>
    <m/>
    <s v="S"/>
  </r>
  <r>
    <n v="109"/>
    <x v="0"/>
    <n v="3"/>
    <s v="Rekic, Mr. Tido"/>
    <x v="0"/>
    <n v="38"/>
    <n v="0"/>
    <n v="0"/>
    <n v="349249"/>
    <n v="7.8958000000000004"/>
    <m/>
    <s v="S"/>
  </r>
  <r>
    <n v="477"/>
    <x v="0"/>
    <n v="2"/>
    <s v="Renouf, Mr. Peter Henry"/>
    <x v="0"/>
    <n v="34"/>
    <n v="1"/>
    <n v="0"/>
    <n v="31027"/>
    <n v="21"/>
    <m/>
    <s v="S"/>
  </r>
  <r>
    <n v="727"/>
    <x v="1"/>
    <n v="2"/>
    <s v="Renouf, Mrs. Peter Henry (Lillian Jefferys)"/>
    <x v="1"/>
    <n v="30"/>
    <n v="3"/>
    <n v="0"/>
    <n v="31027"/>
    <n v="21"/>
    <m/>
    <s v="S"/>
  </r>
  <r>
    <n v="823"/>
    <x v="0"/>
    <n v="1"/>
    <s v="Reuchlin, Jonkheer. John George"/>
    <x v="0"/>
    <n v="38"/>
    <n v="0"/>
    <n v="0"/>
    <n v="19972"/>
    <n v="0"/>
    <m/>
    <s v="S"/>
  </r>
  <r>
    <n v="444"/>
    <x v="1"/>
    <n v="2"/>
    <s v="Reynaldo, Ms. Encarnacion"/>
    <x v="1"/>
    <n v="28"/>
    <n v="0"/>
    <n v="0"/>
    <n v="230434"/>
    <n v="13"/>
    <m/>
    <s v="S"/>
  </r>
  <r>
    <n v="172"/>
    <x v="1"/>
    <n v="3"/>
    <s v="Rice, Master. Arthur"/>
    <x v="0"/>
    <n v="4"/>
    <n v="4"/>
    <n v="1"/>
    <n v="382652"/>
    <n v="29.125"/>
    <m/>
    <s v="Q"/>
  </r>
  <r>
    <n v="279"/>
    <x v="1"/>
    <n v="3"/>
    <s v="Rice, Master. Eric"/>
    <x v="0"/>
    <n v="7"/>
    <n v="4"/>
    <n v="1"/>
    <n v="382652"/>
    <n v="29.125"/>
    <m/>
    <s v="Q"/>
  </r>
  <r>
    <n v="17"/>
    <x v="1"/>
    <n v="3"/>
    <s v="Rice, Master. Eugene"/>
    <x v="0"/>
    <n v="2"/>
    <n v="4"/>
    <n v="1"/>
    <n v="382652"/>
    <n v="29.125"/>
    <m/>
    <s v="Q"/>
  </r>
  <r>
    <n v="788"/>
    <x v="0"/>
    <n v="3"/>
    <s v="Rice, Master. George Hugh"/>
    <x v="0"/>
    <n v="8"/>
    <n v="4"/>
    <n v="1"/>
    <n v="382652"/>
    <n v="29.125"/>
    <m/>
    <s v="Q"/>
  </r>
  <r>
    <n v="886"/>
    <x v="0"/>
    <n v="3"/>
    <s v="Rice, Mrs. William (Margaret Norton)"/>
    <x v="1"/>
    <n v="39"/>
    <n v="0"/>
    <n v="5"/>
    <n v="382652"/>
    <n v="29.125"/>
    <m/>
    <s v="Q"/>
  </r>
  <r>
    <n v="136"/>
    <x v="0"/>
    <n v="2"/>
    <s v="Richard, Mr. Emile"/>
    <x v="0"/>
    <n v="23"/>
    <n v="0"/>
    <n v="0"/>
    <s v="SC/PARIS 2133"/>
    <n v="15.0458"/>
    <m/>
    <s v="C"/>
  </r>
  <r>
    <n v="832"/>
    <x v="1"/>
    <n v="2"/>
    <s v="Richards, Master. George Sibley"/>
    <x v="0"/>
    <n v="0.83"/>
    <n v="1"/>
    <n v="1"/>
    <n v="29106"/>
    <n v="18.75"/>
    <m/>
    <s v="S"/>
  </r>
  <r>
    <n v="408"/>
    <x v="1"/>
    <n v="2"/>
    <s v="Richards, Master. William Rowe"/>
    <x v="0"/>
    <n v="3"/>
    <n v="1"/>
    <n v="1"/>
    <n v="29106"/>
    <n v="18.75"/>
    <m/>
    <s v="S"/>
  </r>
  <r>
    <n v="438"/>
    <x v="1"/>
    <n v="2"/>
    <s v="Richards, Mrs. Sidney (Emily Hocking)"/>
    <x v="1"/>
    <n v="24"/>
    <n v="2"/>
    <n v="3"/>
    <n v="29106"/>
    <n v="18.75"/>
    <m/>
    <s v="S"/>
  </r>
  <r>
    <n v="527"/>
    <x v="1"/>
    <n v="2"/>
    <s v="Ridsdale, Miss. Lucy"/>
    <x v="1"/>
    <n v="50"/>
    <n v="0"/>
    <n v="0"/>
    <s v="W./C. 14258"/>
    <n v="10.5"/>
    <m/>
    <s v="S"/>
  </r>
  <r>
    <n v="374"/>
    <x v="0"/>
    <n v="1"/>
    <s v="Ringhini, Mr. Sante"/>
    <x v="0"/>
    <n v="22"/>
    <n v="0"/>
    <n v="0"/>
    <s v="PC 17760"/>
    <n v="135.63329999999999"/>
    <m/>
    <s v="C"/>
  </r>
  <r>
    <n v="591"/>
    <x v="0"/>
    <n v="3"/>
    <s v="Rintamaki, Mr. Matti"/>
    <x v="0"/>
    <n v="32"/>
    <n v="0"/>
    <n v="0"/>
    <s v="STON/O 2. 3101273"/>
    <n v="7.125"/>
    <m/>
    <s v="S"/>
  </r>
  <r>
    <n v="539"/>
    <x v="0"/>
    <n v="3"/>
    <s v="Risien, Mr. Samuel Beard"/>
    <x v="0"/>
    <n v="32"/>
    <n v="0"/>
    <n v="0"/>
    <n v="364498"/>
    <n v="14.5"/>
    <m/>
    <s v="S"/>
  </r>
  <r>
    <n v="558"/>
    <x v="0"/>
    <n v="1"/>
    <s v="Robbins, Mr. Victor"/>
    <x v="0"/>
    <n v="32"/>
    <n v="0"/>
    <n v="0"/>
    <s v="PC 17757"/>
    <n v="227.52500000000001"/>
    <m/>
    <s v="C"/>
  </r>
  <r>
    <n v="780"/>
    <x v="1"/>
    <n v="1"/>
    <s v="Robert, Mrs. Edward Scott (Elisabeth Walton McMillan)"/>
    <x v="1"/>
    <n v="43"/>
    <n v="0"/>
    <n v="1"/>
    <n v="24160"/>
    <n v="211.33750000000001"/>
    <s v="B3"/>
    <s v="S"/>
  </r>
  <r>
    <n v="133"/>
    <x v="0"/>
    <n v="3"/>
    <s v="Robins, Mrs. Alexander A (Grace Charity Laury)"/>
    <x v="1"/>
    <n v="47"/>
    <n v="1"/>
    <n v="0"/>
    <s v="A/5. 3337"/>
    <n v="14.5"/>
    <m/>
    <s v="S"/>
  </r>
  <r>
    <n v="868"/>
    <x v="0"/>
    <n v="1"/>
    <s v="Roebling, Mr. Washington Augustus II"/>
    <x v="0"/>
    <n v="31"/>
    <n v="0"/>
    <n v="0"/>
    <s v="PC 17590"/>
    <n v="50.495800000000003"/>
    <s v="A24"/>
    <s v="S"/>
  </r>
  <r>
    <n v="46"/>
    <x v="0"/>
    <n v="3"/>
    <s v="Rogers, Mr. William John"/>
    <x v="0"/>
    <n v="32"/>
    <n v="0"/>
    <n v="0"/>
    <s v="S.C./A.4. 23567"/>
    <n v="8.0500000000000007"/>
    <m/>
    <s v="S"/>
  </r>
  <r>
    <n v="188"/>
    <x v="1"/>
    <n v="1"/>
    <s v="Romaine, Mr. Charles Hallace (&quot;Mr C Rolmane&quot;)"/>
    <x v="0"/>
    <n v="45"/>
    <n v="0"/>
    <n v="0"/>
    <n v="111428"/>
    <n v="26.55"/>
    <m/>
    <s v="S"/>
  </r>
  <r>
    <n v="668"/>
    <x v="0"/>
    <n v="3"/>
    <s v="Rommetvedt, Mr. Knud Paust"/>
    <x v="0"/>
    <n v="32"/>
    <n v="0"/>
    <n v="0"/>
    <n v="312993"/>
    <n v="7.7750000000000004"/>
    <m/>
    <s v="S"/>
  </r>
  <r>
    <n v="186"/>
    <x v="0"/>
    <n v="1"/>
    <s v="Rood, Mr. Hugh Roscoe"/>
    <x v="0"/>
    <n v="32"/>
    <n v="0"/>
    <n v="0"/>
    <n v="113767"/>
    <n v="50"/>
    <s v="A32"/>
    <s v="S"/>
  </r>
  <r>
    <n v="425"/>
    <x v="0"/>
    <n v="3"/>
    <s v="Rosblom, Mr. Viktor Richard"/>
    <x v="0"/>
    <n v="18"/>
    <n v="1"/>
    <n v="1"/>
    <n v="370129"/>
    <n v="20.212499999999999"/>
    <m/>
    <s v="S"/>
  </r>
  <r>
    <n v="255"/>
    <x v="0"/>
    <n v="3"/>
    <s v="Rosblom, Mrs. Viktor (Helena Wilhelmina)"/>
    <x v="1"/>
    <n v="41"/>
    <n v="0"/>
    <n v="2"/>
    <n v="370129"/>
    <n v="20.212499999999999"/>
    <m/>
    <s v="S"/>
  </r>
  <r>
    <n v="584"/>
    <x v="0"/>
    <n v="1"/>
    <s v="Ross, Mr. John Hugo"/>
    <x v="0"/>
    <n v="36"/>
    <n v="0"/>
    <n v="0"/>
    <n v="13049"/>
    <n v="40.125"/>
    <s v="A10"/>
    <s v="C"/>
  </r>
  <r>
    <n v="760"/>
    <x v="1"/>
    <n v="1"/>
    <s v="Rothes, the Countess. of (Lucy Noel Martha Dyer-Edwards)"/>
    <x v="1"/>
    <n v="33"/>
    <n v="0"/>
    <n v="0"/>
    <n v="110152"/>
    <n v="86.5"/>
    <s v="B77"/>
    <s v="S"/>
  </r>
  <r>
    <n v="514"/>
    <x v="1"/>
    <n v="1"/>
    <s v="Rothschild, Mrs. Martin (Elizabeth L. Barrett)"/>
    <x v="1"/>
    <n v="54"/>
    <n v="1"/>
    <n v="0"/>
    <s v="PC 17603"/>
    <n v="59.4"/>
    <m/>
    <s v="C"/>
  </r>
  <r>
    <n v="483"/>
    <x v="0"/>
    <n v="3"/>
    <s v="Rouse, Mr. Richard Henry"/>
    <x v="0"/>
    <n v="50"/>
    <n v="0"/>
    <n v="0"/>
    <s v="A/5 3594"/>
    <n v="8.0500000000000007"/>
    <m/>
    <s v="S"/>
  </r>
  <r>
    <n v="57"/>
    <x v="1"/>
    <n v="2"/>
    <s v="Rugg, Miss. Emily"/>
    <x v="1"/>
    <n v="21"/>
    <n v="0"/>
    <n v="0"/>
    <s v="C.A. 31026"/>
    <n v="10.5"/>
    <m/>
    <s v="S"/>
  </r>
  <r>
    <n v="575"/>
    <x v="0"/>
    <n v="3"/>
    <s v="Rush, Mr. Alfred George John"/>
    <x v="0"/>
    <n v="16"/>
    <n v="0"/>
    <n v="0"/>
    <s v="A/4. 20589"/>
    <n v="8.0500000000000007"/>
    <m/>
    <s v="S"/>
  </r>
  <r>
    <n v="518"/>
    <x v="0"/>
    <n v="3"/>
    <s v="Ryan, Mr. Patrick"/>
    <x v="0"/>
    <n v="32"/>
    <n v="0"/>
    <n v="0"/>
    <n v="371110"/>
    <n v="24.15"/>
    <m/>
    <s v="Q"/>
  </r>
  <r>
    <n v="312"/>
    <x v="1"/>
    <n v="1"/>
    <s v="Ryerson, Miss. Emily Borie"/>
    <x v="1"/>
    <n v="18"/>
    <n v="2"/>
    <n v="2"/>
    <s v="PC 17608"/>
    <n v="262.375"/>
    <s v="B57 B59 B63 B66"/>
    <s v="C"/>
  </r>
  <r>
    <n v="743"/>
    <x v="1"/>
    <n v="1"/>
    <s v="Ryerson, Miss. Susan Parker &quot;Suzette&quot;"/>
    <x v="1"/>
    <n v="21"/>
    <n v="2"/>
    <n v="2"/>
    <s v="PC 17608"/>
    <n v="262.375"/>
    <s v="B57 B59 B63 B66"/>
    <s v="C"/>
  </r>
  <r>
    <n v="833"/>
    <x v="0"/>
    <n v="3"/>
    <s v="Saad, Mr. Amin"/>
    <x v="0"/>
    <n v="32"/>
    <n v="0"/>
    <n v="0"/>
    <n v="2671"/>
    <n v="7.2291999999999996"/>
    <m/>
    <s v="C"/>
  </r>
  <r>
    <n v="694"/>
    <x v="0"/>
    <n v="3"/>
    <s v="Saad, Mr. Khalil"/>
    <x v="0"/>
    <n v="25"/>
    <n v="0"/>
    <n v="0"/>
    <n v="2672"/>
    <n v="7.2249999999999996"/>
    <m/>
    <s v="C"/>
  </r>
  <r>
    <n v="299"/>
    <x v="1"/>
    <n v="1"/>
    <s v="Saalfeld, Mr. Adolphe"/>
    <x v="0"/>
    <n v="32"/>
    <n v="0"/>
    <n v="0"/>
    <n v="19988"/>
    <n v="30.5"/>
    <s v="C106"/>
    <s v="S"/>
  </r>
  <r>
    <n v="389"/>
    <x v="0"/>
    <n v="3"/>
    <s v="Sadlier, Mr. Matthew"/>
    <x v="0"/>
    <n v="32"/>
    <n v="0"/>
    <n v="0"/>
    <n v="367655"/>
    <n v="7.7291999999999996"/>
    <m/>
    <s v="Q"/>
  </r>
  <r>
    <n v="160"/>
    <x v="1"/>
    <n v="3"/>
    <s v="Sage, Master. Thomas Henry"/>
    <x v="0"/>
    <n v="9"/>
    <n v="8"/>
    <n v="2"/>
    <s v="CA. 2343"/>
    <n v="69.55"/>
    <m/>
    <s v="S"/>
  </r>
  <r>
    <n v="181"/>
    <x v="0"/>
    <n v="3"/>
    <s v="Sage, Miss. Constance Gladys"/>
    <x v="1"/>
    <n v="21"/>
    <n v="8"/>
    <n v="2"/>
    <s v="CA. 2343"/>
    <n v="69.55"/>
    <m/>
    <s v="S"/>
  </r>
  <r>
    <n v="864"/>
    <x v="0"/>
    <n v="3"/>
    <s v="Sage, Miss. Dorothy Edith &quot;Dolly&quot;"/>
    <x v="1"/>
    <n v="21"/>
    <n v="8"/>
    <n v="2"/>
    <s v="CA. 2343"/>
    <n v="69.55"/>
    <m/>
    <s v="S"/>
  </r>
  <r>
    <n v="793"/>
    <x v="0"/>
    <n v="3"/>
    <s v="Sage, Miss. Stella Anna"/>
    <x v="1"/>
    <n v="21"/>
    <n v="8"/>
    <n v="2"/>
    <s v="CA. 2343"/>
    <n v="69.55"/>
    <m/>
    <s v="S"/>
  </r>
  <r>
    <n v="847"/>
    <x v="0"/>
    <n v="3"/>
    <s v="Sage, Mr. Douglas Bullen"/>
    <x v="0"/>
    <n v="32"/>
    <n v="8"/>
    <n v="2"/>
    <s v="CA. 2343"/>
    <n v="69.55"/>
    <m/>
    <s v="S"/>
  </r>
  <r>
    <n v="202"/>
    <x v="0"/>
    <n v="3"/>
    <s v="Sage, Mr. Frederick"/>
    <x v="0"/>
    <n v="32"/>
    <n v="8"/>
    <n v="2"/>
    <s v="CA. 2343"/>
    <n v="69.55"/>
    <m/>
    <s v="S"/>
  </r>
  <r>
    <n v="325"/>
    <x v="0"/>
    <n v="3"/>
    <s v="Sage, Mr. George John Jr"/>
    <x v="0"/>
    <n v="32"/>
    <n v="8"/>
    <n v="2"/>
    <s v="CA. 2343"/>
    <n v="69.55"/>
    <m/>
    <s v="S"/>
  </r>
  <r>
    <n v="642"/>
    <x v="1"/>
    <n v="1"/>
    <s v="Sagesser, Mlle. Emma"/>
    <x v="1"/>
    <n v="24"/>
    <n v="0"/>
    <n v="0"/>
    <s v="PC 17477"/>
    <n v="69.3"/>
    <s v="B35"/>
    <s v="C"/>
  </r>
  <r>
    <n v="107"/>
    <x v="1"/>
    <n v="3"/>
    <s v="Salkjelsvik, Miss. Anna Kristine"/>
    <x v="1"/>
    <n v="21"/>
    <n v="0"/>
    <n v="0"/>
    <n v="343120"/>
    <n v="7.65"/>
    <m/>
    <s v="S"/>
  </r>
  <r>
    <n v="529"/>
    <x v="0"/>
    <n v="3"/>
    <s v="Salonen, Mr. Johan Werner"/>
    <x v="0"/>
    <n v="39"/>
    <n v="0"/>
    <n v="0"/>
    <n v="3101296"/>
    <n v="7.9249999999999998"/>
    <m/>
    <s v="S"/>
  </r>
  <r>
    <n v="49"/>
    <x v="0"/>
    <n v="3"/>
    <s v="Samaan, Mr. Youssef"/>
    <x v="0"/>
    <n v="11"/>
    <n v="2"/>
    <n v="0"/>
    <n v="2662"/>
    <n v="21.679200000000002"/>
    <m/>
    <s v="C"/>
  </r>
  <r>
    <n v="11"/>
    <x v="1"/>
    <n v="3"/>
    <s v="Sandstrom, Miss. Marguerite Rut"/>
    <x v="1"/>
    <n v="4"/>
    <n v="1"/>
    <n v="1"/>
    <s v="PP 9549"/>
    <n v="16.7"/>
    <s v="G6"/>
    <s v="S"/>
  </r>
  <r>
    <n v="395"/>
    <x v="1"/>
    <n v="3"/>
    <s v="Sandstrom, Mrs. Hjalmar (Agnes Charlotta Bengtsson)"/>
    <x v="1"/>
    <n v="24"/>
    <n v="0"/>
    <n v="2"/>
    <s v="PP 9549"/>
    <n v="16.7"/>
    <s v="G6"/>
    <s v="S"/>
  </r>
  <r>
    <n v="13"/>
    <x v="0"/>
    <n v="3"/>
    <s v="Saundercock, Mr. William Henry"/>
    <x v="0"/>
    <n v="20"/>
    <n v="0"/>
    <n v="0"/>
    <s v="A/5. 2151"/>
    <n v="8.0500000000000007"/>
    <m/>
    <s v="S"/>
  </r>
  <r>
    <n v="677"/>
    <x v="0"/>
    <n v="3"/>
    <s v="Sawyer, Mr. Frederick Charles"/>
    <x v="0"/>
    <n v="24.5"/>
    <n v="0"/>
    <n v="0"/>
    <n v="342826"/>
    <n v="8.0500000000000007"/>
    <m/>
    <s v="S"/>
  </r>
  <r>
    <n v="469"/>
    <x v="0"/>
    <n v="3"/>
    <s v="Scanlan, Mr. James"/>
    <x v="0"/>
    <n v="32"/>
    <n v="0"/>
    <n v="0"/>
    <n v="36209"/>
    <n v="7.7249999999999996"/>
    <m/>
    <s v="Q"/>
  </r>
  <r>
    <n v="411"/>
    <x v="0"/>
    <n v="3"/>
    <s v="Sdycoff, Mr. Todor"/>
    <x v="0"/>
    <n v="32"/>
    <n v="0"/>
    <n v="0"/>
    <n v="349222"/>
    <n v="7.8958000000000004"/>
    <m/>
    <s v="S"/>
  </r>
  <r>
    <n v="344"/>
    <x v="0"/>
    <n v="2"/>
    <s v="Sedgwick, Mr. Charles Frederick Waddington"/>
    <x v="0"/>
    <n v="25"/>
    <n v="0"/>
    <n v="0"/>
    <n v="244361"/>
    <n v="13"/>
    <m/>
    <s v="S"/>
  </r>
  <r>
    <n v="843"/>
    <x v="1"/>
    <n v="1"/>
    <s v="Serepeca, Miss. Augusta"/>
    <x v="1"/>
    <n v="30"/>
    <n v="0"/>
    <n v="0"/>
    <n v="113798"/>
    <n v="31"/>
    <m/>
    <s v="C"/>
  </r>
  <r>
    <n v="448"/>
    <x v="1"/>
    <n v="1"/>
    <s v="Seward, Mr. Frederic Kimber"/>
    <x v="0"/>
    <n v="34"/>
    <n v="0"/>
    <n v="0"/>
    <n v="113794"/>
    <n v="26.55"/>
    <m/>
    <s v="S"/>
  </r>
  <r>
    <n v="552"/>
    <x v="0"/>
    <n v="2"/>
    <s v="Sharp, Mr. Percival James R"/>
    <x v="0"/>
    <n v="27"/>
    <n v="0"/>
    <n v="0"/>
    <n v="244358"/>
    <n v="26"/>
    <m/>
    <s v="S"/>
  </r>
  <r>
    <n v="82"/>
    <x v="1"/>
    <n v="3"/>
    <s v="Sheerlinck, Mr. Jan Baptist"/>
    <x v="0"/>
    <n v="29"/>
    <n v="0"/>
    <n v="0"/>
    <n v="345779"/>
    <n v="9.5"/>
    <m/>
    <s v="S"/>
  </r>
  <r>
    <n v="498"/>
    <x v="0"/>
    <n v="3"/>
    <s v="Shellard, Mr. Frederick William"/>
    <x v="0"/>
    <n v="32"/>
    <n v="0"/>
    <n v="0"/>
    <s v="C.A. 6212"/>
    <n v="15.1"/>
    <m/>
    <s v="S"/>
  </r>
  <r>
    <n v="881"/>
    <x v="1"/>
    <n v="2"/>
    <s v="Shelley, Mrs. William (Imanita Parrish Hall)"/>
    <x v="1"/>
    <n v="25"/>
    <n v="0"/>
    <n v="1"/>
    <n v="230433"/>
    <n v="26"/>
    <m/>
    <s v="S"/>
  </r>
  <r>
    <n v="96"/>
    <x v="0"/>
    <n v="3"/>
    <s v="Shorney, Mr. Charles Joseph"/>
    <x v="0"/>
    <n v="32"/>
    <n v="0"/>
    <n v="0"/>
    <n v="374910"/>
    <n v="8.0500000000000007"/>
    <m/>
    <s v="S"/>
  </r>
  <r>
    <n v="610"/>
    <x v="1"/>
    <n v="1"/>
    <s v="Shutes, Miss. Elizabeth W"/>
    <x v="1"/>
    <n v="40"/>
    <n v="0"/>
    <n v="0"/>
    <s v="PC 17582"/>
    <n v="153.46250000000001"/>
    <s v="C125"/>
    <s v="S"/>
  </r>
  <r>
    <n v="418"/>
    <x v="1"/>
    <n v="2"/>
    <s v="Silven, Miss. Lyyli Karoliina"/>
    <x v="1"/>
    <n v="18"/>
    <n v="0"/>
    <n v="2"/>
    <n v="250652"/>
    <n v="13"/>
    <m/>
    <s v="S"/>
  </r>
  <r>
    <n v="702"/>
    <x v="1"/>
    <n v="1"/>
    <s v="Silverthorne, Mr. Spencer Victor"/>
    <x v="0"/>
    <n v="32"/>
    <n v="0"/>
    <n v="0"/>
    <s v="PC 17475"/>
    <n v="26.287500000000001"/>
    <s v="E24"/>
    <s v="S"/>
  </r>
  <r>
    <n v="435"/>
    <x v="0"/>
    <n v="1"/>
    <s v="Silvey, Mr. William Baird"/>
    <x v="0"/>
    <n v="50"/>
    <n v="1"/>
    <n v="0"/>
    <n v="13507"/>
    <n v="55.9"/>
    <s v="E44"/>
    <s v="S"/>
  </r>
  <r>
    <n v="578"/>
    <x v="1"/>
    <n v="1"/>
    <s v="Silvey, Mrs. William Baird (Alice Munger)"/>
    <x v="1"/>
    <n v="39"/>
    <n v="1"/>
    <n v="0"/>
    <n v="13507"/>
    <n v="55.9"/>
    <s v="E44"/>
    <s v="S"/>
  </r>
  <r>
    <n v="564"/>
    <x v="0"/>
    <n v="3"/>
    <s v="Simmons, Mr. John"/>
    <x v="0"/>
    <n v="32"/>
    <n v="0"/>
    <n v="0"/>
    <s v="SOTON/OQ 392082"/>
    <n v="8.0500000000000007"/>
    <m/>
    <s v="S"/>
  </r>
  <r>
    <n v="648"/>
    <x v="1"/>
    <n v="1"/>
    <s v="Simonius-Blumer, Col. Oberst Alfons"/>
    <x v="0"/>
    <n v="56"/>
    <n v="0"/>
    <n v="0"/>
    <n v="13213"/>
    <n v="35.5"/>
    <s v="A26"/>
    <s v="C"/>
  </r>
  <r>
    <n v="748"/>
    <x v="1"/>
    <n v="2"/>
    <s v="Sinkkonen, Miss. Anna"/>
    <x v="1"/>
    <n v="30"/>
    <n v="0"/>
    <n v="0"/>
    <n v="250648"/>
    <n v="13"/>
    <m/>
    <s v="S"/>
  </r>
  <r>
    <n v="61"/>
    <x v="0"/>
    <n v="3"/>
    <s v="Sirayanian, Mr. Orsen"/>
    <x v="0"/>
    <n v="22"/>
    <n v="0"/>
    <n v="0"/>
    <n v="2669"/>
    <n v="7.2291999999999996"/>
    <m/>
    <s v="C"/>
  </r>
  <r>
    <n v="838"/>
    <x v="0"/>
    <n v="3"/>
    <s v="Sirota, Mr. Maurice"/>
    <x v="0"/>
    <n v="32"/>
    <n v="0"/>
    <n v="0"/>
    <n v="392092"/>
    <n v="8.0500000000000007"/>
    <m/>
    <s v="S"/>
  </r>
  <r>
    <n v="562"/>
    <x v="0"/>
    <n v="3"/>
    <s v="Sivic, Mr. Husein"/>
    <x v="0"/>
    <n v="40"/>
    <n v="0"/>
    <n v="0"/>
    <n v="349251"/>
    <n v="7.8958000000000004"/>
    <m/>
    <s v="S"/>
  </r>
  <r>
    <n v="174"/>
    <x v="0"/>
    <n v="3"/>
    <s v="Sivola, Mr. Antti Wilhelm"/>
    <x v="0"/>
    <n v="21"/>
    <n v="0"/>
    <n v="0"/>
    <s v="STON/O 2. 3101280"/>
    <n v="7.9249999999999998"/>
    <m/>
    <s v="S"/>
  </r>
  <r>
    <n v="787"/>
    <x v="1"/>
    <n v="3"/>
    <s v="Sjoblom, Miss. Anna Sofia"/>
    <x v="1"/>
    <n v="18"/>
    <n v="0"/>
    <n v="0"/>
    <n v="3101265"/>
    <n v="7.4958"/>
    <m/>
    <s v="S"/>
  </r>
  <r>
    <n v="233"/>
    <x v="0"/>
    <n v="2"/>
    <s v="Sjostedt, Mr. Ernst Adolf"/>
    <x v="0"/>
    <n v="59"/>
    <n v="0"/>
    <n v="0"/>
    <n v="237442"/>
    <n v="13.5"/>
    <m/>
    <s v="S"/>
  </r>
  <r>
    <n v="64"/>
    <x v="1"/>
    <n v="3"/>
    <s v="Skoog, Master. Harald"/>
    <x v="0"/>
    <n v="4"/>
    <n v="3"/>
    <n v="2"/>
    <n v="347088"/>
    <n v="27.9"/>
    <m/>
    <s v="S"/>
  </r>
  <r>
    <n v="820"/>
    <x v="1"/>
    <n v="3"/>
    <s v="Skoog, Master. Karl Thorsten"/>
    <x v="0"/>
    <n v="10"/>
    <n v="3"/>
    <n v="2"/>
    <n v="347088"/>
    <n v="27.9"/>
    <m/>
    <s v="S"/>
  </r>
  <r>
    <n v="635"/>
    <x v="1"/>
    <n v="3"/>
    <s v="Skoog, Miss. Mabel"/>
    <x v="1"/>
    <n v="9"/>
    <n v="3"/>
    <n v="2"/>
    <n v="347088"/>
    <n v="27.9"/>
    <m/>
    <s v="S"/>
  </r>
  <r>
    <n v="643"/>
    <x v="1"/>
    <n v="3"/>
    <s v="Skoog, Miss. Margit Elizabeth"/>
    <x v="1"/>
    <n v="2"/>
    <n v="3"/>
    <n v="2"/>
    <n v="347088"/>
    <n v="27.9"/>
    <m/>
    <s v="S"/>
  </r>
  <r>
    <n v="361"/>
    <x v="0"/>
    <n v="3"/>
    <s v="Skoog, Mr. Wilhelm"/>
    <x v="0"/>
    <n v="40"/>
    <n v="1"/>
    <n v="4"/>
    <n v="347088"/>
    <n v="27.9"/>
    <m/>
    <s v="S"/>
  </r>
  <r>
    <n v="168"/>
    <x v="0"/>
    <n v="3"/>
    <s v="Skoog, Mrs. William (Anna Bernhardina Karlsson)"/>
    <x v="1"/>
    <n v="45"/>
    <n v="1"/>
    <n v="4"/>
    <n v="347088"/>
    <n v="27.9"/>
    <m/>
    <s v="S"/>
  </r>
  <r>
    <n v="602"/>
    <x v="0"/>
    <n v="3"/>
    <s v="Slabenoff, Mr. Petco"/>
    <x v="0"/>
    <n v="32"/>
    <n v="0"/>
    <n v="0"/>
    <n v="349214"/>
    <n v="7.8958000000000004"/>
    <m/>
    <s v="S"/>
  </r>
  <r>
    <n v="323"/>
    <x v="1"/>
    <n v="2"/>
    <s v="Slayter, Miss. Hilda Mary"/>
    <x v="1"/>
    <n v="30"/>
    <n v="0"/>
    <n v="0"/>
    <n v="234818"/>
    <n v="12.35"/>
    <m/>
    <s v="Q"/>
  </r>
  <r>
    <n v="813"/>
    <x v="0"/>
    <n v="2"/>
    <s v="Slemen, Mr. Richard James"/>
    <x v="0"/>
    <n v="32"/>
    <n v="0"/>
    <n v="0"/>
    <n v="28206"/>
    <n v="10.5"/>
    <m/>
    <s v="S"/>
  </r>
  <r>
    <n v="88"/>
    <x v="0"/>
    <n v="3"/>
    <s v="Slocovski, Mr. Selman Francis"/>
    <x v="0"/>
    <n v="32"/>
    <n v="0"/>
    <n v="0"/>
    <s v="SOTON/OQ 392086"/>
    <n v="8.0500000000000007"/>
    <m/>
    <s v="S"/>
  </r>
  <r>
    <n v="24"/>
    <x v="1"/>
    <n v="1"/>
    <s v="Sloper, Mr. William Thompson"/>
    <x v="0"/>
    <n v="28"/>
    <n v="0"/>
    <n v="0"/>
    <n v="113788"/>
    <n v="35.5"/>
    <s v="A6"/>
    <s v="S"/>
  </r>
  <r>
    <n v="468"/>
    <x v="0"/>
    <n v="1"/>
    <s v="Smart, Mr. John Montgomery"/>
    <x v="0"/>
    <n v="56"/>
    <n v="0"/>
    <n v="0"/>
    <n v="113792"/>
    <n v="26.55"/>
    <m/>
    <s v="S"/>
  </r>
  <r>
    <n v="159"/>
    <x v="0"/>
    <n v="3"/>
    <s v="Smiljanic, Mr. Mile"/>
    <x v="0"/>
    <n v="32"/>
    <n v="0"/>
    <n v="0"/>
    <n v="315037"/>
    <n v="8.6624999999999996"/>
    <m/>
    <s v="S"/>
  </r>
  <r>
    <n v="347"/>
    <x v="1"/>
    <n v="2"/>
    <s v="Smith, Miss. Marion Elsie"/>
    <x v="1"/>
    <n v="40"/>
    <n v="0"/>
    <n v="0"/>
    <n v="31418"/>
    <n v="13"/>
    <m/>
    <s v="S"/>
  </r>
  <r>
    <n v="175"/>
    <x v="0"/>
    <n v="1"/>
    <s v="Smith, Mr. James Clinch"/>
    <x v="0"/>
    <n v="56"/>
    <n v="0"/>
    <n v="0"/>
    <n v="17764"/>
    <n v="30.695799999999998"/>
    <s v="A7"/>
    <s v="C"/>
  </r>
  <r>
    <n v="285"/>
    <x v="0"/>
    <n v="1"/>
    <s v="Smith, Mr. Richard William"/>
    <x v="0"/>
    <n v="32"/>
    <n v="0"/>
    <n v="0"/>
    <n v="113056"/>
    <n v="26"/>
    <s v="A19"/>
    <s v="S"/>
  </r>
  <r>
    <n v="261"/>
    <x v="0"/>
    <n v="3"/>
    <s v="Smith, Mr. Thomas"/>
    <x v="0"/>
    <n v="32"/>
    <n v="0"/>
    <n v="0"/>
    <n v="384461"/>
    <n v="7.75"/>
    <m/>
    <s v="Q"/>
  </r>
  <r>
    <n v="135"/>
    <x v="0"/>
    <n v="2"/>
    <s v="Sobey, Mr. Samuel James Hayden"/>
    <x v="0"/>
    <n v="25"/>
    <n v="0"/>
    <n v="0"/>
    <s v="C.A. 29178"/>
    <n v="13"/>
    <m/>
    <s v="S"/>
  </r>
  <r>
    <n v="716"/>
    <x v="0"/>
    <n v="3"/>
    <s v="Soholt, Mr. Peter Andreas Lauritz Andersen"/>
    <x v="0"/>
    <n v="19"/>
    <n v="0"/>
    <n v="0"/>
    <n v="348124"/>
    <n v="7.65"/>
    <s v="F G73"/>
    <s v="S"/>
  </r>
  <r>
    <n v="489"/>
    <x v="0"/>
    <n v="3"/>
    <s v="Somerton, Mr. Francis William"/>
    <x v="0"/>
    <n v="30"/>
    <n v="0"/>
    <n v="0"/>
    <s v="A.5. 18509"/>
    <n v="8.0500000000000007"/>
    <m/>
    <s v="S"/>
  </r>
  <r>
    <n v="320"/>
    <x v="1"/>
    <n v="1"/>
    <s v="Spedden, Mrs. Frederic Oakley (Margaretta Corning Stone)"/>
    <x v="1"/>
    <n v="40"/>
    <n v="1"/>
    <n v="1"/>
    <n v="16966"/>
    <n v="134.5"/>
    <s v="E34"/>
    <s v="C"/>
  </r>
  <r>
    <n v="32"/>
    <x v="1"/>
    <n v="1"/>
    <s v="Spencer, Mrs. William Augustus (Marie Eugenie)"/>
    <x v="1"/>
    <n v="36"/>
    <n v="1"/>
    <n v="0"/>
    <s v="PC 17569"/>
    <n v="146.52080000000001"/>
    <s v="B78"/>
    <s v="C"/>
  </r>
  <r>
    <n v="633"/>
    <x v="1"/>
    <n v="1"/>
    <s v="Stahelin-Maeglin, Dr. Max"/>
    <x v="0"/>
    <n v="32"/>
    <n v="0"/>
    <n v="0"/>
    <n v="13214"/>
    <n v="30.5"/>
    <s v="B50"/>
    <s v="C"/>
  </r>
  <r>
    <n v="77"/>
    <x v="0"/>
    <n v="3"/>
    <s v="Staneff, Mr. Ivan"/>
    <x v="0"/>
    <n v="32"/>
    <n v="0"/>
    <n v="0"/>
    <n v="349208"/>
    <n v="7.8958000000000004"/>
    <m/>
    <s v="S"/>
  </r>
  <r>
    <n v="286"/>
    <x v="0"/>
    <n v="3"/>
    <s v="Stankovic, Mr. Ivan"/>
    <x v="0"/>
    <n v="33"/>
    <n v="0"/>
    <n v="0"/>
    <n v="349239"/>
    <n v="8.6624999999999996"/>
    <m/>
    <s v="C"/>
  </r>
  <r>
    <n v="650"/>
    <x v="1"/>
    <n v="3"/>
    <s v="Stanley, Miss. Amy Zillah Elsie"/>
    <x v="1"/>
    <n v="23"/>
    <n v="0"/>
    <n v="0"/>
    <s v="CA. 2314"/>
    <n v="7.55"/>
    <m/>
    <s v="S"/>
  </r>
  <r>
    <n v="495"/>
    <x v="0"/>
    <n v="3"/>
    <s v="Stanley, Mr. Edward Roland"/>
    <x v="0"/>
    <n v="21"/>
    <n v="0"/>
    <n v="0"/>
    <s v="A/4 45380"/>
    <n v="8.0500000000000007"/>
    <m/>
    <s v="S"/>
  </r>
  <r>
    <n v="253"/>
    <x v="0"/>
    <n v="1"/>
    <s v="Stead, Mr. William Thomas"/>
    <x v="0"/>
    <n v="62"/>
    <n v="0"/>
    <n v="0"/>
    <n v="113514"/>
    <n v="26.55"/>
    <s v="C87"/>
    <s v="S"/>
  </r>
  <r>
    <n v="592"/>
    <x v="1"/>
    <n v="1"/>
    <s v="Stephenson, Mrs. Walter Bertram (Martha Eustis)"/>
    <x v="1"/>
    <n v="52"/>
    <n v="1"/>
    <n v="0"/>
    <n v="36947"/>
    <n v="78.2667"/>
    <s v="D20"/>
    <s v="C"/>
  </r>
  <r>
    <n v="65"/>
    <x v="0"/>
    <n v="1"/>
    <s v="Stewart, Mr. Albert A"/>
    <x v="0"/>
    <n v="32"/>
    <n v="0"/>
    <n v="0"/>
    <s v="PC 17605"/>
    <n v="27.720800000000001"/>
    <m/>
    <s v="C"/>
  </r>
  <r>
    <n v="830"/>
    <x v="1"/>
    <n v="1"/>
    <s v="Stone, Mrs. George Nelson (Martha Evelyn)"/>
    <x v="1"/>
    <n v="62"/>
    <n v="0"/>
    <n v="0"/>
    <n v="113572"/>
    <n v="80"/>
    <s v="B28"/>
    <m/>
  </r>
  <r>
    <n v="567"/>
    <x v="0"/>
    <n v="3"/>
    <s v="Stoytcheff, Mr. Ilia"/>
    <x v="0"/>
    <n v="19"/>
    <n v="0"/>
    <n v="0"/>
    <n v="349205"/>
    <n v="7.8958000000000004"/>
    <m/>
    <s v="S"/>
  </r>
  <r>
    <n v="475"/>
    <x v="0"/>
    <n v="3"/>
    <s v="Strandberg, Miss. Ida Sofia"/>
    <x v="1"/>
    <n v="22"/>
    <n v="0"/>
    <n v="0"/>
    <n v="7553"/>
    <n v="9.8375000000000004"/>
    <m/>
    <s v="S"/>
  </r>
  <r>
    <n v="745"/>
    <x v="1"/>
    <n v="3"/>
    <s v="Stranden, Mr. Juho"/>
    <x v="0"/>
    <n v="31"/>
    <n v="0"/>
    <n v="0"/>
    <s v="STON/O 2. 3101288"/>
    <n v="7.9249999999999998"/>
    <m/>
    <s v="S"/>
  </r>
  <r>
    <n v="206"/>
    <x v="1"/>
    <n v="3"/>
    <s v="Strom, Miss. Telma Matilda"/>
    <x v="1"/>
    <n v="2"/>
    <n v="0"/>
    <n v="1"/>
    <n v="347054"/>
    <n v="10.4625"/>
    <s v="G6"/>
    <s v="S"/>
  </r>
  <r>
    <n v="252"/>
    <x v="0"/>
    <n v="3"/>
    <s v="Strom, Mrs. Wilhelm (Elna Matilda Persson)"/>
    <x v="1"/>
    <n v="29"/>
    <n v="1"/>
    <n v="1"/>
    <n v="347054"/>
    <n v="10.4625"/>
    <s v="G6"/>
    <s v="S"/>
  </r>
  <r>
    <n v="221"/>
    <x v="1"/>
    <n v="3"/>
    <s v="Sunderland, Mr. Victor Francis"/>
    <x v="0"/>
    <n v="16"/>
    <n v="0"/>
    <n v="0"/>
    <s v="SOTON/OQ 392089"/>
    <n v="8.0500000000000007"/>
    <m/>
    <s v="S"/>
  </r>
  <r>
    <n v="415"/>
    <x v="1"/>
    <n v="3"/>
    <s v="Sundman, Mr. Johan Julian"/>
    <x v="0"/>
    <n v="44"/>
    <n v="0"/>
    <n v="0"/>
    <s v="STON/O 2. 3101269"/>
    <n v="7.9249999999999998"/>
    <m/>
    <s v="S"/>
  </r>
  <r>
    <n v="885"/>
    <x v="0"/>
    <n v="3"/>
    <s v="Sutehall, Mr. Henry Jr"/>
    <x v="0"/>
    <n v="25"/>
    <n v="0"/>
    <n v="0"/>
    <s v="SOTON/OQ 392076"/>
    <n v="7.05"/>
    <m/>
    <s v="S"/>
  </r>
  <r>
    <n v="626"/>
    <x v="0"/>
    <n v="1"/>
    <s v="Sutton, Mr. Frederick"/>
    <x v="0"/>
    <n v="61"/>
    <n v="0"/>
    <n v="0"/>
    <n v="36963"/>
    <n v="32.320799999999998"/>
    <s v="D50"/>
    <s v="S"/>
  </r>
  <r>
    <n v="852"/>
    <x v="0"/>
    <n v="3"/>
    <s v="Svensson, Mr. Johan"/>
    <x v="0"/>
    <n v="74"/>
    <n v="0"/>
    <n v="0"/>
    <n v="347060"/>
    <n v="7.7750000000000004"/>
    <m/>
    <s v="S"/>
  </r>
  <r>
    <n v="500"/>
    <x v="0"/>
    <n v="3"/>
    <s v="Svensson, Mr. Olof"/>
    <x v="0"/>
    <n v="24"/>
    <n v="0"/>
    <n v="0"/>
    <n v="350035"/>
    <n v="7.7957999999999998"/>
    <m/>
    <s v="S"/>
  </r>
  <r>
    <n v="863"/>
    <x v="1"/>
    <n v="1"/>
    <s v="Swift, Mrs. Frederick Joel (Margaret Welles Barron)"/>
    <x v="1"/>
    <n v="48"/>
    <n v="0"/>
    <n v="0"/>
    <n v="17466"/>
    <n v="25.929200000000002"/>
    <s v="D17"/>
    <s v="S"/>
  </r>
  <r>
    <n v="586"/>
    <x v="1"/>
    <n v="1"/>
    <s v="Taussig, Miss. Ruth"/>
    <x v="1"/>
    <n v="18"/>
    <n v="0"/>
    <n v="2"/>
    <n v="110413"/>
    <n v="79.650000000000006"/>
    <s v="E68"/>
    <s v="S"/>
  </r>
  <r>
    <n v="263"/>
    <x v="0"/>
    <n v="1"/>
    <s v="Taussig, Mr. Emil"/>
    <x v="0"/>
    <n v="52"/>
    <n v="1"/>
    <n v="1"/>
    <n v="110413"/>
    <n v="79.650000000000006"/>
    <s v="E67"/>
    <s v="S"/>
  </r>
  <r>
    <n v="559"/>
    <x v="1"/>
    <n v="1"/>
    <s v="Taussig, Mrs. Emil (Tillie Mandelbaum)"/>
    <x v="1"/>
    <n v="39"/>
    <n v="1"/>
    <n v="1"/>
    <n v="110413"/>
    <n v="79.650000000000006"/>
    <s v="E67"/>
    <s v="S"/>
  </r>
  <r>
    <n v="713"/>
    <x v="1"/>
    <n v="1"/>
    <s v="Taylor, Mr. Elmer Zebley"/>
    <x v="0"/>
    <n v="48"/>
    <n v="1"/>
    <n v="0"/>
    <n v="19996"/>
    <n v="52"/>
    <s v="C126"/>
    <s v="S"/>
  </r>
  <r>
    <n v="670"/>
    <x v="1"/>
    <n v="1"/>
    <s v="Taylor, Mrs. Elmer Zebley (Juliet Cummins Wright)"/>
    <x v="1"/>
    <n v="36"/>
    <n v="1"/>
    <n v="0"/>
    <n v="19996"/>
    <n v="52"/>
    <s v="C126"/>
    <s v="S"/>
  </r>
  <r>
    <n v="699"/>
    <x v="0"/>
    <n v="1"/>
    <s v="Thayer, Mr. John Borland"/>
    <x v="0"/>
    <n v="49"/>
    <n v="1"/>
    <n v="1"/>
    <n v="17421"/>
    <n v="110.88330000000001"/>
    <s v="C68"/>
    <s v="C"/>
  </r>
  <r>
    <n v="551"/>
    <x v="1"/>
    <n v="1"/>
    <s v="Thayer, Mr. John Borland Jr"/>
    <x v="0"/>
    <n v="17"/>
    <n v="0"/>
    <n v="2"/>
    <n v="17421"/>
    <n v="110.88330000000001"/>
    <s v="C70"/>
    <s v="C"/>
  </r>
  <r>
    <n v="582"/>
    <x v="1"/>
    <n v="1"/>
    <s v="Thayer, Mrs. John Borland (Marian Longstreth Morris)"/>
    <x v="1"/>
    <n v="39"/>
    <n v="1"/>
    <n v="1"/>
    <n v="17421"/>
    <n v="110.88330000000001"/>
    <s v="C68"/>
    <s v="C"/>
  </r>
  <r>
    <n v="759"/>
    <x v="0"/>
    <n v="3"/>
    <s v="Theobald, Mr. Thomas Leonard"/>
    <x v="0"/>
    <n v="34"/>
    <n v="0"/>
    <n v="0"/>
    <n v="363294"/>
    <n v="8.0500000000000007"/>
    <m/>
    <s v="S"/>
  </r>
  <r>
    <n v="804"/>
    <x v="1"/>
    <n v="3"/>
    <s v="Thomas, Master. Assad Alexander"/>
    <x v="0"/>
    <n v="0.42"/>
    <n v="0"/>
    <n v="1"/>
    <n v="2625"/>
    <n v="8.5167000000000002"/>
    <m/>
    <s v="C"/>
  </r>
  <r>
    <n v="257"/>
    <x v="1"/>
    <n v="1"/>
    <s v="Thorne, Mrs. Gertrude Maybelle"/>
    <x v="1"/>
    <n v="36"/>
    <n v="0"/>
    <n v="0"/>
    <s v="PC 17585"/>
    <n v="79.2"/>
    <m/>
    <s v="C"/>
  </r>
  <r>
    <n v="640"/>
    <x v="0"/>
    <n v="3"/>
    <s v="Thorneycroft, Mr. Percival"/>
    <x v="0"/>
    <n v="32"/>
    <n v="1"/>
    <n v="0"/>
    <n v="376564"/>
    <n v="16.100000000000001"/>
    <m/>
    <s v="S"/>
  </r>
  <r>
    <n v="432"/>
    <x v="1"/>
    <n v="3"/>
    <s v="Thorneycroft, Mrs. Percival (Florence Kate White)"/>
    <x v="1"/>
    <n v="36"/>
    <n v="1"/>
    <n v="0"/>
    <n v="376564"/>
    <n v="16.100000000000001"/>
    <m/>
    <s v="S"/>
  </r>
  <r>
    <n v="383"/>
    <x v="0"/>
    <n v="3"/>
    <s v="Tikkanen, Mr. Juho"/>
    <x v="0"/>
    <n v="32"/>
    <n v="0"/>
    <n v="0"/>
    <s v="STON/O 2. 3101293"/>
    <n v="7.9249999999999998"/>
    <m/>
    <s v="S"/>
  </r>
  <r>
    <n v="777"/>
    <x v="0"/>
    <n v="3"/>
    <s v="Tobin, Mr. Roger"/>
    <x v="0"/>
    <n v="32"/>
    <n v="0"/>
    <n v="0"/>
    <n v="383121"/>
    <n v="7.75"/>
    <s v="F38"/>
    <s v="Q"/>
  </r>
  <r>
    <n v="30"/>
    <x v="0"/>
    <n v="3"/>
    <s v="Todoroff, Mr. Lalio"/>
    <x v="0"/>
    <n v="32"/>
    <n v="0"/>
    <n v="0"/>
    <n v="349216"/>
    <n v="7.8958000000000004"/>
    <m/>
    <s v="S"/>
  </r>
  <r>
    <n v="815"/>
    <x v="0"/>
    <n v="3"/>
    <s v="Tomlin, Mr. Ernest Portage"/>
    <x v="0"/>
    <n v="30.5"/>
    <n v="0"/>
    <n v="0"/>
    <n v="364499"/>
    <n v="8.0500000000000007"/>
    <m/>
    <s v="S"/>
  </r>
  <r>
    <n v="459"/>
    <x v="1"/>
    <n v="2"/>
    <s v="Toomey, Miss. Ellen"/>
    <x v="1"/>
    <n v="50"/>
    <n v="0"/>
    <n v="0"/>
    <s v="F.C.C. 13531"/>
    <n v="10.5"/>
    <m/>
    <s v="S"/>
  </r>
  <r>
    <n v="604"/>
    <x v="0"/>
    <n v="3"/>
    <s v="Torber, Mr. Ernst William"/>
    <x v="0"/>
    <n v="44"/>
    <n v="0"/>
    <n v="0"/>
    <n v="364511"/>
    <n v="8.0500000000000007"/>
    <m/>
    <s v="S"/>
  </r>
  <r>
    <n v="272"/>
    <x v="1"/>
    <n v="3"/>
    <s v="Tornquist, Mr. William Henry"/>
    <x v="0"/>
    <n v="25"/>
    <n v="0"/>
    <n v="0"/>
    <s v="LINE"/>
    <n v="0"/>
    <m/>
    <s v="S"/>
  </r>
  <r>
    <n v="532"/>
    <x v="0"/>
    <n v="3"/>
    <s v="Toufik, Mr. Nakli"/>
    <x v="0"/>
    <n v="32"/>
    <n v="0"/>
    <n v="0"/>
    <n v="2641"/>
    <n v="7.2291999999999996"/>
    <m/>
    <s v="C"/>
  </r>
  <r>
    <n v="256"/>
    <x v="1"/>
    <n v="3"/>
    <s v="Touma, Mrs. Darwis (Hanne Youssef Razi)"/>
    <x v="1"/>
    <n v="29"/>
    <n v="0"/>
    <n v="2"/>
    <n v="2650"/>
    <n v="15.245799999999999"/>
    <m/>
    <s v="C"/>
  </r>
  <r>
    <n v="735"/>
    <x v="0"/>
    <n v="2"/>
    <s v="Troupiansky, Mr. Moses Aaron"/>
    <x v="0"/>
    <n v="23"/>
    <n v="0"/>
    <n v="0"/>
    <n v="233639"/>
    <n v="13"/>
    <m/>
    <s v="S"/>
  </r>
  <r>
    <n v="400"/>
    <x v="1"/>
    <n v="2"/>
    <s v="Trout, Mrs. William H (Jessie L)"/>
    <x v="1"/>
    <n v="28"/>
    <n v="0"/>
    <n v="0"/>
    <n v="240929"/>
    <n v="12.65"/>
    <m/>
    <s v="S"/>
  </r>
  <r>
    <n v="718"/>
    <x v="1"/>
    <n v="2"/>
    <s v="Troutt, Miss. Edwina Celia &quot;Winnie&quot;"/>
    <x v="1"/>
    <n v="27"/>
    <n v="0"/>
    <n v="0"/>
    <n v="34218"/>
    <n v="10.5"/>
    <s v="E101"/>
    <s v="S"/>
  </r>
  <r>
    <n v="190"/>
    <x v="0"/>
    <n v="3"/>
    <s v="Turcin, Mr. Stjepan"/>
    <x v="0"/>
    <n v="36"/>
    <n v="0"/>
    <n v="0"/>
    <n v="349247"/>
    <n v="7.8958000000000004"/>
    <m/>
    <s v="S"/>
  </r>
  <r>
    <n v="678"/>
    <x v="1"/>
    <n v="3"/>
    <s v="Turja, Miss. Anna Sofia"/>
    <x v="1"/>
    <n v="18"/>
    <n v="0"/>
    <n v="0"/>
    <n v="4138"/>
    <n v="9.8416999999999994"/>
    <m/>
    <s v="S"/>
  </r>
  <r>
    <n v="484"/>
    <x v="1"/>
    <n v="3"/>
    <s v="Turkula, Mrs. (Hedwig)"/>
    <x v="1"/>
    <n v="63"/>
    <n v="0"/>
    <n v="0"/>
    <n v="4134"/>
    <n v="9.5875000000000004"/>
    <m/>
    <s v="S"/>
  </r>
  <r>
    <n v="118"/>
    <x v="0"/>
    <n v="2"/>
    <s v="Turpin, Mr. William John Robert"/>
    <x v="0"/>
    <n v="29"/>
    <n v="1"/>
    <n v="0"/>
    <n v="11668"/>
    <n v="21"/>
    <m/>
    <s v="S"/>
  </r>
  <r>
    <n v="42"/>
    <x v="0"/>
    <n v="2"/>
    <s v="Turpin, Mrs. William John Robert (Dorothy Ann Wonnacott)"/>
    <x v="1"/>
    <n v="27"/>
    <n v="1"/>
    <n v="0"/>
    <n v="11668"/>
    <n v="21"/>
    <m/>
    <s v="S"/>
  </r>
  <r>
    <n v="31"/>
    <x v="0"/>
    <n v="1"/>
    <s v="Uruchurtu, Don. Manuel E"/>
    <x v="0"/>
    <n v="40"/>
    <n v="0"/>
    <n v="0"/>
    <s v="PC 17601"/>
    <n v="27.720800000000001"/>
    <m/>
    <s v="C"/>
  </r>
  <r>
    <n v="154"/>
    <x v="0"/>
    <n v="3"/>
    <s v="van Billiard, Mr. Austin Blyler"/>
    <x v="0"/>
    <n v="40.5"/>
    <n v="0"/>
    <n v="2"/>
    <s v="A/5. 851"/>
    <n v="14.5"/>
    <m/>
    <s v="S"/>
  </r>
  <r>
    <n v="171"/>
    <x v="0"/>
    <n v="1"/>
    <s v="Van der hoef, Mr. Wyckoff"/>
    <x v="0"/>
    <n v="61"/>
    <n v="0"/>
    <n v="0"/>
    <n v="111240"/>
    <n v="33.5"/>
    <s v="B19"/>
    <s v="S"/>
  </r>
  <r>
    <n v="420"/>
    <x v="1"/>
    <n v="3"/>
    <s v="Van Impe, Miss. Catharina"/>
    <x v="1"/>
    <n v="10"/>
    <n v="0"/>
    <n v="2"/>
    <n v="345773"/>
    <n v="24.15"/>
    <m/>
    <s v="S"/>
  </r>
  <r>
    <n v="596"/>
    <x v="0"/>
    <n v="3"/>
    <s v="Van Impe, Mr. Jean Baptiste"/>
    <x v="0"/>
    <n v="36"/>
    <n v="1"/>
    <n v="1"/>
    <n v="345773"/>
    <n v="24.15"/>
    <m/>
    <s v="S"/>
  </r>
  <r>
    <n v="800"/>
    <x v="0"/>
    <n v="3"/>
    <s v="Van Impe, Mrs. Jean Baptiste (Rosalie Paula Govaert)"/>
    <x v="1"/>
    <n v="30"/>
    <n v="1"/>
    <n v="1"/>
    <n v="345773"/>
    <n v="24.15"/>
    <m/>
    <s v="S"/>
  </r>
  <r>
    <n v="869"/>
    <x v="0"/>
    <n v="3"/>
    <s v="van Melkebeke, Mr. Philemon"/>
    <x v="0"/>
    <n v="32"/>
    <n v="0"/>
    <n v="0"/>
    <n v="345777"/>
    <n v="9.5"/>
    <m/>
    <s v="S"/>
  </r>
  <r>
    <n v="753"/>
    <x v="0"/>
    <n v="3"/>
    <s v="Vande Velde, Mr. Johannes Joseph"/>
    <x v="0"/>
    <n v="33"/>
    <n v="0"/>
    <n v="0"/>
    <n v="345780"/>
    <n v="9.5"/>
    <m/>
    <s v="S"/>
  </r>
  <r>
    <n v="201"/>
    <x v="0"/>
    <n v="3"/>
    <s v="Vande Walle, Mr. Nestor Cyriel"/>
    <x v="0"/>
    <n v="28"/>
    <n v="0"/>
    <n v="0"/>
    <n v="345770"/>
    <n v="9.5"/>
    <m/>
    <s v="S"/>
  </r>
  <r>
    <n v="356"/>
    <x v="0"/>
    <n v="3"/>
    <s v="Vanden Steen, Mr. Leo Peter"/>
    <x v="0"/>
    <n v="28"/>
    <n v="0"/>
    <n v="0"/>
    <n v="345783"/>
    <n v="9.5"/>
    <m/>
    <s v="S"/>
  </r>
  <r>
    <n v="874"/>
    <x v="0"/>
    <n v="3"/>
    <s v="Vander Cruyssen, Mr. Victor"/>
    <x v="0"/>
    <n v="47"/>
    <n v="0"/>
    <n v="0"/>
    <n v="345765"/>
    <n v="9"/>
    <m/>
    <s v="S"/>
  </r>
  <r>
    <n v="39"/>
    <x v="0"/>
    <n v="3"/>
    <s v="Vander Planke, Miss. Augusta Maria"/>
    <x v="1"/>
    <n v="18"/>
    <n v="2"/>
    <n v="0"/>
    <n v="345764"/>
    <n v="18"/>
    <m/>
    <s v="S"/>
  </r>
  <r>
    <n v="334"/>
    <x v="0"/>
    <n v="3"/>
    <s v="Vander Planke, Mr. Leo Edmondus"/>
    <x v="0"/>
    <n v="16"/>
    <n v="2"/>
    <n v="0"/>
    <n v="345764"/>
    <n v="18"/>
    <m/>
    <s v="S"/>
  </r>
  <r>
    <n v="19"/>
    <x v="0"/>
    <n v="3"/>
    <s v="Vander Planke, Mrs. Julius (Emelia Maria Vandemoortele)"/>
    <x v="1"/>
    <n v="31"/>
    <n v="1"/>
    <n v="0"/>
    <n v="345763"/>
    <n v="18"/>
    <m/>
    <s v="S"/>
  </r>
  <r>
    <n v="15"/>
    <x v="0"/>
    <n v="3"/>
    <s v="Vestrom, Miss. Hulda Amanda Adolfina"/>
    <x v="1"/>
    <n v="14"/>
    <n v="0"/>
    <n v="0"/>
    <n v="350406"/>
    <n v="7.8541999999999996"/>
    <m/>
    <s v="S"/>
  </r>
  <r>
    <n v="522"/>
    <x v="0"/>
    <n v="3"/>
    <s v="Vovk, Mr. Janko"/>
    <x v="0"/>
    <n v="22"/>
    <n v="0"/>
    <n v="0"/>
    <n v="349252"/>
    <n v="7.8958000000000004"/>
    <m/>
    <s v="S"/>
  </r>
  <r>
    <n v="81"/>
    <x v="0"/>
    <n v="3"/>
    <s v="Waelens, Mr. Achille"/>
    <x v="0"/>
    <n v="22"/>
    <n v="0"/>
    <n v="0"/>
    <n v="345767"/>
    <n v="9"/>
    <m/>
    <s v="S"/>
  </r>
  <r>
    <n v="516"/>
    <x v="0"/>
    <n v="1"/>
    <s v="Walker, Mr. William Anderson"/>
    <x v="0"/>
    <n v="47"/>
    <n v="0"/>
    <n v="0"/>
    <n v="36967"/>
    <n v="34.020800000000001"/>
    <s v="D46"/>
    <s v="S"/>
  </r>
  <r>
    <n v="259"/>
    <x v="1"/>
    <n v="1"/>
    <s v="Ward, Miss. Anna"/>
    <x v="1"/>
    <n v="25"/>
    <n v="0"/>
    <n v="0"/>
    <s v="PC 17755"/>
    <n v="512.32920000000001"/>
    <m/>
    <s v="C"/>
  </r>
  <r>
    <n v="367"/>
    <x v="1"/>
    <n v="1"/>
    <s v="Warren, Mrs. Frank Manley (Anna Sophia Atkinson)"/>
    <x v="1"/>
    <n v="60"/>
    <n v="1"/>
    <n v="0"/>
    <n v="110813"/>
    <n v="75.25"/>
    <s v="D37"/>
    <s v="C"/>
  </r>
  <r>
    <n v="675"/>
    <x v="0"/>
    <n v="2"/>
    <s v="Watson, Mr. Ennis Hastings"/>
    <x v="0"/>
    <n v="32"/>
    <n v="0"/>
    <n v="0"/>
    <n v="239856"/>
    <n v="0"/>
    <m/>
    <s v="S"/>
  </r>
  <r>
    <n v="162"/>
    <x v="1"/>
    <n v="2"/>
    <s v="Watt, Mrs. James (Elizabeth &quot;Bessie&quot; Inglis Milne)"/>
    <x v="1"/>
    <n v="40"/>
    <n v="0"/>
    <n v="0"/>
    <s v="C.A. 33595"/>
    <n v="15.75"/>
    <m/>
    <s v="S"/>
  </r>
  <r>
    <n v="124"/>
    <x v="1"/>
    <n v="2"/>
    <s v="Webber, Miss. Susan"/>
    <x v="1"/>
    <n v="32.5"/>
    <n v="0"/>
    <n v="0"/>
    <n v="27267"/>
    <n v="13"/>
    <s v="E101"/>
    <s v="S"/>
  </r>
  <r>
    <n v="512"/>
    <x v="0"/>
    <n v="3"/>
    <s v="Webber, Mr. James"/>
    <x v="0"/>
    <n v="32"/>
    <n v="0"/>
    <n v="0"/>
    <s v="SOTON/OQ 3101316"/>
    <n v="8.0500000000000007"/>
    <m/>
    <s v="S"/>
  </r>
  <r>
    <n v="695"/>
    <x v="0"/>
    <n v="1"/>
    <s v="Weir, Col. John"/>
    <x v="0"/>
    <n v="60"/>
    <n v="0"/>
    <n v="0"/>
    <n v="113800"/>
    <n v="26.55"/>
    <m/>
    <s v="S"/>
  </r>
  <r>
    <n v="134"/>
    <x v="1"/>
    <n v="2"/>
    <s v="Weisz, Mrs. Leopold (Mathilde Francoise Pede)"/>
    <x v="1"/>
    <n v="29"/>
    <n v="1"/>
    <n v="0"/>
    <n v="228414"/>
    <n v="26"/>
    <m/>
    <s v="S"/>
  </r>
  <r>
    <n v="751"/>
    <x v="1"/>
    <n v="2"/>
    <s v="Wells, Miss. Joan"/>
    <x v="1"/>
    <n v="4"/>
    <n v="1"/>
    <n v="1"/>
    <n v="29103"/>
    <n v="23"/>
    <m/>
    <s v="S"/>
  </r>
  <r>
    <n v="59"/>
    <x v="1"/>
    <n v="2"/>
    <s v="West, Miss. Constance Mirium"/>
    <x v="1"/>
    <n v="5"/>
    <n v="1"/>
    <n v="2"/>
    <s v="C.A. 34651"/>
    <n v="27.75"/>
    <m/>
    <s v="S"/>
  </r>
  <r>
    <n v="451"/>
    <x v="0"/>
    <n v="2"/>
    <s v="West, Mr. Edwy Arthur"/>
    <x v="0"/>
    <n v="36"/>
    <n v="1"/>
    <n v="2"/>
    <s v="C.A. 34651"/>
    <n v="27.75"/>
    <m/>
    <s v="S"/>
  </r>
  <r>
    <n v="473"/>
    <x v="1"/>
    <n v="2"/>
    <s v="West, Mrs. Edwy Arthur (Ada Mary Worth)"/>
    <x v="1"/>
    <n v="33"/>
    <n v="1"/>
    <n v="2"/>
    <s v="C.A. 34651"/>
    <n v="27.75"/>
    <m/>
    <s v="S"/>
  </r>
  <r>
    <n v="34"/>
    <x v="0"/>
    <n v="2"/>
    <s v="Wheadon, Mr. Edward H"/>
    <x v="0"/>
    <n v="66"/>
    <n v="0"/>
    <n v="0"/>
    <s v="C.A. 24579"/>
    <n v="10.5"/>
    <m/>
    <s v="S"/>
  </r>
  <r>
    <n v="125"/>
    <x v="0"/>
    <n v="1"/>
    <s v="White, Mr. Percival Wayland"/>
    <x v="0"/>
    <n v="54"/>
    <n v="0"/>
    <n v="1"/>
    <n v="35281"/>
    <n v="77.287499999999994"/>
    <s v="D26"/>
    <s v="S"/>
  </r>
  <r>
    <n v="103"/>
    <x v="0"/>
    <n v="1"/>
    <s v="White, Mr. Richard Frasar"/>
    <x v="0"/>
    <n v="21"/>
    <n v="0"/>
    <n v="1"/>
    <n v="35281"/>
    <n v="77.287499999999994"/>
    <s v="D26"/>
    <s v="S"/>
  </r>
  <r>
    <n v="319"/>
    <x v="1"/>
    <n v="1"/>
    <s v="Wick, Miss. Mary Natalie"/>
    <x v="1"/>
    <n v="31"/>
    <n v="0"/>
    <n v="2"/>
    <n v="36928"/>
    <n v="164.86670000000001"/>
    <s v="C7"/>
    <s v="S"/>
  </r>
  <r>
    <n v="857"/>
    <x v="1"/>
    <n v="1"/>
    <s v="Wick, Mrs. George Dennick (Mary Hitchcock)"/>
    <x v="1"/>
    <n v="45"/>
    <n v="1"/>
    <n v="1"/>
    <n v="36928"/>
    <n v="164.86670000000001"/>
    <m/>
    <s v="S"/>
  </r>
  <r>
    <n v="407"/>
    <x v="0"/>
    <n v="3"/>
    <s v="Widegren, Mr. Carl/Charles Peter"/>
    <x v="0"/>
    <n v="51"/>
    <n v="0"/>
    <n v="0"/>
    <n v="347064"/>
    <n v="7.75"/>
    <m/>
    <s v="S"/>
  </r>
  <r>
    <n v="378"/>
    <x v="0"/>
    <n v="1"/>
    <s v="Widener, Mr. Harry Elkins"/>
    <x v="0"/>
    <n v="27"/>
    <n v="0"/>
    <n v="2"/>
    <n v="113503"/>
    <n v="211.5"/>
    <s v="C82"/>
    <s v="C"/>
  </r>
  <r>
    <n v="372"/>
    <x v="0"/>
    <n v="3"/>
    <s v="Wiklund, Mr. Jakob Alfred"/>
    <x v="0"/>
    <n v="18"/>
    <n v="1"/>
    <n v="0"/>
    <n v="3101267"/>
    <n v="6.4958"/>
    <m/>
    <s v="S"/>
  </r>
  <r>
    <n v="674"/>
    <x v="1"/>
    <n v="2"/>
    <s v="Wilhelms, Mr. Charles"/>
    <x v="0"/>
    <n v="31"/>
    <n v="0"/>
    <n v="0"/>
    <n v="244270"/>
    <n v="13"/>
    <m/>
    <s v="S"/>
  </r>
  <r>
    <n v="649"/>
    <x v="0"/>
    <n v="3"/>
    <s v="Willey, Mr. Edward"/>
    <x v="0"/>
    <n v="32"/>
    <n v="0"/>
    <n v="0"/>
    <s v="S.O./P.P. 751"/>
    <n v="7.55"/>
    <m/>
    <s v="S"/>
  </r>
  <r>
    <n v="156"/>
    <x v="0"/>
    <n v="1"/>
    <s v="Williams, Mr. Charles Duane"/>
    <x v="0"/>
    <n v="51"/>
    <n v="0"/>
    <n v="1"/>
    <s v="PC 17597"/>
    <n v="61.379199999999997"/>
    <m/>
    <s v="C"/>
  </r>
  <r>
    <n v="18"/>
    <x v="1"/>
    <n v="2"/>
    <s v="Williams, Mr. Charles Eugene"/>
    <x v="0"/>
    <n v="32"/>
    <n v="0"/>
    <n v="0"/>
    <n v="244373"/>
    <n v="13"/>
    <m/>
    <s v="S"/>
  </r>
  <r>
    <n v="305"/>
    <x v="0"/>
    <n v="3"/>
    <s v="Williams, Mr. Howard Hugh &quot;Harry&quot;"/>
    <x v="0"/>
    <n v="32"/>
    <n v="0"/>
    <n v="0"/>
    <s v="A/5 2466"/>
    <n v="8.0500000000000007"/>
    <m/>
    <s v="S"/>
  </r>
  <r>
    <n v="736"/>
    <x v="0"/>
    <n v="3"/>
    <s v="Williams, Mr. Leslie"/>
    <x v="0"/>
    <n v="28.5"/>
    <n v="0"/>
    <n v="0"/>
    <n v="54636"/>
    <n v="16.100000000000001"/>
    <m/>
    <s v="S"/>
  </r>
  <r>
    <n v="352"/>
    <x v="0"/>
    <n v="1"/>
    <s v="Williams-Lambert, Mr. Fletcher Fellows"/>
    <x v="0"/>
    <n v="32"/>
    <n v="0"/>
    <n v="0"/>
    <n v="113510"/>
    <n v="35"/>
    <s v="C128"/>
    <s v="S"/>
  </r>
  <r>
    <n v="492"/>
    <x v="0"/>
    <n v="3"/>
    <s v="Windelov, Mr. Einar"/>
    <x v="0"/>
    <n v="21"/>
    <n v="0"/>
    <n v="0"/>
    <s v="SOTON/OQ 3101317"/>
    <n v="7.25"/>
    <m/>
    <s v="S"/>
  </r>
  <r>
    <n v="426"/>
    <x v="0"/>
    <n v="3"/>
    <s v="Wiseman, Mr. Phillippe"/>
    <x v="0"/>
    <n v="32"/>
    <n v="0"/>
    <n v="0"/>
    <s v="A/4. 34244"/>
    <n v="7.25"/>
    <m/>
    <s v="S"/>
  </r>
  <r>
    <n v="56"/>
    <x v="1"/>
    <n v="1"/>
    <s v="Woolner, Mr. Hugh"/>
    <x v="0"/>
    <n v="32"/>
    <n v="0"/>
    <n v="0"/>
    <n v="19947"/>
    <n v="35.5"/>
    <s v="C52"/>
    <s v="S"/>
  </r>
  <r>
    <n v="556"/>
    <x v="0"/>
    <n v="1"/>
    <s v="Wright, Mr. George"/>
    <x v="0"/>
    <n v="62"/>
    <n v="0"/>
    <n v="0"/>
    <n v="113807"/>
    <n v="26.55"/>
    <m/>
    <s v="S"/>
  </r>
  <r>
    <n v="621"/>
    <x v="0"/>
    <n v="3"/>
    <s v="Yasbeck, Mr. Antoni"/>
    <x v="0"/>
    <n v="27"/>
    <n v="1"/>
    <n v="0"/>
    <n v="2659"/>
    <n v="14.4542"/>
    <m/>
    <s v="C"/>
  </r>
  <r>
    <n v="831"/>
    <x v="1"/>
    <n v="3"/>
    <s v="Yasbeck, Mrs. Antoni (Selini Alexander)"/>
    <x v="1"/>
    <n v="15"/>
    <n v="1"/>
    <n v="0"/>
    <n v="2659"/>
    <n v="14.4542"/>
    <m/>
    <s v="C"/>
  </r>
  <r>
    <n v="326"/>
    <x v="1"/>
    <n v="1"/>
    <s v="Young, Miss. Marie Grice"/>
    <x v="1"/>
    <n v="36"/>
    <n v="0"/>
    <n v="0"/>
    <s v="PC 17760"/>
    <n v="135.63329999999999"/>
    <s v="C32"/>
    <s v="C"/>
  </r>
  <r>
    <n v="204"/>
    <x v="0"/>
    <n v="3"/>
    <s v="Youseff, Mr. Gerious"/>
    <x v="0"/>
    <n v="45.5"/>
    <n v="0"/>
    <n v="0"/>
    <n v="2628"/>
    <n v="7.2249999999999996"/>
    <m/>
    <s v="C"/>
  </r>
  <r>
    <n v="355"/>
    <x v="0"/>
    <n v="3"/>
    <s v="Yousif, Mr. Wazli"/>
    <x v="0"/>
    <n v="32"/>
    <n v="0"/>
    <n v="0"/>
    <n v="2647"/>
    <n v="7.2249999999999996"/>
    <m/>
    <s v="C"/>
  </r>
  <r>
    <n v="496"/>
    <x v="0"/>
    <n v="3"/>
    <s v="Yousseff, Mr. Gerious"/>
    <x v="0"/>
    <n v="32"/>
    <n v="0"/>
    <n v="0"/>
    <n v="2627"/>
    <n v="14.458299999999999"/>
    <m/>
    <s v="C"/>
  </r>
  <r>
    <n v="200"/>
    <x v="0"/>
    <n v="2"/>
    <s v="Yrois, Miss. Henriette (&quot;Mrs Harbeck&quot;)"/>
    <x v="1"/>
    <n v="24"/>
    <n v="0"/>
    <n v="0"/>
    <n v="248747"/>
    <n v="13"/>
    <m/>
    <s v="S"/>
  </r>
  <r>
    <n v="112"/>
    <x v="0"/>
    <n v="3"/>
    <s v="Zabour, Miss. Hileni"/>
    <x v="1"/>
    <n v="14.5"/>
    <n v="1"/>
    <n v="0"/>
    <n v="2665"/>
    <n v="14.4542"/>
    <m/>
    <s v="C"/>
  </r>
  <r>
    <n v="241"/>
    <x v="0"/>
    <n v="3"/>
    <s v="Zabour, Miss. Thamine"/>
    <x v="1"/>
    <n v="21"/>
    <n v="1"/>
    <n v="0"/>
    <n v="2665"/>
    <n v="14.4542"/>
    <m/>
    <s v="C"/>
  </r>
  <r>
    <n v="423"/>
    <x v="0"/>
    <n v="3"/>
    <s v="Zimmerman, Mr. Leo"/>
    <x v="0"/>
    <n v="29"/>
    <n v="0"/>
    <n v="0"/>
    <n v="315082"/>
    <n v="7.875"/>
    <m/>
    <s v="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1">
  <r>
    <n v="846"/>
    <x v="0"/>
    <x v="0"/>
    <s v="Abbing, Mr. Anthony"/>
    <s v="male"/>
    <n v="42"/>
    <n v="0"/>
    <n v="0"/>
    <s v="C.A. 5547"/>
    <n v="7.55"/>
    <m/>
    <x v="0"/>
    <x v="0"/>
  </r>
  <r>
    <n v="747"/>
    <x v="0"/>
    <x v="0"/>
    <s v="Abbott, Mr. Rossmore Edward"/>
    <s v="male"/>
    <n v="16"/>
    <n v="1"/>
    <n v="1"/>
    <s v="C.A. 2673"/>
    <n v="20.25"/>
    <m/>
    <x v="0"/>
    <x v="0"/>
  </r>
  <r>
    <n v="280"/>
    <x v="1"/>
    <x v="0"/>
    <s v="Abbott, Mrs. Stanton (Rosa Hunt)"/>
    <s v="female"/>
    <n v="36"/>
    <n v="1"/>
    <n v="1"/>
    <s v="C.A. 2673"/>
    <n v="20.25"/>
    <m/>
    <x v="0"/>
    <x v="0"/>
  </r>
  <r>
    <n v="309"/>
    <x v="0"/>
    <x v="1"/>
    <s v="Abelson, Mr. Samuel"/>
    <s v="male"/>
    <n v="30"/>
    <n v="1"/>
    <n v="0"/>
    <s v="P/PP 3381"/>
    <n v="24"/>
    <m/>
    <x v="1"/>
    <x v="0"/>
  </r>
  <r>
    <n v="875"/>
    <x v="1"/>
    <x v="1"/>
    <s v="Abelson, Mrs. Samuel (Hannah Wizosky)"/>
    <s v="female"/>
    <n v="28"/>
    <n v="1"/>
    <n v="0"/>
    <s v="P/PP 3381"/>
    <n v="24"/>
    <m/>
    <x v="1"/>
    <x v="0"/>
  </r>
  <r>
    <n v="366"/>
    <x v="0"/>
    <x v="0"/>
    <s v="Adahl, Mr. Mauritz Nils Martin"/>
    <s v="male"/>
    <n v="30"/>
    <n v="0"/>
    <n v="0"/>
    <s v="C 7076"/>
    <n v="7.25"/>
    <m/>
    <x v="0"/>
    <x v="0"/>
  </r>
  <r>
    <n v="402"/>
    <x v="0"/>
    <x v="0"/>
    <s v="Adams, Mr. John"/>
    <s v="male"/>
    <n v="26"/>
    <n v="0"/>
    <n v="0"/>
    <n v="341826"/>
    <n v="8.0500000000000007"/>
    <m/>
    <x v="0"/>
    <x v="0"/>
  </r>
  <r>
    <n v="41"/>
    <x v="0"/>
    <x v="0"/>
    <s v="Ahlin, Mrs. Johan (Johanna Persdotter Larsson)"/>
    <s v="female"/>
    <n v="40"/>
    <n v="1"/>
    <n v="0"/>
    <n v="7546"/>
    <n v="9.4749999999999996"/>
    <m/>
    <x v="0"/>
    <x v="0"/>
  </r>
  <r>
    <n v="856"/>
    <x v="1"/>
    <x v="0"/>
    <s v="Aks, Mrs. Sam (Leah Rosen)"/>
    <s v="female"/>
    <n v="18"/>
    <n v="0"/>
    <n v="1"/>
    <n v="392091"/>
    <n v="9.35"/>
    <m/>
    <x v="0"/>
    <x v="0"/>
  </r>
  <r>
    <n v="208"/>
    <x v="1"/>
    <x v="0"/>
    <s v="Albimona, Mr. Nassef Cassem"/>
    <s v="male"/>
    <n v="26"/>
    <n v="0"/>
    <n v="0"/>
    <n v="2699"/>
    <n v="18.787500000000001"/>
    <m/>
    <x v="1"/>
    <x v="0"/>
  </r>
  <r>
    <n v="811"/>
    <x v="0"/>
    <x v="0"/>
    <s v="Alexander, Mr. William"/>
    <s v="male"/>
    <n v="26"/>
    <n v="0"/>
    <n v="0"/>
    <n v="3474"/>
    <n v="7.8875000000000002"/>
    <m/>
    <x v="0"/>
    <x v="0"/>
  </r>
  <r>
    <n v="841"/>
    <x v="0"/>
    <x v="0"/>
    <s v="Alhomaki, Mr. Ilmari Rudolf"/>
    <s v="male"/>
    <n v="20"/>
    <n v="0"/>
    <n v="0"/>
    <s v="SOTON/O2 3101287"/>
    <n v="7.9249999999999998"/>
    <m/>
    <x v="0"/>
    <x v="0"/>
  </r>
  <r>
    <n v="211"/>
    <x v="0"/>
    <x v="0"/>
    <s v="Ali, Mr. Ahmed"/>
    <s v="male"/>
    <n v="24"/>
    <n v="0"/>
    <n v="0"/>
    <s v="SOTON/O.Q. 3101311"/>
    <n v="7.05"/>
    <m/>
    <x v="0"/>
    <x v="0"/>
  </r>
  <r>
    <n v="785"/>
    <x v="0"/>
    <x v="0"/>
    <s v="Ali, Mr. William"/>
    <s v="male"/>
    <n v="25"/>
    <n v="0"/>
    <n v="0"/>
    <s v="SOTON/O.Q. 3101312"/>
    <n v="7.05"/>
    <m/>
    <x v="0"/>
    <x v="0"/>
  </r>
  <r>
    <n v="731"/>
    <x v="1"/>
    <x v="2"/>
    <s v="Allen, Miss. Elisabeth Walton"/>
    <s v="female"/>
    <n v="29"/>
    <n v="0"/>
    <n v="0"/>
    <n v="24160"/>
    <n v="211.33750000000001"/>
    <s v="B5"/>
    <x v="0"/>
    <x v="0"/>
  </r>
  <r>
    <n v="5"/>
    <x v="0"/>
    <x v="0"/>
    <s v="Allen, Mr. William Henry"/>
    <s v="male"/>
    <n v="32"/>
    <n v="0"/>
    <n v="0"/>
    <n v="373450"/>
    <n v="8.0500000000000007"/>
    <m/>
    <x v="0"/>
    <x v="0"/>
  </r>
  <r>
    <n v="306"/>
    <x v="1"/>
    <x v="2"/>
    <s v="Allison, Master. Hudson Trevor"/>
    <s v="male"/>
    <n v="0.92"/>
    <n v="1"/>
    <n v="2"/>
    <n v="113781"/>
    <n v="151.55000000000001"/>
    <s v="C22 C26"/>
    <x v="0"/>
    <x v="1"/>
  </r>
  <r>
    <n v="298"/>
    <x v="0"/>
    <x v="2"/>
    <s v="Allison, Miss. Helen Loraine"/>
    <s v="female"/>
    <n v="2"/>
    <n v="1"/>
    <n v="2"/>
    <n v="113781"/>
    <n v="151.55000000000001"/>
    <s v="C22 C26"/>
    <x v="0"/>
    <x v="1"/>
  </r>
  <r>
    <n v="499"/>
    <x v="0"/>
    <x v="2"/>
    <s v="Allison, Mrs. Hudson J C (Bessie Waldo Daniels)"/>
    <s v="female"/>
    <n v="25"/>
    <n v="1"/>
    <n v="2"/>
    <n v="113781"/>
    <n v="151.55000000000001"/>
    <s v="C22 C26"/>
    <x v="0"/>
    <x v="0"/>
  </r>
  <r>
    <n v="835"/>
    <x v="0"/>
    <x v="0"/>
    <s v="Allum, Mr. Owen George"/>
    <s v="male"/>
    <n v="18"/>
    <n v="0"/>
    <n v="0"/>
    <n v="2223"/>
    <n v="8.3000000000000007"/>
    <m/>
    <x v="0"/>
    <x v="0"/>
  </r>
  <r>
    <n v="193"/>
    <x v="1"/>
    <x v="0"/>
    <s v="Andersen-Jensen, Miss. Carla Christine Nielsine"/>
    <s v="female"/>
    <n v="19"/>
    <n v="1"/>
    <n v="0"/>
    <n v="350046"/>
    <n v="7.8541999999999996"/>
    <m/>
    <x v="0"/>
    <x v="0"/>
  </r>
  <r>
    <n v="461"/>
    <x v="1"/>
    <x v="2"/>
    <s v="Anderson, Mr. Harry"/>
    <s v="male"/>
    <n v="48"/>
    <n v="0"/>
    <n v="0"/>
    <n v="19952"/>
    <n v="26.55"/>
    <s v="E12"/>
    <x v="0"/>
    <x v="0"/>
  </r>
  <r>
    <n v="851"/>
    <x v="1"/>
    <x v="0"/>
    <s v="Andersson, Master. Sigvard Harald Elias"/>
    <s v="male"/>
    <n v="4"/>
    <n v="4"/>
    <n v="2"/>
    <n v="347082"/>
    <n v="31.274999999999999"/>
    <m/>
    <x v="0"/>
    <x v="1"/>
  </r>
  <r>
    <n v="814"/>
    <x v="1"/>
    <x v="0"/>
    <s v="Andersson, Miss. Ebba Iris Alfrida"/>
    <s v="female"/>
    <n v="6"/>
    <n v="4"/>
    <n v="2"/>
    <n v="347082"/>
    <n v="31.274999999999999"/>
    <m/>
    <x v="0"/>
    <x v="1"/>
  </r>
  <r>
    <n v="120"/>
    <x v="1"/>
    <x v="0"/>
    <s v="Andersson, Miss. Ellis Anna Maria"/>
    <s v="female"/>
    <n v="2"/>
    <n v="4"/>
    <n v="2"/>
    <n v="347082"/>
    <n v="31.274999999999999"/>
    <m/>
    <x v="0"/>
    <x v="1"/>
  </r>
  <r>
    <n v="69"/>
    <x v="1"/>
    <x v="0"/>
    <s v="Andersson, Miss. Erna Alexandra"/>
    <s v="female"/>
    <n v="17"/>
    <n v="4"/>
    <n v="2"/>
    <n v="3101281"/>
    <n v="7.9249999999999998"/>
    <m/>
    <x v="0"/>
    <x v="0"/>
  </r>
  <r>
    <n v="542"/>
    <x v="0"/>
    <x v="0"/>
    <s v="Andersson, Miss. Ingeborg Constanzia"/>
    <s v="female"/>
    <n v="9"/>
    <n v="4"/>
    <n v="2"/>
    <n v="347082"/>
    <n v="31.274999999999999"/>
    <m/>
    <x v="0"/>
    <x v="1"/>
  </r>
  <r>
    <n v="543"/>
    <x v="1"/>
    <x v="0"/>
    <s v="Andersson, Miss. Sigrid Elisabeth"/>
    <s v="female"/>
    <n v="11"/>
    <n v="4"/>
    <n v="2"/>
    <n v="347082"/>
    <n v="31.274999999999999"/>
    <m/>
    <x v="0"/>
    <x v="1"/>
  </r>
  <r>
    <n v="14"/>
    <x v="0"/>
    <x v="0"/>
    <s v="Andersson, Mr. Anders Johan"/>
    <s v="male"/>
    <n v="39"/>
    <n v="1"/>
    <n v="5"/>
    <n v="347082"/>
    <n v="31.274999999999999"/>
    <m/>
    <x v="0"/>
    <x v="0"/>
  </r>
  <r>
    <n v="147"/>
    <x v="1"/>
    <x v="0"/>
    <s v="Andersson, Mr. August Edvard (&quot;Wennerstrom&quot;)"/>
    <s v="male"/>
    <n v="27"/>
    <n v="0"/>
    <n v="0"/>
    <n v="350043"/>
    <n v="7.7957999999999998"/>
    <m/>
    <x v="0"/>
    <x v="0"/>
  </r>
  <r>
    <n v="611"/>
    <x v="0"/>
    <x v="0"/>
    <s v="Andersson, Mrs. Anders Johan (Alfrida Konstantia Brogren)"/>
    <s v="female"/>
    <n v="39"/>
    <n v="1"/>
    <n v="5"/>
    <n v="347082"/>
    <n v="31.274999999999999"/>
    <m/>
    <x v="0"/>
    <x v="0"/>
  </r>
  <r>
    <n v="92"/>
    <x v="0"/>
    <x v="0"/>
    <s v="Andreasson, Mr. Paul Edvin"/>
    <s v="male"/>
    <n v="20"/>
    <n v="0"/>
    <n v="0"/>
    <n v="347466"/>
    <n v="7.8541999999999996"/>
    <m/>
    <x v="0"/>
    <x v="0"/>
  </r>
  <r>
    <n v="145"/>
    <x v="0"/>
    <x v="1"/>
    <s v="Andrew, Mr. Edgardo Samuel"/>
    <s v="male"/>
    <n v="18"/>
    <n v="0"/>
    <n v="0"/>
    <n v="231945"/>
    <n v="11.5"/>
    <m/>
    <x v="0"/>
    <x v="0"/>
  </r>
  <r>
    <n v="276"/>
    <x v="1"/>
    <x v="2"/>
    <s v="Andrews, Miss. Kornelia Theodosia"/>
    <s v="female"/>
    <n v="63"/>
    <n v="1"/>
    <n v="0"/>
    <n v="13502"/>
    <n v="77.958299999999994"/>
    <s v="D7"/>
    <x v="0"/>
    <x v="0"/>
  </r>
  <r>
    <n v="807"/>
    <x v="0"/>
    <x v="2"/>
    <s v="Andrews, Mr. Thomas Jr"/>
    <s v="male"/>
    <n v="39"/>
    <n v="0"/>
    <n v="0"/>
    <n v="112050"/>
    <n v="0"/>
    <s v="A36"/>
    <x v="0"/>
    <x v="0"/>
  </r>
  <r>
    <n v="519"/>
    <x v="1"/>
    <x v="1"/>
    <s v="Angle, Mrs. William A (Florence &quot;Mary&quot; Agnes Hughes)"/>
    <s v="female"/>
    <n v="36"/>
    <n v="1"/>
    <n v="0"/>
    <n v="226875"/>
    <n v="26"/>
    <m/>
    <x v="0"/>
    <x v="0"/>
  </r>
  <r>
    <n v="572"/>
    <x v="1"/>
    <x v="2"/>
    <s v="Appleton, Mrs. Edward Dale (Charlotte Lamson)"/>
    <s v="female"/>
    <n v="53"/>
    <n v="2"/>
    <n v="0"/>
    <n v="11769"/>
    <n v="51.479199999999999"/>
    <s v="C101"/>
    <x v="0"/>
    <x v="0"/>
  </r>
  <r>
    <n v="354"/>
    <x v="0"/>
    <x v="0"/>
    <s v="Arnold-Franchi, Mr. Josef"/>
    <s v="male"/>
    <n v="25"/>
    <n v="1"/>
    <n v="0"/>
    <n v="349237"/>
    <n v="17.8"/>
    <m/>
    <x v="0"/>
    <x v="0"/>
  </r>
  <r>
    <n v="50"/>
    <x v="0"/>
    <x v="0"/>
    <s v="Arnold-Franchi, Mrs. Josef (Josefine Franchi)"/>
    <s v="female"/>
    <n v="18"/>
    <n v="1"/>
    <n v="0"/>
    <n v="349237"/>
    <n v="17.8"/>
    <m/>
    <x v="0"/>
    <x v="0"/>
  </r>
  <r>
    <n v="494"/>
    <x v="0"/>
    <x v="2"/>
    <s v="Artagaveytia, Mr. Ramon"/>
    <s v="male"/>
    <n v="71"/>
    <n v="0"/>
    <n v="0"/>
    <s v="PC 17609"/>
    <n v="49.504199999999997"/>
    <m/>
    <x v="1"/>
    <x v="0"/>
  </r>
  <r>
    <n v="364"/>
    <x v="0"/>
    <x v="0"/>
    <s v="Asim, Mr. Adola"/>
    <s v="male"/>
    <n v="32"/>
    <n v="0"/>
    <n v="0"/>
    <s v="SOTON/O.Q. 3101310"/>
    <n v="7.05"/>
    <m/>
    <x v="0"/>
    <x v="0"/>
  </r>
  <r>
    <n v="183"/>
    <x v="0"/>
    <x v="0"/>
    <s v="Asplund, Master. Clarence Gustaf Hugo"/>
    <s v="male"/>
    <n v="9"/>
    <n v="4"/>
    <n v="2"/>
    <n v="347077"/>
    <n v="31.387499999999999"/>
    <m/>
    <x v="0"/>
    <x v="1"/>
  </r>
  <r>
    <n v="262"/>
    <x v="1"/>
    <x v="0"/>
    <s v="Asplund, Master. Edvin Rojj Felix"/>
    <s v="male"/>
    <n v="3"/>
    <n v="4"/>
    <n v="2"/>
    <n v="347077"/>
    <n v="31.387499999999999"/>
    <m/>
    <x v="0"/>
    <x v="1"/>
  </r>
  <r>
    <n v="234"/>
    <x v="1"/>
    <x v="0"/>
    <s v="Asplund, Miss. Lillian Gertrud"/>
    <s v="female"/>
    <n v="25"/>
    <n v="4"/>
    <n v="2"/>
    <n v="347077"/>
    <n v="31.387499999999999"/>
    <m/>
    <x v="0"/>
    <x v="0"/>
  </r>
  <r>
    <n v="26"/>
    <x v="1"/>
    <x v="0"/>
    <s v="Asplund, Mrs. Carl Oscar (Selma Augusta Emilia Johansson)"/>
    <s v="female"/>
    <n v="38"/>
    <n v="1"/>
    <n v="5"/>
    <n v="347077"/>
    <n v="31.387499999999999"/>
    <m/>
    <x v="0"/>
    <x v="0"/>
  </r>
  <r>
    <n v="701"/>
    <x v="1"/>
    <x v="2"/>
    <s v="Astor, Mrs. John Jacob (Madeleine Talmadge Force)"/>
    <s v="female"/>
    <n v="18"/>
    <n v="1"/>
    <n v="0"/>
    <s v="PC 17757"/>
    <n v="227.52500000000001"/>
    <s v="C62 C64"/>
    <x v="1"/>
    <x v="0"/>
  </r>
  <r>
    <n v="115"/>
    <x v="0"/>
    <x v="0"/>
    <s v="Attalah, Miss. Malake"/>
    <s v="female"/>
    <n v="17"/>
    <n v="0"/>
    <n v="0"/>
    <n v="2627"/>
    <n v="14.458299999999999"/>
    <m/>
    <x v="1"/>
    <x v="0"/>
  </r>
  <r>
    <n v="245"/>
    <x v="0"/>
    <x v="0"/>
    <s v="Attalah, Mr. Sleiman"/>
    <s v="male"/>
    <n v="30"/>
    <n v="0"/>
    <n v="0"/>
    <n v="2694"/>
    <n v="7.2249999999999996"/>
    <m/>
    <x v="1"/>
    <x v="0"/>
  </r>
  <r>
    <n v="370"/>
    <x v="1"/>
    <x v="2"/>
    <s v="Aubart, Mme. Leontine Pauline"/>
    <s v="female"/>
    <n v="24"/>
    <n v="0"/>
    <n v="0"/>
    <s v="PC 17477"/>
    <n v="69.3"/>
    <s v="B35"/>
    <x v="1"/>
    <x v="0"/>
  </r>
  <r>
    <n v="834"/>
    <x v="0"/>
    <x v="0"/>
    <s v="Augustsson, Mr. Albert"/>
    <s v="male"/>
    <n v="23"/>
    <n v="0"/>
    <n v="0"/>
    <n v="347468"/>
    <n v="7.8541999999999996"/>
    <m/>
    <x v="0"/>
    <x v="0"/>
  </r>
  <r>
    <n v="781"/>
    <x v="1"/>
    <x v="0"/>
    <s v="Ayoub, Miss. Banoura"/>
    <s v="female"/>
    <n v="13"/>
    <n v="0"/>
    <n v="0"/>
    <n v="2687"/>
    <n v="7.2291999999999996"/>
    <m/>
    <x v="1"/>
    <x v="0"/>
  </r>
  <r>
    <n v="207"/>
    <x v="0"/>
    <x v="0"/>
    <s v="Backstrom, Mr. Karl Alfred"/>
    <s v="male"/>
    <n v="32"/>
    <n v="1"/>
    <n v="0"/>
    <n v="3101278"/>
    <n v="15.85"/>
    <m/>
    <x v="0"/>
    <x v="0"/>
  </r>
  <r>
    <n v="86"/>
    <x v="1"/>
    <x v="0"/>
    <s v="Backstrom, Mrs. Karl Alfred (Maria Mathilda Gustafsson)"/>
    <s v="female"/>
    <n v="33"/>
    <n v="3"/>
    <n v="0"/>
    <n v="3101278"/>
    <n v="15.85"/>
    <m/>
    <x v="0"/>
    <x v="0"/>
  </r>
  <r>
    <n v="645"/>
    <x v="1"/>
    <x v="0"/>
    <s v="Baclini, Miss. Eugenie"/>
    <s v="female"/>
    <n v="0.75"/>
    <n v="2"/>
    <n v="1"/>
    <n v="2666"/>
    <n v="19.258299999999998"/>
    <m/>
    <x v="1"/>
    <x v="1"/>
  </r>
  <r>
    <n v="470"/>
    <x v="1"/>
    <x v="0"/>
    <s v="Baclini, Miss. Helene Barbara"/>
    <s v="female"/>
    <n v="0.75"/>
    <n v="2"/>
    <n v="1"/>
    <n v="2666"/>
    <n v="19.258299999999998"/>
    <m/>
    <x v="1"/>
    <x v="1"/>
  </r>
  <r>
    <n v="449"/>
    <x v="1"/>
    <x v="0"/>
    <s v="Baclini, Miss. Marie Catherine"/>
    <s v="female"/>
    <n v="5"/>
    <n v="2"/>
    <n v="1"/>
    <n v="2666"/>
    <n v="19.258299999999998"/>
    <m/>
    <x v="1"/>
    <x v="1"/>
  </r>
  <r>
    <n v="859"/>
    <x v="1"/>
    <x v="0"/>
    <s v="Baclini, Mrs. Solomon (Latifa Qurban)"/>
    <s v="female"/>
    <n v="24"/>
    <n v="0"/>
    <n v="3"/>
    <n v="2666"/>
    <n v="19.258299999999998"/>
    <m/>
    <x v="1"/>
    <x v="0"/>
  </r>
  <r>
    <n v="662"/>
    <x v="0"/>
    <x v="0"/>
    <s v="Badt, Mr. Mohamed"/>
    <s v="male"/>
    <n v="40"/>
    <n v="0"/>
    <n v="0"/>
    <n v="2623"/>
    <n v="7.2249999999999996"/>
    <m/>
    <x v="1"/>
    <x v="0"/>
  </r>
  <r>
    <n v="758"/>
    <x v="0"/>
    <x v="1"/>
    <s v="Bailey, Mr. Percy Andrew"/>
    <s v="male"/>
    <n v="18"/>
    <n v="0"/>
    <n v="0"/>
    <n v="29108"/>
    <n v="11.5"/>
    <m/>
    <x v="0"/>
    <x v="0"/>
  </r>
  <r>
    <n v="871"/>
    <x v="0"/>
    <x v="0"/>
    <s v="Balkic, Mr. Cerin"/>
    <s v="male"/>
    <n v="26"/>
    <n v="0"/>
    <n v="0"/>
    <n v="349248"/>
    <n v="7.8958000000000004"/>
    <m/>
    <x v="0"/>
    <x v="0"/>
  </r>
  <r>
    <n v="328"/>
    <x v="1"/>
    <x v="1"/>
    <s v="Ball, Mrs. (Ada E Hall)"/>
    <s v="female"/>
    <n v="36"/>
    <n v="0"/>
    <n v="0"/>
    <n v="28551"/>
    <n v="13"/>
    <s v="D"/>
    <x v="0"/>
    <x v="0"/>
  </r>
  <r>
    <n v="884"/>
    <x v="0"/>
    <x v="1"/>
    <s v="Banfield, Mr. Frederick James"/>
    <s v="male"/>
    <n v="28"/>
    <n v="0"/>
    <n v="0"/>
    <s v="C.A./SOTON 34068"/>
    <n v="10.5"/>
    <m/>
    <x v="0"/>
    <x v="0"/>
  </r>
  <r>
    <n v="763"/>
    <x v="1"/>
    <x v="0"/>
    <s v="Barah, Mr. Hanna Assi"/>
    <s v="male"/>
    <n v="20"/>
    <n v="0"/>
    <n v="0"/>
    <n v="2663"/>
    <n v="7.2291999999999996"/>
    <m/>
    <x v="1"/>
    <x v="0"/>
  </r>
  <r>
    <n v="703"/>
    <x v="0"/>
    <x v="0"/>
    <s v="Barbara, Miss. Saiide"/>
    <s v="female"/>
    <n v="18"/>
    <n v="0"/>
    <n v="1"/>
    <n v="2691"/>
    <n v="14.4542"/>
    <m/>
    <x v="1"/>
    <x v="0"/>
  </r>
  <r>
    <n v="363"/>
    <x v="0"/>
    <x v="0"/>
    <s v="Barbara, Mrs. (Catherine David)"/>
    <s v="female"/>
    <n v="45"/>
    <n v="0"/>
    <n v="1"/>
    <n v="2691"/>
    <n v="14.4542"/>
    <m/>
    <x v="1"/>
    <x v="0"/>
  </r>
  <r>
    <n v="291"/>
    <x v="1"/>
    <x v="2"/>
    <s v="Barber, Miss. Ellen &quot;Nellie&quot;"/>
    <s v="female"/>
    <n v="26"/>
    <n v="0"/>
    <n v="0"/>
    <n v="19877"/>
    <n v="78.849999999999994"/>
    <m/>
    <x v="0"/>
    <x v="0"/>
  </r>
  <r>
    <n v="631"/>
    <x v="1"/>
    <x v="2"/>
    <s v="Barkworth, Mr. Algernon Henry Wilson"/>
    <s v="male"/>
    <n v="80"/>
    <n v="0"/>
    <n v="0"/>
    <n v="27042"/>
    <n v="30"/>
    <s v="A23"/>
    <x v="0"/>
    <x v="0"/>
  </r>
  <r>
    <n v="113"/>
    <x v="0"/>
    <x v="0"/>
    <s v="Barton, Mr. David John"/>
    <s v="male"/>
    <n v="22"/>
    <n v="0"/>
    <n v="0"/>
    <n v="324669"/>
    <n v="8.0500000000000007"/>
    <m/>
    <x v="0"/>
    <x v="0"/>
  </r>
  <r>
    <n v="151"/>
    <x v="0"/>
    <x v="1"/>
    <s v="Bateman, Rev. Robert James"/>
    <s v="male"/>
    <n v="51"/>
    <n v="0"/>
    <n v="0"/>
    <s v="S.O.P. 1166"/>
    <n v="12.525"/>
    <m/>
    <x v="0"/>
    <x v="0"/>
  </r>
  <r>
    <n v="169"/>
    <x v="0"/>
    <x v="2"/>
    <s v="Baumann, Mr. John D"/>
    <s v="male"/>
    <n v="32"/>
    <n v="0"/>
    <n v="0"/>
    <s v="PC 17318"/>
    <n v="25.925000000000001"/>
    <m/>
    <x v="0"/>
    <x v="0"/>
  </r>
  <r>
    <n v="119"/>
    <x v="0"/>
    <x v="2"/>
    <s v="Baxter, Mr. Quigg Edmond"/>
    <s v="male"/>
    <n v="24"/>
    <n v="0"/>
    <n v="1"/>
    <s v="PC 17558"/>
    <n v="247.52080000000001"/>
    <s v="B58 B60"/>
    <x v="1"/>
    <x v="0"/>
  </r>
  <r>
    <n v="300"/>
    <x v="1"/>
    <x v="2"/>
    <s v="Baxter, Mrs. James (Helene DeLaudeniere Chaput)"/>
    <s v="female"/>
    <n v="50"/>
    <n v="0"/>
    <n v="1"/>
    <s v="PC 17558"/>
    <n v="247.52080000000001"/>
    <s v="B58 B60"/>
    <x v="1"/>
    <x v="0"/>
  </r>
  <r>
    <n v="219"/>
    <x v="1"/>
    <x v="2"/>
    <s v="Bazzani, Miss. Albina"/>
    <s v="female"/>
    <n v="32"/>
    <n v="0"/>
    <n v="0"/>
    <n v="11813"/>
    <n v="76.291700000000006"/>
    <s v="D15"/>
    <x v="1"/>
    <x v="0"/>
  </r>
  <r>
    <n v="544"/>
    <x v="1"/>
    <x v="1"/>
    <s v="Beane, Mr. Edward"/>
    <s v="male"/>
    <n v="32"/>
    <n v="1"/>
    <n v="0"/>
    <n v="2908"/>
    <n v="26"/>
    <m/>
    <x v="0"/>
    <x v="0"/>
  </r>
  <r>
    <n v="547"/>
    <x v="1"/>
    <x v="1"/>
    <s v="Beane, Mrs. Edward (Ethel Clarke)"/>
    <s v="female"/>
    <n v="19"/>
    <n v="1"/>
    <n v="0"/>
    <n v="2908"/>
    <n v="26"/>
    <m/>
    <x v="0"/>
    <x v="0"/>
  </r>
  <r>
    <n v="373"/>
    <x v="0"/>
    <x v="0"/>
    <s v="Beavan, Mr. William Thomas"/>
    <s v="male"/>
    <n v="19"/>
    <n v="0"/>
    <n v="0"/>
    <n v="323951"/>
    <n v="8.0500000000000007"/>
    <m/>
    <x v="0"/>
    <x v="0"/>
  </r>
  <r>
    <n v="184"/>
    <x v="1"/>
    <x v="1"/>
    <s v="Becker, Master. Richard F"/>
    <s v="male"/>
    <n v="1"/>
    <n v="2"/>
    <n v="1"/>
    <n v="230136"/>
    <n v="39"/>
    <s v="F4"/>
    <x v="0"/>
    <x v="1"/>
  </r>
  <r>
    <n v="619"/>
    <x v="1"/>
    <x v="1"/>
    <s v="Becker, Miss. Marion Louise"/>
    <s v="female"/>
    <n v="4"/>
    <n v="2"/>
    <n v="1"/>
    <n v="230136"/>
    <n v="39"/>
    <s v="F4"/>
    <x v="0"/>
    <x v="1"/>
  </r>
  <r>
    <n v="249"/>
    <x v="1"/>
    <x v="2"/>
    <s v="Beckwith, Mr. Richard Leonard"/>
    <s v="male"/>
    <n v="37"/>
    <n v="1"/>
    <n v="1"/>
    <n v="11751"/>
    <n v="52.554200000000002"/>
    <s v="D35"/>
    <x v="0"/>
    <x v="0"/>
  </r>
  <r>
    <n v="872"/>
    <x v="1"/>
    <x v="2"/>
    <s v="Beckwith, Mrs. Richard Leonard (Sallie Monypeny)"/>
    <s v="female"/>
    <n v="47"/>
    <n v="1"/>
    <n v="1"/>
    <n v="11751"/>
    <n v="52.554200000000002"/>
    <s v="D35"/>
    <x v="0"/>
    <x v="0"/>
  </r>
  <r>
    <n v="22"/>
    <x v="1"/>
    <x v="1"/>
    <s v="Beesley, Mr. Lawrence"/>
    <s v="male"/>
    <n v="34"/>
    <n v="0"/>
    <n v="0"/>
    <n v="248698"/>
    <n v="13"/>
    <s v="D56"/>
    <x v="0"/>
    <x v="0"/>
  </r>
  <r>
    <n v="890"/>
    <x v="1"/>
    <x v="2"/>
    <s v="Behr, Mr. Karl Howell"/>
    <s v="male"/>
    <n v="26"/>
    <n v="0"/>
    <n v="0"/>
    <n v="111369"/>
    <n v="30"/>
    <s v="C148"/>
    <x v="1"/>
    <x v="0"/>
  </r>
  <r>
    <n v="163"/>
    <x v="0"/>
    <x v="0"/>
    <s v="Bengtsson, Mr. John Viktor"/>
    <s v="male"/>
    <n v="26"/>
    <n v="0"/>
    <n v="0"/>
    <n v="347068"/>
    <n v="7.7750000000000004"/>
    <m/>
    <x v="0"/>
    <x v="0"/>
  </r>
  <r>
    <n v="226"/>
    <x v="0"/>
    <x v="0"/>
    <s v="Berglund, Mr. Karl Ivar Sven"/>
    <s v="male"/>
    <n v="22"/>
    <n v="0"/>
    <n v="0"/>
    <s v="PP 4348"/>
    <n v="9.35"/>
    <m/>
    <x v="0"/>
    <x v="0"/>
  </r>
  <r>
    <n v="734"/>
    <x v="0"/>
    <x v="1"/>
    <s v="Berriman, Mr. William John"/>
    <s v="male"/>
    <n v="23"/>
    <n v="0"/>
    <n v="0"/>
    <n v="28425"/>
    <n v="13"/>
    <m/>
    <x v="0"/>
    <x v="0"/>
  </r>
  <r>
    <n v="379"/>
    <x v="0"/>
    <x v="0"/>
    <s v="Betros, Mr. Tannous"/>
    <s v="male"/>
    <n v="20"/>
    <n v="0"/>
    <n v="0"/>
    <n v="2648"/>
    <n v="4.0125000000000002"/>
    <m/>
    <x v="1"/>
    <x v="0"/>
  </r>
  <r>
    <n v="381"/>
    <x v="1"/>
    <x v="2"/>
    <s v="Bidois, Miss. Rosalie"/>
    <s v="female"/>
    <n v="42"/>
    <n v="0"/>
    <n v="0"/>
    <s v="PC 17757"/>
    <n v="227.52500000000001"/>
    <m/>
    <x v="1"/>
    <x v="0"/>
  </r>
  <r>
    <n v="75"/>
    <x v="1"/>
    <x v="0"/>
    <s v="Bing, Mr. Lee"/>
    <s v="male"/>
    <n v="32"/>
    <n v="0"/>
    <n v="0"/>
    <n v="1601"/>
    <n v="56.495800000000003"/>
    <m/>
    <x v="0"/>
    <x v="0"/>
  </r>
  <r>
    <n v="409"/>
    <x v="0"/>
    <x v="0"/>
    <s v="Birkeland, Mr. Hans Martin Monsen"/>
    <s v="male"/>
    <n v="21"/>
    <n v="0"/>
    <n v="0"/>
    <n v="312992"/>
    <n v="7.7750000000000004"/>
    <m/>
    <x v="0"/>
    <x v="0"/>
  </r>
  <r>
    <n v="485"/>
    <x v="1"/>
    <x v="2"/>
    <s v="Bishop, Mr. Dickinson H"/>
    <s v="male"/>
    <n v="25"/>
    <n v="1"/>
    <n v="0"/>
    <n v="11967"/>
    <n v="91.0792"/>
    <s v="B49"/>
    <x v="1"/>
    <x v="0"/>
  </r>
  <r>
    <n v="292"/>
    <x v="1"/>
    <x v="2"/>
    <s v="Bishop, Mrs. Dickinson H (Helen Walton)"/>
    <s v="female"/>
    <n v="19"/>
    <n v="1"/>
    <n v="0"/>
    <n v="11967"/>
    <n v="91.0792"/>
    <s v="B49"/>
    <x v="1"/>
    <x v="0"/>
  </r>
  <r>
    <n v="270"/>
    <x v="1"/>
    <x v="2"/>
    <s v="Bissette, Miss. Amelia"/>
    <s v="female"/>
    <n v="25"/>
    <n v="0"/>
    <n v="0"/>
    <s v="PC 17760"/>
    <n v="135.63329999999999"/>
    <s v="C99"/>
    <x v="0"/>
    <x v="0"/>
  </r>
  <r>
    <n v="431"/>
    <x v="1"/>
    <x v="2"/>
    <s v="Bjornstrom-Steffansson, Mr. Mauritz Hakan"/>
    <s v="male"/>
    <n v="28"/>
    <n v="0"/>
    <n v="0"/>
    <n v="110564"/>
    <n v="26.55"/>
    <s v="C52"/>
    <x v="0"/>
    <x v="0"/>
  </r>
  <r>
    <n v="340"/>
    <x v="0"/>
    <x v="2"/>
    <s v="Blackwell, Mr. Stephen Weart"/>
    <s v="male"/>
    <n v="45"/>
    <n v="0"/>
    <n v="0"/>
    <n v="113784"/>
    <n v="35.5"/>
    <s v="T"/>
    <x v="0"/>
    <x v="0"/>
  </r>
  <r>
    <n v="210"/>
    <x v="1"/>
    <x v="2"/>
    <s v="Blank, Mr. Henry"/>
    <s v="male"/>
    <n v="40"/>
    <n v="0"/>
    <n v="0"/>
    <n v="112277"/>
    <n v="31"/>
    <s v="A31"/>
    <x v="1"/>
    <x v="0"/>
  </r>
  <r>
    <n v="12"/>
    <x v="1"/>
    <x v="2"/>
    <s v="Bonnell, Miss. Elizabeth"/>
    <s v="female"/>
    <n v="58"/>
    <n v="0"/>
    <n v="0"/>
    <n v="113783"/>
    <n v="26.55"/>
    <s v="C103"/>
    <x v="0"/>
    <x v="0"/>
  </r>
  <r>
    <n v="629"/>
    <x v="0"/>
    <x v="0"/>
    <s v="Bostandyeff, Mr. Guentcho"/>
    <s v="male"/>
    <n v="26"/>
    <n v="0"/>
    <n v="0"/>
    <n v="349224"/>
    <n v="7.8958000000000004"/>
    <m/>
    <x v="0"/>
    <x v="0"/>
  </r>
  <r>
    <n v="853"/>
    <x v="0"/>
    <x v="0"/>
    <s v="Boulos, Miss. Nourelain"/>
    <s v="female"/>
    <n v="9"/>
    <n v="1"/>
    <n v="1"/>
    <n v="2678"/>
    <n v="15.245799999999999"/>
    <m/>
    <x v="1"/>
    <x v="1"/>
  </r>
  <r>
    <n v="599"/>
    <x v="0"/>
    <x v="0"/>
    <s v="Boulos, Mr. Hanna"/>
    <s v="male"/>
    <n v="32"/>
    <n v="0"/>
    <n v="0"/>
    <n v="2664"/>
    <n v="7.2249999999999996"/>
    <m/>
    <x v="1"/>
    <x v="0"/>
  </r>
  <r>
    <n v="141"/>
    <x v="0"/>
    <x v="0"/>
    <s v="Boulos, Mrs. Joseph (Sultana)"/>
    <s v="female"/>
    <n v="36"/>
    <n v="0"/>
    <n v="2"/>
    <n v="2678"/>
    <n v="15.245799999999999"/>
    <m/>
    <x v="1"/>
    <x v="0"/>
  </r>
  <r>
    <n v="594"/>
    <x v="0"/>
    <x v="0"/>
    <s v="Bourke, Miss. Mary"/>
    <s v="female"/>
    <n v="21"/>
    <n v="0"/>
    <n v="2"/>
    <n v="364848"/>
    <n v="7.75"/>
    <m/>
    <x v="2"/>
    <x v="0"/>
  </r>
  <r>
    <n v="189"/>
    <x v="0"/>
    <x v="0"/>
    <s v="Bourke, Mr. John"/>
    <s v="male"/>
    <n v="40"/>
    <n v="1"/>
    <n v="1"/>
    <n v="364849"/>
    <n v="15.5"/>
    <m/>
    <x v="2"/>
    <x v="0"/>
  </r>
  <r>
    <n v="658"/>
    <x v="0"/>
    <x v="0"/>
    <s v="Bourke, Mrs. John (Catherine)"/>
    <s v="female"/>
    <n v="32"/>
    <n v="1"/>
    <n v="1"/>
    <n v="364849"/>
    <n v="15.5"/>
    <m/>
    <x v="2"/>
    <x v="0"/>
  </r>
  <r>
    <n v="625"/>
    <x v="0"/>
    <x v="0"/>
    <s v="Bowen, Mr. David John &quot;Dai&quot;"/>
    <s v="male"/>
    <n v="21"/>
    <n v="0"/>
    <n v="0"/>
    <n v="54636"/>
    <n v="16.100000000000001"/>
    <m/>
    <x v="0"/>
    <x v="0"/>
  </r>
  <r>
    <n v="357"/>
    <x v="1"/>
    <x v="2"/>
    <s v="Bowerman, Miss. Elsie Edith"/>
    <s v="female"/>
    <n v="22"/>
    <n v="0"/>
    <n v="1"/>
    <n v="113505"/>
    <n v="55"/>
    <s v="E33"/>
    <x v="0"/>
    <x v="0"/>
  </r>
  <r>
    <n v="222"/>
    <x v="0"/>
    <x v="1"/>
    <s v="Bracken, Mr. James H"/>
    <s v="male"/>
    <n v="27"/>
    <n v="0"/>
    <n v="0"/>
    <n v="220367"/>
    <n v="13"/>
    <m/>
    <x v="0"/>
    <x v="0"/>
  </r>
  <r>
    <n v="508"/>
    <x v="1"/>
    <x v="2"/>
    <s v="Bradley, Mr. George (&quot;George Arthur Brayton&quot;)"/>
    <s v="male"/>
    <n v="32"/>
    <n v="0"/>
    <n v="0"/>
    <n v="111427"/>
    <n v="26.55"/>
    <m/>
    <x v="0"/>
    <x v="0"/>
  </r>
  <r>
    <n v="478"/>
    <x v="0"/>
    <x v="0"/>
    <s v="Braund, Mr. Lewis Richard"/>
    <s v="male"/>
    <n v="29"/>
    <n v="1"/>
    <n v="0"/>
    <n v="3460"/>
    <n v="7.0457999999999998"/>
    <m/>
    <x v="0"/>
    <x v="0"/>
  </r>
  <r>
    <n v="1"/>
    <x v="0"/>
    <x v="0"/>
    <s v="Braund, Mr. Owen Harris"/>
    <s v="male"/>
    <n v="22"/>
    <n v="1"/>
    <n v="0"/>
    <s v="A/5 21171"/>
    <n v="7.25"/>
    <m/>
    <x v="0"/>
    <x v="0"/>
  </r>
  <r>
    <n v="767"/>
    <x v="0"/>
    <x v="2"/>
    <s v="Brewe, Dr. Arthur Jackson"/>
    <s v="male"/>
    <n v="32"/>
    <n v="0"/>
    <n v="0"/>
    <n v="112379"/>
    <n v="39.6"/>
    <m/>
    <x v="1"/>
    <x v="0"/>
  </r>
  <r>
    <n v="615"/>
    <x v="0"/>
    <x v="0"/>
    <s v="Brocklebank, Mr. William Alfred"/>
    <s v="male"/>
    <n v="32"/>
    <n v="0"/>
    <n v="0"/>
    <n v="364512"/>
    <n v="8.0500000000000007"/>
    <m/>
    <x v="0"/>
    <x v="0"/>
  </r>
  <r>
    <n v="346"/>
    <x v="1"/>
    <x v="1"/>
    <s v="Brown, Miss. Amelia &quot;Mildred&quot;"/>
    <s v="female"/>
    <n v="24"/>
    <n v="0"/>
    <n v="0"/>
    <n v="248733"/>
    <n v="13"/>
    <s v="F33"/>
    <x v="0"/>
    <x v="0"/>
  </r>
  <r>
    <n v="685"/>
    <x v="0"/>
    <x v="1"/>
    <s v="Brown, Mr. Thomas William Solomon"/>
    <s v="male"/>
    <n v="60"/>
    <n v="1"/>
    <n v="1"/>
    <n v="29750"/>
    <n v="39"/>
    <m/>
    <x v="0"/>
    <x v="0"/>
  </r>
  <r>
    <n v="195"/>
    <x v="1"/>
    <x v="2"/>
    <s v="Brown, Mrs. James Joseph (Margaret Tobin)"/>
    <s v="female"/>
    <n v="44"/>
    <n v="0"/>
    <n v="0"/>
    <s v="PC 17610"/>
    <n v="27.720800000000001"/>
    <s v="B4"/>
    <x v="1"/>
    <x v="0"/>
  </r>
  <r>
    <n v="671"/>
    <x v="1"/>
    <x v="1"/>
    <s v="Brown, Mrs. Thomas William Solomon (Elizabeth Catherine Ford)"/>
    <s v="female"/>
    <n v="40"/>
    <n v="1"/>
    <n v="1"/>
    <n v="29750"/>
    <n v="39"/>
    <m/>
    <x v="0"/>
    <x v="0"/>
  </r>
  <r>
    <n v="729"/>
    <x v="0"/>
    <x v="1"/>
    <s v="Bryhl, Mr. Kurt Arnold Gottfrid"/>
    <s v="male"/>
    <n v="25"/>
    <n v="1"/>
    <n v="0"/>
    <n v="236853"/>
    <n v="26"/>
    <m/>
    <x v="0"/>
    <x v="0"/>
  </r>
  <r>
    <n v="144"/>
    <x v="0"/>
    <x v="0"/>
    <s v="Burke, Mr. Jeremiah"/>
    <s v="male"/>
    <n v="19"/>
    <n v="0"/>
    <n v="0"/>
    <n v="365222"/>
    <n v="6.75"/>
    <m/>
    <x v="2"/>
    <x v="0"/>
  </r>
  <r>
    <n v="338"/>
    <x v="1"/>
    <x v="2"/>
    <s v="Burns, Miss. Elizabeth Margaret"/>
    <s v="female"/>
    <n v="41"/>
    <n v="0"/>
    <n v="0"/>
    <n v="16966"/>
    <n v="134.5"/>
    <s v="E40"/>
    <x v="1"/>
    <x v="0"/>
  </r>
  <r>
    <n v="388"/>
    <x v="1"/>
    <x v="1"/>
    <s v="Buss, Miss. Kate"/>
    <s v="female"/>
    <n v="36"/>
    <n v="0"/>
    <n v="0"/>
    <n v="27849"/>
    <n v="13"/>
    <m/>
    <x v="0"/>
    <x v="0"/>
  </r>
  <r>
    <n v="667"/>
    <x v="0"/>
    <x v="1"/>
    <s v="Butler, Mr. Reginald Fenton"/>
    <s v="male"/>
    <n v="25"/>
    <n v="0"/>
    <n v="0"/>
    <n v="234686"/>
    <n v="13"/>
    <m/>
    <x v="0"/>
    <x v="0"/>
  </r>
  <r>
    <n v="537"/>
    <x v="0"/>
    <x v="2"/>
    <s v="Butt, Major. Archibald Willingham"/>
    <s v="male"/>
    <n v="45"/>
    <n v="0"/>
    <n v="0"/>
    <n v="113050"/>
    <n v="26.55"/>
    <s v="B38"/>
    <x v="0"/>
    <x v="0"/>
  </r>
  <r>
    <n v="150"/>
    <x v="0"/>
    <x v="1"/>
    <s v="Byles, Rev. Thomas Roussel Davids"/>
    <s v="male"/>
    <n v="42"/>
    <n v="0"/>
    <n v="0"/>
    <n v="244310"/>
    <n v="13"/>
    <m/>
    <x v="0"/>
    <x v="0"/>
  </r>
  <r>
    <n v="866"/>
    <x v="1"/>
    <x v="1"/>
    <s v="Bystrom, Mrs. (Karolina)"/>
    <s v="female"/>
    <n v="42"/>
    <n v="0"/>
    <n v="0"/>
    <n v="236852"/>
    <n v="13"/>
    <m/>
    <x v="0"/>
    <x v="0"/>
  </r>
  <r>
    <n v="535"/>
    <x v="0"/>
    <x v="0"/>
    <s v="Cacic, Miss. Marija"/>
    <s v="female"/>
    <n v="30"/>
    <n v="0"/>
    <n v="0"/>
    <n v="315084"/>
    <n v="8.6624999999999996"/>
    <m/>
    <x v="0"/>
    <x v="0"/>
  </r>
  <r>
    <n v="472"/>
    <x v="0"/>
    <x v="0"/>
    <s v="Cacic, Mr. Luka"/>
    <s v="male"/>
    <n v="38"/>
    <n v="0"/>
    <n v="0"/>
    <n v="315089"/>
    <n v="8.6624999999999996"/>
    <m/>
    <x v="0"/>
    <x v="0"/>
  </r>
  <r>
    <n v="271"/>
    <x v="0"/>
    <x v="2"/>
    <s v="Cairns, Mr. Alexander"/>
    <s v="male"/>
    <n v="32"/>
    <n v="0"/>
    <n v="0"/>
    <n v="113798"/>
    <n v="31"/>
    <m/>
    <x v="0"/>
    <x v="0"/>
  </r>
  <r>
    <n v="708"/>
    <x v="1"/>
    <x v="2"/>
    <s v="Calderhead, Mr. Edward Pennington"/>
    <s v="male"/>
    <n v="42"/>
    <n v="0"/>
    <n v="0"/>
    <s v="PC 17476"/>
    <n v="26.287500000000001"/>
    <s v="E24"/>
    <x v="0"/>
    <x v="0"/>
  </r>
  <r>
    <n v="79"/>
    <x v="1"/>
    <x v="1"/>
    <s v="Caldwell, Master. Alden Gates"/>
    <s v="male"/>
    <n v="0.83"/>
    <n v="0"/>
    <n v="2"/>
    <n v="248738"/>
    <n v="29"/>
    <m/>
    <x v="0"/>
    <x v="1"/>
  </r>
  <r>
    <n v="324"/>
    <x v="1"/>
    <x v="1"/>
    <s v="Caldwell, Mrs. Albert Francis (Sylvia Mae Harbaugh)"/>
    <s v="female"/>
    <n v="22"/>
    <n v="1"/>
    <n v="1"/>
    <n v="248738"/>
    <n v="29"/>
    <m/>
    <x v="0"/>
    <x v="0"/>
  </r>
  <r>
    <n v="164"/>
    <x v="0"/>
    <x v="0"/>
    <s v="Calic, Mr. Jovo"/>
    <s v="male"/>
    <n v="17"/>
    <n v="0"/>
    <n v="0"/>
    <n v="315093"/>
    <n v="8.6624999999999996"/>
    <m/>
    <x v="0"/>
    <x v="0"/>
  </r>
  <r>
    <n v="501"/>
    <x v="0"/>
    <x v="0"/>
    <s v="Calic, Mr. Petar"/>
    <s v="male"/>
    <n v="17"/>
    <n v="0"/>
    <n v="0"/>
    <n v="315086"/>
    <n v="8.6624999999999996"/>
    <m/>
    <x v="0"/>
    <x v="0"/>
  </r>
  <r>
    <n v="212"/>
    <x v="1"/>
    <x v="1"/>
    <s v="Cameron, Miss. Clear Annie"/>
    <s v="female"/>
    <n v="25"/>
    <n v="0"/>
    <n v="0"/>
    <s v="F.C.C. 13528"/>
    <n v="21"/>
    <m/>
    <x v="0"/>
    <x v="0"/>
  </r>
  <r>
    <n v="467"/>
    <x v="0"/>
    <x v="1"/>
    <s v="Campbell, Mr. William"/>
    <s v="male"/>
    <n v="32"/>
    <n v="0"/>
    <n v="0"/>
    <n v="239853"/>
    <n v="0"/>
    <m/>
    <x v="0"/>
    <x v="0"/>
  </r>
  <r>
    <n v="502"/>
    <x v="0"/>
    <x v="0"/>
    <s v="Canavan, Miss. Mary"/>
    <s v="female"/>
    <n v="21"/>
    <n v="0"/>
    <n v="0"/>
    <n v="364846"/>
    <n v="7.75"/>
    <m/>
    <x v="2"/>
    <x v="0"/>
  </r>
  <r>
    <n v="38"/>
    <x v="0"/>
    <x v="0"/>
    <s v="Cann, Mr. Ernest Charles"/>
    <s v="male"/>
    <n v="21"/>
    <n v="0"/>
    <n v="0"/>
    <s v="A./5. 2152"/>
    <n v="8.0500000000000007"/>
    <m/>
    <x v="0"/>
    <x v="0"/>
  </r>
  <r>
    <n v="579"/>
    <x v="0"/>
    <x v="0"/>
    <s v="Caram, Mrs. Joseph (Maria Elias)"/>
    <s v="female"/>
    <n v="36"/>
    <n v="1"/>
    <n v="0"/>
    <n v="2689"/>
    <n v="14.458299999999999"/>
    <m/>
    <x v="1"/>
    <x v="0"/>
  </r>
  <r>
    <n v="192"/>
    <x v="0"/>
    <x v="1"/>
    <s v="Carbines, Mr. William"/>
    <s v="male"/>
    <n v="19"/>
    <n v="0"/>
    <n v="0"/>
    <n v="28424"/>
    <n v="13"/>
    <m/>
    <x v="0"/>
    <x v="0"/>
  </r>
  <r>
    <n v="680"/>
    <x v="1"/>
    <x v="2"/>
    <s v="Cardeza, Mr. Thomas Drake Martinez"/>
    <s v="male"/>
    <n v="36"/>
    <n v="0"/>
    <n v="1"/>
    <s v="PC 17755"/>
    <n v="512.32920000000001"/>
    <s v="B51 B53 B55"/>
    <x v="1"/>
    <x v="0"/>
  </r>
  <r>
    <n v="757"/>
    <x v="0"/>
    <x v="0"/>
    <s v="Carlsson, Mr. August Sigfrid"/>
    <s v="male"/>
    <n v="28"/>
    <n v="0"/>
    <n v="0"/>
    <n v="350042"/>
    <n v="7.7957999999999998"/>
    <m/>
    <x v="0"/>
    <x v="0"/>
  </r>
  <r>
    <n v="873"/>
    <x v="0"/>
    <x v="2"/>
    <s v="Carlsson, Mr. Frans Olof"/>
    <s v="male"/>
    <n v="33"/>
    <n v="0"/>
    <n v="0"/>
    <n v="695"/>
    <n v="5"/>
    <s v="B51 B53 B55"/>
    <x v="0"/>
    <x v="0"/>
  </r>
  <r>
    <n v="209"/>
    <x v="1"/>
    <x v="0"/>
    <s v="Carr, Miss. Helen &quot;Ellen&quot;"/>
    <s v="female"/>
    <n v="16"/>
    <n v="0"/>
    <n v="0"/>
    <n v="367231"/>
    <n v="7.75"/>
    <m/>
    <x v="2"/>
    <x v="0"/>
  </r>
  <r>
    <n v="84"/>
    <x v="0"/>
    <x v="2"/>
    <s v="Carrau, Mr. Francisco M"/>
    <s v="male"/>
    <n v="28"/>
    <n v="0"/>
    <n v="0"/>
    <n v="113059"/>
    <n v="47.1"/>
    <m/>
    <x v="0"/>
    <x v="0"/>
  </r>
  <r>
    <n v="803"/>
    <x v="1"/>
    <x v="2"/>
    <s v="Carter, Master. William Thornton II"/>
    <s v="male"/>
    <n v="11"/>
    <n v="1"/>
    <n v="2"/>
    <n v="113760"/>
    <n v="120"/>
    <s v="B96 B98"/>
    <x v="0"/>
    <x v="1"/>
  </r>
  <r>
    <n v="436"/>
    <x v="1"/>
    <x v="2"/>
    <s v="Carter, Miss. Lucile Polk"/>
    <s v="female"/>
    <n v="14"/>
    <n v="1"/>
    <n v="2"/>
    <n v="113760"/>
    <n v="120"/>
    <s v="B96 B98"/>
    <x v="0"/>
    <x v="0"/>
  </r>
  <r>
    <n v="391"/>
    <x v="1"/>
    <x v="2"/>
    <s v="Carter, Mr. William Ernest"/>
    <s v="male"/>
    <n v="36"/>
    <n v="1"/>
    <n v="2"/>
    <n v="113760"/>
    <n v="120"/>
    <s v="B96 B98"/>
    <x v="0"/>
    <x v="0"/>
  </r>
  <r>
    <n v="855"/>
    <x v="0"/>
    <x v="1"/>
    <s v="Carter, Mrs. Ernest Courtenay (Lilian Hughes)"/>
    <s v="female"/>
    <n v="44"/>
    <n v="1"/>
    <n v="0"/>
    <n v="244252"/>
    <n v="26"/>
    <m/>
    <x v="0"/>
    <x v="0"/>
  </r>
  <r>
    <n v="764"/>
    <x v="1"/>
    <x v="2"/>
    <s v="Carter, Mrs. William Ernest (Lucile Polk)"/>
    <s v="female"/>
    <n v="36"/>
    <n v="1"/>
    <n v="2"/>
    <n v="113760"/>
    <n v="120"/>
    <s v="B96 B98"/>
    <x v="0"/>
    <x v="0"/>
  </r>
  <r>
    <n v="250"/>
    <x v="0"/>
    <x v="1"/>
    <s v="Carter, Rev. Ernest Courtenay"/>
    <s v="male"/>
    <n v="54"/>
    <n v="1"/>
    <n v="0"/>
    <n v="244252"/>
    <n v="26"/>
    <m/>
    <x v="0"/>
    <x v="0"/>
  </r>
  <r>
    <n v="742"/>
    <x v="0"/>
    <x v="2"/>
    <s v="Cavendish, Mr. Tyrell William"/>
    <s v="male"/>
    <n v="36"/>
    <n v="1"/>
    <n v="0"/>
    <n v="19877"/>
    <n v="78.849999999999994"/>
    <s v="C46"/>
    <x v="0"/>
    <x v="0"/>
  </r>
  <r>
    <n v="90"/>
    <x v="0"/>
    <x v="0"/>
    <s v="Celotti, Mr. Francesco"/>
    <s v="male"/>
    <n v="24"/>
    <n v="0"/>
    <n v="0"/>
    <n v="343275"/>
    <n v="8.0500000000000007"/>
    <m/>
    <x v="0"/>
    <x v="0"/>
  </r>
  <r>
    <n v="93"/>
    <x v="0"/>
    <x v="2"/>
    <s v="Chaffee, Mr. Herbert Fuller"/>
    <s v="male"/>
    <n v="46"/>
    <n v="1"/>
    <n v="0"/>
    <s v="W.E.P. 5734"/>
    <n v="61.174999999999997"/>
    <s v="E31"/>
    <x v="0"/>
    <x v="0"/>
  </r>
  <r>
    <n v="725"/>
    <x v="1"/>
    <x v="2"/>
    <s v="Chambers, Mr. Norman Campbell"/>
    <s v="male"/>
    <n v="27"/>
    <n v="1"/>
    <n v="0"/>
    <n v="113806"/>
    <n v="53.1"/>
    <s v="E8"/>
    <x v="0"/>
    <x v="0"/>
  </r>
  <r>
    <n v="810"/>
    <x v="1"/>
    <x v="2"/>
    <s v="Chambers, Mrs. Norman Campbell (Bertha Griggs)"/>
    <s v="female"/>
    <n v="33"/>
    <n v="1"/>
    <n v="0"/>
    <n v="113806"/>
    <n v="53.1"/>
    <s v="E8"/>
    <x v="0"/>
    <x v="0"/>
  </r>
  <r>
    <n v="696"/>
    <x v="0"/>
    <x v="1"/>
    <s v="Chapman, Mr. Charles Henry"/>
    <s v="male"/>
    <n v="52"/>
    <n v="0"/>
    <n v="0"/>
    <n v="248731"/>
    <n v="13.5"/>
    <m/>
    <x v="0"/>
    <x v="0"/>
  </r>
  <r>
    <n v="595"/>
    <x v="0"/>
    <x v="1"/>
    <s v="Chapman, Mr. John Henry"/>
    <s v="male"/>
    <n v="37"/>
    <n v="1"/>
    <n v="0"/>
    <s v="SC/AH 29037"/>
    <n v="26"/>
    <m/>
    <x v="0"/>
    <x v="0"/>
  </r>
  <r>
    <n v="422"/>
    <x v="0"/>
    <x v="0"/>
    <s v="Charters, Mr. David"/>
    <s v="male"/>
    <n v="21"/>
    <n v="0"/>
    <n v="0"/>
    <s v="A/5. 13032"/>
    <n v="7.7332999999999998"/>
    <m/>
    <x v="2"/>
    <x v="0"/>
  </r>
  <r>
    <n v="258"/>
    <x v="1"/>
    <x v="2"/>
    <s v="Cherry, Miss. Gladys"/>
    <s v="female"/>
    <n v="30"/>
    <n v="0"/>
    <n v="0"/>
    <n v="110152"/>
    <n v="86.5"/>
    <s v="B77"/>
    <x v="0"/>
    <x v="0"/>
  </r>
  <r>
    <n v="167"/>
    <x v="1"/>
    <x v="2"/>
    <s v="Chibnall, Mrs. (Edith Martha Bowerman)"/>
    <s v="female"/>
    <n v="36"/>
    <n v="0"/>
    <n v="1"/>
    <n v="113505"/>
    <n v="55"/>
    <s v="E33"/>
    <x v="0"/>
    <x v="0"/>
  </r>
  <r>
    <n v="839"/>
    <x v="1"/>
    <x v="0"/>
    <s v="Chip, Mr. Chang"/>
    <s v="male"/>
    <n v="32"/>
    <n v="0"/>
    <n v="0"/>
    <n v="1601"/>
    <n v="56.495800000000003"/>
    <m/>
    <x v="0"/>
    <x v="0"/>
  </r>
  <r>
    <n v="91"/>
    <x v="0"/>
    <x v="0"/>
    <s v="Christmann, Mr. Emil"/>
    <s v="male"/>
    <n v="29"/>
    <n v="0"/>
    <n v="0"/>
    <n v="343276"/>
    <n v="8.0500000000000007"/>
    <m/>
    <x v="0"/>
    <x v="0"/>
  </r>
  <r>
    <n v="581"/>
    <x v="1"/>
    <x v="1"/>
    <s v="Christy, Miss. Julie Rachel"/>
    <s v="female"/>
    <n v="25"/>
    <n v="1"/>
    <n v="1"/>
    <n v="237789"/>
    <n v="30"/>
    <m/>
    <x v="0"/>
    <x v="0"/>
  </r>
  <r>
    <n v="74"/>
    <x v="0"/>
    <x v="0"/>
    <s v="Chronopoulos, Mr. Apostolos"/>
    <s v="male"/>
    <n v="26"/>
    <n v="1"/>
    <n v="0"/>
    <n v="2680"/>
    <n v="14.4542"/>
    <m/>
    <x v="1"/>
    <x v="0"/>
  </r>
  <r>
    <n v="427"/>
    <x v="1"/>
    <x v="1"/>
    <s v="Clarke, Mrs. Charles V (Ada Maria Winfield)"/>
    <s v="female"/>
    <n v="28"/>
    <n v="1"/>
    <n v="0"/>
    <n v="2003"/>
    <n v="26"/>
    <m/>
    <x v="0"/>
    <x v="0"/>
  </r>
  <r>
    <n v="709"/>
    <x v="1"/>
    <x v="2"/>
    <s v="Cleaver, Miss. Alice"/>
    <s v="female"/>
    <n v="22"/>
    <n v="0"/>
    <n v="0"/>
    <n v="113781"/>
    <n v="151.55000000000001"/>
    <m/>
    <x v="0"/>
    <x v="0"/>
  </r>
  <r>
    <n v="476"/>
    <x v="0"/>
    <x v="2"/>
    <s v="Clifford, Mr. George Quincy"/>
    <s v="male"/>
    <n v="32"/>
    <n v="0"/>
    <n v="0"/>
    <n v="110465"/>
    <n v="52"/>
    <s v="A14"/>
    <x v="0"/>
    <x v="0"/>
  </r>
  <r>
    <n v="132"/>
    <x v="0"/>
    <x v="0"/>
    <s v="Coelho, Mr. Domingos Fernandeo"/>
    <s v="male"/>
    <n v="20"/>
    <n v="0"/>
    <n v="0"/>
    <s v="SOTON/O.Q. 3101307"/>
    <n v="7.05"/>
    <m/>
    <x v="0"/>
    <x v="0"/>
  </r>
  <r>
    <n v="205"/>
    <x v="1"/>
    <x v="0"/>
    <s v="Cohen, Mr. Gurshon &quot;Gus&quot;"/>
    <s v="male"/>
    <n v="18"/>
    <n v="0"/>
    <n v="0"/>
    <s v="A/5 3540"/>
    <n v="8.0500000000000007"/>
    <m/>
    <x v="0"/>
    <x v="0"/>
  </r>
  <r>
    <n v="664"/>
    <x v="0"/>
    <x v="0"/>
    <s v="Coleff, Mr. Peju"/>
    <s v="male"/>
    <n v="36"/>
    <n v="0"/>
    <n v="0"/>
    <n v="349210"/>
    <n v="7.4958"/>
    <m/>
    <x v="0"/>
    <x v="0"/>
  </r>
  <r>
    <n v="515"/>
    <x v="0"/>
    <x v="0"/>
    <s v="Coleff, Mr. Satio"/>
    <s v="male"/>
    <n v="24"/>
    <n v="0"/>
    <n v="0"/>
    <n v="349209"/>
    <n v="7.4958"/>
    <m/>
    <x v="0"/>
    <x v="0"/>
  </r>
  <r>
    <n v="243"/>
    <x v="0"/>
    <x v="1"/>
    <s v="Coleridge, Mr. Reginald Charles"/>
    <s v="male"/>
    <n v="29"/>
    <n v="0"/>
    <n v="0"/>
    <s v="W./C. 14263"/>
    <n v="10.5"/>
    <m/>
    <x v="0"/>
    <x v="0"/>
  </r>
  <r>
    <n v="343"/>
    <x v="0"/>
    <x v="1"/>
    <s v="Collander, Mr. Erik Gustaf"/>
    <s v="male"/>
    <n v="28"/>
    <n v="0"/>
    <n v="0"/>
    <n v="248740"/>
    <n v="13"/>
    <m/>
    <x v="0"/>
    <x v="0"/>
  </r>
  <r>
    <n v="663"/>
    <x v="0"/>
    <x v="2"/>
    <s v="Colley, Mr. Edward Pomeroy"/>
    <s v="male"/>
    <n v="47"/>
    <n v="0"/>
    <n v="0"/>
    <n v="5727"/>
    <n v="25.587499999999999"/>
    <s v="E58"/>
    <x v="0"/>
    <x v="0"/>
  </r>
  <r>
    <n v="238"/>
    <x v="1"/>
    <x v="1"/>
    <s v="Collyer, Miss. Marjorie &quot;Lottie&quot;"/>
    <s v="female"/>
    <n v="8"/>
    <n v="0"/>
    <n v="2"/>
    <s v="C.A. 31921"/>
    <n v="26.25"/>
    <m/>
    <x v="0"/>
    <x v="1"/>
  </r>
  <r>
    <n v="638"/>
    <x v="0"/>
    <x v="1"/>
    <s v="Collyer, Mr. Harvey"/>
    <s v="male"/>
    <n v="31"/>
    <n v="1"/>
    <n v="1"/>
    <s v="C.A. 31921"/>
    <n v="26.25"/>
    <m/>
    <x v="0"/>
    <x v="0"/>
  </r>
  <r>
    <n v="802"/>
    <x v="1"/>
    <x v="1"/>
    <s v="Collyer, Mrs. Harvey (Charlotte Annie Tate)"/>
    <s v="female"/>
    <n v="31"/>
    <n v="1"/>
    <n v="1"/>
    <s v="C.A. 31921"/>
    <n v="26.25"/>
    <m/>
    <x v="0"/>
    <x v="0"/>
  </r>
  <r>
    <n v="836"/>
    <x v="1"/>
    <x v="2"/>
    <s v="Compton, Miss. Sara Rebecca"/>
    <s v="female"/>
    <n v="39"/>
    <n v="1"/>
    <n v="1"/>
    <s v="PC 17756"/>
    <n v="83.158299999999997"/>
    <s v="E49"/>
    <x v="1"/>
    <x v="0"/>
  </r>
  <r>
    <n v="750"/>
    <x v="0"/>
    <x v="0"/>
    <s v="Connaghton, Mr. Michael"/>
    <s v="male"/>
    <n v="31"/>
    <n v="0"/>
    <n v="0"/>
    <n v="335097"/>
    <n v="7.75"/>
    <m/>
    <x v="2"/>
    <x v="0"/>
  </r>
  <r>
    <n v="290"/>
    <x v="1"/>
    <x v="0"/>
    <s v="Connolly, Miss. Kate"/>
    <s v="female"/>
    <n v="22"/>
    <n v="0"/>
    <n v="0"/>
    <n v="370373"/>
    <n v="7.75"/>
    <m/>
    <x v="2"/>
    <x v="0"/>
  </r>
  <r>
    <n v="117"/>
    <x v="0"/>
    <x v="0"/>
    <s v="Connors, Mr. Patrick"/>
    <s v="male"/>
    <n v="70.5"/>
    <n v="0"/>
    <n v="0"/>
    <n v="370369"/>
    <n v="7.75"/>
    <m/>
    <x v="2"/>
    <x v="0"/>
  </r>
  <r>
    <n v="669"/>
    <x v="0"/>
    <x v="0"/>
    <s v="Cook, Mr. Jacob"/>
    <s v="male"/>
    <n v="43"/>
    <n v="0"/>
    <n v="0"/>
    <s v="A/5 3536"/>
    <n v="8.0500000000000007"/>
    <m/>
    <x v="0"/>
    <x v="0"/>
  </r>
  <r>
    <n v="647"/>
    <x v="0"/>
    <x v="0"/>
    <s v="Cor, Mr. Liudevit"/>
    <s v="male"/>
    <n v="19"/>
    <n v="0"/>
    <n v="0"/>
    <n v="349231"/>
    <n v="7.8958000000000004"/>
    <m/>
    <x v="0"/>
    <x v="0"/>
  </r>
  <r>
    <n v="158"/>
    <x v="0"/>
    <x v="0"/>
    <s v="Corn, Mr. Harry"/>
    <s v="male"/>
    <n v="30"/>
    <n v="0"/>
    <n v="0"/>
    <s v="SOTON/OQ 392090"/>
    <n v="8.0500000000000007"/>
    <m/>
    <x v="0"/>
    <x v="0"/>
  </r>
  <r>
    <n v="490"/>
    <x v="1"/>
    <x v="0"/>
    <s v="Coutts, Master. Eden Leslie &quot;Neville&quot;"/>
    <s v="male"/>
    <n v="9"/>
    <n v="1"/>
    <n v="1"/>
    <s v="C.A. 37671"/>
    <n v="15.9"/>
    <m/>
    <x v="0"/>
    <x v="1"/>
  </r>
  <r>
    <n v="349"/>
    <x v="1"/>
    <x v="0"/>
    <s v="Coutts, Master. William Loch &quot;William&quot;"/>
    <s v="male"/>
    <n v="3"/>
    <n v="1"/>
    <n v="1"/>
    <s v="C.A. 37671"/>
    <n v="15.9"/>
    <m/>
    <x v="0"/>
    <x v="1"/>
  </r>
  <r>
    <n v="95"/>
    <x v="0"/>
    <x v="0"/>
    <s v="Coxon, Mr. Daniel"/>
    <s v="male"/>
    <n v="59"/>
    <n v="0"/>
    <n v="0"/>
    <n v="364500"/>
    <n v="7.25"/>
    <m/>
    <x v="0"/>
    <x v="0"/>
  </r>
  <r>
    <n v="68"/>
    <x v="0"/>
    <x v="0"/>
    <s v="Crease, Mr. Ernest James"/>
    <s v="male"/>
    <n v="19"/>
    <n v="0"/>
    <n v="0"/>
    <s v="S.P. 3464"/>
    <n v="8.1583000000000006"/>
    <m/>
    <x v="0"/>
    <x v="0"/>
  </r>
  <r>
    <n v="161"/>
    <x v="0"/>
    <x v="0"/>
    <s v="Cribb, Mr. John Hatfield"/>
    <s v="male"/>
    <n v="44"/>
    <n v="0"/>
    <n v="1"/>
    <n v="371362"/>
    <n v="16.100000000000001"/>
    <m/>
    <x v="0"/>
    <x v="0"/>
  </r>
  <r>
    <n v="746"/>
    <x v="0"/>
    <x v="2"/>
    <s v="Crosby, Capt. Edward Gifford"/>
    <s v="male"/>
    <n v="70"/>
    <n v="1"/>
    <n v="1"/>
    <s v="WE/P 5735"/>
    <n v="71"/>
    <s v="B22"/>
    <x v="0"/>
    <x v="0"/>
  </r>
  <r>
    <n v="541"/>
    <x v="1"/>
    <x v="2"/>
    <s v="Crosby, Miss. Harriet R"/>
    <s v="female"/>
    <n v="36"/>
    <n v="0"/>
    <n v="2"/>
    <s v="WE/P 5735"/>
    <n v="71"/>
    <s v="B22"/>
    <x v="0"/>
    <x v="0"/>
  </r>
  <r>
    <n v="845"/>
    <x v="0"/>
    <x v="0"/>
    <s v="Culumovic, Mr. Jeso"/>
    <s v="male"/>
    <n v="17"/>
    <n v="0"/>
    <n v="0"/>
    <n v="315090"/>
    <n v="8.6624999999999996"/>
    <m/>
    <x v="0"/>
    <x v="0"/>
  </r>
  <r>
    <n v="2"/>
    <x v="1"/>
    <x v="2"/>
    <s v="Cumings, Mrs. John Bradley (Florence Briggs Thayer)"/>
    <s v="female"/>
    <n v="38"/>
    <n v="1"/>
    <n v="0"/>
    <s v="PC 17599"/>
    <n v="71.283299999999997"/>
    <s v="C85"/>
    <x v="1"/>
    <x v="0"/>
  </r>
  <r>
    <n v="414"/>
    <x v="0"/>
    <x v="1"/>
    <s v="Cunningham, Mr. Alfred Fleming"/>
    <s v="male"/>
    <n v="32"/>
    <n v="0"/>
    <n v="0"/>
    <n v="239853"/>
    <n v="0"/>
    <m/>
    <x v="0"/>
    <x v="0"/>
  </r>
  <r>
    <n v="339"/>
    <x v="1"/>
    <x v="0"/>
    <s v="Dahl, Mr. Karl Edwart"/>
    <s v="male"/>
    <n v="45"/>
    <n v="0"/>
    <n v="0"/>
    <n v="7598"/>
    <n v="8.0500000000000007"/>
    <m/>
    <x v="0"/>
    <x v="0"/>
  </r>
  <r>
    <n v="883"/>
    <x v="0"/>
    <x v="0"/>
    <s v="Dahlberg, Miss. Gerda Ulrika"/>
    <s v="female"/>
    <n v="22"/>
    <n v="0"/>
    <n v="0"/>
    <n v="7552"/>
    <n v="10.5167"/>
    <m/>
    <x v="0"/>
    <x v="0"/>
  </r>
  <r>
    <n v="688"/>
    <x v="0"/>
    <x v="0"/>
    <s v="Dakic, Mr. Branko"/>
    <s v="male"/>
    <n v="19"/>
    <n v="0"/>
    <n v="0"/>
    <n v="349228"/>
    <n v="10.1708"/>
    <m/>
    <x v="0"/>
    <x v="0"/>
  </r>
  <r>
    <n v="511"/>
    <x v="1"/>
    <x v="0"/>
    <s v="Daly, Mr. Eugene Patrick"/>
    <s v="male"/>
    <n v="29"/>
    <n v="0"/>
    <n v="0"/>
    <n v="382651"/>
    <n v="7.75"/>
    <m/>
    <x v="2"/>
    <x v="0"/>
  </r>
  <r>
    <n v="858"/>
    <x v="1"/>
    <x v="2"/>
    <s v="Daly, Mr. Peter Denis "/>
    <s v="male"/>
    <n v="51"/>
    <n v="0"/>
    <n v="0"/>
    <n v="113055"/>
    <n v="26.55"/>
    <s v="E17"/>
    <x v="0"/>
    <x v="0"/>
  </r>
  <r>
    <n v="617"/>
    <x v="0"/>
    <x v="0"/>
    <s v="Danbom, Mr. Ernst Gilbert"/>
    <s v="male"/>
    <n v="34"/>
    <n v="1"/>
    <n v="1"/>
    <n v="347080"/>
    <n v="14.4"/>
    <m/>
    <x v="0"/>
    <x v="0"/>
  </r>
  <r>
    <n v="424"/>
    <x v="0"/>
    <x v="0"/>
    <s v="Danbom, Mrs. Ernst Gilbert (Anna Sigrid Maria Brogren)"/>
    <s v="female"/>
    <n v="28"/>
    <n v="1"/>
    <n v="1"/>
    <n v="347080"/>
    <n v="14.4"/>
    <m/>
    <x v="0"/>
    <x v="0"/>
  </r>
  <r>
    <n v="608"/>
    <x v="1"/>
    <x v="2"/>
    <s v="Daniel, Mr. Robert Williams"/>
    <s v="male"/>
    <n v="27"/>
    <n v="0"/>
    <n v="0"/>
    <n v="113804"/>
    <n v="30.5"/>
    <m/>
    <x v="0"/>
    <x v="0"/>
  </r>
  <r>
    <n v="322"/>
    <x v="0"/>
    <x v="0"/>
    <s v="Danoff, Mr. Yoto"/>
    <s v="male"/>
    <n v="27"/>
    <n v="0"/>
    <n v="0"/>
    <n v="349219"/>
    <n v="7.8958000000000004"/>
    <m/>
    <x v="0"/>
    <x v="0"/>
  </r>
  <r>
    <n v="795"/>
    <x v="0"/>
    <x v="0"/>
    <s v="Dantcheff, Mr. Ristiu"/>
    <s v="male"/>
    <n v="25"/>
    <n v="0"/>
    <n v="0"/>
    <n v="349203"/>
    <n v="7.8958000000000004"/>
    <m/>
    <x v="0"/>
    <x v="0"/>
  </r>
  <r>
    <n v="672"/>
    <x v="0"/>
    <x v="2"/>
    <s v="Davidson, Mr. Thornton"/>
    <s v="male"/>
    <n v="31"/>
    <n v="1"/>
    <n v="0"/>
    <s v="F.C. 12750"/>
    <n v="52"/>
    <s v="B71"/>
    <x v="0"/>
    <x v="0"/>
  </r>
  <r>
    <n v="550"/>
    <x v="1"/>
    <x v="1"/>
    <s v="Davies, Master. John Morgan Jr"/>
    <s v="male"/>
    <n v="8"/>
    <n v="1"/>
    <n v="1"/>
    <s v="C.A. 33112"/>
    <n v="36.75"/>
    <m/>
    <x v="0"/>
    <x v="1"/>
  </r>
  <r>
    <n v="566"/>
    <x v="0"/>
    <x v="0"/>
    <s v="Davies, Mr. Alfred J"/>
    <s v="male"/>
    <n v="24"/>
    <n v="2"/>
    <n v="0"/>
    <s v="A/4 48871"/>
    <n v="24.15"/>
    <m/>
    <x v="0"/>
    <x v="0"/>
  </r>
  <r>
    <n v="386"/>
    <x v="0"/>
    <x v="1"/>
    <s v="Davies, Mr. Charles Henry"/>
    <s v="male"/>
    <n v="18"/>
    <n v="0"/>
    <n v="0"/>
    <s v="S.O.C. 14879"/>
    <n v="73.5"/>
    <m/>
    <x v="0"/>
    <x v="0"/>
  </r>
  <r>
    <n v="636"/>
    <x v="1"/>
    <x v="1"/>
    <s v="Davis, Miss. Mary"/>
    <s v="female"/>
    <n v="28"/>
    <n v="0"/>
    <n v="0"/>
    <n v="237668"/>
    <n v="13"/>
    <m/>
    <x v="0"/>
    <x v="0"/>
  </r>
  <r>
    <n v="348"/>
    <x v="1"/>
    <x v="0"/>
    <s v="Davison, Mrs. Thomas Henry (Mary E Finck)"/>
    <s v="female"/>
    <n v="36"/>
    <n v="1"/>
    <n v="0"/>
    <n v="386525"/>
    <n v="16.100000000000001"/>
    <m/>
    <x v="0"/>
    <x v="0"/>
  </r>
  <r>
    <n v="560"/>
    <x v="1"/>
    <x v="0"/>
    <s v="de Messemaeker, Mrs. Guillaume Joseph (Emma)"/>
    <s v="female"/>
    <n v="36"/>
    <n v="1"/>
    <n v="0"/>
    <n v="345572"/>
    <n v="17.399999999999999"/>
    <m/>
    <x v="0"/>
    <x v="0"/>
  </r>
  <r>
    <n v="287"/>
    <x v="1"/>
    <x v="0"/>
    <s v="de Mulder, Mr. Theodore"/>
    <s v="male"/>
    <n v="30"/>
    <n v="0"/>
    <n v="0"/>
    <n v="345774"/>
    <n v="9.5"/>
    <m/>
    <x v="0"/>
    <x v="0"/>
  </r>
  <r>
    <n v="283"/>
    <x v="0"/>
    <x v="0"/>
    <s v="de Pelsmaeker, Mr. Alfons"/>
    <s v="male"/>
    <n v="16"/>
    <n v="0"/>
    <n v="0"/>
    <n v="345778"/>
    <n v="9.5"/>
    <m/>
    <x v="0"/>
    <x v="0"/>
  </r>
  <r>
    <n v="789"/>
    <x v="1"/>
    <x v="0"/>
    <s v="Dean, Master. Bertram Vere"/>
    <s v="male"/>
    <n v="1"/>
    <n v="1"/>
    <n v="2"/>
    <s v="C.A. 2315"/>
    <n v="20.574999999999999"/>
    <m/>
    <x v="0"/>
    <x v="1"/>
  </r>
  <r>
    <n v="94"/>
    <x v="0"/>
    <x v="0"/>
    <s v="Dean, Mr. Bertram Frank"/>
    <s v="male"/>
    <n v="26"/>
    <n v="1"/>
    <n v="2"/>
    <s v="C.A. 2315"/>
    <n v="20.574999999999999"/>
    <m/>
    <x v="0"/>
    <x v="0"/>
  </r>
  <r>
    <n v="362"/>
    <x v="0"/>
    <x v="1"/>
    <s v="del Carlo, Mr. Sebastiano"/>
    <s v="male"/>
    <n v="29"/>
    <n v="1"/>
    <n v="0"/>
    <s v="SC/PARIS 2167"/>
    <n v="27.720800000000001"/>
    <m/>
    <x v="1"/>
    <x v="0"/>
  </r>
  <r>
    <n v="336"/>
    <x v="0"/>
    <x v="0"/>
    <s v="Denkoff, Mr. Mitto"/>
    <s v="male"/>
    <n v="32"/>
    <n v="0"/>
    <n v="0"/>
    <n v="349225"/>
    <n v="7.8958000000000004"/>
    <m/>
    <x v="0"/>
    <x v="0"/>
  </r>
  <r>
    <n v="321"/>
    <x v="0"/>
    <x v="0"/>
    <s v="Dennis, Mr. Samuel"/>
    <s v="male"/>
    <n v="22"/>
    <n v="0"/>
    <n v="0"/>
    <s v="A/5 21172"/>
    <n v="7.25"/>
    <m/>
    <x v="0"/>
    <x v="0"/>
  </r>
  <r>
    <n v="45"/>
    <x v="1"/>
    <x v="0"/>
    <s v="Devaney, Miss. Margaret Delia"/>
    <s v="female"/>
    <n v="19"/>
    <n v="0"/>
    <n v="0"/>
    <n v="330958"/>
    <n v="7.8792"/>
    <m/>
    <x v="2"/>
    <x v="0"/>
  </r>
  <r>
    <n v="691"/>
    <x v="1"/>
    <x v="2"/>
    <s v="Dick, Mr. Albert Adrian"/>
    <s v="male"/>
    <n v="31"/>
    <n v="1"/>
    <n v="0"/>
    <n v="17474"/>
    <n v="57"/>
    <s v="B20"/>
    <x v="0"/>
    <x v="0"/>
  </r>
  <r>
    <n v="782"/>
    <x v="1"/>
    <x v="2"/>
    <s v="Dick, Mrs. Albert Adrian (Vera Gillespie)"/>
    <s v="female"/>
    <n v="17"/>
    <n v="1"/>
    <n v="0"/>
    <n v="17474"/>
    <n v="57"/>
    <s v="B20"/>
    <x v="0"/>
    <x v="0"/>
  </r>
  <r>
    <n v="350"/>
    <x v="0"/>
    <x v="0"/>
    <s v="Dimic, Mr. Jovan"/>
    <s v="male"/>
    <n v="42"/>
    <n v="0"/>
    <n v="0"/>
    <n v="315088"/>
    <n v="8.6624999999999996"/>
    <m/>
    <x v="0"/>
    <x v="0"/>
  </r>
  <r>
    <n v="446"/>
    <x v="1"/>
    <x v="2"/>
    <s v="Dodge, Master. Washington"/>
    <s v="male"/>
    <n v="4"/>
    <n v="0"/>
    <n v="2"/>
    <n v="33638"/>
    <n v="81.8583"/>
    <s v="A34"/>
    <x v="0"/>
    <x v="1"/>
  </r>
  <r>
    <n v="569"/>
    <x v="0"/>
    <x v="0"/>
    <s v="Doharr, Mr. Tannous"/>
    <s v="male"/>
    <n v="32"/>
    <n v="0"/>
    <n v="0"/>
    <n v="2686"/>
    <n v="7.2291999999999996"/>
    <m/>
    <x v="1"/>
    <x v="0"/>
  </r>
  <r>
    <n v="652"/>
    <x v="1"/>
    <x v="1"/>
    <s v="Doling, Miss. Elsie"/>
    <s v="female"/>
    <n v="18"/>
    <n v="0"/>
    <n v="1"/>
    <n v="231919"/>
    <n v="23"/>
    <m/>
    <x v="0"/>
    <x v="0"/>
  </r>
  <r>
    <n v="99"/>
    <x v="1"/>
    <x v="1"/>
    <s v="Doling, Mrs. John T (Ada Julia Bone)"/>
    <s v="female"/>
    <n v="34"/>
    <n v="0"/>
    <n v="1"/>
    <n v="231919"/>
    <n v="23"/>
    <m/>
    <x v="0"/>
    <x v="0"/>
  </r>
  <r>
    <n v="891"/>
    <x v="0"/>
    <x v="0"/>
    <s v="Dooley, Mr. Patrick"/>
    <s v="male"/>
    <n v="32"/>
    <n v="0"/>
    <n v="0"/>
    <n v="370376"/>
    <n v="7.75"/>
    <m/>
    <x v="2"/>
    <x v="0"/>
  </r>
  <r>
    <n v="284"/>
    <x v="1"/>
    <x v="0"/>
    <s v="Dorking, Mr. Edward Arthur"/>
    <s v="male"/>
    <n v="19"/>
    <n v="0"/>
    <n v="0"/>
    <s v="A/5. 10482"/>
    <n v="8.0500000000000007"/>
    <m/>
    <x v="0"/>
    <x v="0"/>
  </r>
  <r>
    <n v="545"/>
    <x v="0"/>
    <x v="2"/>
    <s v="Douglas, Mr. Walter Donald"/>
    <s v="male"/>
    <n v="50"/>
    <n v="1"/>
    <n v="0"/>
    <s v="PC 17761"/>
    <n v="106.425"/>
    <s v="C86"/>
    <x v="1"/>
    <x v="0"/>
  </r>
  <r>
    <n v="80"/>
    <x v="1"/>
    <x v="0"/>
    <s v="Dowdell, Miss. Elizabeth"/>
    <s v="female"/>
    <n v="30"/>
    <n v="0"/>
    <n v="0"/>
    <n v="364516"/>
    <n v="12.475"/>
    <m/>
    <x v="0"/>
    <x v="0"/>
  </r>
  <r>
    <n v="583"/>
    <x v="0"/>
    <x v="1"/>
    <s v="Downton, Mr. William James"/>
    <s v="male"/>
    <n v="54"/>
    <n v="0"/>
    <n v="0"/>
    <n v="28403"/>
    <n v="26"/>
    <m/>
    <x v="0"/>
    <x v="0"/>
  </r>
  <r>
    <n v="131"/>
    <x v="0"/>
    <x v="0"/>
    <s v="Drazenoic, Mr. Jozef"/>
    <s v="male"/>
    <n v="33"/>
    <n v="0"/>
    <n v="0"/>
    <n v="349241"/>
    <n v="7.8958000000000004"/>
    <m/>
    <x v="1"/>
    <x v="0"/>
  </r>
  <r>
    <n v="417"/>
    <x v="1"/>
    <x v="1"/>
    <s v="Drew, Mrs. James Vivian (Lulu Thorne Christian)"/>
    <s v="female"/>
    <n v="34"/>
    <n v="1"/>
    <n v="1"/>
    <n v="28220"/>
    <n v="32.5"/>
    <m/>
    <x v="0"/>
    <x v="0"/>
  </r>
  <r>
    <n v="281"/>
    <x v="0"/>
    <x v="0"/>
    <s v="Duane, Mr. Frank"/>
    <s v="male"/>
    <n v="65"/>
    <n v="0"/>
    <n v="0"/>
    <n v="336439"/>
    <n v="7.75"/>
    <m/>
    <x v="2"/>
    <x v="0"/>
  </r>
  <r>
    <n v="557"/>
    <x v="1"/>
    <x v="2"/>
    <s v="Duff Gordon, Lady. (Lucille Christiana Sutherland) (&quot;Mrs Morgan&quot;)"/>
    <s v="female"/>
    <n v="48"/>
    <n v="1"/>
    <n v="0"/>
    <n v="11755"/>
    <n v="39.6"/>
    <s v="A16"/>
    <x v="1"/>
    <x v="0"/>
  </r>
  <r>
    <n v="600"/>
    <x v="1"/>
    <x v="2"/>
    <s v="Duff Gordon, Sir. Cosmo Edmund (&quot;Mr Morgan&quot;)"/>
    <s v="male"/>
    <n v="49"/>
    <n v="1"/>
    <n v="0"/>
    <s v="PC 17485"/>
    <n v="56.929200000000002"/>
    <s v="A20"/>
    <x v="1"/>
    <x v="0"/>
  </r>
  <r>
    <n v="867"/>
    <x v="1"/>
    <x v="1"/>
    <s v="Duran y More, Miss. Asuncion"/>
    <s v="female"/>
    <n v="27"/>
    <n v="1"/>
    <n v="0"/>
    <s v="SC/PARIS 2149"/>
    <n v="13.8583"/>
    <m/>
    <x v="1"/>
    <x v="0"/>
  </r>
  <r>
    <n v="676"/>
    <x v="0"/>
    <x v="0"/>
    <s v="Edvardsson, Mr. Gustaf Hjalmar"/>
    <s v="male"/>
    <n v="18"/>
    <n v="0"/>
    <n v="0"/>
    <n v="349912"/>
    <n v="7.7750000000000004"/>
    <m/>
    <x v="0"/>
    <x v="0"/>
  </r>
  <r>
    <n v="659"/>
    <x v="0"/>
    <x v="1"/>
    <s v="Eitemiller, Mr. George Floyd"/>
    <s v="male"/>
    <n v="23"/>
    <n v="0"/>
    <n v="0"/>
    <n v="29751"/>
    <n v="13"/>
    <m/>
    <x v="0"/>
    <x v="0"/>
  </r>
  <r>
    <n v="765"/>
    <x v="0"/>
    <x v="0"/>
    <s v="Eklund, Mr. Hans Linus"/>
    <s v="male"/>
    <n v="16"/>
    <n v="0"/>
    <n v="0"/>
    <n v="347074"/>
    <n v="7.7750000000000004"/>
    <m/>
    <x v="0"/>
    <x v="0"/>
  </r>
  <r>
    <n v="130"/>
    <x v="0"/>
    <x v="0"/>
    <s v="Ekstrom, Mr. Johan"/>
    <s v="male"/>
    <n v="45"/>
    <n v="0"/>
    <n v="0"/>
    <n v="347061"/>
    <n v="6.9749999999999996"/>
    <m/>
    <x v="0"/>
    <x v="0"/>
  </r>
  <r>
    <n v="774"/>
    <x v="0"/>
    <x v="0"/>
    <s v="Elias, Mr. Dibo"/>
    <s v="male"/>
    <n v="32"/>
    <n v="0"/>
    <n v="0"/>
    <n v="2674"/>
    <n v="7.2249999999999996"/>
    <m/>
    <x v="1"/>
    <x v="0"/>
  </r>
  <r>
    <n v="533"/>
    <x v="0"/>
    <x v="0"/>
    <s v="Elias, Mr. Joseph Jr"/>
    <s v="male"/>
    <n v="17"/>
    <n v="1"/>
    <n v="1"/>
    <n v="2690"/>
    <n v="7.2291999999999996"/>
    <m/>
    <x v="1"/>
    <x v="0"/>
  </r>
  <r>
    <n v="353"/>
    <x v="0"/>
    <x v="0"/>
    <s v="Elias, Mr. Tannous"/>
    <s v="male"/>
    <n v="15"/>
    <n v="1"/>
    <n v="1"/>
    <n v="2695"/>
    <n v="7.2291999999999996"/>
    <m/>
    <x v="1"/>
    <x v="0"/>
  </r>
  <r>
    <n v="593"/>
    <x v="0"/>
    <x v="0"/>
    <s v="Elsbury, Mr. William James"/>
    <s v="male"/>
    <n v="47"/>
    <n v="0"/>
    <n v="0"/>
    <s v="A/5 3902"/>
    <n v="7.25"/>
    <m/>
    <x v="0"/>
    <x v="0"/>
  </r>
  <r>
    <n v="778"/>
    <x v="1"/>
    <x v="0"/>
    <s v="Emanuel, Miss. Virginia Ethel"/>
    <s v="female"/>
    <n v="25"/>
    <n v="0"/>
    <n v="0"/>
    <n v="364516"/>
    <n v="12.475"/>
    <m/>
    <x v="0"/>
    <x v="0"/>
  </r>
  <r>
    <n v="27"/>
    <x v="0"/>
    <x v="0"/>
    <s v="Emir, Mr. Farred Chehab"/>
    <s v="male"/>
    <n v="32"/>
    <n v="0"/>
    <n v="0"/>
    <n v="2631"/>
    <n v="7.2249999999999996"/>
    <m/>
    <x v="1"/>
    <x v="0"/>
  </r>
  <r>
    <n v="717"/>
    <x v="1"/>
    <x v="2"/>
    <s v="Endres, Miss. Caroline Louise"/>
    <s v="female"/>
    <n v="38"/>
    <n v="0"/>
    <n v="0"/>
    <s v="PC 17757"/>
    <n v="227.52500000000001"/>
    <s v="C45"/>
    <x v="1"/>
    <x v="0"/>
  </r>
  <r>
    <n v="497"/>
    <x v="1"/>
    <x v="2"/>
    <s v="Eustis, Miss. Elizabeth Mussey"/>
    <s v="female"/>
    <n v="54"/>
    <n v="1"/>
    <n v="0"/>
    <n v="36947"/>
    <n v="78.2667"/>
    <s v="D20"/>
    <x v="1"/>
    <x v="0"/>
  </r>
  <r>
    <n v="229"/>
    <x v="0"/>
    <x v="1"/>
    <s v="Fahlstrom, Mr. Arne Jonas"/>
    <s v="male"/>
    <n v="18"/>
    <n v="0"/>
    <n v="0"/>
    <n v="236171"/>
    <n v="13"/>
    <m/>
    <x v="0"/>
    <x v="0"/>
  </r>
  <r>
    <n v="526"/>
    <x v="0"/>
    <x v="0"/>
    <s v="Farrell, Mr. James"/>
    <s v="male"/>
    <n v="40.5"/>
    <n v="0"/>
    <n v="0"/>
    <n v="367232"/>
    <n v="7.75"/>
    <m/>
    <x v="2"/>
    <x v="0"/>
  </r>
  <r>
    <n v="528"/>
    <x v="0"/>
    <x v="2"/>
    <s v="Farthing, Mr. John"/>
    <s v="male"/>
    <n v="32"/>
    <n v="0"/>
    <n v="0"/>
    <s v="PC 17483"/>
    <n v="221.7792"/>
    <s v="C95"/>
    <x v="0"/>
    <x v="0"/>
  </r>
  <r>
    <n v="54"/>
    <x v="1"/>
    <x v="1"/>
    <s v="Faunthorpe, Mrs. Lizzie (Elizabeth Anne Wilkinson)"/>
    <s v="female"/>
    <n v="29"/>
    <n v="1"/>
    <n v="0"/>
    <n v="2926"/>
    <n v="26"/>
    <m/>
    <x v="0"/>
    <x v="0"/>
  </r>
  <r>
    <n v="689"/>
    <x v="0"/>
    <x v="0"/>
    <s v="Fischer, Mr. Eberhard Thelander"/>
    <s v="male"/>
    <n v="18"/>
    <n v="0"/>
    <n v="0"/>
    <n v="350036"/>
    <n v="7.7957999999999998"/>
    <m/>
    <x v="0"/>
    <x v="0"/>
  </r>
  <r>
    <n v="307"/>
    <x v="1"/>
    <x v="2"/>
    <s v="Fleming, Miss. Margaret"/>
    <s v="female"/>
    <n v="21"/>
    <n v="0"/>
    <n v="0"/>
    <n v="17421"/>
    <n v="110.88330000000001"/>
    <m/>
    <x v="1"/>
    <x v="0"/>
  </r>
  <r>
    <n v="429"/>
    <x v="0"/>
    <x v="0"/>
    <s v="Flynn, Mr. James"/>
    <s v="male"/>
    <n v="32"/>
    <n v="0"/>
    <n v="0"/>
    <n v="364851"/>
    <n v="7.75"/>
    <m/>
    <x v="2"/>
    <x v="0"/>
  </r>
  <r>
    <n v="826"/>
    <x v="0"/>
    <x v="0"/>
    <s v="Flynn, Mr. John"/>
    <s v="male"/>
    <n v="32"/>
    <n v="0"/>
    <n v="0"/>
    <n v="368323"/>
    <n v="6.95"/>
    <m/>
    <x v="2"/>
    <x v="0"/>
  </r>
  <r>
    <n v="573"/>
    <x v="1"/>
    <x v="2"/>
    <s v="Flynn, Mr. John Irwin (&quot;Irving&quot;)"/>
    <s v="male"/>
    <n v="36"/>
    <n v="0"/>
    <n v="0"/>
    <s v="PC 17474"/>
    <n v="26.387499999999999"/>
    <s v="E25"/>
    <x v="0"/>
    <x v="0"/>
  </r>
  <r>
    <n v="644"/>
    <x v="1"/>
    <x v="0"/>
    <s v="Foo, Mr. Choong"/>
    <s v="male"/>
    <n v="32"/>
    <n v="0"/>
    <n v="0"/>
    <n v="1601"/>
    <n v="56.495800000000003"/>
    <m/>
    <x v="0"/>
    <x v="0"/>
  </r>
  <r>
    <n v="437"/>
    <x v="0"/>
    <x v="0"/>
    <s v="Ford, Miss. Doolina Margaret &quot;Daisy&quot;"/>
    <s v="female"/>
    <n v="21"/>
    <n v="2"/>
    <n v="2"/>
    <s v="W./C. 6608"/>
    <n v="34.375"/>
    <m/>
    <x v="0"/>
    <x v="0"/>
  </r>
  <r>
    <n v="148"/>
    <x v="1"/>
    <x v="0"/>
    <s v="Ford, Miss. Robina Maggie &quot;Ruby&quot;"/>
    <s v="female"/>
    <n v="9"/>
    <n v="2"/>
    <n v="2"/>
    <s v="W./C. 6608"/>
    <n v="34.375"/>
    <m/>
    <x v="0"/>
    <x v="1"/>
  </r>
  <r>
    <n v="87"/>
    <x v="0"/>
    <x v="0"/>
    <s v="Ford, Mr. William Neal"/>
    <s v="male"/>
    <n v="16"/>
    <n v="1"/>
    <n v="3"/>
    <s v="W./C. 6608"/>
    <n v="34.375"/>
    <m/>
    <x v="0"/>
    <x v="0"/>
  </r>
  <r>
    <n v="737"/>
    <x v="0"/>
    <x v="0"/>
    <s v="Ford, Mrs. Edward (Margaret Ann Watson)"/>
    <s v="female"/>
    <n v="48"/>
    <n v="1"/>
    <n v="3"/>
    <s v="W./C. 6608"/>
    <n v="34.375"/>
    <m/>
    <x v="0"/>
    <x v="0"/>
  </r>
  <r>
    <n v="453"/>
    <x v="0"/>
    <x v="2"/>
    <s v="Foreman, Mr. Benjamin Laventall"/>
    <s v="male"/>
    <n v="30"/>
    <n v="0"/>
    <n v="0"/>
    <n v="113051"/>
    <n v="27.75"/>
    <s v="C111"/>
    <x v="1"/>
    <x v="0"/>
  </r>
  <r>
    <n v="342"/>
    <x v="1"/>
    <x v="2"/>
    <s v="Fortune, Miss. Alice Elizabeth"/>
    <s v="female"/>
    <n v="24"/>
    <n v="3"/>
    <n v="2"/>
    <n v="19950"/>
    <n v="263"/>
    <s v="C23 C25 C27"/>
    <x v="0"/>
    <x v="0"/>
  </r>
  <r>
    <n v="89"/>
    <x v="1"/>
    <x v="2"/>
    <s v="Fortune, Miss. Mabel Helen"/>
    <s v="female"/>
    <n v="23"/>
    <n v="3"/>
    <n v="2"/>
    <n v="19950"/>
    <n v="263"/>
    <s v="C23 C25 C27"/>
    <x v="0"/>
    <x v="0"/>
  </r>
  <r>
    <n v="28"/>
    <x v="0"/>
    <x v="2"/>
    <s v="Fortune, Mr. Charles Alexander"/>
    <s v="male"/>
    <n v="19"/>
    <n v="3"/>
    <n v="2"/>
    <n v="19950"/>
    <n v="263"/>
    <s v="C23 C25 C27"/>
    <x v="0"/>
    <x v="0"/>
  </r>
  <r>
    <n v="439"/>
    <x v="0"/>
    <x v="2"/>
    <s v="Fortune, Mr. Mark"/>
    <s v="male"/>
    <n v="64"/>
    <n v="1"/>
    <n v="4"/>
    <n v="19950"/>
    <n v="263"/>
    <s v="C23 C25 C27"/>
    <x v="0"/>
    <x v="0"/>
  </r>
  <r>
    <n v="345"/>
    <x v="0"/>
    <x v="1"/>
    <s v="Fox, Mr. Stanley Hubert"/>
    <s v="male"/>
    <n v="36"/>
    <n v="0"/>
    <n v="0"/>
    <n v="229236"/>
    <n v="13"/>
    <m/>
    <x v="0"/>
    <x v="0"/>
  </r>
  <r>
    <n v="310"/>
    <x v="1"/>
    <x v="2"/>
    <s v="Francatelli, Miss. Laura Mabel"/>
    <s v="female"/>
    <n v="30"/>
    <n v="0"/>
    <n v="0"/>
    <s v="PC 17485"/>
    <n v="56.929200000000002"/>
    <s v="E36"/>
    <x v="1"/>
    <x v="0"/>
  </r>
  <r>
    <n v="661"/>
    <x v="1"/>
    <x v="2"/>
    <s v="Frauenthal, Dr. Henry William"/>
    <s v="male"/>
    <n v="50"/>
    <n v="2"/>
    <n v="0"/>
    <s v="PC 17611"/>
    <n v="133.65"/>
    <m/>
    <x v="0"/>
    <x v="0"/>
  </r>
  <r>
    <n v="335"/>
    <x v="1"/>
    <x v="2"/>
    <s v="Frauenthal, Mrs. Henry William (Clara Heinsheimer)"/>
    <s v="female"/>
    <n v="36"/>
    <n v="1"/>
    <n v="0"/>
    <s v="PC 17611"/>
    <n v="133.65"/>
    <m/>
    <x v="0"/>
    <x v="0"/>
  </r>
  <r>
    <n v="540"/>
    <x v="1"/>
    <x v="2"/>
    <s v="Frolicher, Miss. Hedwig Margaritha"/>
    <s v="female"/>
    <n v="22"/>
    <n v="0"/>
    <n v="2"/>
    <n v="13568"/>
    <n v="49.5"/>
    <s v="B39"/>
    <x v="1"/>
    <x v="0"/>
  </r>
  <r>
    <n v="588"/>
    <x v="1"/>
    <x v="2"/>
    <s v="Frolicher-Stehli, Mr. Maxmillian"/>
    <s v="male"/>
    <n v="60"/>
    <n v="1"/>
    <n v="1"/>
    <n v="13567"/>
    <n v="79.2"/>
    <s v="B41"/>
    <x v="1"/>
    <x v="0"/>
  </r>
  <r>
    <n v="482"/>
    <x v="0"/>
    <x v="1"/>
    <s v="Frost, Mr. Anthony Wood &quot;Archie&quot;"/>
    <s v="male"/>
    <n v="32"/>
    <n v="0"/>
    <n v="0"/>
    <n v="239854"/>
    <n v="0"/>
    <m/>
    <x v="0"/>
    <x v="0"/>
  </r>
  <r>
    <n v="816"/>
    <x v="0"/>
    <x v="2"/>
    <s v="Fry, Mr. Richard"/>
    <s v="male"/>
    <n v="32"/>
    <n v="0"/>
    <n v="0"/>
    <n v="112058"/>
    <n v="0"/>
    <s v="B102"/>
    <x v="0"/>
    <x v="0"/>
  </r>
  <r>
    <n v="358"/>
    <x v="0"/>
    <x v="1"/>
    <s v="Funk, Miss. Annie Clemmer"/>
    <s v="female"/>
    <n v="38"/>
    <n v="0"/>
    <n v="0"/>
    <n v="237671"/>
    <n v="13"/>
    <m/>
    <x v="0"/>
    <x v="0"/>
  </r>
  <r>
    <n v="138"/>
    <x v="0"/>
    <x v="2"/>
    <s v="Futrelle, Mr. Jacques Heath"/>
    <s v="male"/>
    <n v="37"/>
    <n v="1"/>
    <n v="0"/>
    <n v="113803"/>
    <n v="53.1"/>
    <s v="C123"/>
    <x v="0"/>
    <x v="0"/>
  </r>
  <r>
    <n v="4"/>
    <x v="1"/>
    <x v="2"/>
    <s v="Futrelle, Mrs. Jacques Heath (Lily May Peel)"/>
    <s v="female"/>
    <n v="36"/>
    <n v="1"/>
    <n v="0"/>
    <n v="113803"/>
    <n v="53.1"/>
    <s v="C123"/>
    <x v="0"/>
    <x v="0"/>
  </r>
  <r>
    <n v="21"/>
    <x v="0"/>
    <x v="1"/>
    <s v="Fynney, Mr. Joseph J"/>
    <s v="male"/>
    <n v="32"/>
    <n v="0"/>
    <n v="0"/>
    <n v="239865"/>
    <n v="26"/>
    <m/>
    <x v="0"/>
    <x v="0"/>
  </r>
  <r>
    <n v="406"/>
    <x v="0"/>
    <x v="1"/>
    <s v="Gale, Mr. Shadrach"/>
    <s v="male"/>
    <n v="34"/>
    <n v="1"/>
    <n v="0"/>
    <n v="28664"/>
    <n v="21"/>
    <m/>
    <x v="0"/>
    <x v="0"/>
  </r>
  <r>
    <n v="704"/>
    <x v="0"/>
    <x v="0"/>
    <s v="Gallagher, Mr. Martin"/>
    <s v="male"/>
    <n v="25"/>
    <n v="0"/>
    <n v="0"/>
    <n v="36864"/>
    <n v="7.7416999999999998"/>
    <m/>
    <x v="2"/>
    <x v="0"/>
  </r>
  <r>
    <n v="761"/>
    <x v="0"/>
    <x v="0"/>
    <s v="Garfirth, Mr. John"/>
    <s v="male"/>
    <n v="32"/>
    <n v="0"/>
    <n v="0"/>
    <n v="358585"/>
    <n v="14.5"/>
    <m/>
    <x v="0"/>
    <x v="0"/>
  </r>
  <r>
    <n v="577"/>
    <x v="1"/>
    <x v="1"/>
    <s v="Garside, Miss. Ethel"/>
    <s v="female"/>
    <n v="34"/>
    <n v="0"/>
    <n v="0"/>
    <n v="243880"/>
    <n v="13"/>
    <m/>
    <x v="0"/>
    <x v="0"/>
  </r>
  <r>
    <n v="792"/>
    <x v="0"/>
    <x v="1"/>
    <s v="Gaskell, Mr. Alfred"/>
    <s v="male"/>
    <n v="16"/>
    <n v="0"/>
    <n v="0"/>
    <n v="239865"/>
    <n v="26"/>
    <m/>
    <x v="0"/>
    <x v="0"/>
  </r>
  <r>
    <n v="620"/>
    <x v="0"/>
    <x v="1"/>
    <s v="Gavey, Mr. Lawrence"/>
    <s v="male"/>
    <n v="26"/>
    <n v="0"/>
    <n v="0"/>
    <n v="31028"/>
    <n v="10.5"/>
    <m/>
    <x v="0"/>
    <x v="0"/>
  </r>
  <r>
    <n v="463"/>
    <x v="0"/>
    <x v="2"/>
    <s v="Gee, Mr. Arthur H"/>
    <s v="male"/>
    <n v="47"/>
    <n v="0"/>
    <n v="0"/>
    <n v="111320"/>
    <n v="38.5"/>
    <s v="E63"/>
    <x v="0"/>
    <x v="0"/>
  </r>
  <r>
    <n v="421"/>
    <x v="0"/>
    <x v="0"/>
    <s v="Gheorgheff, Mr. Stanio"/>
    <s v="male"/>
    <n v="32"/>
    <n v="0"/>
    <n v="0"/>
    <n v="349254"/>
    <n v="7.8958000000000004"/>
    <m/>
    <x v="1"/>
    <x v="0"/>
  </r>
  <r>
    <n v="140"/>
    <x v="0"/>
    <x v="2"/>
    <s v="Giglio, Mr. Victor"/>
    <s v="male"/>
    <n v="24"/>
    <n v="0"/>
    <n v="0"/>
    <s v="PC 17593"/>
    <n v="79.2"/>
    <s v="B86"/>
    <x v="1"/>
    <x v="0"/>
  </r>
  <r>
    <n v="862"/>
    <x v="0"/>
    <x v="1"/>
    <s v="Giles, Mr. Frederick Edward"/>
    <s v="male"/>
    <n v="21"/>
    <n v="1"/>
    <n v="0"/>
    <n v="28134"/>
    <n v="11.5"/>
    <m/>
    <x v="0"/>
    <x v="0"/>
  </r>
  <r>
    <n v="589"/>
    <x v="0"/>
    <x v="0"/>
    <s v="Gilinski, Mr. Eliezer"/>
    <s v="male"/>
    <n v="22"/>
    <n v="0"/>
    <n v="0"/>
    <n v="14973"/>
    <n v="8.0500000000000007"/>
    <m/>
    <x v="0"/>
    <x v="0"/>
  </r>
  <r>
    <n v="865"/>
    <x v="0"/>
    <x v="1"/>
    <s v="Gill, Mr. John William"/>
    <s v="male"/>
    <n v="24"/>
    <n v="0"/>
    <n v="0"/>
    <n v="233866"/>
    <n v="13"/>
    <m/>
    <x v="0"/>
    <x v="0"/>
  </r>
  <r>
    <n v="723"/>
    <x v="0"/>
    <x v="1"/>
    <s v="Gillespie, Mr. William Henry"/>
    <s v="male"/>
    <n v="34"/>
    <n v="0"/>
    <n v="0"/>
    <n v="12233"/>
    <n v="13"/>
    <m/>
    <x v="0"/>
    <x v="0"/>
  </r>
  <r>
    <n v="157"/>
    <x v="1"/>
    <x v="0"/>
    <s v="Gilnagh, Miss. Katherine &quot;Katie&quot;"/>
    <s v="female"/>
    <n v="16"/>
    <n v="0"/>
    <n v="0"/>
    <n v="35851"/>
    <n v="7.7332999999999998"/>
    <m/>
    <x v="2"/>
    <x v="0"/>
  </r>
  <r>
    <n v="214"/>
    <x v="0"/>
    <x v="1"/>
    <s v="Givard, Mr. Hans Kristensen"/>
    <s v="male"/>
    <n v="30"/>
    <n v="0"/>
    <n v="0"/>
    <n v="250646"/>
    <n v="13"/>
    <m/>
    <x v="0"/>
    <x v="0"/>
  </r>
  <r>
    <n v="33"/>
    <x v="1"/>
    <x v="0"/>
    <s v="Glynn, Miss. Mary Agatha"/>
    <s v="female"/>
    <n v="21"/>
    <n v="0"/>
    <n v="0"/>
    <n v="335677"/>
    <n v="7.75"/>
    <m/>
    <x v="2"/>
    <x v="0"/>
  </r>
  <r>
    <n v="454"/>
    <x v="1"/>
    <x v="2"/>
    <s v="Goldenberg, Mr. Samuel L"/>
    <s v="male"/>
    <n v="49"/>
    <n v="1"/>
    <n v="0"/>
    <n v="17453"/>
    <n v="89.104200000000006"/>
    <s v="C92"/>
    <x v="1"/>
    <x v="0"/>
  </r>
  <r>
    <n v="850"/>
    <x v="1"/>
    <x v="2"/>
    <s v="Goldenberg, Mrs. Samuel L (Edwiga Grabowska)"/>
    <s v="female"/>
    <n v="36"/>
    <n v="1"/>
    <n v="0"/>
    <n v="17453"/>
    <n v="89.104200000000006"/>
    <s v="C92"/>
    <x v="1"/>
    <x v="0"/>
  </r>
  <r>
    <n v="97"/>
    <x v="0"/>
    <x v="2"/>
    <s v="Goldschmidt, Mr. George B"/>
    <s v="male"/>
    <n v="71"/>
    <n v="0"/>
    <n v="0"/>
    <s v="PC 17754"/>
    <n v="34.654200000000003"/>
    <s v="A5"/>
    <x v="1"/>
    <x v="0"/>
  </r>
  <r>
    <n v="166"/>
    <x v="1"/>
    <x v="0"/>
    <s v="Goldsmith, Master. Frank John William &quot;Frankie&quot;"/>
    <s v="male"/>
    <n v="9"/>
    <n v="0"/>
    <n v="2"/>
    <n v="363291"/>
    <n v="20.524999999999999"/>
    <m/>
    <x v="0"/>
    <x v="1"/>
  </r>
  <r>
    <n v="549"/>
    <x v="0"/>
    <x v="0"/>
    <s v="Goldsmith, Mr. Frank John"/>
    <s v="male"/>
    <n v="33"/>
    <n v="1"/>
    <n v="1"/>
    <n v="363291"/>
    <n v="20.524999999999999"/>
    <m/>
    <x v="0"/>
    <x v="0"/>
  </r>
  <r>
    <n v="329"/>
    <x v="1"/>
    <x v="0"/>
    <s v="Goldsmith, Mrs. Frank John (Emily Alice Brown)"/>
    <s v="female"/>
    <n v="31"/>
    <n v="1"/>
    <n v="1"/>
    <n v="363291"/>
    <n v="20.524999999999999"/>
    <m/>
    <x v="0"/>
    <x v="0"/>
  </r>
  <r>
    <n v="466"/>
    <x v="0"/>
    <x v="0"/>
    <s v="Goncalves, Mr. Manuel Estanslas"/>
    <s v="male"/>
    <n v="38"/>
    <n v="0"/>
    <n v="0"/>
    <s v="SOTON/O.Q. 3101306"/>
    <n v="7.05"/>
    <m/>
    <x v="0"/>
    <x v="0"/>
  </r>
  <r>
    <n v="481"/>
    <x v="1"/>
    <x v="0"/>
    <s v="Goodwin, Master. Harold Victor"/>
    <s v="male"/>
    <n v="9"/>
    <n v="5"/>
    <n v="2"/>
    <s v="CA 2144"/>
    <n v="46.9"/>
    <m/>
    <x v="0"/>
    <x v="1"/>
  </r>
  <r>
    <n v="387"/>
    <x v="0"/>
    <x v="0"/>
    <s v="Goodwin, Master. Sidney Leonard"/>
    <s v="male"/>
    <n v="1"/>
    <n v="5"/>
    <n v="2"/>
    <s v="CA 2144"/>
    <n v="46.9"/>
    <m/>
    <x v="0"/>
    <x v="1"/>
  </r>
  <r>
    <n v="60"/>
    <x v="1"/>
    <x v="0"/>
    <s v="Goodwin, Master. William Frederick"/>
    <s v="male"/>
    <n v="11"/>
    <n v="5"/>
    <n v="2"/>
    <s v="CA 2144"/>
    <n v="46.9"/>
    <m/>
    <x v="0"/>
    <x v="1"/>
  </r>
  <r>
    <n v="72"/>
    <x v="0"/>
    <x v="0"/>
    <s v="Goodwin, Miss. Lillian Amy"/>
    <s v="female"/>
    <n v="16"/>
    <n v="5"/>
    <n v="2"/>
    <s v="CA 2144"/>
    <n v="46.9"/>
    <m/>
    <x v="0"/>
    <x v="0"/>
  </r>
  <r>
    <n v="684"/>
    <x v="0"/>
    <x v="0"/>
    <s v="Goodwin, Mr. Charles Edward"/>
    <s v="male"/>
    <n v="14"/>
    <n v="5"/>
    <n v="2"/>
    <s v="CA 2144"/>
    <n v="46.9"/>
    <m/>
    <x v="0"/>
    <x v="0"/>
  </r>
  <r>
    <n v="679"/>
    <x v="0"/>
    <x v="0"/>
    <s v="Goodwin, Mrs. Frederick (Augusta Tyler)"/>
    <s v="female"/>
    <n v="43"/>
    <n v="1"/>
    <n v="6"/>
    <s v="CA 2144"/>
    <n v="46.9"/>
    <m/>
    <x v="0"/>
    <x v="0"/>
  </r>
  <r>
    <n v="888"/>
    <x v="1"/>
    <x v="2"/>
    <s v="Graham, Miss. Margaret Edith"/>
    <s v="female"/>
    <n v="19"/>
    <n v="0"/>
    <n v="0"/>
    <n v="112053"/>
    <n v="30"/>
    <s v="B42"/>
    <x v="0"/>
    <x v="0"/>
  </r>
  <r>
    <n v="333"/>
    <x v="0"/>
    <x v="2"/>
    <s v="Graham, Mr. George Edward"/>
    <s v="male"/>
    <n v="38"/>
    <n v="0"/>
    <n v="1"/>
    <s v="PC 17582"/>
    <n v="153.46250000000001"/>
    <s v="C91"/>
    <x v="0"/>
    <x v="0"/>
  </r>
  <r>
    <n v="269"/>
    <x v="1"/>
    <x v="2"/>
    <s v="Graham, Mrs. William Thompson (Edith Junkins)"/>
    <s v="female"/>
    <n v="58"/>
    <n v="0"/>
    <n v="1"/>
    <s v="PC 17582"/>
    <n v="153.46250000000001"/>
    <s v="C125"/>
    <x v="0"/>
    <x v="0"/>
  </r>
  <r>
    <n v="223"/>
    <x v="0"/>
    <x v="0"/>
    <s v="Green, Mr. George Henry"/>
    <s v="male"/>
    <n v="51"/>
    <n v="0"/>
    <n v="0"/>
    <n v="21440"/>
    <n v="8.0500000000000007"/>
    <m/>
    <x v="0"/>
    <x v="0"/>
  </r>
  <r>
    <n v="715"/>
    <x v="0"/>
    <x v="1"/>
    <s v="Greenberg, Mr. Samuel"/>
    <s v="male"/>
    <n v="52"/>
    <n v="0"/>
    <n v="0"/>
    <n v="250647"/>
    <n v="13"/>
    <m/>
    <x v="0"/>
    <x v="0"/>
  </r>
  <r>
    <n v="98"/>
    <x v="1"/>
    <x v="2"/>
    <s v="Greenfield, Mr. William Bertram"/>
    <s v="male"/>
    <n v="23"/>
    <n v="0"/>
    <n v="1"/>
    <s v="PC 17759"/>
    <n v="63.3583"/>
    <s v="D10 D12"/>
    <x v="1"/>
    <x v="0"/>
  </r>
  <r>
    <n v="770"/>
    <x v="0"/>
    <x v="0"/>
    <s v="Gronnestad, Mr. Daniel Danielsen"/>
    <s v="male"/>
    <n v="32"/>
    <n v="0"/>
    <n v="0"/>
    <n v="8471"/>
    <n v="8.3625000000000007"/>
    <m/>
    <x v="0"/>
    <x v="0"/>
  </r>
  <r>
    <n v="790"/>
    <x v="0"/>
    <x v="2"/>
    <s v="Guggenheim, Mr. Benjamin"/>
    <s v="male"/>
    <n v="46"/>
    <n v="0"/>
    <n v="0"/>
    <s v="PC 17593"/>
    <n v="79.2"/>
    <s v="B82 B84"/>
    <x v="1"/>
    <x v="0"/>
  </r>
  <r>
    <n v="877"/>
    <x v="0"/>
    <x v="0"/>
    <s v="Gustafsson, Mr. Alfred Ossian"/>
    <s v="male"/>
    <n v="20"/>
    <n v="0"/>
    <n v="0"/>
    <n v="7534"/>
    <n v="9.8458000000000006"/>
    <m/>
    <x v="0"/>
    <x v="0"/>
  </r>
  <r>
    <n v="105"/>
    <x v="0"/>
    <x v="0"/>
    <s v="Gustafsson, Mr. Anders Vilhelm"/>
    <s v="male"/>
    <n v="37"/>
    <n v="2"/>
    <n v="0"/>
    <n v="3101276"/>
    <n v="7.9249999999999998"/>
    <m/>
    <x v="0"/>
    <x v="0"/>
  </r>
  <r>
    <n v="393"/>
    <x v="0"/>
    <x v="0"/>
    <s v="Gustafsson, Mr. Johan Birger"/>
    <s v="male"/>
    <n v="28"/>
    <n v="2"/>
    <n v="0"/>
    <n v="3101277"/>
    <n v="7.9249999999999998"/>
    <m/>
    <x v="0"/>
    <x v="0"/>
  </r>
  <r>
    <n v="380"/>
    <x v="0"/>
    <x v="0"/>
    <s v="Gustafsson, Mr. Karl Gideon"/>
    <s v="male"/>
    <n v="19"/>
    <n v="0"/>
    <n v="0"/>
    <n v="347069"/>
    <n v="7.7750000000000004"/>
    <m/>
    <x v="0"/>
    <x v="0"/>
  </r>
  <r>
    <n v="294"/>
    <x v="0"/>
    <x v="0"/>
    <s v="Haas, Miss. Aloisia"/>
    <s v="female"/>
    <n v="24"/>
    <n v="0"/>
    <n v="0"/>
    <n v="349236"/>
    <n v="8.85"/>
    <m/>
    <x v="0"/>
    <x v="0"/>
  </r>
  <r>
    <n v="452"/>
    <x v="0"/>
    <x v="0"/>
    <s v="Hagland, Mr. Ingvald Olai Olsen"/>
    <s v="male"/>
    <n v="11"/>
    <n v="1"/>
    <n v="0"/>
    <n v="65303"/>
    <n v="19.966699999999999"/>
    <m/>
    <x v="0"/>
    <x v="1"/>
  </r>
  <r>
    <n v="491"/>
    <x v="0"/>
    <x v="0"/>
    <s v="Hagland, Mr. Konrad Mathias Reiersen"/>
    <s v="male"/>
    <n v="11"/>
    <n v="1"/>
    <n v="0"/>
    <n v="65304"/>
    <n v="19.966699999999999"/>
    <m/>
    <x v="0"/>
    <x v="1"/>
  </r>
  <r>
    <n v="404"/>
    <x v="0"/>
    <x v="0"/>
    <s v="Hakkarainen, Mr. Pekka Pietari"/>
    <s v="male"/>
    <n v="28"/>
    <n v="1"/>
    <n v="0"/>
    <s v="STON/O2. 3101279"/>
    <n v="15.85"/>
    <m/>
    <x v="0"/>
    <x v="0"/>
  </r>
  <r>
    <n v="143"/>
    <x v="1"/>
    <x v="0"/>
    <s v="Hakkarainen, Mrs. Pekka Pietari (Elin Matilda Dolck)"/>
    <s v="female"/>
    <n v="24"/>
    <n v="1"/>
    <n v="0"/>
    <s v="STON/O2. 3101279"/>
    <n v="15.85"/>
    <m/>
    <x v="0"/>
    <x v="0"/>
  </r>
  <r>
    <n v="179"/>
    <x v="0"/>
    <x v="1"/>
    <s v="Hale, Mr. Reginald"/>
    <s v="male"/>
    <n v="30"/>
    <n v="0"/>
    <n v="0"/>
    <n v="250653"/>
    <n v="13"/>
    <m/>
    <x v="0"/>
    <x v="0"/>
  </r>
  <r>
    <n v="756"/>
    <x v="1"/>
    <x v="1"/>
    <s v="Hamalainen, Master. Viljo"/>
    <s v="male"/>
    <n v="0.67"/>
    <n v="1"/>
    <n v="1"/>
    <n v="250649"/>
    <n v="14.5"/>
    <m/>
    <x v="0"/>
    <x v="1"/>
  </r>
  <r>
    <n v="248"/>
    <x v="1"/>
    <x v="1"/>
    <s v="Hamalainen, Mrs. William (Anna)"/>
    <s v="female"/>
    <n v="24"/>
    <n v="0"/>
    <n v="2"/>
    <n v="250649"/>
    <n v="14.5"/>
    <m/>
    <x v="0"/>
    <x v="0"/>
  </r>
  <r>
    <n v="442"/>
    <x v="0"/>
    <x v="0"/>
    <s v="Hampe, Mr. Leon"/>
    <s v="male"/>
    <n v="20"/>
    <n v="0"/>
    <n v="0"/>
    <n v="345769"/>
    <n v="9.5"/>
    <m/>
    <x v="0"/>
    <x v="0"/>
  </r>
  <r>
    <n v="297"/>
    <x v="0"/>
    <x v="0"/>
    <s v="Hanna, Mr. Mansour"/>
    <s v="male"/>
    <n v="23.5"/>
    <n v="0"/>
    <n v="0"/>
    <n v="2693"/>
    <n v="7.2291999999999996"/>
    <m/>
    <x v="1"/>
    <x v="0"/>
  </r>
  <r>
    <n v="861"/>
    <x v="0"/>
    <x v="0"/>
    <s v="Hansen, Mr. Claus Peter"/>
    <s v="male"/>
    <n v="41"/>
    <n v="2"/>
    <n v="0"/>
    <n v="350026"/>
    <n v="14.1083"/>
    <m/>
    <x v="0"/>
    <x v="0"/>
  </r>
  <r>
    <n v="705"/>
    <x v="0"/>
    <x v="0"/>
    <s v="Hansen, Mr. Henrik Juul"/>
    <s v="male"/>
    <n v="26"/>
    <n v="1"/>
    <n v="0"/>
    <n v="350025"/>
    <n v="7.8541999999999996"/>
    <m/>
    <x v="0"/>
    <x v="0"/>
  </r>
  <r>
    <n v="624"/>
    <x v="0"/>
    <x v="0"/>
    <s v="Hansen, Mr. Henry Damsgaard"/>
    <s v="male"/>
    <n v="21"/>
    <n v="0"/>
    <n v="0"/>
    <n v="350029"/>
    <n v="7.8541999999999996"/>
    <m/>
    <x v="0"/>
    <x v="0"/>
  </r>
  <r>
    <n v="371"/>
    <x v="1"/>
    <x v="2"/>
    <s v="Harder, Mr. George Achilles"/>
    <s v="male"/>
    <n v="25"/>
    <n v="1"/>
    <n v="0"/>
    <n v="11765"/>
    <n v="55.441699999999997"/>
    <s v="E50"/>
    <x v="1"/>
    <x v="0"/>
  </r>
  <r>
    <n v="236"/>
    <x v="0"/>
    <x v="0"/>
    <s v="Harknett, Miss. Alice Phoebe"/>
    <s v="female"/>
    <n v="21"/>
    <n v="0"/>
    <n v="0"/>
    <s v="W./C. 6609"/>
    <n v="7.55"/>
    <m/>
    <x v="0"/>
    <x v="0"/>
  </r>
  <r>
    <n v="786"/>
    <x v="0"/>
    <x v="0"/>
    <s v="Harmer, Mr. Abraham (David Lishin)"/>
    <s v="male"/>
    <n v="25"/>
    <n v="0"/>
    <n v="0"/>
    <n v="374887"/>
    <n v="7.25"/>
    <m/>
    <x v="0"/>
    <x v="0"/>
  </r>
  <r>
    <n v="721"/>
    <x v="1"/>
    <x v="1"/>
    <s v="Harper, Miss. Annie Jessie &quot;Nina&quot;"/>
    <s v="female"/>
    <n v="6"/>
    <n v="0"/>
    <n v="1"/>
    <n v="248727"/>
    <n v="33"/>
    <m/>
    <x v="0"/>
    <x v="1"/>
  </r>
  <r>
    <n v="646"/>
    <x v="1"/>
    <x v="2"/>
    <s v="Harper, Mr. Henry Sleeper"/>
    <s v="male"/>
    <n v="48"/>
    <n v="1"/>
    <n v="0"/>
    <s v="PC 17572"/>
    <n v="76.729200000000006"/>
    <s v="D33"/>
    <x v="1"/>
    <x v="0"/>
  </r>
  <r>
    <n v="53"/>
    <x v="1"/>
    <x v="2"/>
    <s v="Harper, Mrs. Henry Sleeper (Myna Haxtun)"/>
    <s v="female"/>
    <n v="49"/>
    <n v="1"/>
    <n v="0"/>
    <s v="PC 17572"/>
    <n v="76.729200000000006"/>
    <s v="D33"/>
    <x v="1"/>
    <x v="0"/>
  </r>
  <r>
    <n v="849"/>
    <x v="0"/>
    <x v="1"/>
    <s v="Harper, Rev. John"/>
    <s v="male"/>
    <n v="28"/>
    <n v="0"/>
    <n v="1"/>
    <n v="248727"/>
    <n v="33"/>
    <m/>
    <x v="0"/>
    <x v="0"/>
  </r>
  <r>
    <n v="603"/>
    <x v="0"/>
    <x v="2"/>
    <s v="Harrington, Mr. Charles H"/>
    <s v="male"/>
    <n v="32"/>
    <n v="0"/>
    <n v="0"/>
    <n v="113796"/>
    <n v="42.4"/>
    <m/>
    <x v="0"/>
    <x v="0"/>
  </r>
  <r>
    <n v="571"/>
    <x v="1"/>
    <x v="1"/>
    <s v="Harris, Mr. George"/>
    <s v="male"/>
    <n v="62"/>
    <n v="0"/>
    <n v="0"/>
    <s v="S.W./PP 752"/>
    <n v="10.5"/>
    <m/>
    <x v="0"/>
    <x v="0"/>
  </r>
  <r>
    <n v="63"/>
    <x v="0"/>
    <x v="2"/>
    <s v="Harris, Mr. Henry Birkhardt"/>
    <s v="male"/>
    <n v="45"/>
    <n v="1"/>
    <n v="0"/>
    <n v="36973"/>
    <n v="83.474999999999994"/>
    <s v="C83"/>
    <x v="0"/>
    <x v="0"/>
  </r>
  <r>
    <n v="220"/>
    <x v="0"/>
    <x v="1"/>
    <s v="Harris, Mr. Walter"/>
    <s v="male"/>
    <n v="30"/>
    <n v="0"/>
    <n v="0"/>
    <s v="W/C 14208"/>
    <n v="10.5"/>
    <m/>
    <x v="0"/>
    <x v="0"/>
  </r>
  <r>
    <n v="231"/>
    <x v="1"/>
    <x v="2"/>
    <s v="Harris, Mrs. Henry Birkhardt (Irene Wallach)"/>
    <s v="female"/>
    <n v="36"/>
    <n v="1"/>
    <n v="0"/>
    <n v="36973"/>
    <n v="83.474999999999994"/>
    <s v="C83"/>
    <x v="0"/>
    <x v="0"/>
  </r>
  <r>
    <n v="264"/>
    <x v="0"/>
    <x v="2"/>
    <s v="Harrison, Mr. William"/>
    <s v="male"/>
    <n v="40"/>
    <n v="0"/>
    <n v="0"/>
    <n v="112059"/>
    <n v="0"/>
    <s v="B94"/>
    <x v="0"/>
    <x v="0"/>
  </r>
  <r>
    <n v="536"/>
    <x v="1"/>
    <x v="1"/>
    <s v="Hart, Miss. Eva Miriam"/>
    <s v="female"/>
    <n v="7"/>
    <n v="0"/>
    <n v="2"/>
    <s v="F.C.C. 13529"/>
    <n v="26.25"/>
    <m/>
    <x v="0"/>
    <x v="1"/>
  </r>
  <r>
    <n v="315"/>
    <x v="0"/>
    <x v="1"/>
    <s v="Hart, Mr. Benjamin"/>
    <s v="male"/>
    <n v="43"/>
    <n v="1"/>
    <n v="1"/>
    <s v="F.C.C. 13529"/>
    <n v="26.25"/>
    <m/>
    <x v="0"/>
    <x v="0"/>
  </r>
  <r>
    <n v="412"/>
    <x v="0"/>
    <x v="0"/>
    <s v="Hart, Mr. Henry"/>
    <s v="male"/>
    <n v="32"/>
    <n v="0"/>
    <n v="0"/>
    <n v="394140"/>
    <n v="6.8582999999999998"/>
    <m/>
    <x v="2"/>
    <x v="0"/>
  </r>
  <r>
    <n v="441"/>
    <x v="1"/>
    <x v="1"/>
    <s v="Hart, Mrs. Benjamin (Esther Ada Bloomfield)"/>
    <s v="female"/>
    <n v="45"/>
    <n v="1"/>
    <n v="1"/>
    <s v="F.C.C. 13529"/>
    <n v="26.25"/>
    <m/>
    <x v="0"/>
    <x v="0"/>
  </r>
  <r>
    <n v="682"/>
    <x v="1"/>
    <x v="2"/>
    <s v="Hassab, Mr. Hammad"/>
    <s v="male"/>
    <n v="27"/>
    <n v="0"/>
    <n v="0"/>
    <s v="PC 17572"/>
    <n v="76.729200000000006"/>
    <s v="D49"/>
    <x v="1"/>
    <x v="0"/>
  </r>
  <r>
    <n v="732"/>
    <x v="1"/>
    <x v="0"/>
    <s v="Hassan, Mr. Houssein G N"/>
    <s v="male"/>
    <n v="11"/>
    <n v="0"/>
    <n v="0"/>
    <n v="2699"/>
    <n v="18.787500000000001"/>
    <m/>
    <x v="1"/>
    <x v="1"/>
  </r>
  <r>
    <n v="741"/>
    <x v="1"/>
    <x v="2"/>
    <s v="Hawksford, Mr. Walter James"/>
    <s v="male"/>
    <n v="32"/>
    <n v="0"/>
    <n v="0"/>
    <n v="16988"/>
    <n v="30"/>
    <s v="D45"/>
    <x v="0"/>
    <x v="0"/>
  </r>
  <r>
    <n v="311"/>
    <x v="1"/>
    <x v="2"/>
    <s v="Hays, Miss. Margaret Bechstein"/>
    <s v="female"/>
    <n v="24"/>
    <n v="0"/>
    <n v="0"/>
    <n v="11767"/>
    <n v="83.158299999999997"/>
    <s v="C54"/>
    <x v="1"/>
    <x v="0"/>
  </r>
  <r>
    <n v="821"/>
    <x v="1"/>
    <x v="2"/>
    <s v="Hays, Mrs. Charles Melville (Clara Jennings Gregg)"/>
    <s v="female"/>
    <n v="52"/>
    <n v="1"/>
    <n v="1"/>
    <n v="12749"/>
    <n v="93.5"/>
    <s v="B69"/>
    <x v="0"/>
    <x v="0"/>
  </r>
  <r>
    <n v="275"/>
    <x v="1"/>
    <x v="0"/>
    <s v="Healy, Miss. Hanora &quot;Nora&quot;"/>
    <s v="female"/>
    <n v="21"/>
    <n v="0"/>
    <n v="0"/>
    <n v="370375"/>
    <n v="7.75"/>
    <m/>
    <x v="2"/>
    <x v="0"/>
  </r>
  <r>
    <n v="805"/>
    <x v="1"/>
    <x v="0"/>
    <s v="Hedman, Mr. Oskar Arvid"/>
    <s v="male"/>
    <n v="27"/>
    <n v="0"/>
    <n v="0"/>
    <n v="347089"/>
    <n v="6.9749999999999996"/>
    <m/>
    <x v="0"/>
    <x v="0"/>
  </r>
  <r>
    <n v="655"/>
    <x v="0"/>
    <x v="0"/>
    <s v="Hegarty, Miss. Hanora &quot;Nora&quot;"/>
    <s v="female"/>
    <n v="18"/>
    <n v="0"/>
    <n v="0"/>
    <n v="365226"/>
    <n v="6.75"/>
    <m/>
    <x v="2"/>
    <x v="0"/>
  </r>
  <r>
    <n v="3"/>
    <x v="1"/>
    <x v="0"/>
    <s v="Heikkinen, Miss. Laina"/>
    <s v="female"/>
    <n v="26"/>
    <n v="0"/>
    <n v="0"/>
    <s v="STON/O2. 3101282"/>
    <n v="7.9249999999999998"/>
    <m/>
    <x v="0"/>
    <x v="0"/>
  </r>
  <r>
    <n v="817"/>
    <x v="0"/>
    <x v="0"/>
    <s v="Heininen, Miss. Wendla Maria"/>
    <s v="female"/>
    <n v="23"/>
    <n v="0"/>
    <n v="0"/>
    <s v="STON/O2. 3101290"/>
    <n v="7.9249999999999998"/>
    <m/>
    <x v="0"/>
    <x v="0"/>
  </r>
  <r>
    <n v="314"/>
    <x v="0"/>
    <x v="0"/>
    <s v="Hendekovic, Mr. Ignjac"/>
    <s v="male"/>
    <n v="28"/>
    <n v="0"/>
    <n v="0"/>
    <n v="349243"/>
    <n v="7.8958000000000004"/>
    <m/>
    <x v="0"/>
    <x v="0"/>
  </r>
  <r>
    <n v="265"/>
    <x v="0"/>
    <x v="0"/>
    <s v="Henry, Miss. Delia"/>
    <s v="female"/>
    <n v="21"/>
    <n v="0"/>
    <n v="0"/>
    <n v="382649"/>
    <n v="7.75"/>
    <m/>
    <x v="2"/>
    <x v="0"/>
  </r>
  <r>
    <n v="616"/>
    <x v="1"/>
    <x v="1"/>
    <s v="Herman, Miss. Alice"/>
    <s v="female"/>
    <n v="24"/>
    <n v="1"/>
    <n v="2"/>
    <n v="220845"/>
    <n v="65"/>
    <m/>
    <x v="0"/>
    <x v="0"/>
  </r>
  <r>
    <n v="755"/>
    <x v="1"/>
    <x v="1"/>
    <s v="Herman, Mrs. Samuel (Jane Laver)"/>
    <s v="female"/>
    <n v="48"/>
    <n v="1"/>
    <n v="2"/>
    <n v="220845"/>
    <n v="65"/>
    <m/>
    <x v="0"/>
    <x v="0"/>
  </r>
  <r>
    <n v="16"/>
    <x v="1"/>
    <x v="1"/>
    <s v="Hewlett, Mrs. (Mary D Kingcome) "/>
    <s v="female"/>
    <n v="55"/>
    <n v="0"/>
    <n v="0"/>
    <n v="248706"/>
    <n v="16"/>
    <m/>
    <x v="0"/>
    <x v="0"/>
  </r>
  <r>
    <n v="656"/>
    <x v="0"/>
    <x v="1"/>
    <s v="Hickman, Mr. Leonard Mark"/>
    <s v="male"/>
    <n v="24"/>
    <n v="2"/>
    <n v="0"/>
    <s v="S.O.C. 14879"/>
    <n v="73.5"/>
    <m/>
    <x v="0"/>
    <x v="0"/>
  </r>
  <r>
    <n v="666"/>
    <x v="0"/>
    <x v="1"/>
    <s v="Hickman, Mr. Lewis"/>
    <s v="male"/>
    <n v="32"/>
    <n v="2"/>
    <n v="0"/>
    <s v="S.O.C. 14879"/>
    <n v="73.5"/>
    <m/>
    <x v="0"/>
    <x v="0"/>
  </r>
  <r>
    <n v="121"/>
    <x v="0"/>
    <x v="1"/>
    <s v="Hickman, Mr. Stanley George"/>
    <s v="male"/>
    <n v="21"/>
    <n v="2"/>
    <n v="0"/>
    <s v="S.O.C. 14879"/>
    <n v="73.5"/>
    <m/>
    <x v="0"/>
    <x v="0"/>
  </r>
  <r>
    <n v="330"/>
    <x v="1"/>
    <x v="2"/>
    <s v="Hippach, Miss. Jean Gertrude"/>
    <s v="female"/>
    <n v="16"/>
    <n v="0"/>
    <n v="1"/>
    <n v="111361"/>
    <n v="57.979199999999999"/>
    <s v="B18"/>
    <x v="1"/>
    <x v="0"/>
  </r>
  <r>
    <n v="524"/>
    <x v="1"/>
    <x v="2"/>
    <s v="Hippach, Mrs. Louis Albert (Ida Sophia Fischer)"/>
    <s v="female"/>
    <n v="44"/>
    <n v="0"/>
    <n v="1"/>
    <n v="111361"/>
    <n v="57.979199999999999"/>
    <s v="B18"/>
    <x v="1"/>
    <x v="0"/>
  </r>
  <r>
    <n v="480"/>
    <x v="1"/>
    <x v="0"/>
    <s v="Hirvonen, Miss. Hildur E"/>
    <s v="female"/>
    <n v="2"/>
    <n v="0"/>
    <n v="1"/>
    <n v="3101298"/>
    <n v="12.2875"/>
    <m/>
    <x v="0"/>
    <x v="1"/>
  </r>
  <r>
    <n v="530"/>
    <x v="0"/>
    <x v="1"/>
    <s v="Hocking, Mr. Richard George"/>
    <s v="male"/>
    <n v="23"/>
    <n v="2"/>
    <n v="1"/>
    <n v="29104"/>
    <n v="11.5"/>
    <m/>
    <x v="0"/>
    <x v="0"/>
  </r>
  <r>
    <n v="775"/>
    <x v="1"/>
    <x v="1"/>
    <s v="Hocking, Mrs. Elizabeth (Eliza Needs)"/>
    <s v="female"/>
    <n v="54"/>
    <n v="1"/>
    <n v="3"/>
    <n v="29105"/>
    <n v="23"/>
    <m/>
    <x v="0"/>
    <x v="0"/>
  </r>
  <r>
    <n v="724"/>
    <x v="0"/>
    <x v="1"/>
    <s v="Hodges, Mr. Henry Price"/>
    <s v="male"/>
    <n v="50"/>
    <n v="0"/>
    <n v="0"/>
    <n v="250643"/>
    <n v="13"/>
    <m/>
    <x v="0"/>
    <x v="0"/>
  </r>
  <r>
    <n v="766"/>
    <x v="1"/>
    <x v="2"/>
    <s v="Hogeboom, Mrs. John C (Anna Andrews)"/>
    <s v="female"/>
    <n v="51"/>
    <n v="1"/>
    <n v="0"/>
    <n v="13502"/>
    <n v="77.958299999999994"/>
    <s v="D11"/>
    <x v="0"/>
    <x v="0"/>
  </r>
  <r>
    <n v="237"/>
    <x v="0"/>
    <x v="1"/>
    <s v="Hold, Mr. Stephen"/>
    <s v="male"/>
    <n v="44"/>
    <n v="1"/>
    <n v="0"/>
    <n v="26707"/>
    <n v="26"/>
    <m/>
    <x v="0"/>
    <x v="0"/>
  </r>
  <r>
    <n v="819"/>
    <x v="0"/>
    <x v="0"/>
    <s v="Holm, Mr. John Fredrik Alexander"/>
    <s v="male"/>
    <n v="43"/>
    <n v="0"/>
    <n v="0"/>
    <s v="C 7075"/>
    <n v="6.45"/>
    <m/>
    <x v="0"/>
    <x v="0"/>
  </r>
  <r>
    <n v="36"/>
    <x v="0"/>
    <x v="2"/>
    <s v="Holverson, Mr. Alexander Oskar"/>
    <s v="male"/>
    <n v="42"/>
    <n v="1"/>
    <n v="0"/>
    <n v="113789"/>
    <n v="52"/>
    <m/>
    <x v="0"/>
    <x v="0"/>
  </r>
  <r>
    <n v="384"/>
    <x v="1"/>
    <x v="2"/>
    <s v="Holverson, Mrs. Alexander Oskar (Mary Aline Towner)"/>
    <s v="female"/>
    <n v="36"/>
    <n v="1"/>
    <n v="0"/>
    <n v="113789"/>
    <n v="52"/>
    <m/>
    <x v="0"/>
    <x v="0"/>
  </r>
  <r>
    <n v="605"/>
    <x v="1"/>
    <x v="2"/>
    <s v="Homer, Mr. Harry (&quot;Mr E Haven&quot;)"/>
    <s v="male"/>
    <n v="32"/>
    <n v="0"/>
    <n v="0"/>
    <n v="111426"/>
    <n v="26.55"/>
    <m/>
    <x v="1"/>
    <x v="0"/>
  </r>
  <r>
    <n v="217"/>
    <x v="1"/>
    <x v="0"/>
    <s v="Honkanen, Miss. Eliina"/>
    <s v="female"/>
    <n v="27"/>
    <n v="0"/>
    <n v="0"/>
    <s v="STON/O2. 3101283"/>
    <n v="7.9249999999999998"/>
    <m/>
    <x v="0"/>
    <x v="0"/>
  </r>
  <r>
    <n v="73"/>
    <x v="0"/>
    <x v="1"/>
    <s v="Hood, Mr. Ambrose Jr"/>
    <s v="male"/>
    <n v="21"/>
    <n v="0"/>
    <n v="0"/>
    <s v="S.O.C. 14879"/>
    <n v="73.5"/>
    <m/>
    <x v="0"/>
    <x v="0"/>
  </r>
  <r>
    <n v="614"/>
    <x v="0"/>
    <x v="0"/>
    <s v="Horgan, Mr. John"/>
    <s v="male"/>
    <n v="32"/>
    <n v="0"/>
    <n v="0"/>
    <n v="370377"/>
    <n v="7.75"/>
    <m/>
    <x v="2"/>
    <x v="0"/>
  </r>
  <r>
    <n v="289"/>
    <x v="1"/>
    <x v="1"/>
    <s v="Hosono, Mr. Masabumi"/>
    <s v="male"/>
    <n v="42"/>
    <n v="0"/>
    <n v="0"/>
    <n v="237798"/>
    <n v="13"/>
    <m/>
    <x v="0"/>
    <x v="0"/>
  </r>
  <r>
    <n v="225"/>
    <x v="1"/>
    <x v="2"/>
    <s v="Hoyt, Mr. Frederick Maxfield"/>
    <s v="male"/>
    <n v="38"/>
    <n v="1"/>
    <n v="0"/>
    <n v="19943"/>
    <n v="90"/>
    <s v="C93"/>
    <x v="0"/>
    <x v="0"/>
  </r>
  <r>
    <n v="794"/>
    <x v="0"/>
    <x v="2"/>
    <s v="Hoyt, Mr. William Fisher"/>
    <s v="male"/>
    <n v="32"/>
    <n v="0"/>
    <n v="0"/>
    <s v="PC 17600"/>
    <n v="30.695799999999998"/>
    <m/>
    <x v="1"/>
    <x v="0"/>
  </r>
  <r>
    <n v="487"/>
    <x v="1"/>
    <x v="2"/>
    <s v="Hoyt, Mrs. Frederick Maxfield (Jane Anne Forby)"/>
    <s v="female"/>
    <n v="36"/>
    <n v="1"/>
    <n v="0"/>
    <n v="19943"/>
    <n v="90"/>
    <s v="C93"/>
    <x v="0"/>
    <x v="0"/>
  </r>
  <r>
    <n v="700"/>
    <x v="0"/>
    <x v="0"/>
    <s v="Humblen, Mr. Adolf Mathias Nicolai Olsen"/>
    <s v="male"/>
    <n v="42"/>
    <n v="0"/>
    <n v="0"/>
    <n v="348121"/>
    <n v="7.65"/>
    <s v="F G63"/>
    <x v="0"/>
    <x v="0"/>
  </r>
  <r>
    <n v="240"/>
    <x v="0"/>
    <x v="1"/>
    <s v="Hunt, Mr. George Henry"/>
    <s v="male"/>
    <n v="33"/>
    <n v="0"/>
    <n v="0"/>
    <s v="SCO/W 1585"/>
    <n v="12.275"/>
    <m/>
    <x v="0"/>
    <x v="0"/>
  </r>
  <r>
    <n v="799"/>
    <x v="0"/>
    <x v="0"/>
    <s v="Ibrahim Shawah, Mr. Yousseff"/>
    <s v="male"/>
    <n v="30"/>
    <n v="0"/>
    <n v="0"/>
    <n v="2685"/>
    <n v="7.2291999999999996"/>
    <m/>
    <x v="1"/>
    <x v="0"/>
  </r>
  <r>
    <n v="62"/>
    <x v="1"/>
    <x v="2"/>
    <s v="Icard, Miss. Amelie"/>
    <s v="female"/>
    <n v="38"/>
    <n v="0"/>
    <n v="0"/>
    <n v="113572"/>
    <n v="80"/>
    <s v="B28"/>
    <x v="3"/>
    <x v="0"/>
  </r>
  <r>
    <n v="85"/>
    <x v="1"/>
    <x v="1"/>
    <s v="Ilett, Miss. Bertha"/>
    <s v="female"/>
    <n v="17"/>
    <n v="0"/>
    <n v="0"/>
    <s v="SO/C 14885"/>
    <n v="10.5"/>
    <m/>
    <x v="0"/>
    <x v="0"/>
  </r>
  <r>
    <n v="730"/>
    <x v="0"/>
    <x v="0"/>
    <s v="Ilmakangas, Miss. Pieta Sofia"/>
    <s v="female"/>
    <n v="25"/>
    <n v="1"/>
    <n v="0"/>
    <s v="STON/O2. 3101271"/>
    <n v="7.9249999999999998"/>
    <m/>
    <x v="0"/>
    <x v="0"/>
  </r>
  <r>
    <n v="178"/>
    <x v="0"/>
    <x v="2"/>
    <s v="Isham, Miss. Ann Elizabeth"/>
    <s v="female"/>
    <n v="50"/>
    <n v="0"/>
    <n v="0"/>
    <s v="PC 17595"/>
    <n v="28.712499999999999"/>
    <s v="C49"/>
    <x v="1"/>
    <x v="0"/>
  </r>
  <r>
    <n v="739"/>
    <x v="0"/>
    <x v="0"/>
    <s v="Ivanoff, Mr. Kanio"/>
    <s v="male"/>
    <n v="32"/>
    <n v="0"/>
    <n v="0"/>
    <n v="349201"/>
    <n v="7.8958000000000004"/>
    <m/>
    <x v="0"/>
    <x v="0"/>
  </r>
  <r>
    <n v="218"/>
    <x v="0"/>
    <x v="1"/>
    <s v="Jacobsohn, Mr. Sidney Samuel"/>
    <s v="male"/>
    <n v="42"/>
    <n v="1"/>
    <n v="0"/>
    <n v="243847"/>
    <n v="27"/>
    <m/>
    <x v="0"/>
    <x v="0"/>
  </r>
  <r>
    <n v="601"/>
    <x v="1"/>
    <x v="1"/>
    <s v="Jacobsohn, Mrs. Sidney Samuel (Amy Frances Christy)"/>
    <s v="female"/>
    <n v="24"/>
    <n v="2"/>
    <n v="1"/>
    <n v="243847"/>
    <n v="27"/>
    <m/>
    <x v="0"/>
    <x v="0"/>
  </r>
  <r>
    <n v="456"/>
    <x v="1"/>
    <x v="0"/>
    <s v="Jalsevac, Mr. Ivan"/>
    <s v="male"/>
    <n v="29"/>
    <n v="0"/>
    <n v="0"/>
    <n v="349240"/>
    <n v="7.8958000000000004"/>
    <m/>
    <x v="1"/>
    <x v="0"/>
  </r>
  <r>
    <n v="392"/>
    <x v="1"/>
    <x v="0"/>
    <s v="Jansson, Mr. Carl Olof"/>
    <s v="male"/>
    <n v="21"/>
    <n v="0"/>
    <n v="0"/>
    <n v="350034"/>
    <n v="7.7957999999999998"/>
    <m/>
    <x v="0"/>
    <x v="0"/>
  </r>
  <r>
    <n v="612"/>
    <x v="0"/>
    <x v="0"/>
    <s v="Jardin, Mr. Jose Neto"/>
    <s v="male"/>
    <n v="32"/>
    <n v="0"/>
    <n v="0"/>
    <s v="SOTON/O.Q. 3101305"/>
    <n v="7.05"/>
    <m/>
    <x v="0"/>
    <x v="0"/>
  </r>
  <r>
    <n v="587"/>
    <x v="0"/>
    <x v="1"/>
    <s v="Jarvis, Mr. John Denzil"/>
    <s v="male"/>
    <n v="47"/>
    <n v="0"/>
    <n v="0"/>
    <n v="237565"/>
    <n v="15"/>
    <m/>
    <x v="0"/>
    <x v="0"/>
  </r>
  <r>
    <n v="71"/>
    <x v="0"/>
    <x v="1"/>
    <s v="Jenkin, Mr. Stephen Curnow"/>
    <s v="male"/>
    <n v="32"/>
    <n v="0"/>
    <n v="0"/>
    <s v="C.A. 33111"/>
    <n v="10.5"/>
    <m/>
    <x v="0"/>
    <x v="0"/>
  </r>
  <r>
    <n v="641"/>
    <x v="0"/>
    <x v="0"/>
    <s v="Jensen, Mr. Hans Peder"/>
    <s v="male"/>
    <n v="20"/>
    <n v="0"/>
    <n v="0"/>
    <n v="350050"/>
    <n v="7.8541999999999996"/>
    <m/>
    <x v="0"/>
    <x v="0"/>
  </r>
  <r>
    <n v="772"/>
    <x v="0"/>
    <x v="0"/>
    <s v="Jensen, Mr. Niels Peder"/>
    <s v="male"/>
    <n v="48"/>
    <n v="0"/>
    <n v="0"/>
    <n v="350047"/>
    <n v="7.8541999999999996"/>
    <m/>
    <x v="0"/>
    <x v="0"/>
  </r>
  <r>
    <n v="722"/>
    <x v="0"/>
    <x v="0"/>
    <s v="Jensen, Mr. Svend Lauritz"/>
    <s v="male"/>
    <n v="17"/>
    <n v="1"/>
    <n v="0"/>
    <n v="350048"/>
    <n v="7.0541999999999998"/>
    <m/>
    <x v="0"/>
    <x v="0"/>
  </r>
  <r>
    <n v="369"/>
    <x v="1"/>
    <x v="0"/>
    <s v="Jermyn, Miss. Annie"/>
    <s v="female"/>
    <n v="21"/>
    <n v="0"/>
    <n v="0"/>
    <n v="14313"/>
    <n v="7.75"/>
    <m/>
    <x v="2"/>
    <x v="0"/>
  </r>
  <r>
    <n v="474"/>
    <x v="1"/>
    <x v="1"/>
    <s v="Jerwan, Mrs. Amin S (Marie Marthe Thuillard)"/>
    <s v="female"/>
    <n v="23"/>
    <n v="0"/>
    <n v="0"/>
    <s v="SC/AH Basle 541"/>
    <n v="13.791700000000001"/>
    <s v="D"/>
    <x v="1"/>
    <x v="0"/>
  </r>
  <r>
    <n v="445"/>
    <x v="1"/>
    <x v="0"/>
    <s v="Johannesen-Bratthammer, Mr. Bernt"/>
    <s v="male"/>
    <n v="32"/>
    <n v="0"/>
    <n v="0"/>
    <n v="65306"/>
    <n v="8.1125000000000007"/>
    <m/>
    <x v="0"/>
    <x v="0"/>
  </r>
  <r>
    <n v="203"/>
    <x v="0"/>
    <x v="0"/>
    <s v="Johanson, Mr. Jakob Alfred"/>
    <s v="male"/>
    <n v="34"/>
    <n v="0"/>
    <n v="0"/>
    <n v="3101264"/>
    <n v="6.4958"/>
    <m/>
    <x v="0"/>
    <x v="0"/>
  </r>
  <r>
    <n v="396"/>
    <x v="0"/>
    <x v="0"/>
    <s v="Johansson, Mr. Erik"/>
    <s v="male"/>
    <n v="22"/>
    <n v="0"/>
    <n v="0"/>
    <n v="350052"/>
    <n v="7.7957999999999998"/>
    <m/>
    <x v="0"/>
    <x v="0"/>
  </r>
  <r>
    <n v="104"/>
    <x v="0"/>
    <x v="0"/>
    <s v="Johansson, Mr. Gustaf Joel"/>
    <s v="male"/>
    <n v="33"/>
    <n v="0"/>
    <n v="0"/>
    <n v="7540"/>
    <n v="8.6541999999999994"/>
    <m/>
    <x v="0"/>
    <x v="0"/>
  </r>
  <r>
    <n v="806"/>
    <x v="0"/>
    <x v="0"/>
    <s v="Johansson, Mr. Karl Johan"/>
    <s v="male"/>
    <n v="31"/>
    <n v="0"/>
    <n v="0"/>
    <n v="347063"/>
    <n v="7.7750000000000004"/>
    <m/>
    <x v="0"/>
    <x v="0"/>
  </r>
  <r>
    <n v="870"/>
    <x v="1"/>
    <x v="0"/>
    <s v="Johnson, Master. Harold Theodor"/>
    <s v="male"/>
    <n v="4"/>
    <n v="1"/>
    <n v="1"/>
    <n v="347742"/>
    <n v="11.1333"/>
    <m/>
    <x v="0"/>
    <x v="1"/>
  </r>
  <r>
    <n v="173"/>
    <x v="1"/>
    <x v="0"/>
    <s v="Johnson, Miss. Eleanor Ileen"/>
    <s v="female"/>
    <n v="1"/>
    <n v="1"/>
    <n v="1"/>
    <n v="347742"/>
    <n v="11.1333"/>
    <m/>
    <x v="0"/>
    <x v="1"/>
  </r>
  <r>
    <n v="598"/>
    <x v="0"/>
    <x v="0"/>
    <s v="Johnson, Mr. Alfred"/>
    <s v="male"/>
    <n v="49"/>
    <n v="0"/>
    <n v="0"/>
    <s v="LINE"/>
    <n v="0"/>
    <m/>
    <x v="0"/>
    <x v="0"/>
  </r>
  <r>
    <n v="720"/>
    <x v="0"/>
    <x v="0"/>
    <s v="Johnson, Mr. Malkolm Joackim"/>
    <s v="male"/>
    <n v="33"/>
    <n v="0"/>
    <n v="0"/>
    <n v="347062"/>
    <n v="7.7750000000000004"/>
    <m/>
    <x v="0"/>
    <x v="0"/>
  </r>
  <r>
    <n v="303"/>
    <x v="0"/>
    <x v="0"/>
    <s v="Johnson, Mr. William Cahoone Jr"/>
    <s v="male"/>
    <n v="19"/>
    <n v="0"/>
    <n v="0"/>
    <s v="LINE"/>
    <n v="0"/>
    <m/>
    <x v="0"/>
    <x v="0"/>
  </r>
  <r>
    <n v="9"/>
    <x v="1"/>
    <x v="0"/>
    <s v="Johnson, Mrs. Oscar W (Elisabeth Vilhelmina Berg)"/>
    <s v="female"/>
    <n v="27"/>
    <n v="0"/>
    <n v="2"/>
    <n v="347742"/>
    <n v="11.1333"/>
    <m/>
    <x v="0"/>
    <x v="0"/>
  </r>
  <r>
    <n v="889"/>
    <x v="0"/>
    <x v="0"/>
    <s v="Johnston, Miss. Catherine Helen &quot;Carrie&quot;"/>
    <s v="female"/>
    <n v="21"/>
    <n v="1"/>
    <n v="2"/>
    <s v="W./C. 6607"/>
    <n v="23.45"/>
    <m/>
    <x v="0"/>
    <x v="0"/>
  </r>
  <r>
    <n v="784"/>
    <x v="0"/>
    <x v="0"/>
    <s v="Johnston, Mr. Andrew G"/>
    <s v="male"/>
    <n v="11"/>
    <n v="1"/>
    <n v="2"/>
    <s v="W./C. 6607"/>
    <n v="23.45"/>
    <m/>
    <x v="0"/>
    <x v="1"/>
  </r>
  <r>
    <n v="754"/>
    <x v="0"/>
    <x v="0"/>
    <s v="Jonkoff, Mr. Lalio"/>
    <s v="male"/>
    <n v="23"/>
    <n v="0"/>
    <n v="0"/>
    <n v="349204"/>
    <n v="7.8958000000000004"/>
    <m/>
    <x v="0"/>
    <x v="0"/>
  </r>
  <r>
    <n v="570"/>
    <x v="1"/>
    <x v="0"/>
    <s v="Jonsson, Mr. Carl"/>
    <s v="male"/>
    <n v="32"/>
    <n v="0"/>
    <n v="0"/>
    <n v="350417"/>
    <n v="7.8541999999999996"/>
    <m/>
    <x v="0"/>
    <x v="0"/>
  </r>
  <r>
    <n v="114"/>
    <x v="0"/>
    <x v="0"/>
    <s v="Jussila, Miss. Katriina"/>
    <s v="female"/>
    <n v="20"/>
    <n v="1"/>
    <n v="0"/>
    <n v="4136"/>
    <n v="9.8249999999999993"/>
    <m/>
    <x v="0"/>
    <x v="0"/>
  </r>
  <r>
    <n v="403"/>
    <x v="0"/>
    <x v="0"/>
    <s v="Jussila, Miss. Mari Aina"/>
    <s v="female"/>
    <n v="21"/>
    <n v="1"/>
    <n v="0"/>
    <n v="4137"/>
    <n v="9.8249999999999993"/>
    <m/>
    <x v="0"/>
    <x v="0"/>
  </r>
  <r>
    <n v="580"/>
    <x v="1"/>
    <x v="0"/>
    <s v="Jussila, Mr. Eiriik"/>
    <s v="male"/>
    <n v="32"/>
    <n v="0"/>
    <n v="0"/>
    <s v="STON/O 2. 3101286"/>
    <n v="7.9249999999999998"/>
    <m/>
    <x v="0"/>
    <x v="0"/>
  </r>
  <r>
    <n v="434"/>
    <x v="0"/>
    <x v="0"/>
    <s v="Kallio, Mr. Nikolai Erland"/>
    <s v="male"/>
    <n v="17"/>
    <n v="0"/>
    <n v="0"/>
    <s v="STON/O 2. 3101274"/>
    <n v="7.125"/>
    <m/>
    <x v="0"/>
    <x v="0"/>
  </r>
  <r>
    <n v="653"/>
    <x v="0"/>
    <x v="0"/>
    <s v="Kalvik, Mr. Johannes Halvorsen"/>
    <s v="male"/>
    <n v="21"/>
    <n v="0"/>
    <n v="0"/>
    <n v="8475"/>
    <n v="8.4332999999999991"/>
    <m/>
    <x v="0"/>
    <x v="0"/>
  </r>
  <r>
    <n v="100"/>
    <x v="0"/>
    <x v="1"/>
    <s v="Kantor, Mr. Sinai"/>
    <s v="male"/>
    <n v="34"/>
    <n v="1"/>
    <n v="0"/>
    <n v="244367"/>
    <n v="26"/>
    <m/>
    <x v="0"/>
    <x v="0"/>
  </r>
  <r>
    <n v="317"/>
    <x v="1"/>
    <x v="1"/>
    <s v="Kantor, Mrs. Sinai (Miriam Sternin)"/>
    <s v="female"/>
    <n v="24"/>
    <n v="1"/>
    <n v="0"/>
    <n v="244367"/>
    <n v="26"/>
    <m/>
    <x v="0"/>
    <x v="0"/>
  </r>
  <r>
    <n v="607"/>
    <x v="0"/>
    <x v="0"/>
    <s v="Karaic, Mr. Milan"/>
    <s v="male"/>
    <n v="30"/>
    <n v="0"/>
    <n v="0"/>
    <n v="349246"/>
    <n v="7.8958000000000004"/>
    <m/>
    <x v="0"/>
    <x v="0"/>
  </r>
  <r>
    <n v="479"/>
    <x v="0"/>
    <x v="0"/>
    <s v="Karlsson, Mr. Nils August"/>
    <s v="male"/>
    <n v="22"/>
    <n v="0"/>
    <n v="0"/>
    <n v="350060"/>
    <n v="7.5208000000000004"/>
    <m/>
    <x v="0"/>
    <x v="0"/>
  </r>
  <r>
    <n v="692"/>
    <x v="1"/>
    <x v="0"/>
    <s v="Karun, Miss. Manca"/>
    <s v="female"/>
    <n v="4"/>
    <n v="0"/>
    <n v="1"/>
    <n v="349256"/>
    <n v="13.416700000000001"/>
    <m/>
    <x v="1"/>
    <x v="1"/>
  </r>
  <r>
    <n v="525"/>
    <x v="0"/>
    <x v="0"/>
    <s v="Kassem, Mr. Fared"/>
    <s v="male"/>
    <n v="32"/>
    <n v="0"/>
    <n v="0"/>
    <n v="2700"/>
    <n v="7.2291999999999996"/>
    <m/>
    <x v="1"/>
    <x v="0"/>
  </r>
  <r>
    <n v="304"/>
    <x v="1"/>
    <x v="1"/>
    <s v="Keane, Miss. Nora A"/>
    <s v="female"/>
    <n v="21"/>
    <n v="0"/>
    <n v="0"/>
    <n v="226593"/>
    <n v="12.35"/>
    <s v="E101"/>
    <x v="2"/>
    <x v="0"/>
  </r>
  <r>
    <n v="791"/>
    <x v="0"/>
    <x v="0"/>
    <s v="Keane, Mr. Andrew &quot;Andy&quot;"/>
    <s v="male"/>
    <n v="32"/>
    <n v="0"/>
    <n v="0"/>
    <n v="12460"/>
    <n v="7.75"/>
    <m/>
    <x v="2"/>
    <x v="0"/>
  </r>
  <r>
    <n v="471"/>
    <x v="0"/>
    <x v="0"/>
    <s v="Keefe, Mr. Arthur"/>
    <s v="male"/>
    <n v="32"/>
    <n v="0"/>
    <n v="0"/>
    <n v="323592"/>
    <n v="7.25"/>
    <m/>
    <x v="0"/>
    <x v="0"/>
  </r>
  <r>
    <n v="301"/>
    <x v="1"/>
    <x v="0"/>
    <s v="Kelly, Miss. Anna Katherine &quot;Annie Kate&quot;"/>
    <s v="female"/>
    <n v="21"/>
    <n v="0"/>
    <n v="0"/>
    <n v="9234"/>
    <n v="7.75"/>
    <m/>
    <x v="2"/>
    <x v="0"/>
  </r>
  <r>
    <n v="574"/>
    <x v="1"/>
    <x v="0"/>
    <s v="Kelly, Miss. Mary"/>
    <s v="female"/>
    <n v="21"/>
    <n v="0"/>
    <n v="0"/>
    <n v="14312"/>
    <n v="7.75"/>
    <m/>
    <x v="2"/>
    <x v="0"/>
  </r>
  <r>
    <n v="697"/>
    <x v="0"/>
    <x v="0"/>
    <s v="Kelly, Mr. James"/>
    <s v="male"/>
    <n v="44"/>
    <n v="0"/>
    <n v="0"/>
    <n v="363592"/>
    <n v="8.0500000000000007"/>
    <m/>
    <x v="0"/>
    <x v="0"/>
  </r>
  <r>
    <n v="707"/>
    <x v="1"/>
    <x v="1"/>
    <s v="Kelly, Mrs. Florence &quot;Fannie&quot;"/>
    <s v="female"/>
    <n v="45"/>
    <n v="0"/>
    <n v="0"/>
    <n v="223596"/>
    <n v="13.5"/>
    <m/>
    <x v="0"/>
    <x v="0"/>
  </r>
  <r>
    <n v="488"/>
    <x v="0"/>
    <x v="2"/>
    <s v="Kent, Mr. Edward Austin"/>
    <s v="male"/>
    <n v="58"/>
    <n v="0"/>
    <n v="0"/>
    <n v="11771"/>
    <n v="29.7"/>
    <s v="B37"/>
    <x v="1"/>
    <x v="0"/>
  </r>
  <r>
    <n v="458"/>
    <x v="1"/>
    <x v="2"/>
    <s v="Kenyon, Mrs. Frederick R (Marion)"/>
    <s v="female"/>
    <n v="36"/>
    <n v="1"/>
    <n v="0"/>
    <n v="17464"/>
    <n v="51.862499999999997"/>
    <s v="D21"/>
    <x v="0"/>
    <x v="0"/>
  </r>
  <r>
    <n v="215"/>
    <x v="0"/>
    <x v="0"/>
    <s v="Kiernan, Mr. Philip"/>
    <s v="male"/>
    <n v="11"/>
    <n v="1"/>
    <n v="0"/>
    <n v="367229"/>
    <n v="7.75"/>
    <m/>
    <x v="2"/>
    <x v="1"/>
  </r>
  <r>
    <n v="779"/>
    <x v="0"/>
    <x v="0"/>
    <s v="Kilgannon, Mr. Thomas J"/>
    <s v="male"/>
    <n v="32"/>
    <n v="0"/>
    <n v="0"/>
    <n v="36865"/>
    <n v="7.7374999999999998"/>
    <m/>
    <x v="2"/>
    <x v="0"/>
  </r>
  <r>
    <n v="622"/>
    <x v="1"/>
    <x v="2"/>
    <s v="Kimball, Mr. Edwin Nelson Jr"/>
    <s v="male"/>
    <n v="42"/>
    <n v="1"/>
    <n v="0"/>
    <n v="11753"/>
    <n v="52.554200000000002"/>
    <s v="D19"/>
    <x v="0"/>
    <x v="0"/>
  </r>
  <r>
    <n v="70"/>
    <x v="0"/>
    <x v="0"/>
    <s v="Kink, Mr. Vincenz"/>
    <s v="male"/>
    <n v="26"/>
    <n v="2"/>
    <n v="0"/>
    <n v="315151"/>
    <n v="8.6624999999999996"/>
    <m/>
    <x v="0"/>
    <x v="0"/>
  </r>
  <r>
    <n v="185"/>
    <x v="1"/>
    <x v="0"/>
    <s v="Kink-Heilmann, Miss. Luise Gretchen"/>
    <s v="female"/>
    <n v="4"/>
    <n v="0"/>
    <n v="2"/>
    <n v="315153"/>
    <n v="22.024999999999999"/>
    <m/>
    <x v="0"/>
    <x v="1"/>
  </r>
  <r>
    <n v="627"/>
    <x v="0"/>
    <x v="1"/>
    <s v="Kirkland, Rev. Charles Leonard"/>
    <s v="male"/>
    <n v="57"/>
    <n v="0"/>
    <n v="0"/>
    <n v="219533"/>
    <n v="12.35"/>
    <m/>
    <x v="2"/>
    <x v="0"/>
  </r>
  <r>
    <n v="712"/>
    <x v="0"/>
    <x v="2"/>
    <s v="Klaber, Mr. Herman"/>
    <s v="male"/>
    <n v="32"/>
    <n v="0"/>
    <n v="0"/>
    <n v="113028"/>
    <n v="26.55"/>
    <s v="C124"/>
    <x v="0"/>
    <x v="0"/>
  </r>
  <r>
    <n v="176"/>
    <x v="0"/>
    <x v="0"/>
    <s v="Klasen, Mr. Klas Albin"/>
    <s v="male"/>
    <n v="18"/>
    <n v="1"/>
    <n v="1"/>
    <n v="350404"/>
    <n v="7.8541999999999996"/>
    <m/>
    <x v="0"/>
    <x v="0"/>
  </r>
  <r>
    <n v="733"/>
    <x v="0"/>
    <x v="1"/>
    <s v="Knight, Mr. Robert J"/>
    <s v="male"/>
    <n v="32"/>
    <n v="0"/>
    <n v="0"/>
    <n v="239855"/>
    <n v="0"/>
    <m/>
    <x v="0"/>
    <x v="0"/>
  </r>
  <r>
    <n v="43"/>
    <x v="0"/>
    <x v="0"/>
    <s v="Kraeff, Mr. Theodor"/>
    <s v="male"/>
    <n v="32"/>
    <n v="0"/>
    <n v="0"/>
    <n v="349253"/>
    <n v="7.8958000000000004"/>
    <m/>
    <x v="1"/>
    <x v="0"/>
  </r>
  <r>
    <n v="440"/>
    <x v="0"/>
    <x v="1"/>
    <s v="Kvillner, Mr. Johan Henrik Johannesson"/>
    <s v="male"/>
    <n v="31"/>
    <n v="0"/>
    <n v="0"/>
    <s v="C.A. 18723"/>
    <n v="10.5"/>
    <m/>
    <x v="0"/>
    <x v="0"/>
  </r>
  <r>
    <n v="523"/>
    <x v="0"/>
    <x v="0"/>
    <s v="Lahoud, Mr. Sarkis"/>
    <s v="male"/>
    <n v="32"/>
    <n v="0"/>
    <n v="0"/>
    <n v="2624"/>
    <n v="7.2249999999999996"/>
    <m/>
    <x v="1"/>
    <x v="0"/>
  </r>
  <r>
    <n v="313"/>
    <x v="0"/>
    <x v="1"/>
    <s v="Lahtinen, Mrs. William (Anna Sylfven)"/>
    <s v="female"/>
    <n v="26"/>
    <n v="1"/>
    <n v="1"/>
    <n v="250651"/>
    <n v="26"/>
    <m/>
    <x v="0"/>
    <x v="0"/>
  </r>
  <r>
    <n v="504"/>
    <x v="0"/>
    <x v="0"/>
    <s v="Laitinen, Miss. Kristina Sofia"/>
    <s v="female"/>
    <n v="37"/>
    <n v="0"/>
    <n v="0"/>
    <n v="4135"/>
    <n v="9.5875000000000004"/>
    <m/>
    <x v="0"/>
    <x v="0"/>
  </r>
  <r>
    <n v="879"/>
    <x v="0"/>
    <x v="0"/>
    <s v="Laleff, Mr. Kristo"/>
    <s v="male"/>
    <n v="32"/>
    <n v="0"/>
    <n v="0"/>
    <n v="349217"/>
    <n v="7.8958000000000004"/>
    <m/>
    <x v="0"/>
    <x v="0"/>
  </r>
  <r>
    <n v="693"/>
    <x v="1"/>
    <x v="0"/>
    <s v="Lam, Mr. Ali"/>
    <s v="male"/>
    <n v="32"/>
    <n v="0"/>
    <n v="0"/>
    <n v="1601"/>
    <n v="56.495800000000003"/>
    <m/>
    <x v="0"/>
    <x v="0"/>
  </r>
  <r>
    <n v="827"/>
    <x v="0"/>
    <x v="0"/>
    <s v="Lam, Mr. Len"/>
    <s v="male"/>
    <n v="32"/>
    <n v="0"/>
    <n v="0"/>
    <n v="1601"/>
    <n v="56.495800000000003"/>
    <m/>
    <x v="0"/>
    <x v="0"/>
  </r>
  <r>
    <n v="377"/>
    <x v="1"/>
    <x v="0"/>
    <s v="Landergren, Miss. Aurora Adelia"/>
    <s v="female"/>
    <n v="22"/>
    <n v="0"/>
    <n v="0"/>
    <s v="C 7077"/>
    <n v="7.25"/>
    <m/>
    <x v="0"/>
    <x v="0"/>
  </r>
  <r>
    <n v="510"/>
    <x v="1"/>
    <x v="0"/>
    <s v="Lang, Mr. Fang"/>
    <s v="male"/>
    <n v="26"/>
    <n v="0"/>
    <n v="0"/>
    <n v="1601"/>
    <n v="56.495800000000003"/>
    <m/>
    <x v="0"/>
    <x v="0"/>
  </r>
  <r>
    <n v="44"/>
    <x v="1"/>
    <x v="1"/>
    <s v="Laroche, Miss. Simonne Marie Anne Andree"/>
    <s v="female"/>
    <n v="3"/>
    <n v="1"/>
    <n v="2"/>
    <s v="SC/Paris 2123"/>
    <n v="41.5792"/>
    <m/>
    <x v="1"/>
    <x v="1"/>
  </r>
  <r>
    <n v="686"/>
    <x v="0"/>
    <x v="1"/>
    <s v="Laroche, Mr. Joseph Philippe Lemercier"/>
    <s v="male"/>
    <n v="25"/>
    <n v="1"/>
    <n v="2"/>
    <s v="SC/Paris 2123"/>
    <n v="41.5792"/>
    <m/>
    <x v="1"/>
    <x v="0"/>
  </r>
  <r>
    <n v="609"/>
    <x v="1"/>
    <x v="1"/>
    <s v="Laroche, Mrs. Joseph (Juliette Marie Louise Lafargue)"/>
    <s v="female"/>
    <n v="22"/>
    <n v="1"/>
    <n v="2"/>
    <s v="SC/Paris 2123"/>
    <n v="41.5792"/>
    <m/>
    <x v="1"/>
    <x v="0"/>
  </r>
  <r>
    <n v="714"/>
    <x v="0"/>
    <x v="0"/>
    <s v="Larsson, Mr. August Viktor"/>
    <s v="male"/>
    <n v="29"/>
    <n v="0"/>
    <n v="0"/>
    <n v="7545"/>
    <n v="9.4832999999999998"/>
    <m/>
    <x v="0"/>
    <x v="0"/>
  </r>
  <r>
    <n v="232"/>
    <x v="0"/>
    <x v="0"/>
    <s v="Larsson, Mr. Bengt Edvin"/>
    <s v="male"/>
    <n v="29"/>
    <n v="0"/>
    <n v="0"/>
    <n v="347067"/>
    <n v="7.7750000000000004"/>
    <m/>
    <x v="0"/>
    <x v="0"/>
  </r>
  <r>
    <n v="797"/>
    <x v="1"/>
    <x v="2"/>
    <s v="Leader, Dr. Alice (Farnham)"/>
    <s v="female"/>
    <n v="49"/>
    <n v="0"/>
    <n v="0"/>
    <n v="17465"/>
    <n v="25.929200000000002"/>
    <s v="D17"/>
    <x v="0"/>
    <x v="0"/>
  </r>
  <r>
    <n v="554"/>
    <x v="1"/>
    <x v="0"/>
    <s v="Leeni, Mr. Fahim (&quot;Philip Zenni&quot;)"/>
    <s v="male"/>
    <n v="22"/>
    <n v="0"/>
    <n v="0"/>
    <n v="2620"/>
    <n v="7.2249999999999996"/>
    <m/>
    <x v="1"/>
    <x v="0"/>
  </r>
  <r>
    <n v="177"/>
    <x v="1"/>
    <x v="0"/>
    <s v="Lefebre, Master. Henry Forbes"/>
    <s v="male"/>
    <n v="9"/>
    <n v="3"/>
    <n v="1"/>
    <n v="4133"/>
    <n v="25.466699999999999"/>
    <m/>
    <x v="0"/>
    <x v="1"/>
  </r>
  <r>
    <n v="410"/>
    <x v="0"/>
    <x v="0"/>
    <s v="Lefebre, Miss. Ida"/>
    <s v="female"/>
    <n v="21"/>
    <n v="3"/>
    <n v="1"/>
    <n v="4133"/>
    <n v="25.466699999999999"/>
    <m/>
    <x v="0"/>
    <x v="0"/>
  </r>
  <r>
    <n v="486"/>
    <x v="0"/>
    <x v="0"/>
    <s v="Lefebre, Miss. Jeannie"/>
    <s v="female"/>
    <n v="21"/>
    <n v="3"/>
    <n v="1"/>
    <n v="4133"/>
    <n v="25.466699999999999"/>
    <m/>
    <x v="0"/>
    <x v="0"/>
  </r>
  <r>
    <n v="230"/>
    <x v="0"/>
    <x v="0"/>
    <s v="Lefebre, Miss. Mathilde"/>
    <s v="female"/>
    <n v="21"/>
    <n v="3"/>
    <n v="1"/>
    <n v="4133"/>
    <n v="25.466699999999999"/>
    <m/>
    <x v="0"/>
    <x v="0"/>
  </r>
  <r>
    <n v="390"/>
    <x v="1"/>
    <x v="1"/>
    <s v="Lehmann, Miss. Bertha"/>
    <s v="female"/>
    <n v="17"/>
    <n v="0"/>
    <n v="0"/>
    <s v="SC 1748"/>
    <n v="12"/>
    <m/>
    <x v="1"/>
    <x v="0"/>
  </r>
  <r>
    <n v="637"/>
    <x v="0"/>
    <x v="0"/>
    <s v="Leinonen, Mr. Antti Gustaf"/>
    <s v="male"/>
    <n v="32"/>
    <n v="0"/>
    <n v="0"/>
    <s v="STON/O 2. 3101292"/>
    <n v="7.9249999999999998"/>
    <m/>
    <x v="0"/>
    <x v="0"/>
  </r>
  <r>
    <n v="597"/>
    <x v="1"/>
    <x v="1"/>
    <s v="Leitch, Miss. Jessie Wills"/>
    <s v="female"/>
    <n v="21"/>
    <n v="0"/>
    <n v="0"/>
    <n v="248727"/>
    <n v="33"/>
    <m/>
    <x v="0"/>
    <x v="0"/>
  </r>
  <r>
    <n v="844"/>
    <x v="0"/>
    <x v="0"/>
    <s v="Lemberopolous, Mr. Peter L"/>
    <s v="male"/>
    <n v="34.5"/>
    <n v="0"/>
    <n v="0"/>
    <n v="2683"/>
    <n v="6.4375"/>
    <m/>
    <x v="1"/>
    <x v="0"/>
  </r>
  <r>
    <n v="517"/>
    <x v="1"/>
    <x v="1"/>
    <s v="Lemore, Mrs. (Amelia Milley)"/>
    <s v="female"/>
    <n v="34"/>
    <n v="0"/>
    <n v="0"/>
    <s v="C.A. 34260"/>
    <n v="10.5"/>
    <s v="F33"/>
    <x v="0"/>
    <x v="0"/>
  </r>
  <r>
    <n v="47"/>
    <x v="0"/>
    <x v="0"/>
    <s v="Lennon, Mr. Denis"/>
    <s v="male"/>
    <n v="11"/>
    <n v="1"/>
    <n v="0"/>
    <n v="370371"/>
    <n v="15.5"/>
    <m/>
    <x v="2"/>
    <x v="1"/>
  </r>
  <r>
    <n v="180"/>
    <x v="0"/>
    <x v="0"/>
    <s v="Leonard, Mr. Lionel"/>
    <s v="male"/>
    <n v="36"/>
    <n v="0"/>
    <n v="0"/>
    <s v="LINE"/>
    <n v="0"/>
    <m/>
    <x v="0"/>
    <x v="0"/>
  </r>
  <r>
    <n v="538"/>
    <x v="1"/>
    <x v="2"/>
    <s v="LeRoy, Miss. Bertha"/>
    <s v="female"/>
    <n v="30"/>
    <n v="0"/>
    <n v="0"/>
    <s v="PC 17761"/>
    <n v="106.425"/>
    <m/>
    <x v="1"/>
    <x v="0"/>
  </r>
  <r>
    <n v="812"/>
    <x v="0"/>
    <x v="0"/>
    <s v="Lester, Mr. James"/>
    <s v="male"/>
    <n v="39"/>
    <n v="0"/>
    <n v="0"/>
    <s v="A/4 48871"/>
    <n v="24.15"/>
    <m/>
    <x v="0"/>
    <x v="0"/>
  </r>
  <r>
    <n v="738"/>
    <x v="1"/>
    <x v="2"/>
    <s v="Lesurer, Mr. Gustave J"/>
    <s v="male"/>
    <n v="32"/>
    <n v="0"/>
    <n v="0"/>
    <s v="PC 17755"/>
    <n v="512.32920000000001"/>
    <s v="B101"/>
    <x v="1"/>
    <x v="0"/>
  </r>
  <r>
    <n v="293"/>
    <x v="0"/>
    <x v="1"/>
    <s v="Levy, Mr. Rene Jacques"/>
    <s v="male"/>
    <n v="36"/>
    <n v="0"/>
    <n v="0"/>
    <s v="SC/Paris 2163"/>
    <n v="12.875"/>
    <s v="D"/>
    <x v="1"/>
    <x v="0"/>
  </r>
  <r>
    <n v="296"/>
    <x v="0"/>
    <x v="2"/>
    <s v="Lewy, Mr. Ervin G"/>
    <s v="male"/>
    <n v="32"/>
    <n v="0"/>
    <n v="0"/>
    <s v="PC 17612"/>
    <n v="27.720800000000001"/>
    <m/>
    <x v="1"/>
    <x v="0"/>
  </r>
  <r>
    <n v="235"/>
    <x v="0"/>
    <x v="1"/>
    <s v="Leyson, Mr. Robert William Norman"/>
    <s v="male"/>
    <n v="24"/>
    <n v="0"/>
    <n v="0"/>
    <s v="C.A. 29566"/>
    <n v="10.5"/>
    <m/>
    <x v="0"/>
    <x v="0"/>
  </r>
  <r>
    <n v="771"/>
    <x v="0"/>
    <x v="0"/>
    <s v="Lievens, Mr. Rene Aime"/>
    <s v="male"/>
    <n v="24"/>
    <n v="0"/>
    <n v="0"/>
    <n v="345781"/>
    <n v="9.5"/>
    <m/>
    <x v="0"/>
    <x v="0"/>
  </r>
  <r>
    <n v="247"/>
    <x v="0"/>
    <x v="0"/>
    <s v="Lindahl, Miss. Agda Thorilda Viktoria"/>
    <s v="female"/>
    <n v="25"/>
    <n v="0"/>
    <n v="0"/>
    <n v="347071"/>
    <n v="7.7750000000000004"/>
    <m/>
    <x v="0"/>
    <x v="0"/>
  </r>
  <r>
    <n v="277"/>
    <x v="0"/>
    <x v="0"/>
    <s v="Lindblom, Miss. Augusta Charlotta"/>
    <s v="female"/>
    <n v="45"/>
    <n v="0"/>
    <n v="0"/>
    <n v="347073"/>
    <n v="7.75"/>
    <m/>
    <x v="0"/>
    <x v="0"/>
  </r>
  <r>
    <n v="606"/>
    <x v="0"/>
    <x v="0"/>
    <s v="Lindell, Mr. Edvard Bengtsson"/>
    <s v="male"/>
    <n v="36"/>
    <n v="1"/>
    <n v="0"/>
    <n v="349910"/>
    <n v="15.55"/>
    <m/>
    <x v="0"/>
    <x v="0"/>
  </r>
  <r>
    <n v="665"/>
    <x v="1"/>
    <x v="0"/>
    <s v="Lindqvist, Mr. Eino William"/>
    <s v="male"/>
    <n v="20"/>
    <n v="1"/>
    <n v="0"/>
    <s v="STON/O 2. 3101285"/>
    <n v="7.9249999999999998"/>
    <m/>
    <x v="0"/>
    <x v="0"/>
  </r>
  <r>
    <n v="854"/>
    <x v="1"/>
    <x v="2"/>
    <s v="Lines, Miss. Mary Conover"/>
    <s v="female"/>
    <n v="16"/>
    <n v="0"/>
    <n v="1"/>
    <s v="PC 17592"/>
    <n v="39.4"/>
    <s v="D28"/>
    <x v="0"/>
    <x v="0"/>
  </r>
  <r>
    <n v="170"/>
    <x v="0"/>
    <x v="0"/>
    <s v="Ling, Mr. Lee"/>
    <s v="male"/>
    <n v="28"/>
    <n v="0"/>
    <n v="0"/>
    <n v="1601"/>
    <n v="56.495800000000003"/>
    <m/>
    <x v="0"/>
    <x v="0"/>
  </r>
  <r>
    <n v="254"/>
    <x v="0"/>
    <x v="0"/>
    <s v="Lobb, Mr. William Arthur"/>
    <s v="male"/>
    <n v="30"/>
    <n v="1"/>
    <n v="0"/>
    <s v="A/5. 3336"/>
    <n v="16.100000000000001"/>
    <m/>
    <x v="0"/>
    <x v="0"/>
  </r>
  <r>
    <n v="618"/>
    <x v="0"/>
    <x v="0"/>
    <s v="Lobb, Mrs. William Arthur (Cordelia K Stanlick)"/>
    <s v="female"/>
    <n v="26"/>
    <n v="1"/>
    <n v="0"/>
    <s v="A/5. 3336"/>
    <n v="16.100000000000001"/>
    <m/>
    <x v="0"/>
    <x v="0"/>
  </r>
  <r>
    <n v="783"/>
    <x v="0"/>
    <x v="2"/>
    <s v="Long, Mr. Milton Clyde"/>
    <s v="male"/>
    <n v="29"/>
    <n v="0"/>
    <n v="0"/>
    <n v="113501"/>
    <n v="30"/>
    <s v="D6"/>
    <x v="0"/>
    <x v="0"/>
  </r>
  <r>
    <n v="628"/>
    <x v="1"/>
    <x v="2"/>
    <s v="Longley, Miss. Gretchen Fiske"/>
    <s v="female"/>
    <n v="21"/>
    <n v="0"/>
    <n v="0"/>
    <n v="13502"/>
    <n v="77.958299999999994"/>
    <s v="D9"/>
    <x v="0"/>
    <x v="0"/>
  </r>
  <r>
    <n v="433"/>
    <x v="1"/>
    <x v="1"/>
    <s v="Louch, Mrs. Charles Alexander (Alice Adelaide Slow)"/>
    <s v="female"/>
    <n v="42"/>
    <n v="1"/>
    <n v="0"/>
    <s v="SC/AH 3085"/>
    <n v="26"/>
    <m/>
    <x v="0"/>
    <x v="0"/>
  </r>
  <r>
    <n v="228"/>
    <x v="0"/>
    <x v="0"/>
    <s v="Lovell, Mr. John Hall (&quot;Henry&quot;)"/>
    <s v="male"/>
    <n v="20.5"/>
    <n v="0"/>
    <n v="0"/>
    <s v="A/5 21173"/>
    <n v="7.25"/>
    <m/>
    <x v="0"/>
    <x v="0"/>
  </r>
  <r>
    <n v="822"/>
    <x v="1"/>
    <x v="0"/>
    <s v="Lulic, Mr. Nikola"/>
    <s v="male"/>
    <n v="27"/>
    <n v="0"/>
    <n v="0"/>
    <n v="315098"/>
    <n v="8.6624999999999996"/>
    <m/>
    <x v="0"/>
    <x v="0"/>
  </r>
  <r>
    <n v="632"/>
    <x v="0"/>
    <x v="0"/>
    <s v="Lundahl, Mr. Johan Svensson"/>
    <s v="male"/>
    <n v="51"/>
    <n v="0"/>
    <n v="0"/>
    <n v="347743"/>
    <n v="7.0541999999999998"/>
    <m/>
    <x v="0"/>
    <x v="0"/>
  </r>
  <r>
    <n v="196"/>
    <x v="1"/>
    <x v="2"/>
    <s v="Lurette, Miss. Elise"/>
    <s v="female"/>
    <n v="58"/>
    <n v="0"/>
    <n v="0"/>
    <s v="PC 17569"/>
    <n v="146.52080000000001"/>
    <s v="B80"/>
    <x v="1"/>
    <x v="0"/>
  </r>
  <r>
    <n v="773"/>
    <x v="0"/>
    <x v="1"/>
    <s v="Mack, Mrs. (Mary)"/>
    <s v="female"/>
    <n v="57"/>
    <n v="0"/>
    <n v="0"/>
    <s v="S.O./P.P. 3"/>
    <n v="10.5"/>
    <s v="E77"/>
    <x v="0"/>
    <x v="0"/>
  </r>
  <r>
    <n v="199"/>
    <x v="1"/>
    <x v="0"/>
    <s v="Madigan, Miss. Margaret &quot;Maggie&quot;"/>
    <s v="female"/>
    <n v="21"/>
    <n v="0"/>
    <n v="0"/>
    <n v="370370"/>
    <n v="7.75"/>
    <m/>
    <x v="2"/>
    <x v="0"/>
  </r>
  <r>
    <n v="690"/>
    <x v="1"/>
    <x v="2"/>
    <s v="Madill, Miss. Georgette Alexandra"/>
    <s v="female"/>
    <n v="15"/>
    <n v="0"/>
    <n v="1"/>
    <n v="24160"/>
    <n v="211.33750000000001"/>
    <s v="B5"/>
    <x v="0"/>
    <x v="0"/>
  </r>
  <r>
    <n v="128"/>
    <x v="1"/>
    <x v="0"/>
    <s v="Madsen, Mr. Fridtjof Arne"/>
    <s v="male"/>
    <n v="24"/>
    <n v="0"/>
    <n v="0"/>
    <s v="C 17369"/>
    <n v="7.1417000000000002"/>
    <m/>
    <x v="0"/>
    <x v="0"/>
  </r>
  <r>
    <n v="244"/>
    <x v="0"/>
    <x v="0"/>
    <s v="Maenpaa, Mr. Matti Alexanteri"/>
    <s v="male"/>
    <n v="22"/>
    <n v="0"/>
    <n v="0"/>
    <s v="STON/O 2. 3101275"/>
    <n v="7.125"/>
    <m/>
    <x v="0"/>
    <x v="0"/>
  </r>
  <r>
    <n v="505"/>
    <x v="1"/>
    <x v="2"/>
    <s v="Maioni, Miss. Roberta"/>
    <s v="female"/>
    <n v="16"/>
    <n v="0"/>
    <n v="0"/>
    <n v="110152"/>
    <n v="86.5"/>
    <s v="B79"/>
    <x v="0"/>
    <x v="0"/>
  </r>
  <r>
    <n v="465"/>
    <x v="0"/>
    <x v="0"/>
    <s v="Maisner, Mr. Simon"/>
    <s v="male"/>
    <n v="32"/>
    <n v="0"/>
    <n v="0"/>
    <s v="A/S 2816"/>
    <n v="8.0500000000000007"/>
    <m/>
    <x v="0"/>
    <x v="0"/>
  </r>
  <r>
    <n v="828"/>
    <x v="1"/>
    <x v="1"/>
    <s v="Mallet, Master. Andre"/>
    <s v="male"/>
    <n v="1"/>
    <n v="0"/>
    <n v="2"/>
    <s v="S.C./PARIS 2079"/>
    <n v="37.004199999999997"/>
    <m/>
    <x v="1"/>
    <x v="1"/>
  </r>
  <r>
    <n v="818"/>
    <x v="0"/>
    <x v="1"/>
    <s v="Mallet, Mr. Albert"/>
    <s v="male"/>
    <n v="31"/>
    <n v="1"/>
    <n v="1"/>
    <s v="S.C./PARIS 2079"/>
    <n v="37.004199999999997"/>
    <m/>
    <x v="1"/>
    <x v="0"/>
  </r>
  <r>
    <n v="37"/>
    <x v="1"/>
    <x v="0"/>
    <s v="Mamee, Mr. Hanna"/>
    <s v="male"/>
    <n v="32"/>
    <n v="0"/>
    <n v="0"/>
    <n v="2677"/>
    <n v="7.2291999999999996"/>
    <m/>
    <x v="1"/>
    <x v="0"/>
  </r>
  <r>
    <n v="768"/>
    <x v="0"/>
    <x v="0"/>
    <s v="Mangan, Miss. Mary"/>
    <s v="female"/>
    <n v="30.5"/>
    <n v="0"/>
    <n v="0"/>
    <n v="364850"/>
    <n v="7.75"/>
    <m/>
    <x v="2"/>
    <x v="0"/>
  </r>
  <r>
    <n v="728"/>
    <x v="1"/>
    <x v="0"/>
    <s v="Mannion, Miss. Margareth"/>
    <s v="female"/>
    <n v="21"/>
    <n v="0"/>
    <n v="0"/>
    <n v="36866"/>
    <n v="7.7374999999999998"/>
    <m/>
    <x v="2"/>
    <x v="0"/>
  </r>
  <r>
    <n v="840"/>
    <x v="1"/>
    <x v="2"/>
    <s v="Marechal, Mr. Pierre"/>
    <s v="male"/>
    <n v="32"/>
    <n v="0"/>
    <n v="0"/>
    <n v="11774"/>
    <n v="29.7"/>
    <s v="C47"/>
    <x v="1"/>
    <x v="0"/>
  </r>
  <r>
    <n v="848"/>
    <x v="0"/>
    <x v="0"/>
    <s v="Markoff, Mr. Marin"/>
    <s v="male"/>
    <n v="32"/>
    <n v="0"/>
    <n v="0"/>
    <n v="349213"/>
    <n v="7.8958000000000004"/>
    <m/>
    <x v="1"/>
    <x v="0"/>
  </r>
  <r>
    <n v="882"/>
    <x v="0"/>
    <x v="0"/>
    <s v="Markun, Mr. Johann"/>
    <s v="male"/>
    <n v="33"/>
    <n v="0"/>
    <n v="0"/>
    <n v="349257"/>
    <n v="7.8958000000000004"/>
    <m/>
    <x v="0"/>
    <x v="0"/>
  </r>
  <r>
    <n v="749"/>
    <x v="0"/>
    <x v="2"/>
    <s v="Marvin, Mr. Daniel Warner"/>
    <s v="male"/>
    <n v="19"/>
    <n v="1"/>
    <n v="0"/>
    <n v="113773"/>
    <n v="53.1"/>
    <s v="D30"/>
    <x v="0"/>
    <x v="0"/>
  </r>
  <r>
    <n v="20"/>
    <x v="1"/>
    <x v="0"/>
    <s v="Masselmani, Mrs. Fatima"/>
    <s v="female"/>
    <n v="36"/>
    <n v="0"/>
    <n v="0"/>
    <n v="2649"/>
    <n v="7.2249999999999996"/>
    <m/>
    <x v="1"/>
    <x v="0"/>
  </r>
  <r>
    <n v="419"/>
    <x v="0"/>
    <x v="1"/>
    <s v="Matthews, Mr. William John"/>
    <s v="male"/>
    <n v="30"/>
    <n v="0"/>
    <n v="0"/>
    <n v="28228"/>
    <n v="13"/>
    <m/>
    <x v="0"/>
    <x v="0"/>
  </r>
  <r>
    <n v="711"/>
    <x v="1"/>
    <x v="2"/>
    <s v="Mayne, Mlle. Berthe Antonine (&quot;Mrs de Villiers&quot;)"/>
    <s v="female"/>
    <n v="24"/>
    <n v="0"/>
    <n v="0"/>
    <s v="PC 17482"/>
    <n v="49.504199999999997"/>
    <s v="C90"/>
    <x v="1"/>
    <x v="0"/>
  </r>
  <r>
    <n v="7"/>
    <x v="0"/>
    <x v="2"/>
    <s v="McCarthy, Mr. Timothy J"/>
    <s v="male"/>
    <n v="54"/>
    <n v="0"/>
    <n v="0"/>
    <n v="17463"/>
    <n v="51.862499999999997"/>
    <s v="E46"/>
    <x v="0"/>
    <x v="0"/>
  </r>
  <r>
    <n v="829"/>
    <x v="1"/>
    <x v="0"/>
    <s v="McCormack, Mr. Thomas Joseph"/>
    <s v="male"/>
    <n v="32"/>
    <n v="0"/>
    <n v="0"/>
    <n v="367228"/>
    <n v="7.75"/>
    <m/>
    <x v="2"/>
    <x v="0"/>
  </r>
  <r>
    <n v="331"/>
    <x v="1"/>
    <x v="0"/>
    <s v="McCoy, Miss. Agnes"/>
    <s v="female"/>
    <n v="21"/>
    <n v="2"/>
    <n v="0"/>
    <n v="367226"/>
    <n v="23.25"/>
    <m/>
    <x v="2"/>
    <x v="0"/>
  </r>
  <r>
    <n v="302"/>
    <x v="1"/>
    <x v="0"/>
    <s v="McCoy, Mr. Bernard"/>
    <s v="male"/>
    <n v="32"/>
    <n v="2"/>
    <n v="0"/>
    <n v="367226"/>
    <n v="23.25"/>
    <m/>
    <x v="2"/>
    <x v="0"/>
  </r>
  <r>
    <n v="83"/>
    <x v="1"/>
    <x v="0"/>
    <s v="McDermott, Miss. Brigdet Delia"/>
    <s v="female"/>
    <n v="21"/>
    <n v="0"/>
    <n v="0"/>
    <n v="330932"/>
    <n v="7.7874999999999996"/>
    <m/>
    <x v="2"/>
    <x v="0"/>
  </r>
  <r>
    <n v="719"/>
    <x v="0"/>
    <x v="0"/>
    <s v="McEvoy, Mr. Michael"/>
    <s v="male"/>
    <n v="32"/>
    <n v="0"/>
    <n v="0"/>
    <n v="36568"/>
    <n v="15.5"/>
    <m/>
    <x v="2"/>
    <x v="0"/>
  </r>
  <r>
    <n v="513"/>
    <x v="1"/>
    <x v="2"/>
    <s v="McGough, Mr. James Robert"/>
    <s v="male"/>
    <n v="36"/>
    <n v="0"/>
    <n v="0"/>
    <s v="PC 17473"/>
    <n v="26.287500000000001"/>
    <s v="E25"/>
    <x v="0"/>
    <x v="0"/>
  </r>
  <r>
    <n v="359"/>
    <x v="1"/>
    <x v="0"/>
    <s v="McGovern, Miss. Mary"/>
    <s v="female"/>
    <n v="21"/>
    <n v="0"/>
    <n v="0"/>
    <n v="330931"/>
    <n v="7.8792"/>
    <m/>
    <x v="2"/>
    <x v="0"/>
  </r>
  <r>
    <n v="23"/>
    <x v="1"/>
    <x v="0"/>
    <s v="McGowan, Miss. Anna &quot;Annie&quot;"/>
    <s v="female"/>
    <n v="15"/>
    <n v="0"/>
    <n v="0"/>
    <n v="330923"/>
    <n v="8.0291999999999994"/>
    <m/>
    <x v="2"/>
    <x v="0"/>
  </r>
  <r>
    <n v="398"/>
    <x v="0"/>
    <x v="1"/>
    <s v="McKane, Mr. Peter David"/>
    <s v="male"/>
    <n v="46"/>
    <n v="0"/>
    <n v="0"/>
    <n v="28403"/>
    <n v="26"/>
    <m/>
    <x v="0"/>
    <x v="0"/>
  </r>
  <r>
    <n v="127"/>
    <x v="0"/>
    <x v="0"/>
    <s v="McMahon, Mr. Martin"/>
    <s v="male"/>
    <n v="32"/>
    <n v="0"/>
    <n v="0"/>
    <n v="370372"/>
    <n v="7.75"/>
    <m/>
    <x v="2"/>
    <x v="0"/>
  </r>
  <r>
    <n v="744"/>
    <x v="0"/>
    <x v="0"/>
    <s v="McNamee, Mr. Neal"/>
    <s v="male"/>
    <n v="24"/>
    <n v="1"/>
    <n v="0"/>
    <n v="376566"/>
    <n v="16.100000000000001"/>
    <m/>
    <x v="0"/>
    <x v="0"/>
  </r>
  <r>
    <n v="565"/>
    <x v="0"/>
    <x v="0"/>
    <s v="Meanwell, Miss. (Marion Ogden)"/>
    <s v="female"/>
    <n v="21"/>
    <n v="0"/>
    <n v="0"/>
    <s v="SOTON/O.Q. 392087"/>
    <n v="8.0500000000000007"/>
    <m/>
    <x v="0"/>
    <x v="0"/>
  </r>
  <r>
    <n v="416"/>
    <x v="0"/>
    <x v="0"/>
    <s v="Meek, Mrs. Thomas (Annie Louise Rowley)"/>
    <s v="female"/>
    <n v="36"/>
    <n v="0"/>
    <n v="0"/>
    <n v="343095"/>
    <n v="8.0500000000000007"/>
    <m/>
    <x v="0"/>
    <x v="0"/>
  </r>
  <r>
    <n v="447"/>
    <x v="1"/>
    <x v="1"/>
    <s v="Mellinger, Miss. Madeleine Violet"/>
    <s v="female"/>
    <n v="13"/>
    <n v="0"/>
    <n v="1"/>
    <n v="250644"/>
    <n v="19.5"/>
    <m/>
    <x v="0"/>
    <x v="0"/>
  </r>
  <r>
    <n v="273"/>
    <x v="1"/>
    <x v="1"/>
    <s v="Mellinger, Mrs. (Elizabeth Anne Maidment)"/>
    <s v="female"/>
    <n v="41"/>
    <n v="0"/>
    <n v="1"/>
    <n v="250644"/>
    <n v="19.5"/>
    <m/>
    <x v="0"/>
    <x v="0"/>
  </r>
  <r>
    <n v="227"/>
    <x v="1"/>
    <x v="1"/>
    <s v="Mellors, Mr. William John"/>
    <s v="male"/>
    <n v="19"/>
    <n v="0"/>
    <n v="0"/>
    <s v="SW/PP 751"/>
    <n v="10.5"/>
    <m/>
    <x v="0"/>
    <x v="0"/>
  </r>
  <r>
    <n v="153"/>
    <x v="0"/>
    <x v="0"/>
    <s v="Meo, Mr. Alfonzo"/>
    <s v="male"/>
    <n v="55.5"/>
    <n v="0"/>
    <n v="0"/>
    <s v="A.5. 11206"/>
    <n v="8.0500000000000007"/>
    <m/>
    <x v="0"/>
    <x v="0"/>
  </r>
  <r>
    <n v="197"/>
    <x v="0"/>
    <x v="0"/>
    <s v="Mernagh, Mr. Robert"/>
    <s v="male"/>
    <n v="32"/>
    <n v="0"/>
    <n v="0"/>
    <n v="368703"/>
    <n v="7.75"/>
    <m/>
    <x v="2"/>
    <x v="0"/>
  </r>
  <r>
    <n v="809"/>
    <x v="0"/>
    <x v="1"/>
    <s v="Meyer, Mr. August"/>
    <s v="male"/>
    <n v="39"/>
    <n v="0"/>
    <n v="0"/>
    <n v="248723"/>
    <n v="13"/>
    <m/>
    <x v="0"/>
    <x v="0"/>
  </r>
  <r>
    <n v="35"/>
    <x v="0"/>
    <x v="2"/>
    <s v="Meyer, Mr. Edgar Joseph"/>
    <s v="male"/>
    <n v="28"/>
    <n v="1"/>
    <n v="0"/>
    <s v="PC 17604"/>
    <n v="82.1708"/>
    <m/>
    <x v="1"/>
    <x v="0"/>
  </r>
  <r>
    <n v="376"/>
    <x v="1"/>
    <x v="2"/>
    <s v="Meyer, Mrs. Edgar Joseph (Leila Saks)"/>
    <s v="female"/>
    <n v="36"/>
    <n v="1"/>
    <n v="0"/>
    <s v="PC 17604"/>
    <n v="82.1708"/>
    <m/>
    <x v="1"/>
    <x v="0"/>
  </r>
  <r>
    <n v="457"/>
    <x v="0"/>
    <x v="2"/>
    <s v="Millet, Mr. Francis Davis"/>
    <s v="male"/>
    <n v="65"/>
    <n v="0"/>
    <n v="0"/>
    <n v="13509"/>
    <n v="26.55"/>
    <s v="E38"/>
    <x v="0"/>
    <x v="0"/>
  </r>
  <r>
    <n v="464"/>
    <x v="0"/>
    <x v="1"/>
    <s v="Milling, Mr. Jacob Christian"/>
    <s v="male"/>
    <n v="48"/>
    <n v="0"/>
    <n v="0"/>
    <n v="234360"/>
    <n v="13"/>
    <m/>
    <x v="0"/>
    <x v="0"/>
  </r>
  <r>
    <n v="246"/>
    <x v="0"/>
    <x v="2"/>
    <s v="Minahan, Dr. William Edward"/>
    <s v="male"/>
    <n v="44"/>
    <n v="2"/>
    <n v="0"/>
    <n v="19928"/>
    <n v="90"/>
    <s v="C78"/>
    <x v="2"/>
    <x v="0"/>
  </r>
  <r>
    <n v="413"/>
    <x v="1"/>
    <x v="2"/>
    <s v="Minahan, Miss. Daisy E"/>
    <s v="female"/>
    <n v="33"/>
    <n v="1"/>
    <n v="0"/>
    <n v="19928"/>
    <n v="90"/>
    <s v="C78"/>
    <x v="2"/>
    <x v="0"/>
  </r>
  <r>
    <n v="295"/>
    <x v="0"/>
    <x v="0"/>
    <s v="Mineff, Mr. Ivan"/>
    <s v="male"/>
    <n v="24"/>
    <n v="0"/>
    <n v="0"/>
    <n v="349233"/>
    <n v="7.8958000000000004"/>
    <m/>
    <x v="0"/>
    <x v="0"/>
  </r>
  <r>
    <n v="106"/>
    <x v="0"/>
    <x v="0"/>
    <s v="Mionoff, Mr. Stoytcho"/>
    <s v="male"/>
    <n v="28"/>
    <n v="0"/>
    <n v="0"/>
    <n v="349207"/>
    <n v="7.8958000000000004"/>
    <m/>
    <x v="0"/>
    <x v="0"/>
  </r>
  <r>
    <n v="673"/>
    <x v="0"/>
    <x v="1"/>
    <s v="Mitchell, Mr. Henry Michael"/>
    <s v="male"/>
    <n v="70"/>
    <n v="0"/>
    <n v="0"/>
    <s v="C.A. 24580"/>
    <n v="10.5"/>
    <m/>
    <x v="0"/>
    <x v="0"/>
  </r>
  <r>
    <n v="651"/>
    <x v="0"/>
    <x v="0"/>
    <s v="Mitkoff, Mr. Mito"/>
    <s v="male"/>
    <n v="32"/>
    <n v="0"/>
    <n v="0"/>
    <n v="349221"/>
    <n v="7.8958000000000004"/>
    <m/>
    <x v="0"/>
    <x v="0"/>
  </r>
  <r>
    <n v="360"/>
    <x v="1"/>
    <x v="0"/>
    <s v="Mockler, Miss. Helen Mary &quot;Ellie&quot;"/>
    <s v="female"/>
    <n v="21"/>
    <n v="0"/>
    <n v="0"/>
    <n v="330980"/>
    <n v="7.8792"/>
    <m/>
    <x v="2"/>
    <x v="0"/>
  </r>
  <r>
    <n v="76"/>
    <x v="0"/>
    <x v="0"/>
    <s v="Moen, Mr. Sigurd Hansen"/>
    <s v="male"/>
    <n v="25"/>
    <n v="0"/>
    <n v="0"/>
    <n v="348123"/>
    <n v="7.65"/>
    <s v="F G73"/>
    <x v="0"/>
    <x v="0"/>
  </r>
  <r>
    <n v="493"/>
    <x v="0"/>
    <x v="2"/>
    <s v="Molson, Mr. Harry Markland"/>
    <s v="male"/>
    <n v="55"/>
    <n v="0"/>
    <n v="0"/>
    <n v="113787"/>
    <n v="30.5"/>
    <s v="C30"/>
    <x v="0"/>
    <x v="0"/>
  </r>
  <r>
    <n v="887"/>
    <x v="0"/>
    <x v="1"/>
    <s v="Montvila, Rev. Juozas"/>
    <s v="male"/>
    <n v="27"/>
    <n v="0"/>
    <n v="0"/>
    <n v="211536"/>
    <n v="13"/>
    <m/>
    <x v="0"/>
    <x v="0"/>
  </r>
  <r>
    <n v="752"/>
    <x v="1"/>
    <x v="0"/>
    <s v="Moor, Master. Meier"/>
    <s v="male"/>
    <n v="6"/>
    <n v="0"/>
    <n v="1"/>
    <n v="392096"/>
    <n v="12.475"/>
    <s v="E121"/>
    <x v="0"/>
    <x v="1"/>
  </r>
  <r>
    <n v="824"/>
    <x v="1"/>
    <x v="0"/>
    <s v="Moor, Mrs. (Beila)"/>
    <s v="female"/>
    <n v="27"/>
    <n v="0"/>
    <n v="1"/>
    <n v="392096"/>
    <n v="12.475"/>
    <s v="E121"/>
    <x v="0"/>
    <x v="0"/>
  </r>
  <r>
    <n v="122"/>
    <x v="0"/>
    <x v="0"/>
    <s v="Moore, Mr. Leonard Charles"/>
    <s v="male"/>
    <n v="32"/>
    <n v="0"/>
    <n v="0"/>
    <s v="A4. 54510"/>
    <n v="8.0500000000000007"/>
    <m/>
    <x v="0"/>
    <x v="0"/>
  </r>
  <r>
    <n v="110"/>
    <x v="1"/>
    <x v="0"/>
    <s v="Moran, Miss. Bertha"/>
    <s v="female"/>
    <n v="21"/>
    <n v="1"/>
    <n v="0"/>
    <n v="371110"/>
    <n v="24.15"/>
    <m/>
    <x v="2"/>
    <x v="0"/>
  </r>
  <r>
    <n v="769"/>
    <x v="0"/>
    <x v="0"/>
    <s v="Moran, Mr. Daniel J"/>
    <s v="male"/>
    <n v="32"/>
    <n v="1"/>
    <n v="0"/>
    <n v="371110"/>
    <n v="24.15"/>
    <m/>
    <x v="2"/>
    <x v="0"/>
  </r>
  <r>
    <n v="6"/>
    <x v="0"/>
    <x v="0"/>
    <s v="Moran, Mr. James"/>
    <s v="male"/>
    <n v="32"/>
    <n v="0"/>
    <n v="0"/>
    <n v="330877"/>
    <n v="8.4582999999999995"/>
    <m/>
    <x v="2"/>
    <x v="0"/>
  </r>
  <r>
    <n v="318"/>
    <x v="0"/>
    <x v="1"/>
    <s v="Moraweck, Dr. Ernest"/>
    <s v="male"/>
    <n v="54"/>
    <n v="0"/>
    <n v="0"/>
    <n v="29011"/>
    <n v="14"/>
    <m/>
    <x v="0"/>
    <x v="0"/>
  </r>
  <r>
    <n v="706"/>
    <x v="0"/>
    <x v="1"/>
    <s v="Morley, Mr. Henry Samuel (&quot;Mr Henry Marshall&quot;)"/>
    <s v="male"/>
    <n v="39"/>
    <n v="0"/>
    <n v="0"/>
    <n v="250655"/>
    <n v="26"/>
    <m/>
    <x v="0"/>
    <x v="0"/>
  </r>
  <r>
    <n v="462"/>
    <x v="0"/>
    <x v="0"/>
    <s v="Morley, Mr. William"/>
    <s v="male"/>
    <n v="34"/>
    <n v="0"/>
    <n v="0"/>
    <n v="364506"/>
    <n v="8.0500000000000007"/>
    <m/>
    <x v="0"/>
    <x v="0"/>
  </r>
  <r>
    <n v="561"/>
    <x v="0"/>
    <x v="0"/>
    <s v="Morrow, Mr. Thomas Rowan"/>
    <s v="male"/>
    <n v="32"/>
    <n v="0"/>
    <n v="0"/>
    <n v="372622"/>
    <n v="7.75"/>
    <m/>
    <x v="2"/>
    <x v="0"/>
  </r>
  <r>
    <n v="108"/>
    <x v="1"/>
    <x v="0"/>
    <s v="Moss, Mr. Albert Johan"/>
    <s v="male"/>
    <n v="32"/>
    <n v="0"/>
    <n v="0"/>
    <n v="312991"/>
    <n v="7.7750000000000004"/>
    <m/>
    <x v="0"/>
    <x v="0"/>
  </r>
  <r>
    <n v="66"/>
    <x v="1"/>
    <x v="0"/>
    <s v="Moubarek, Master. Gerios"/>
    <s v="male"/>
    <n v="9"/>
    <n v="1"/>
    <n v="1"/>
    <n v="2661"/>
    <n v="15.245799999999999"/>
    <m/>
    <x v="1"/>
    <x v="1"/>
  </r>
  <r>
    <n v="710"/>
    <x v="1"/>
    <x v="0"/>
    <s v="Moubarek, Master. Halim Gonios (&quot;William George&quot;)"/>
    <s v="male"/>
    <n v="9"/>
    <n v="1"/>
    <n v="1"/>
    <n v="2661"/>
    <n v="15.245799999999999"/>
    <m/>
    <x v="1"/>
    <x v="1"/>
  </r>
  <r>
    <n v="368"/>
    <x v="1"/>
    <x v="0"/>
    <s v="Moussa, Mrs. (Mantoura Boulos)"/>
    <s v="female"/>
    <n v="36"/>
    <n v="0"/>
    <n v="0"/>
    <n v="2626"/>
    <n v="7.2291999999999996"/>
    <m/>
    <x v="1"/>
    <x v="0"/>
  </r>
  <r>
    <n v="78"/>
    <x v="0"/>
    <x v="0"/>
    <s v="Moutal, Mr. Rahamin Haim"/>
    <s v="male"/>
    <n v="32"/>
    <n v="0"/>
    <n v="0"/>
    <n v="374746"/>
    <n v="8.0500000000000007"/>
    <m/>
    <x v="0"/>
    <x v="0"/>
  </r>
  <r>
    <n v="842"/>
    <x v="0"/>
    <x v="1"/>
    <s v="Mudd, Mr. Thomas Charles"/>
    <s v="male"/>
    <n v="16"/>
    <n v="0"/>
    <n v="0"/>
    <s v="S.O./P.P. 3"/>
    <n v="10.5"/>
    <m/>
    <x v="0"/>
    <x v="0"/>
  </r>
  <r>
    <n v="698"/>
    <x v="1"/>
    <x v="0"/>
    <s v="Mullens, Miss. Katherine &quot;Katie&quot;"/>
    <s v="female"/>
    <n v="21"/>
    <n v="0"/>
    <n v="0"/>
    <n v="35852"/>
    <n v="7.7332999999999998"/>
    <m/>
    <x v="2"/>
    <x v="0"/>
  </r>
  <r>
    <n v="590"/>
    <x v="0"/>
    <x v="0"/>
    <s v="Murdlin, Mr. Joseph"/>
    <s v="male"/>
    <n v="32"/>
    <n v="0"/>
    <n v="0"/>
    <s v="A./5. 3235"/>
    <n v="8.0500000000000007"/>
    <m/>
    <x v="0"/>
    <x v="0"/>
  </r>
  <r>
    <n v="242"/>
    <x v="1"/>
    <x v="0"/>
    <s v="Murphy, Miss. Katherine &quot;Kate&quot;"/>
    <s v="female"/>
    <n v="21"/>
    <n v="1"/>
    <n v="0"/>
    <n v="367230"/>
    <n v="15.5"/>
    <m/>
    <x v="2"/>
    <x v="0"/>
  </r>
  <r>
    <n v="613"/>
    <x v="1"/>
    <x v="0"/>
    <s v="Murphy, Miss. Margaret Jane"/>
    <s v="female"/>
    <n v="21"/>
    <n v="1"/>
    <n v="0"/>
    <n v="367230"/>
    <n v="15.5"/>
    <m/>
    <x v="2"/>
    <x v="0"/>
  </r>
  <r>
    <n v="776"/>
    <x v="0"/>
    <x v="0"/>
    <s v="Myhrman, Mr. Pehr Fabian Oliver Malkolm"/>
    <s v="male"/>
    <n v="18"/>
    <n v="0"/>
    <n v="0"/>
    <n v="347078"/>
    <n v="7.75"/>
    <m/>
    <x v="0"/>
    <x v="0"/>
  </r>
  <r>
    <n v="288"/>
    <x v="0"/>
    <x v="0"/>
    <s v="Naidenoff, Mr. Penko"/>
    <s v="male"/>
    <n v="22"/>
    <n v="0"/>
    <n v="0"/>
    <n v="349206"/>
    <n v="7.8958000000000004"/>
    <m/>
    <x v="0"/>
    <x v="0"/>
  </r>
  <r>
    <n v="876"/>
    <x v="1"/>
    <x v="0"/>
    <s v="Najib, Miss. Adele Kiamie &quot;Jane&quot;"/>
    <s v="female"/>
    <n v="15"/>
    <n v="0"/>
    <n v="0"/>
    <n v="2667"/>
    <n v="7.2249999999999996"/>
    <m/>
    <x v="1"/>
    <x v="0"/>
  </r>
  <r>
    <n v="382"/>
    <x v="1"/>
    <x v="0"/>
    <s v="Nakid, Miss. Maria (&quot;Mary&quot;)"/>
    <s v="female"/>
    <n v="1"/>
    <n v="0"/>
    <n v="2"/>
    <n v="2653"/>
    <n v="15.7417"/>
    <m/>
    <x v="1"/>
    <x v="1"/>
  </r>
  <r>
    <n v="623"/>
    <x v="1"/>
    <x v="0"/>
    <s v="Nakid, Mr. Sahid"/>
    <s v="male"/>
    <n v="20"/>
    <n v="1"/>
    <n v="1"/>
    <n v="2653"/>
    <n v="15.7417"/>
    <m/>
    <x v="1"/>
    <x v="0"/>
  </r>
  <r>
    <n v="740"/>
    <x v="0"/>
    <x v="0"/>
    <s v="Nankoff, Mr. Minko"/>
    <s v="male"/>
    <n v="32"/>
    <n v="0"/>
    <n v="0"/>
    <n v="349218"/>
    <n v="7.8958000000000004"/>
    <m/>
    <x v="0"/>
    <x v="0"/>
  </r>
  <r>
    <n v="123"/>
    <x v="0"/>
    <x v="1"/>
    <s v="Nasser, Mr. Nicholas"/>
    <s v="male"/>
    <n v="32.5"/>
    <n v="1"/>
    <n v="0"/>
    <n v="237736"/>
    <n v="30.070799999999998"/>
    <m/>
    <x v="1"/>
    <x v="0"/>
  </r>
  <r>
    <n v="10"/>
    <x v="1"/>
    <x v="1"/>
    <s v="Nasser, Mrs. Nicholas (Adele Achem)"/>
    <s v="female"/>
    <n v="14"/>
    <n v="1"/>
    <n v="0"/>
    <n v="237736"/>
    <n v="30.070799999999998"/>
    <m/>
    <x v="1"/>
    <x v="0"/>
  </r>
  <r>
    <n v="274"/>
    <x v="0"/>
    <x v="2"/>
    <s v="Natsch, Mr. Charles H"/>
    <s v="male"/>
    <n v="37"/>
    <n v="0"/>
    <n v="1"/>
    <s v="PC 17596"/>
    <n v="29.7"/>
    <s v="C118"/>
    <x v="1"/>
    <x v="0"/>
  </r>
  <r>
    <n v="341"/>
    <x v="1"/>
    <x v="1"/>
    <s v="Navratil, Master. Edmond Roger"/>
    <s v="male"/>
    <n v="2"/>
    <n v="1"/>
    <n v="1"/>
    <n v="230080"/>
    <n v="26"/>
    <s v="F2"/>
    <x v="0"/>
    <x v="1"/>
  </r>
  <r>
    <n v="194"/>
    <x v="1"/>
    <x v="1"/>
    <s v="Navratil, Master. Michel M"/>
    <s v="male"/>
    <n v="3"/>
    <n v="1"/>
    <n v="1"/>
    <n v="230080"/>
    <n v="26"/>
    <s v="F2"/>
    <x v="0"/>
    <x v="1"/>
  </r>
  <r>
    <n v="149"/>
    <x v="0"/>
    <x v="1"/>
    <s v="Navratil, Mr. Michel (&quot;Louis M Hoffman&quot;)"/>
    <s v="male"/>
    <n v="36.5"/>
    <n v="0"/>
    <n v="2"/>
    <n v="230080"/>
    <n v="26"/>
    <s v="F2"/>
    <x v="0"/>
    <x v="0"/>
  </r>
  <r>
    <n v="224"/>
    <x v="0"/>
    <x v="0"/>
    <s v="Nenkoff, Mr. Christo"/>
    <s v="male"/>
    <n v="32"/>
    <n v="0"/>
    <n v="0"/>
    <n v="349234"/>
    <n v="7.8958000000000004"/>
    <m/>
    <x v="0"/>
    <x v="0"/>
  </r>
  <r>
    <n v="216"/>
    <x v="1"/>
    <x v="2"/>
    <s v="Newell, Miss. Madeleine"/>
    <s v="female"/>
    <n v="31"/>
    <n v="1"/>
    <n v="0"/>
    <n v="35273"/>
    <n v="113.27500000000001"/>
    <s v="D36"/>
    <x v="1"/>
    <x v="0"/>
  </r>
  <r>
    <n v="394"/>
    <x v="1"/>
    <x v="2"/>
    <s v="Newell, Miss. Marjorie"/>
    <s v="female"/>
    <n v="23"/>
    <n v="1"/>
    <n v="0"/>
    <n v="35273"/>
    <n v="113.27500000000001"/>
    <s v="D36"/>
    <x v="1"/>
    <x v="0"/>
  </r>
  <r>
    <n v="660"/>
    <x v="0"/>
    <x v="2"/>
    <s v="Newell, Mr. Arthur Webster"/>
    <s v="male"/>
    <n v="58"/>
    <n v="0"/>
    <n v="2"/>
    <n v="35273"/>
    <n v="113.27500000000001"/>
    <s v="D48"/>
    <x v="1"/>
    <x v="0"/>
  </r>
  <r>
    <n v="137"/>
    <x v="1"/>
    <x v="2"/>
    <s v="Newsom, Miss. Helen Monypeny"/>
    <s v="female"/>
    <n v="19"/>
    <n v="0"/>
    <n v="2"/>
    <n v="11752"/>
    <n v="26.283300000000001"/>
    <s v="D47"/>
    <x v="0"/>
    <x v="0"/>
  </r>
  <r>
    <n v="146"/>
    <x v="0"/>
    <x v="1"/>
    <s v="Nicholls, Mr. Joseph Charles"/>
    <s v="male"/>
    <n v="19"/>
    <n v="1"/>
    <n v="1"/>
    <s v="C.A. 33112"/>
    <n v="36.75"/>
    <m/>
    <x v="0"/>
    <x v="0"/>
  </r>
  <r>
    <n v="546"/>
    <x v="0"/>
    <x v="2"/>
    <s v="Nicholson, Mr. Arthur Ernest"/>
    <s v="male"/>
    <n v="64"/>
    <n v="0"/>
    <n v="0"/>
    <n v="693"/>
    <n v="26"/>
    <m/>
    <x v="0"/>
    <x v="0"/>
  </r>
  <r>
    <n v="126"/>
    <x v="1"/>
    <x v="0"/>
    <s v="Nicola-Yarred, Master. Elias"/>
    <s v="male"/>
    <n v="12"/>
    <n v="1"/>
    <n v="0"/>
    <n v="2651"/>
    <n v="11.2417"/>
    <m/>
    <x v="1"/>
    <x v="1"/>
  </r>
  <r>
    <n v="40"/>
    <x v="1"/>
    <x v="0"/>
    <s v="Nicola-Yarred, Miss. Jamila"/>
    <s v="female"/>
    <n v="14"/>
    <n v="1"/>
    <n v="0"/>
    <n v="2651"/>
    <n v="11.2417"/>
    <m/>
    <x v="1"/>
    <x v="0"/>
  </r>
  <r>
    <n v="316"/>
    <x v="1"/>
    <x v="0"/>
    <s v="Nilsson, Miss. Helmina Josefina"/>
    <s v="female"/>
    <n v="26"/>
    <n v="0"/>
    <n v="0"/>
    <n v="347470"/>
    <n v="7.8541999999999996"/>
    <m/>
    <x v="0"/>
    <x v="0"/>
  </r>
  <r>
    <n v="762"/>
    <x v="0"/>
    <x v="0"/>
    <s v="Nirva, Mr. Iisakki Antino Aijo"/>
    <s v="male"/>
    <n v="41"/>
    <n v="0"/>
    <n v="0"/>
    <s v="SOTON/O2 3101272"/>
    <n v="7.125"/>
    <m/>
    <x v="0"/>
    <x v="0"/>
  </r>
  <r>
    <n v="401"/>
    <x v="1"/>
    <x v="0"/>
    <s v="Niskanen, Mr. Juha"/>
    <s v="male"/>
    <n v="39"/>
    <n v="0"/>
    <n v="0"/>
    <s v="STON/O 2. 3101289"/>
    <n v="7.9249999999999998"/>
    <m/>
    <x v="0"/>
    <x v="0"/>
  </r>
  <r>
    <n v="563"/>
    <x v="0"/>
    <x v="1"/>
    <s v="Norman, Mr. Robert Douglas"/>
    <s v="male"/>
    <n v="28"/>
    <n v="0"/>
    <n v="0"/>
    <n v="218629"/>
    <n v="13.5"/>
    <m/>
    <x v="0"/>
    <x v="0"/>
  </r>
  <r>
    <n v="52"/>
    <x v="0"/>
    <x v="0"/>
    <s v="Nosworthy, Mr. Richard Cater"/>
    <s v="male"/>
    <n v="21"/>
    <n v="0"/>
    <n v="0"/>
    <s v="A/4. 39886"/>
    <n v="7.8"/>
    <m/>
    <x v="0"/>
    <x v="0"/>
  </r>
  <r>
    <n v="58"/>
    <x v="0"/>
    <x v="0"/>
    <s v="Novel, Mr. Mansouer"/>
    <s v="male"/>
    <n v="28.5"/>
    <n v="0"/>
    <n v="0"/>
    <n v="2697"/>
    <n v="7.2291999999999996"/>
    <m/>
    <x v="1"/>
    <x v="0"/>
  </r>
  <r>
    <n v="67"/>
    <x v="1"/>
    <x v="1"/>
    <s v="Nye, Mrs. (Elizabeth Ramell)"/>
    <s v="female"/>
    <n v="29"/>
    <n v="0"/>
    <n v="0"/>
    <s v="C.A. 29395"/>
    <n v="10.5"/>
    <s v="F33"/>
    <x v="0"/>
    <x v="0"/>
  </r>
  <r>
    <n v="142"/>
    <x v="1"/>
    <x v="0"/>
    <s v="Nysten, Miss. Anna Sofia"/>
    <s v="female"/>
    <n v="22"/>
    <n v="0"/>
    <n v="0"/>
    <n v="347081"/>
    <n v="7.75"/>
    <m/>
    <x v="0"/>
    <x v="0"/>
  </r>
  <r>
    <n v="327"/>
    <x v="0"/>
    <x v="0"/>
    <s v="Nysveen, Mr. Johan Hansen"/>
    <s v="male"/>
    <n v="61"/>
    <n v="0"/>
    <n v="0"/>
    <n v="345364"/>
    <n v="6.2374999999999998"/>
    <m/>
    <x v="0"/>
    <x v="0"/>
  </r>
  <r>
    <n v="365"/>
    <x v="0"/>
    <x v="0"/>
    <s v="O'Brien, Mr. Thomas"/>
    <s v="male"/>
    <n v="32"/>
    <n v="1"/>
    <n v="0"/>
    <n v="370365"/>
    <n v="15.5"/>
    <m/>
    <x v="2"/>
    <x v="0"/>
  </r>
  <r>
    <n v="553"/>
    <x v="0"/>
    <x v="0"/>
    <s v="O'Brien, Mr. Timothy"/>
    <s v="male"/>
    <n v="32"/>
    <n v="0"/>
    <n v="0"/>
    <n v="330979"/>
    <n v="7.8292000000000002"/>
    <m/>
    <x v="2"/>
    <x v="0"/>
  </r>
  <r>
    <n v="187"/>
    <x v="1"/>
    <x v="0"/>
    <s v="O'Brien, Mrs. Thomas (Johanna &quot;Hannah&quot; Godfrey)"/>
    <s v="female"/>
    <n v="36"/>
    <n v="1"/>
    <n v="0"/>
    <n v="370365"/>
    <n v="15.5"/>
    <m/>
    <x v="2"/>
    <x v="0"/>
  </r>
  <r>
    <n v="630"/>
    <x v="0"/>
    <x v="0"/>
    <s v="O'Connell, Mr. Patrick D"/>
    <s v="male"/>
    <n v="32"/>
    <n v="0"/>
    <n v="0"/>
    <n v="334912"/>
    <n v="7.7332999999999998"/>
    <m/>
    <x v="2"/>
    <x v="0"/>
  </r>
  <r>
    <n v="460"/>
    <x v="0"/>
    <x v="0"/>
    <s v="O'Connor, Mr. Maurice"/>
    <s v="male"/>
    <n v="32"/>
    <n v="0"/>
    <n v="0"/>
    <n v="371060"/>
    <n v="7.75"/>
    <m/>
    <x v="2"/>
    <x v="0"/>
  </r>
  <r>
    <n v="351"/>
    <x v="0"/>
    <x v="0"/>
    <s v="Odahl, Mr. Nils Martin"/>
    <s v="male"/>
    <n v="23"/>
    <n v="0"/>
    <n v="0"/>
    <n v="7267"/>
    <n v="9.2249999999999996"/>
    <m/>
    <x v="0"/>
    <x v="0"/>
  </r>
  <r>
    <n v="48"/>
    <x v="1"/>
    <x v="0"/>
    <s v="O'Driscoll, Miss. Bridget"/>
    <s v="female"/>
    <n v="21"/>
    <n v="0"/>
    <n v="0"/>
    <n v="14311"/>
    <n v="7.75"/>
    <m/>
    <x v="2"/>
    <x v="0"/>
  </r>
  <r>
    <n v="29"/>
    <x v="1"/>
    <x v="0"/>
    <s v="O'Dwyer, Miss. Ellen &quot;Nellie&quot;"/>
    <s v="female"/>
    <n v="21"/>
    <n v="0"/>
    <n v="0"/>
    <n v="330959"/>
    <n v="7.8792"/>
    <m/>
    <x v="2"/>
    <x v="0"/>
  </r>
  <r>
    <n v="555"/>
    <x v="1"/>
    <x v="0"/>
    <s v="Ohman, Miss. Velin"/>
    <s v="female"/>
    <n v="22"/>
    <n v="0"/>
    <n v="0"/>
    <n v="347085"/>
    <n v="7.7750000000000004"/>
    <m/>
    <x v="0"/>
    <x v="0"/>
  </r>
  <r>
    <n v="654"/>
    <x v="1"/>
    <x v="0"/>
    <s v="O'Leary, Miss. Hanora &quot;Norah&quot;"/>
    <s v="female"/>
    <n v="21"/>
    <n v="0"/>
    <n v="0"/>
    <n v="330919"/>
    <n v="7.8292000000000002"/>
    <m/>
    <x v="2"/>
    <x v="0"/>
  </r>
  <r>
    <n v="509"/>
    <x v="0"/>
    <x v="0"/>
    <s v="Olsen, Mr. Henry Margido"/>
    <s v="male"/>
    <n v="28"/>
    <n v="0"/>
    <n v="0"/>
    <s v="C 4001"/>
    <n v="22.524999999999999"/>
    <m/>
    <x v="0"/>
    <x v="0"/>
  </r>
  <r>
    <n v="198"/>
    <x v="0"/>
    <x v="0"/>
    <s v="Olsen, Mr. Karl Siegwart Andreas"/>
    <s v="male"/>
    <n v="42"/>
    <n v="0"/>
    <n v="1"/>
    <n v="4579"/>
    <n v="8.4041999999999994"/>
    <m/>
    <x v="0"/>
    <x v="0"/>
  </r>
  <r>
    <n v="155"/>
    <x v="0"/>
    <x v="0"/>
    <s v="Olsen, Mr. Ole Martin"/>
    <s v="male"/>
    <n v="32"/>
    <n v="0"/>
    <n v="0"/>
    <s v="Fa 265302"/>
    <n v="7.3125"/>
    <m/>
    <x v="0"/>
    <x v="0"/>
  </r>
  <r>
    <n v="397"/>
    <x v="0"/>
    <x v="0"/>
    <s v="Olsson, Miss. Elina"/>
    <s v="female"/>
    <n v="31"/>
    <n v="0"/>
    <n v="0"/>
    <n v="350407"/>
    <n v="7.8541999999999996"/>
    <m/>
    <x v="0"/>
    <x v="0"/>
  </r>
  <r>
    <n v="282"/>
    <x v="0"/>
    <x v="0"/>
    <s v="Olsson, Mr. Nils Johan Goransson"/>
    <s v="male"/>
    <n v="28"/>
    <n v="0"/>
    <n v="0"/>
    <n v="347464"/>
    <n v="7.8541999999999996"/>
    <m/>
    <x v="0"/>
    <x v="0"/>
  </r>
  <r>
    <n v="683"/>
    <x v="0"/>
    <x v="0"/>
    <s v="Olsvigen, Mr. Thor Anderson"/>
    <s v="male"/>
    <n v="20"/>
    <n v="0"/>
    <n v="0"/>
    <n v="6563"/>
    <n v="9.2249999999999996"/>
    <m/>
    <x v="0"/>
    <x v="0"/>
  </r>
  <r>
    <n v="405"/>
    <x v="0"/>
    <x v="0"/>
    <s v="Oreskovic, Miss. Marija"/>
    <s v="female"/>
    <n v="20"/>
    <n v="0"/>
    <n v="0"/>
    <n v="315096"/>
    <n v="8.6624999999999996"/>
    <m/>
    <x v="0"/>
    <x v="0"/>
  </r>
  <r>
    <n v="726"/>
    <x v="0"/>
    <x v="0"/>
    <s v="Oreskovic, Mr. Luka"/>
    <s v="male"/>
    <n v="20"/>
    <n v="0"/>
    <n v="0"/>
    <n v="315094"/>
    <n v="8.6624999999999996"/>
    <m/>
    <x v="0"/>
    <x v="0"/>
  </r>
  <r>
    <n v="139"/>
    <x v="0"/>
    <x v="0"/>
    <s v="Osen, Mr. Olaf Elon"/>
    <s v="male"/>
    <n v="16"/>
    <n v="0"/>
    <n v="0"/>
    <n v="7534"/>
    <n v="9.2166999999999994"/>
    <m/>
    <x v="0"/>
    <x v="0"/>
  </r>
  <r>
    <n v="798"/>
    <x v="1"/>
    <x v="0"/>
    <s v="Osman, Mrs. Mara"/>
    <s v="female"/>
    <n v="31"/>
    <n v="0"/>
    <n v="0"/>
    <n v="349244"/>
    <n v="8.6832999999999991"/>
    <m/>
    <x v="0"/>
    <x v="0"/>
  </r>
  <r>
    <n v="55"/>
    <x v="0"/>
    <x v="2"/>
    <s v="Ostby, Mr. Engelhart Cornelius"/>
    <s v="male"/>
    <n v="65"/>
    <n v="0"/>
    <n v="1"/>
    <n v="113509"/>
    <n v="61.979199999999999"/>
    <s v="B30"/>
    <x v="1"/>
    <x v="0"/>
  </r>
  <r>
    <n v="503"/>
    <x v="0"/>
    <x v="0"/>
    <s v="O'Sullivan, Miss. Bridget Mary"/>
    <s v="female"/>
    <n v="21"/>
    <n v="0"/>
    <n v="0"/>
    <n v="330909"/>
    <n v="7.6292"/>
    <m/>
    <x v="2"/>
    <x v="0"/>
  </r>
  <r>
    <n v="796"/>
    <x v="0"/>
    <x v="1"/>
    <s v="Otter, Mr. Richard"/>
    <s v="male"/>
    <n v="39"/>
    <n v="0"/>
    <n v="0"/>
    <n v="28213"/>
    <n v="13"/>
    <m/>
    <x v="0"/>
    <x v="0"/>
  </r>
  <r>
    <n v="548"/>
    <x v="1"/>
    <x v="1"/>
    <s v="Padro y Manent, Mr. Julian"/>
    <s v="male"/>
    <n v="32"/>
    <n v="0"/>
    <n v="0"/>
    <s v="SC/PARIS 2146"/>
    <n v="13.862500000000001"/>
    <m/>
    <x v="1"/>
    <x v="0"/>
  </r>
  <r>
    <n v="399"/>
    <x v="0"/>
    <x v="1"/>
    <s v="Pain, Dr. Alfred"/>
    <s v="male"/>
    <n v="23"/>
    <n v="0"/>
    <n v="0"/>
    <n v="244278"/>
    <n v="10.5"/>
    <m/>
    <x v="0"/>
    <x v="0"/>
  </r>
  <r>
    <n v="8"/>
    <x v="1"/>
    <x v="0"/>
    <s v="Palsson, Master. Gosta Leonard"/>
    <s v="male"/>
    <n v="2"/>
    <n v="3"/>
    <n v="1"/>
    <n v="349909"/>
    <n v="21.074999999999999"/>
    <m/>
    <x v="0"/>
    <x v="1"/>
  </r>
  <r>
    <n v="375"/>
    <x v="1"/>
    <x v="0"/>
    <s v="Palsson, Miss. Stina Viola"/>
    <s v="female"/>
    <n v="3"/>
    <n v="3"/>
    <n v="1"/>
    <n v="349909"/>
    <n v="21.074999999999999"/>
    <m/>
    <x v="0"/>
    <x v="1"/>
  </r>
  <r>
    <n v="25"/>
    <x v="1"/>
    <x v="0"/>
    <s v="Palsson, Miss. Torborg Danira"/>
    <s v="female"/>
    <n v="8"/>
    <n v="3"/>
    <n v="1"/>
    <n v="349909"/>
    <n v="21.074999999999999"/>
    <m/>
    <x v="0"/>
    <x v="1"/>
  </r>
  <r>
    <n v="568"/>
    <x v="0"/>
    <x v="0"/>
    <s v="Palsson, Mrs. Nils (Alma Cornelia Berglund)"/>
    <s v="female"/>
    <n v="29"/>
    <n v="0"/>
    <n v="4"/>
    <n v="349909"/>
    <n v="21.074999999999999"/>
    <m/>
    <x v="0"/>
    <x v="0"/>
  </r>
  <r>
    <n v="165"/>
    <x v="1"/>
    <x v="0"/>
    <s v="Panula, Master. Eino Viljami"/>
    <s v="male"/>
    <n v="1"/>
    <n v="4"/>
    <n v="1"/>
    <n v="3101295"/>
    <n v="39.6875"/>
    <m/>
    <x v="0"/>
    <x v="1"/>
  </r>
  <r>
    <n v="51"/>
    <x v="1"/>
    <x v="0"/>
    <s v="Panula, Master. Juha Niilo"/>
    <s v="male"/>
    <n v="7"/>
    <n v="4"/>
    <n v="1"/>
    <n v="3101295"/>
    <n v="39.6875"/>
    <m/>
    <x v="0"/>
    <x v="1"/>
  </r>
  <r>
    <n v="825"/>
    <x v="0"/>
    <x v="0"/>
    <s v="Panula, Master. Urho Abraham"/>
    <s v="male"/>
    <n v="2"/>
    <n v="4"/>
    <n v="1"/>
    <n v="3101295"/>
    <n v="39.6875"/>
    <m/>
    <x v="0"/>
    <x v="1"/>
  </r>
  <r>
    <n v="267"/>
    <x v="0"/>
    <x v="0"/>
    <s v="Panula, Mr. Ernesti Arvid"/>
    <s v="male"/>
    <n v="16"/>
    <n v="4"/>
    <n v="1"/>
    <n v="3101295"/>
    <n v="39.6875"/>
    <m/>
    <x v="0"/>
    <x v="0"/>
  </r>
  <r>
    <n v="687"/>
    <x v="0"/>
    <x v="0"/>
    <s v="Panula, Mr. Jaako Arnold"/>
    <s v="male"/>
    <n v="14"/>
    <n v="4"/>
    <n v="1"/>
    <n v="3101295"/>
    <n v="39.6875"/>
    <m/>
    <x v="0"/>
    <x v="0"/>
  </r>
  <r>
    <n v="639"/>
    <x v="0"/>
    <x v="0"/>
    <s v="Panula, Mrs. Juha (Maria Emilia Ojala)"/>
    <s v="female"/>
    <n v="41"/>
    <n v="0"/>
    <n v="5"/>
    <n v="3101295"/>
    <n v="39.6875"/>
    <m/>
    <x v="0"/>
    <x v="0"/>
  </r>
  <r>
    <n v="278"/>
    <x v="0"/>
    <x v="1"/>
    <s v="Parkes, Mr. Francis &quot;Frank&quot;"/>
    <s v="male"/>
    <n v="32"/>
    <n v="0"/>
    <n v="0"/>
    <n v="239853"/>
    <n v="0"/>
    <m/>
    <x v="0"/>
    <x v="0"/>
  </r>
  <r>
    <n v="634"/>
    <x v="0"/>
    <x v="2"/>
    <s v="Parr, Mr. William Henry Marsh"/>
    <s v="male"/>
    <n v="32"/>
    <n v="0"/>
    <n v="0"/>
    <n v="112052"/>
    <n v="0"/>
    <m/>
    <x v="0"/>
    <x v="0"/>
  </r>
  <r>
    <n v="260"/>
    <x v="1"/>
    <x v="1"/>
    <s v="Parrish, Mrs. (Lutie Davis)"/>
    <s v="female"/>
    <n v="50"/>
    <n v="0"/>
    <n v="1"/>
    <n v="230433"/>
    <n v="26"/>
    <m/>
    <x v="0"/>
    <x v="0"/>
  </r>
  <r>
    <n v="332"/>
    <x v="0"/>
    <x v="2"/>
    <s v="Partner, Mr. Austen"/>
    <s v="male"/>
    <n v="45.5"/>
    <n v="0"/>
    <n v="0"/>
    <n v="113043"/>
    <n v="28.5"/>
    <s v="C124"/>
    <x v="0"/>
    <x v="0"/>
  </r>
  <r>
    <n v="837"/>
    <x v="0"/>
    <x v="0"/>
    <s v="Pasic, Mr. Jakob"/>
    <s v="male"/>
    <n v="21"/>
    <n v="0"/>
    <n v="0"/>
    <n v="315097"/>
    <n v="8.6624999999999996"/>
    <m/>
    <x v="0"/>
    <x v="0"/>
  </r>
  <r>
    <n v="576"/>
    <x v="0"/>
    <x v="0"/>
    <s v="Patchett, Mr. George"/>
    <s v="male"/>
    <n v="19"/>
    <n v="0"/>
    <n v="0"/>
    <n v="358585"/>
    <n v="14.5"/>
    <m/>
    <x v="0"/>
    <x v="0"/>
  </r>
  <r>
    <n v="585"/>
    <x v="0"/>
    <x v="0"/>
    <s v="Paulner, Mr. Uscher"/>
    <s v="male"/>
    <n v="32"/>
    <n v="0"/>
    <n v="0"/>
    <n v="3411"/>
    <n v="8.7125000000000004"/>
    <m/>
    <x v="1"/>
    <x v="0"/>
  </r>
  <r>
    <n v="520"/>
    <x v="0"/>
    <x v="0"/>
    <s v="Pavlovic, Mr. Stefo"/>
    <s v="male"/>
    <n v="32"/>
    <n v="0"/>
    <n v="0"/>
    <n v="349242"/>
    <n v="7.8958000000000004"/>
    <m/>
    <x v="0"/>
    <x v="0"/>
  </r>
  <r>
    <n v="337"/>
    <x v="0"/>
    <x v="2"/>
    <s v="Pears, Mr. Thomas Clinton"/>
    <s v="male"/>
    <n v="29"/>
    <n v="1"/>
    <n v="0"/>
    <n v="113776"/>
    <n v="66.599999999999994"/>
    <s v="C2"/>
    <x v="0"/>
    <x v="0"/>
  </r>
  <r>
    <n v="152"/>
    <x v="1"/>
    <x v="2"/>
    <s v="Pears, Mrs. Thomas (Edith Wearne)"/>
    <s v="female"/>
    <n v="22"/>
    <n v="1"/>
    <n v="0"/>
    <n v="113776"/>
    <n v="66.599999999999994"/>
    <s v="C2"/>
    <x v="0"/>
    <x v="0"/>
  </r>
  <r>
    <n v="455"/>
    <x v="0"/>
    <x v="0"/>
    <s v="Peduzzi, Mr. Joseph"/>
    <s v="male"/>
    <n v="32"/>
    <n v="0"/>
    <n v="0"/>
    <s v="A/5 2817"/>
    <n v="8.0500000000000007"/>
    <m/>
    <x v="0"/>
    <x v="0"/>
  </r>
  <r>
    <n v="116"/>
    <x v="0"/>
    <x v="0"/>
    <s v="Pekoniemi, Mr. Edvard"/>
    <s v="male"/>
    <n v="21"/>
    <n v="0"/>
    <n v="0"/>
    <s v="STON/O 2. 3101294"/>
    <n v="7.9249999999999998"/>
    <m/>
    <x v="0"/>
    <x v="0"/>
  </r>
  <r>
    <n v="506"/>
    <x v="0"/>
    <x v="2"/>
    <s v="Penasco y Castellana, Mr. Victor de Satode"/>
    <s v="male"/>
    <n v="18"/>
    <n v="1"/>
    <n v="0"/>
    <s v="PC 17758"/>
    <n v="108.9"/>
    <s v="C65"/>
    <x v="1"/>
    <x v="0"/>
  </r>
  <r>
    <n v="308"/>
    <x v="1"/>
    <x v="2"/>
    <s v="Penasco y Castellana, Mrs. Victor de Satode (Maria Josefa Perez de Soto y Vallejo)"/>
    <s v="female"/>
    <n v="17"/>
    <n v="1"/>
    <n v="0"/>
    <s v="PC 17758"/>
    <n v="108.9"/>
    <s v="C65"/>
    <x v="1"/>
    <x v="0"/>
  </r>
  <r>
    <n v="239"/>
    <x v="0"/>
    <x v="1"/>
    <s v="Pengelly, Mr. Frederick William"/>
    <s v="male"/>
    <n v="19"/>
    <n v="0"/>
    <n v="0"/>
    <n v="28665"/>
    <n v="10.5"/>
    <m/>
    <x v="0"/>
    <x v="0"/>
  </r>
  <r>
    <n v="213"/>
    <x v="0"/>
    <x v="0"/>
    <s v="Perkin, Mr. John Henry"/>
    <s v="male"/>
    <n v="22"/>
    <n v="0"/>
    <n v="0"/>
    <s v="A/5 21174"/>
    <n v="7.25"/>
    <m/>
    <x v="0"/>
    <x v="0"/>
  </r>
  <r>
    <n v="182"/>
    <x v="0"/>
    <x v="1"/>
    <s v="Pernot, Mr. Rene"/>
    <s v="male"/>
    <n v="32"/>
    <n v="0"/>
    <n v="0"/>
    <s v="SC/PARIS 2131"/>
    <n v="15.05"/>
    <m/>
    <x v="1"/>
    <x v="0"/>
  </r>
  <r>
    <n v="521"/>
    <x v="1"/>
    <x v="2"/>
    <s v="Perreault, Miss. Anne"/>
    <s v="female"/>
    <n v="30"/>
    <n v="0"/>
    <n v="0"/>
    <n v="12749"/>
    <n v="93.5"/>
    <s v="B73"/>
    <x v="0"/>
    <x v="0"/>
  </r>
  <r>
    <n v="268"/>
    <x v="1"/>
    <x v="0"/>
    <s v="Persson, Mr. Ernst Ulrik"/>
    <s v="male"/>
    <n v="25"/>
    <n v="1"/>
    <n v="0"/>
    <n v="347083"/>
    <n v="7.7750000000000004"/>
    <m/>
    <x v="0"/>
    <x v="0"/>
  </r>
  <r>
    <n v="129"/>
    <x v="1"/>
    <x v="0"/>
    <s v="Peter, Miss. Anna"/>
    <s v="female"/>
    <n v="21"/>
    <n v="1"/>
    <n v="1"/>
    <n v="2668"/>
    <n v="22.3583"/>
    <s v="F E69"/>
    <x v="1"/>
    <x v="0"/>
  </r>
  <r>
    <n v="534"/>
    <x v="1"/>
    <x v="0"/>
    <s v="Peter, Mrs. Catherine (Catherine Rizk)"/>
    <s v="female"/>
    <n v="36"/>
    <n v="0"/>
    <n v="2"/>
    <n v="2668"/>
    <n v="22.3583"/>
    <m/>
    <x v="1"/>
    <x v="0"/>
  </r>
  <r>
    <n v="681"/>
    <x v="0"/>
    <x v="0"/>
    <s v="Peters, Miss. Katie"/>
    <s v="female"/>
    <n v="21"/>
    <n v="0"/>
    <n v="0"/>
    <n v="330935"/>
    <n v="8.1374999999999993"/>
    <m/>
    <x v="2"/>
    <x v="0"/>
  </r>
  <r>
    <n v="101"/>
    <x v="0"/>
    <x v="0"/>
    <s v="Petranec, Miss. Matilda"/>
    <s v="female"/>
    <n v="28"/>
    <n v="0"/>
    <n v="0"/>
    <n v="349245"/>
    <n v="7.8958000000000004"/>
    <m/>
    <x v="0"/>
    <x v="0"/>
  </r>
  <r>
    <n v="878"/>
    <x v="0"/>
    <x v="0"/>
    <s v="Petroff, Mr. Nedelio"/>
    <s v="male"/>
    <n v="19"/>
    <n v="0"/>
    <n v="0"/>
    <n v="349212"/>
    <n v="7.8958000000000004"/>
    <m/>
    <x v="0"/>
    <x v="0"/>
  </r>
  <r>
    <n v="102"/>
    <x v="0"/>
    <x v="0"/>
    <s v="Petroff, Mr. Pastcho (&quot;Pentcho&quot;)"/>
    <s v="male"/>
    <n v="32"/>
    <n v="0"/>
    <n v="0"/>
    <n v="349215"/>
    <n v="7.8958000000000004"/>
    <m/>
    <x v="0"/>
    <x v="0"/>
  </r>
  <r>
    <n v="443"/>
    <x v="0"/>
    <x v="0"/>
    <s v="Petterson, Mr. Johan Emil"/>
    <s v="male"/>
    <n v="25"/>
    <n v="1"/>
    <n v="0"/>
    <n v="347076"/>
    <n v="7.7750000000000004"/>
    <m/>
    <x v="0"/>
    <x v="0"/>
  </r>
  <r>
    <n v="808"/>
    <x v="0"/>
    <x v="0"/>
    <s v="Pettersson, Miss. Ellen Natalia"/>
    <s v="female"/>
    <n v="18"/>
    <n v="0"/>
    <n v="0"/>
    <n v="347087"/>
    <n v="7.7750000000000004"/>
    <m/>
    <x v="0"/>
    <x v="0"/>
  </r>
  <r>
    <n v="450"/>
    <x v="1"/>
    <x v="2"/>
    <s v="Peuchen, Major. Arthur Godfrey"/>
    <s v="male"/>
    <n v="52"/>
    <n v="0"/>
    <n v="0"/>
    <n v="113786"/>
    <n v="30.5"/>
    <s v="C104"/>
    <x v="0"/>
    <x v="0"/>
  </r>
  <r>
    <n v="428"/>
    <x v="1"/>
    <x v="1"/>
    <s v="Phillips, Miss. Kate Florence (&quot;Mrs Kate Louise Phillips Marshall&quot;)"/>
    <s v="female"/>
    <n v="19"/>
    <n v="0"/>
    <n v="0"/>
    <n v="250655"/>
    <n v="26"/>
    <m/>
    <x v="0"/>
    <x v="0"/>
  </r>
  <r>
    <n v="430"/>
    <x v="1"/>
    <x v="0"/>
    <s v="Pickard, Mr. Berk (Berk Trembisky)"/>
    <s v="male"/>
    <n v="32"/>
    <n v="0"/>
    <n v="0"/>
    <s v="SOTON/O.Q. 392078"/>
    <n v="8.0500000000000007"/>
    <s v="E10"/>
    <x v="0"/>
    <x v="0"/>
  </r>
  <r>
    <n v="191"/>
    <x v="1"/>
    <x v="1"/>
    <s v="Pinsky, Mrs. (Rosa)"/>
    <s v="female"/>
    <n v="32"/>
    <n v="0"/>
    <n v="0"/>
    <n v="234604"/>
    <n v="13"/>
    <m/>
    <x v="0"/>
    <x v="0"/>
  </r>
  <r>
    <n v="385"/>
    <x v="0"/>
    <x v="0"/>
    <s v="Plotcharsky, Mr. Vasil"/>
    <s v="male"/>
    <n v="32"/>
    <n v="0"/>
    <n v="0"/>
    <n v="349227"/>
    <n v="7.8958000000000004"/>
    <m/>
    <x v="0"/>
    <x v="0"/>
  </r>
  <r>
    <n v="801"/>
    <x v="0"/>
    <x v="1"/>
    <s v="Ponesell, Mr. Martin"/>
    <s v="male"/>
    <n v="34"/>
    <n v="0"/>
    <n v="0"/>
    <n v="250647"/>
    <n v="13"/>
    <m/>
    <x v="0"/>
    <x v="0"/>
  </r>
  <r>
    <n v="111"/>
    <x v="0"/>
    <x v="2"/>
    <s v="Porter, Mr. Walter Chamberlain"/>
    <s v="male"/>
    <n v="47"/>
    <n v="0"/>
    <n v="0"/>
    <n v="110465"/>
    <n v="52"/>
    <s v="C110"/>
    <x v="0"/>
    <x v="0"/>
  </r>
  <r>
    <n v="880"/>
    <x v="1"/>
    <x v="2"/>
    <s v="Potter, Mrs. Thomas Jr (Lily Alexenia Wilson)"/>
    <s v="female"/>
    <n v="56"/>
    <n v="0"/>
    <n v="1"/>
    <n v="11767"/>
    <n v="83.158299999999997"/>
    <s v="C50"/>
    <x v="1"/>
    <x v="0"/>
  </r>
  <r>
    <n v="531"/>
    <x v="1"/>
    <x v="1"/>
    <s v="Quick, Miss. Phyllis May"/>
    <s v="female"/>
    <n v="2"/>
    <n v="1"/>
    <n v="1"/>
    <n v="26360"/>
    <n v="26"/>
    <m/>
    <x v="0"/>
    <x v="1"/>
  </r>
  <r>
    <n v="507"/>
    <x v="1"/>
    <x v="1"/>
    <s v="Quick, Mrs. Frederick Charles (Jane Richards)"/>
    <s v="female"/>
    <n v="33"/>
    <n v="0"/>
    <n v="2"/>
    <n v="26360"/>
    <n v="26"/>
    <m/>
    <x v="0"/>
    <x v="0"/>
  </r>
  <r>
    <n v="657"/>
    <x v="0"/>
    <x v="0"/>
    <s v="Radeff, Mr. Alexander"/>
    <s v="male"/>
    <n v="32"/>
    <n v="0"/>
    <n v="0"/>
    <n v="349223"/>
    <n v="7.8958000000000004"/>
    <m/>
    <x v="0"/>
    <x v="0"/>
  </r>
  <r>
    <n v="860"/>
    <x v="0"/>
    <x v="0"/>
    <s v="Razi, Mr. Raihed"/>
    <s v="male"/>
    <n v="32"/>
    <n v="0"/>
    <n v="0"/>
    <n v="2629"/>
    <n v="7.2291999999999996"/>
    <m/>
    <x v="1"/>
    <x v="0"/>
  </r>
  <r>
    <n v="251"/>
    <x v="0"/>
    <x v="0"/>
    <s v="Reed, Mr. James George"/>
    <s v="male"/>
    <n v="32"/>
    <n v="0"/>
    <n v="0"/>
    <n v="362316"/>
    <n v="7.25"/>
    <m/>
    <x v="0"/>
    <x v="0"/>
  </r>
  <r>
    <n v="266"/>
    <x v="0"/>
    <x v="1"/>
    <s v="Reeves, Mr. David"/>
    <s v="male"/>
    <n v="36"/>
    <n v="0"/>
    <n v="0"/>
    <s v="C.A. 17248"/>
    <n v="10.5"/>
    <m/>
    <x v="0"/>
    <x v="0"/>
  </r>
  <r>
    <n v="109"/>
    <x v="0"/>
    <x v="0"/>
    <s v="Rekic, Mr. Tido"/>
    <s v="male"/>
    <n v="38"/>
    <n v="0"/>
    <n v="0"/>
    <n v="349249"/>
    <n v="7.8958000000000004"/>
    <m/>
    <x v="0"/>
    <x v="0"/>
  </r>
  <r>
    <n v="477"/>
    <x v="0"/>
    <x v="1"/>
    <s v="Renouf, Mr. Peter Henry"/>
    <s v="male"/>
    <n v="34"/>
    <n v="1"/>
    <n v="0"/>
    <n v="31027"/>
    <n v="21"/>
    <m/>
    <x v="0"/>
    <x v="0"/>
  </r>
  <r>
    <n v="727"/>
    <x v="1"/>
    <x v="1"/>
    <s v="Renouf, Mrs. Peter Henry (Lillian Jefferys)"/>
    <s v="female"/>
    <n v="30"/>
    <n v="3"/>
    <n v="0"/>
    <n v="31027"/>
    <n v="21"/>
    <m/>
    <x v="0"/>
    <x v="0"/>
  </r>
  <r>
    <n v="823"/>
    <x v="0"/>
    <x v="2"/>
    <s v="Reuchlin, Jonkheer. John George"/>
    <s v="male"/>
    <n v="38"/>
    <n v="0"/>
    <n v="0"/>
    <n v="19972"/>
    <n v="0"/>
    <m/>
    <x v="0"/>
    <x v="0"/>
  </r>
  <r>
    <n v="444"/>
    <x v="1"/>
    <x v="1"/>
    <s v="Reynaldo, Ms. Encarnacion"/>
    <s v="female"/>
    <n v="28"/>
    <n v="0"/>
    <n v="0"/>
    <n v="230434"/>
    <n v="13"/>
    <m/>
    <x v="0"/>
    <x v="0"/>
  </r>
  <r>
    <n v="172"/>
    <x v="1"/>
    <x v="0"/>
    <s v="Rice, Master. Arthur"/>
    <s v="male"/>
    <n v="4"/>
    <n v="4"/>
    <n v="1"/>
    <n v="382652"/>
    <n v="29.125"/>
    <m/>
    <x v="2"/>
    <x v="1"/>
  </r>
  <r>
    <n v="279"/>
    <x v="1"/>
    <x v="0"/>
    <s v="Rice, Master. Eric"/>
    <s v="male"/>
    <n v="7"/>
    <n v="4"/>
    <n v="1"/>
    <n v="382652"/>
    <n v="29.125"/>
    <m/>
    <x v="2"/>
    <x v="1"/>
  </r>
  <r>
    <n v="17"/>
    <x v="1"/>
    <x v="0"/>
    <s v="Rice, Master. Eugene"/>
    <s v="male"/>
    <n v="2"/>
    <n v="4"/>
    <n v="1"/>
    <n v="382652"/>
    <n v="29.125"/>
    <m/>
    <x v="2"/>
    <x v="1"/>
  </r>
  <r>
    <n v="788"/>
    <x v="0"/>
    <x v="0"/>
    <s v="Rice, Master. George Hugh"/>
    <s v="male"/>
    <n v="8"/>
    <n v="4"/>
    <n v="1"/>
    <n v="382652"/>
    <n v="29.125"/>
    <m/>
    <x v="2"/>
    <x v="1"/>
  </r>
  <r>
    <n v="886"/>
    <x v="0"/>
    <x v="0"/>
    <s v="Rice, Mrs. William (Margaret Norton)"/>
    <s v="female"/>
    <n v="39"/>
    <n v="0"/>
    <n v="5"/>
    <n v="382652"/>
    <n v="29.125"/>
    <m/>
    <x v="2"/>
    <x v="0"/>
  </r>
  <r>
    <n v="136"/>
    <x v="0"/>
    <x v="1"/>
    <s v="Richard, Mr. Emile"/>
    <s v="male"/>
    <n v="23"/>
    <n v="0"/>
    <n v="0"/>
    <s v="SC/PARIS 2133"/>
    <n v="15.0458"/>
    <m/>
    <x v="1"/>
    <x v="0"/>
  </r>
  <r>
    <n v="832"/>
    <x v="1"/>
    <x v="1"/>
    <s v="Richards, Master. George Sibley"/>
    <s v="male"/>
    <n v="0.83"/>
    <n v="1"/>
    <n v="1"/>
    <n v="29106"/>
    <n v="18.75"/>
    <m/>
    <x v="0"/>
    <x v="1"/>
  </r>
  <r>
    <n v="408"/>
    <x v="1"/>
    <x v="1"/>
    <s v="Richards, Master. William Rowe"/>
    <s v="male"/>
    <n v="3"/>
    <n v="1"/>
    <n v="1"/>
    <n v="29106"/>
    <n v="18.75"/>
    <m/>
    <x v="0"/>
    <x v="1"/>
  </r>
  <r>
    <n v="438"/>
    <x v="1"/>
    <x v="1"/>
    <s v="Richards, Mrs. Sidney (Emily Hocking)"/>
    <s v="female"/>
    <n v="24"/>
    <n v="2"/>
    <n v="3"/>
    <n v="29106"/>
    <n v="18.75"/>
    <m/>
    <x v="0"/>
    <x v="0"/>
  </r>
  <r>
    <n v="527"/>
    <x v="1"/>
    <x v="1"/>
    <s v="Ridsdale, Miss. Lucy"/>
    <s v="female"/>
    <n v="50"/>
    <n v="0"/>
    <n v="0"/>
    <s v="W./C. 14258"/>
    <n v="10.5"/>
    <m/>
    <x v="0"/>
    <x v="0"/>
  </r>
  <r>
    <n v="374"/>
    <x v="0"/>
    <x v="2"/>
    <s v="Ringhini, Mr. Sante"/>
    <s v="male"/>
    <n v="22"/>
    <n v="0"/>
    <n v="0"/>
    <s v="PC 17760"/>
    <n v="135.63329999999999"/>
    <m/>
    <x v="1"/>
    <x v="0"/>
  </r>
  <r>
    <n v="591"/>
    <x v="0"/>
    <x v="0"/>
    <s v="Rintamaki, Mr. Matti"/>
    <s v="male"/>
    <n v="32"/>
    <n v="0"/>
    <n v="0"/>
    <s v="STON/O 2. 3101273"/>
    <n v="7.125"/>
    <m/>
    <x v="0"/>
    <x v="0"/>
  </r>
  <r>
    <n v="539"/>
    <x v="0"/>
    <x v="0"/>
    <s v="Risien, Mr. Samuel Beard"/>
    <s v="male"/>
    <n v="32"/>
    <n v="0"/>
    <n v="0"/>
    <n v="364498"/>
    <n v="14.5"/>
    <m/>
    <x v="0"/>
    <x v="0"/>
  </r>
  <r>
    <n v="558"/>
    <x v="0"/>
    <x v="2"/>
    <s v="Robbins, Mr. Victor"/>
    <s v="male"/>
    <n v="32"/>
    <n v="0"/>
    <n v="0"/>
    <s v="PC 17757"/>
    <n v="227.52500000000001"/>
    <m/>
    <x v="1"/>
    <x v="0"/>
  </r>
  <r>
    <n v="780"/>
    <x v="1"/>
    <x v="2"/>
    <s v="Robert, Mrs. Edward Scott (Elisabeth Walton McMillan)"/>
    <s v="female"/>
    <n v="43"/>
    <n v="0"/>
    <n v="1"/>
    <n v="24160"/>
    <n v="211.33750000000001"/>
    <s v="B3"/>
    <x v="0"/>
    <x v="0"/>
  </r>
  <r>
    <n v="133"/>
    <x v="0"/>
    <x v="0"/>
    <s v="Robins, Mrs. Alexander A (Grace Charity Laury)"/>
    <s v="female"/>
    <n v="47"/>
    <n v="1"/>
    <n v="0"/>
    <s v="A/5. 3337"/>
    <n v="14.5"/>
    <m/>
    <x v="0"/>
    <x v="0"/>
  </r>
  <r>
    <n v="868"/>
    <x v="0"/>
    <x v="2"/>
    <s v="Roebling, Mr. Washington Augustus II"/>
    <s v="male"/>
    <n v="31"/>
    <n v="0"/>
    <n v="0"/>
    <s v="PC 17590"/>
    <n v="50.495800000000003"/>
    <s v="A24"/>
    <x v="0"/>
    <x v="0"/>
  </r>
  <r>
    <n v="46"/>
    <x v="0"/>
    <x v="0"/>
    <s v="Rogers, Mr. William John"/>
    <s v="male"/>
    <n v="32"/>
    <n v="0"/>
    <n v="0"/>
    <s v="S.C./A.4. 23567"/>
    <n v="8.0500000000000007"/>
    <m/>
    <x v="0"/>
    <x v="0"/>
  </r>
  <r>
    <n v="188"/>
    <x v="1"/>
    <x v="2"/>
    <s v="Romaine, Mr. Charles Hallace (&quot;Mr C Rolmane&quot;)"/>
    <s v="male"/>
    <n v="45"/>
    <n v="0"/>
    <n v="0"/>
    <n v="111428"/>
    <n v="26.55"/>
    <m/>
    <x v="0"/>
    <x v="0"/>
  </r>
  <r>
    <n v="668"/>
    <x v="0"/>
    <x v="0"/>
    <s v="Rommetvedt, Mr. Knud Paust"/>
    <s v="male"/>
    <n v="32"/>
    <n v="0"/>
    <n v="0"/>
    <n v="312993"/>
    <n v="7.7750000000000004"/>
    <m/>
    <x v="0"/>
    <x v="0"/>
  </r>
  <r>
    <n v="186"/>
    <x v="0"/>
    <x v="2"/>
    <s v="Rood, Mr. Hugh Roscoe"/>
    <s v="male"/>
    <n v="32"/>
    <n v="0"/>
    <n v="0"/>
    <n v="113767"/>
    <n v="50"/>
    <s v="A32"/>
    <x v="0"/>
    <x v="0"/>
  </r>
  <r>
    <n v="425"/>
    <x v="0"/>
    <x v="0"/>
    <s v="Rosblom, Mr. Viktor Richard"/>
    <s v="male"/>
    <n v="18"/>
    <n v="1"/>
    <n v="1"/>
    <n v="370129"/>
    <n v="20.212499999999999"/>
    <m/>
    <x v="0"/>
    <x v="0"/>
  </r>
  <r>
    <n v="255"/>
    <x v="0"/>
    <x v="0"/>
    <s v="Rosblom, Mrs. Viktor (Helena Wilhelmina)"/>
    <s v="female"/>
    <n v="41"/>
    <n v="0"/>
    <n v="2"/>
    <n v="370129"/>
    <n v="20.212499999999999"/>
    <m/>
    <x v="0"/>
    <x v="0"/>
  </r>
  <r>
    <n v="584"/>
    <x v="0"/>
    <x v="2"/>
    <s v="Ross, Mr. John Hugo"/>
    <s v="male"/>
    <n v="36"/>
    <n v="0"/>
    <n v="0"/>
    <n v="13049"/>
    <n v="40.125"/>
    <s v="A10"/>
    <x v="1"/>
    <x v="0"/>
  </r>
  <r>
    <n v="760"/>
    <x v="1"/>
    <x v="2"/>
    <s v="Rothes, the Countess. of (Lucy Noel Martha Dyer-Edwards)"/>
    <s v="female"/>
    <n v="33"/>
    <n v="0"/>
    <n v="0"/>
    <n v="110152"/>
    <n v="86.5"/>
    <s v="B77"/>
    <x v="0"/>
    <x v="0"/>
  </r>
  <r>
    <n v="514"/>
    <x v="1"/>
    <x v="2"/>
    <s v="Rothschild, Mrs. Martin (Elizabeth L. Barrett)"/>
    <s v="female"/>
    <n v="54"/>
    <n v="1"/>
    <n v="0"/>
    <s v="PC 17603"/>
    <n v="59.4"/>
    <m/>
    <x v="1"/>
    <x v="0"/>
  </r>
  <r>
    <n v="483"/>
    <x v="0"/>
    <x v="0"/>
    <s v="Rouse, Mr. Richard Henry"/>
    <s v="male"/>
    <n v="50"/>
    <n v="0"/>
    <n v="0"/>
    <s v="A/5 3594"/>
    <n v="8.0500000000000007"/>
    <m/>
    <x v="0"/>
    <x v="0"/>
  </r>
  <r>
    <n v="57"/>
    <x v="1"/>
    <x v="1"/>
    <s v="Rugg, Miss. Emily"/>
    <s v="female"/>
    <n v="21"/>
    <n v="0"/>
    <n v="0"/>
    <s v="C.A. 31026"/>
    <n v="10.5"/>
    <m/>
    <x v="0"/>
    <x v="0"/>
  </r>
  <r>
    <n v="575"/>
    <x v="0"/>
    <x v="0"/>
    <s v="Rush, Mr. Alfred George John"/>
    <s v="male"/>
    <n v="16"/>
    <n v="0"/>
    <n v="0"/>
    <s v="A/4. 20589"/>
    <n v="8.0500000000000007"/>
    <m/>
    <x v="0"/>
    <x v="0"/>
  </r>
  <r>
    <n v="518"/>
    <x v="0"/>
    <x v="0"/>
    <s v="Ryan, Mr. Patrick"/>
    <s v="male"/>
    <n v="32"/>
    <n v="0"/>
    <n v="0"/>
    <n v="371110"/>
    <n v="24.15"/>
    <m/>
    <x v="2"/>
    <x v="0"/>
  </r>
  <r>
    <n v="312"/>
    <x v="1"/>
    <x v="2"/>
    <s v="Ryerson, Miss. Emily Borie"/>
    <s v="female"/>
    <n v="18"/>
    <n v="2"/>
    <n v="2"/>
    <s v="PC 17608"/>
    <n v="262.375"/>
    <s v="B57 B59 B63 B66"/>
    <x v="1"/>
    <x v="0"/>
  </r>
  <r>
    <n v="743"/>
    <x v="1"/>
    <x v="2"/>
    <s v="Ryerson, Miss. Susan Parker &quot;Suzette&quot;"/>
    <s v="female"/>
    <n v="21"/>
    <n v="2"/>
    <n v="2"/>
    <s v="PC 17608"/>
    <n v="262.375"/>
    <s v="B57 B59 B63 B66"/>
    <x v="1"/>
    <x v="0"/>
  </r>
  <r>
    <n v="833"/>
    <x v="0"/>
    <x v="0"/>
    <s v="Saad, Mr. Amin"/>
    <s v="male"/>
    <n v="32"/>
    <n v="0"/>
    <n v="0"/>
    <n v="2671"/>
    <n v="7.2291999999999996"/>
    <m/>
    <x v="1"/>
    <x v="0"/>
  </r>
  <r>
    <n v="694"/>
    <x v="0"/>
    <x v="0"/>
    <s v="Saad, Mr. Khalil"/>
    <s v="male"/>
    <n v="25"/>
    <n v="0"/>
    <n v="0"/>
    <n v="2672"/>
    <n v="7.2249999999999996"/>
    <m/>
    <x v="1"/>
    <x v="0"/>
  </r>
  <r>
    <n v="299"/>
    <x v="1"/>
    <x v="2"/>
    <s v="Saalfeld, Mr. Adolphe"/>
    <s v="male"/>
    <n v="32"/>
    <n v="0"/>
    <n v="0"/>
    <n v="19988"/>
    <n v="30.5"/>
    <s v="C106"/>
    <x v="0"/>
    <x v="0"/>
  </r>
  <r>
    <n v="389"/>
    <x v="0"/>
    <x v="0"/>
    <s v="Sadlier, Mr. Matthew"/>
    <s v="male"/>
    <n v="32"/>
    <n v="0"/>
    <n v="0"/>
    <n v="367655"/>
    <n v="7.7291999999999996"/>
    <m/>
    <x v="2"/>
    <x v="0"/>
  </r>
  <r>
    <n v="160"/>
    <x v="1"/>
    <x v="0"/>
    <s v="Sage, Master. Thomas Henry"/>
    <s v="male"/>
    <n v="9"/>
    <n v="8"/>
    <n v="2"/>
    <s v="CA. 2343"/>
    <n v="69.55"/>
    <m/>
    <x v="0"/>
    <x v="1"/>
  </r>
  <r>
    <n v="181"/>
    <x v="0"/>
    <x v="0"/>
    <s v="Sage, Miss. Constance Gladys"/>
    <s v="female"/>
    <n v="21"/>
    <n v="8"/>
    <n v="2"/>
    <s v="CA. 2343"/>
    <n v="69.55"/>
    <m/>
    <x v="0"/>
    <x v="0"/>
  </r>
  <r>
    <n v="864"/>
    <x v="0"/>
    <x v="0"/>
    <s v="Sage, Miss. Dorothy Edith &quot;Dolly&quot;"/>
    <s v="female"/>
    <n v="21"/>
    <n v="8"/>
    <n v="2"/>
    <s v="CA. 2343"/>
    <n v="69.55"/>
    <m/>
    <x v="0"/>
    <x v="0"/>
  </r>
  <r>
    <n v="793"/>
    <x v="0"/>
    <x v="0"/>
    <s v="Sage, Miss. Stella Anna"/>
    <s v="female"/>
    <n v="21"/>
    <n v="8"/>
    <n v="2"/>
    <s v="CA. 2343"/>
    <n v="69.55"/>
    <m/>
    <x v="0"/>
    <x v="0"/>
  </r>
  <r>
    <n v="847"/>
    <x v="0"/>
    <x v="0"/>
    <s v="Sage, Mr. Douglas Bullen"/>
    <s v="male"/>
    <n v="32"/>
    <n v="8"/>
    <n v="2"/>
    <s v="CA. 2343"/>
    <n v="69.55"/>
    <m/>
    <x v="0"/>
    <x v="0"/>
  </r>
  <r>
    <n v="202"/>
    <x v="0"/>
    <x v="0"/>
    <s v="Sage, Mr. Frederick"/>
    <s v="male"/>
    <n v="32"/>
    <n v="8"/>
    <n v="2"/>
    <s v="CA. 2343"/>
    <n v="69.55"/>
    <m/>
    <x v="0"/>
    <x v="0"/>
  </r>
  <r>
    <n v="325"/>
    <x v="0"/>
    <x v="0"/>
    <s v="Sage, Mr. George John Jr"/>
    <s v="male"/>
    <n v="32"/>
    <n v="8"/>
    <n v="2"/>
    <s v="CA. 2343"/>
    <n v="69.55"/>
    <m/>
    <x v="0"/>
    <x v="0"/>
  </r>
  <r>
    <n v="642"/>
    <x v="1"/>
    <x v="2"/>
    <s v="Sagesser, Mlle. Emma"/>
    <s v="female"/>
    <n v="24"/>
    <n v="0"/>
    <n v="0"/>
    <s v="PC 17477"/>
    <n v="69.3"/>
    <s v="B35"/>
    <x v="1"/>
    <x v="0"/>
  </r>
  <r>
    <n v="107"/>
    <x v="1"/>
    <x v="0"/>
    <s v="Salkjelsvik, Miss. Anna Kristine"/>
    <s v="female"/>
    <n v="21"/>
    <n v="0"/>
    <n v="0"/>
    <n v="343120"/>
    <n v="7.65"/>
    <m/>
    <x v="0"/>
    <x v="0"/>
  </r>
  <r>
    <n v="529"/>
    <x v="0"/>
    <x v="0"/>
    <s v="Salonen, Mr. Johan Werner"/>
    <s v="male"/>
    <n v="39"/>
    <n v="0"/>
    <n v="0"/>
    <n v="3101296"/>
    <n v="7.9249999999999998"/>
    <m/>
    <x v="0"/>
    <x v="0"/>
  </r>
  <r>
    <n v="49"/>
    <x v="0"/>
    <x v="0"/>
    <s v="Samaan, Mr. Youssef"/>
    <s v="male"/>
    <n v="11"/>
    <n v="2"/>
    <n v="0"/>
    <n v="2662"/>
    <n v="21.679200000000002"/>
    <m/>
    <x v="1"/>
    <x v="1"/>
  </r>
  <r>
    <n v="11"/>
    <x v="1"/>
    <x v="0"/>
    <s v="Sandstrom, Miss. Marguerite Rut"/>
    <s v="female"/>
    <n v="4"/>
    <n v="1"/>
    <n v="1"/>
    <s v="PP 9549"/>
    <n v="16.7"/>
    <s v="G6"/>
    <x v="0"/>
    <x v="1"/>
  </r>
  <r>
    <n v="395"/>
    <x v="1"/>
    <x v="0"/>
    <s v="Sandstrom, Mrs. Hjalmar (Agnes Charlotta Bengtsson)"/>
    <s v="female"/>
    <n v="24"/>
    <n v="0"/>
    <n v="2"/>
    <s v="PP 9549"/>
    <n v="16.7"/>
    <s v="G6"/>
    <x v="0"/>
    <x v="0"/>
  </r>
  <r>
    <n v="13"/>
    <x v="0"/>
    <x v="0"/>
    <s v="Saundercock, Mr. William Henry"/>
    <s v="male"/>
    <n v="20"/>
    <n v="0"/>
    <n v="0"/>
    <s v="A/5. 2151"/>
    <n v="8.0500000000000007"/>
    <m/>
    <x v="0"/>
    <x v="0"/>
  </r>
  <r>
    <n v="677"/>
    <x v="0"/>
    <x v="0"/>
    <s v="Sawyer, Mr. Frederick Charles"/>
    <s v="male"/>
    <n v="24.5"/>
    <n v="0"/>
    <n v="0"/>
    <n v="342826"/>
    <n v="8.0500000000000007"/>
    <m/>
    <x v="0"/>
    <x v="0"/>
  </r>
  <r>
    <n v="469"/>
    <x v="0"/>
    <x v="0"/>
    <s v="Scanlan, Mr. James"/>
    <s v="male"/>
    <n v="32"/>
    <n v="0"/>
    <n v="0"/>
    <n v="36209"/>
    <n v="7.7249999999999996"/>
    <m/>
    <x v="2"/>
    <x v="0"/>
  </r>
  <r>
    <n v="411"/>
    <x v="0"/>
    <x v="0"/>
    <s v="Sdycoff, Mr. Todor"/>
    <s v="male"/>
    <n v="32"/>
    <n v="0"/>
    <n v="0"/>
    <n v="349222"/>
    <n v="7.8958000000000004"/>
    <m/>
    <x v="0"/>
    <x v="0"/>
  </r>
  <r>
    <n v="344"/>
    <x v="0"/>
    <x v="1"/>
    <s v="Sedgwick, Mr. Charles Frederick Waddington"/>
    <s v="male"/>
    <n v="25"/>
    <n v="0"/>
    <n v="0"/>
    <n v="244361"/>
    <n v="13"/>
    <m/>
    <x v="0"/>
    <x v="0"/>
  </r>
  <r>
    <n v="843"/>
    <x v="1"/>
    <x v="2"/>
    <s v="Serepeca, Miss. Augusta"/>
    <s v="female"/>
    <n v="30"/>
    <n v="0"/>
    <n v="0"/>
    <n v="113798"/>
    <n v="31"/>
    <m/>
    <x v="1"/>
    <x v="0"/>
  </r>
  <r>
    <n v="448"/>
    <x v="1"/>
    <x v="2"/>
    <s v="Seward, Mr. Frederic Kimber"/>
    <s v="male"/>
    <n v="34"/>
    <n v="0"/>
    <n v="0"/>
    <n v="113794"/>
    <n v="26.55"/>
    <m/>
    <x v="0"/>
    <x v="0"/>
  </r>
  <r>
    <n v="552"/>
    <x v="0"/>
    <x v="1"/>
    <s v="Sharp, Mr. Percival James R"/>
    <s v="male"/>
    <n v="27"/>
    <n v="0"/>
    <n v="0"/>
    <n v="244358"/>
    <n v="26"/>
    <m/>
    <x v="0"/>
    <x v="0"/>
  </r>
  <r>
    <n v="82"/>
    <x v="1"/>
    <x v="0"/>
    <s v="Sheerlinck, Mr. Jan Baptist"/>
    <s v="male"/>
    <n v="29"/>
    <n v="0"/>
    <n v="0"/>
    <n v="345779"/>
    <n v="9.5"/>
    <m/>
    <x v="0"/>
    <x v="0"/>
  </r>
  <r>
    <n v="498"/>
    <x v="0"/>
    <x v="0"/>
    <s v="Shellard, Mr. Frederick William"/>
    <s v="male"/>
    <n v="32"/>
    <n v="0"/>
    <n v="0"/>
    <s v="C.A. 6212"/>
    <n v="15.1"/>
    <m/>
    <x v="0"/>
    <x v="0"/>
  </r>
  <r>
    <n v="881"/>
    <x v="1"/>
    <x v="1"/>
    <s v="Shelley, Mrs. William (Imanita Parrish Hall)"/>
    <s v="female"/>
    <n v="25"/>
    <n v="0"/>
    <n v="1"/>
    <n v="230433"/>
    <n v="26"/>
    <m/>
    <x v="0"/>
    <x v="0"/>
  </r>
  <r>
    <n v="96"/>
    <x v="0"/>
    <x v="0"/>
    <s v="Shorney, Mr. Charles Joseph"/>
    <s v="male"/>
    <n v="32"/>
    <n v="0"/>
    <n v="0"/>
    <n v="374910"/>
    <n v="8.0500000000000007"/>
    <m/>
    <x v="0"/>
    <x v="0"/>
  </r>
  <r>
    <n v="610"/>
    <x v="1"/>
    <x v="2"/>
    <s v="Shutes, Miss. Elizabeth W"/>
    <s v="female"/>
    <n v="40"/>
    <n v="0"/>
    <n v="0"/>
    <s v="PC 17582"/>
    <n v="153.46250000000001"/>
    <s v="C125"/>
    <x v="0"/>
    <x v="0"/>
  </r>
  <r>
    <n v="418"/>
    <x v="1"/>
    <x v="1"/>
    <s v="Silven, Miss. Lyyli Karoliina"/>
    <s v="female"/>
    <n v="18"/>
    <n v="0"/>
    <n v="2"/>
    <n v="250652"/>
    <n v="13"/>
    <m/>
    <x v="0"/>
    <x v="0"/>
  </r>
  <r>
    <n v="702"/>
    <x v="1"/>
    <x v="2"/>
    <s v="Silverthorne, Mr. Spencer Victor"/>
    <s v="male"/>
    <n v="32"/>
    <n v="0"/>
    <n v="0"/>
    <s v="PC 17475"/>
    <n v="26.287500000000001"/>
    <s v="E24"/>
    <x v="0"/>
    <x v="0"/>
  </r>
  <r>
    <n v="435"/>
    <x v="0"/>
    <x v="2"/>
    <s v="Silvey, Mr. William Baird"/>
    <s v="male"/>
    <n v="50"/>
    <n v="1"/>
    <n v="0"/>
    <n v="13507"/>
    <n v="55.9"/>
    <s v="E44"/>
    <x v="0"/>
    <x v="0"/>
  </r>
  <r>
    <n v="578"/>
    <x v="1"/>
    <x v="2"/>
    <s v="Silvey, Mrs. William Baird (Alice Munger)"/>
    <s v="female"/>
    <n v="39"/>
    <n v="1"/>
    <n v="0"/>
    <n v="13507"/>
    <n v="55.9"/>
    <s v="E44"/>
    <x v="0"/>
    <x v="0"/>
  </r>
  <r>
    <n v="564"/>
    <x v="0"/>
    <x v="0"/>
    <s v="Simmons, Mr. John"/>
    <s v="male"/>
    <n v="32"/>
    <n v="0"/>
    <n v="0"/>
    <s v="SOTON/OQ 392082"/>
    <n v="8.0500000000000007"/>
    <m/>
    <x v="0"/>
    <x v="0"/>
  </r>
  <r>
    <n v="648"/>
    <x v="1"/>
    <x v="2"/>
    <s v="Simonius-Blumer, Col. Oberst Alfons"/>
    <s v="male"/>
    <n v="56"/>
    <n v="0"/>
    <n v="0"/>
    <n v="13213"/>
    <n v="35.5"/>
    <s v="A26"/>
    <x v="1"/>
    <x v="0"/>
  </r>
  <r>
    <n v="748"/>
    <x v="1"/>
    <x v="1"/>
    <s v="Sinkkonen, Miss. Anna"/>
    <s v="female"/>
    <n v="30"/>
    <n v="0"/>
    <n v="0"/>
    <n v="250648"/>
    <n v="13"/>
    <m/>
    <x v="0"/>
    <x v="0"/>
  </r>
  <r>
    <n v="61"/>
    <x v="0"/>
    <x v="0"/>
    <s v="Sirayanian, Mr. Orsen"/>
    <s v="male"/>
    <n v="22"/>
    <n v="0"/>
    <n v="0"/>
    <n v="2669"/>
    <n v="7.2291999999999996"/>
    <m/>
    <x v="1"/>
    <x v="0"/>
  </r>
  <r>
    <n v="838"/>
    <x v="0"/>
    <x v="0"/>
    <s v="Sirota, Mr. Maurice"/>
    <s v="male"/>
    <n v="32"/>
    <n v="0"/>
    <n v="0"/>
    <n v="392092"/>
    <n v="8.0500000000000007"/>
    <m/>
    <x v="0"/>
    <x v="0"/>
  </r>
  <r>
    <n v="562"/>
    <x v="0"/>
    <x v="0"/>
    <s v="Sivic, Mr. Husein"/>
    <s v="male"/>
    <n v="40"/>
    <n v="0"/>
    <n v="0"/>
    <n v="349251"/>
    <n v="7.8958000000000004"/>
    <m/>
    <x v="0"/>
    <x v="0"/>
  </r>
  <r>
    <n v="174"/>
    <x v="0"/>
    <x v="0"/>
    <s v="Sivola, Mr. Antti Wilhelm"/>
    <s v="male"/>
    <n v="21"/>
    <n v="0"/>
    <n v="0"/>
    <s v="STON/O 2. 3101280"/>
    <n v="7.9249999999999998"/>
    <m/>
    <x v="0"/>
    <x v="0"/>
  </r>
  <r>
    <n v="787"/>
    <x v="1"/>
    <x v="0"/>
    <s v="Sjoblom, Miss. Anna Sofia"/>
    <s v="female"/>
    <n v="18"/>
    <n v="0"/>
    <n v="0"/>
    <n v="3101265"/>
    <n v="7.4958"/>
    <m/>
    <x v="0"/>
    <x v="0"/>
  </r>
  <r>
    <n v="233"/>
    <x v="0"/>
    <x v="1"/>
    <s v="Sjostedt, Mr. Ernst Adolf"/>
    <s v="male"/>
    <n v="59"/>
    <n v="0"/>
    <n v="0"/>
    <n v="237442"/>
    <n v="13.5"/>
    <m/>
    <x v="0"/>
    <x v="0"/>
  </r>
  <r>
    <n v="64"/>
    <x v="1"/>
    <x v="0"/>
    <s v="Skoog, Master. Harald"/>
    <s v="male"/>
    <n v="4"/>
    <n v="3"/>
    <n v="2"/>
    <n v="347088"/>
    <n v="27.9"/>
    <m/>
    <x v="0"/>
    <x v="1"/>
  </r>
  <r>
    <n v="820"/>
    <x v="1"/>
    <x v="0"/>
    <s v="Skoog, Master. Karl Thorsten"/>
    <s v="male"/>
    <n v="10"/>
    <n v="3"/>
    <n v="2"/>
    <n v="347088"/>
    <n v="27.9"/>
    <m/>
    <x v="0"/>
    <x v="1"/>
  </r>
  <r>
    <n v="635"/>
    <x v="1"/>
    <x v="0"/>
    <s v="Skoog, Miss. Mabel"/>
    <s v="female"/>
    <n v="9"/>
    <n v="3"/>
    <n v="2"/>
    <n v="347088"/>
    <n v="27.9"/>
    <m/>
    <x v="0"/>
    <x v="1"/>
  </r>
  <r>
    <n v="643"/>
    <x v="1"/>
    <x v="0"/>
    <s v="Skoog, Miss. Margit Elizabeth"/>
    <s v="female"/>
    <n v="2"/>
    <n v="3"/>
    <n v="2"/>
    <n v="347088"/>
    <n v="27.9"/>
    <m/>
    <x v="0"/>
    <x v="1"/>
  </r>
  <r>
    <n v="361"/>
    <x v="0"/>
    <x v="0"/>
    <s v="Skoog, Mr. Wilhelm"/>
    <s v="male"/>
    <n v="40"/>
    <n v="1"/>
    <n v="4"/>
    <n v="347088"/>
    <n v="27.9"/>
    <m/>
    <x v="0"/>
    <x v="0"/>
  </r>
  <r>
    <n v="168"/>
    <x v="0"/>
    <x v="0"/>
    <s v="Skoog, Mrs. William (Anna Bernhardina Karlsson)"/>
    <s v="female"/>
    <n v="45"/>
    <n v="1"/>
    <n v="4"/>
    <n v="347088"/>
    <n v="27.9"/>
    <m/>
    <x v="0"/>
    <x v="0"/>
  </r>
  <r>
    <n v="602"/>
    <x v="0"/>
    <x v="0"/>
    <s v="Slabenoff, Mr. Petco"/>
    <s v="male"/>
    <n v="32"/>
    <n v="0"/>
    <n v="0"/>
    <n v="349214"/>
    <n v="7.8958000000000004"/>
    <m/>
    <x v="0"/>
    <x v="0"/>
  </r>
  <r>
    <n v="323"/>
    <x v="1"/>
    <x v="1"/>
    <s v="Slayter, Miss. Hilda Mary"/>
    <s v="female"/>
    <n v="30"/>
    <n v="0"/>
    <n v="0"/>
    <n v="234818"/>
    <n v="12.35"/>
    <m/>
    <x v="2"/>
    <x v="0"/>
  </r>
  <r>
    <n v="813"/>
    <x v="0"/>
    <x v="1"/>
    <s v="Slemen, Mr. Richard James"/>
    <s v="male"/>
    <n v="32"/>
    <n v="0"/>
    <n v="0"/>
    <n v="28206"/>
    <n v="10.5"/>
    <m/>
    <x v="0"/>
    <x v="0"/>
  </r>
  <r>
    <n v="88"/>
    <x v="0"/>
    <x v="0"/>
    <s v="Slocovski, Mr. Selman Francis"/>
    <s v="male"/>
    <n v="32"/>
    <n v="0"/>
    <n v="0"/>
    <s v="SOTON/OQ 392086"/>
    <n v="8.0500000000000007"/>
    <m/>
    <x v="0"/>
    <x v="0"/>
  </r>
  <r>
    <n v="24"/>
    <x v="1"/>
    <x v="2"/>
    <s v="Sloper, Mr. William Thompson"/>
    <s v="male"/>
    <n v="28"/>
    <n v="0"/>
    <n v="0"/>
    <n v="113788"/>
    <n v="35.5"/>
    <s v="A6"/>
    <x v="0"/>
    <x v="0"/>
  </r>
  <r>
    <n v="468"/>
    <x v="0"/>
    <x v="2"/>
    <s v="Smart, Mr. John Montgomery"/>
    <s v="male"/>
    <n v="56"/>
    <n v="0"/>
    <n v="0"/>
    <n v="113792"/>
    <n v="26.55"/>
    <m/>
    <x v="0"/>
    <x v="0"/>
  </r>
  <r>
    <n v="159"/>
    <x v="0"/>
    <x v="0"/>
    <s v="Smiljanic, Mr. Mile"/>
    <s v="male"/>
    <n v="32"/>
    <n v="0"/>
    <n v="0"/>
    <n v="315037"/>
    <n v="8.6624999999999996"/>
    <m/>
    <x v="0"/>
    <x v="0"/>
  </r>
  <r>
    <n v="347"/>
    <x v="1"/>
    <x v="1"/>
    <s v="Smith, Miss. Marion Elsie"/>
    <s v="female"/>
    <n v="40"/>
    <n v="0"/>
    <n v="0"/>
    <n v="31418"/>
    <n v="13"/>
    <m/>
    <x v="0"/>
    <x v="0"/>
  </r>
  <r>
    <n v="175"/>
    <x v="0"/>
    <x v="2"/>
    <s v="Smith, Mr. James Clinch"/>
    <s v="male"/>
    <n v="56"/>
    <n v="0"/>
    <n v="0"/>
    <n v="17764"/>
    <n v="30.695799999999998"/>
    <s v="A7"/>
    <x v="1"/>
    <x v="0"/>
  </r>
  <r>
    <n v="285"/>
    <x v="0"/>
    <x v="2"/>
    <s v="Smith, Mr. Richard William"/>
    <s v="male"/>
    <n v="32"/>
    <n v="0"/>
    <n v="0"/>
    <n v="113056"/>
    <n v="26"/>
    <s v="A19"/>
    <x v="0"/>
    <x v="0"/>
  </r>
  <r>
    <n v="261"/>
    <x v="0"/>
    <x v="0"/>
    <s v="Smith, Mr. Thomas"/>
    <s v="male"/>
    <n v="32"/>
    <n v="0"/>
    <n v="0"/>
    <n v="384461"/>
    <n v="7.75"/>
    <m/>
    <x v="2"/>
    <x v="0"/>
  </r>
  <r>
    <n v="135"/>
    <x v="0"/>
    <x v="1"/>
    <s v="Sobey, Mr. Samuel James Hayden"/>
    <s v="male"/>
    <n v="25"/>
    <n v="0"/>
    <n v="0"/>
    <s v="C.A. 29178"/>
    <n v="13"/>
    <m/>
    <x v="0"/>
    <x v="0"/>
  </r>
  <r>
    <n v="716"/>
    <x v="0"/>
    <x v="0"/>
    <s v="Soholt, Mr. Peter Andreas Lauritz Andersen"/>
    <s v="male"/>
    <n v="19"/>
    <n v="0"/>
    <n v="0"/>
    <n v="348124"/>
    <n v="7.65"/>
    <s v="F G73"/>
    <x v="0"/>
    <x v="0"/>
  </r>
  <r>
    <n v="489"/>
    <x v="0"/>
    <x v="0"/>
    <s v="Somerton, Mr. Francis William"/>
    <s v="male"/>
    <n v="30"/>
    <n v="0"/>
    <n v="0"/>
    <s v="A.5. 18509"/>
    <n v="8.0500000000000007"/>
    <m/>
    <x v="0"/>
    <x v="0"/>
  </r>
  <r>
    <n v="320"/>
    <x v="1"/>
    <x v="2"/>
    <s v="Spedden, Mrs. Frederic Oakley (Margaretta Corning Stone)"/>
    <s v="female"/>
    <n v="40"/>
    <n v="1"/>
    <n v="1"/>
    <n v="16966"/>
    <n v="134.5"/>
    <s v="E34"/>
    <x v="1"/>
    <x v="0"/>
  </r>
  <r>
    <n v="32"/>
    <x v="1"/>
    <x v="2"/>
    <s v="Spencer, Mrs. William Augustus (Marie Eugenie)"/>
    <s v="female"/>
    <n v="36"/>
    <n v="1"/>
    <n v="0"/>
    <s v="PC 17569"/>
    <n v="146.52080000000001"/>
    <s v="B78"/>
    <x v="1"/>
    <x v="0"/>
  </r>
  <r>
    <n v="633"/>
    <x v="1"/>
    <x v="2"/>
    <s v="Stahelin-Maeglin, Dr. Max"/>
    <s v="male"/>
    <n v="32"/>
    <n v="0"/>
    <n v="0"/>
    <n v="13214"/>
    <n v="30.5"/>
    <s v="B50"/>
    <x v="1"/>
    <x v="0"/>
  </r>
  <r>
    <n v="77"/>
    <x v="0"/>
    <x v="0"/>
    <s v="Staneff, Mr. Ivan"/>
    <s v="male"/>
    <n v="32"/>
    <n v="0"/>
    <n v="0"/>
    <n v="349208"/>
    <n v="7.8958000000000004"/>
    <m/>
    <x v="0"/>
    <x v="0"/>
  </r>
  <r>
    <n v="286"/>
    <x v="0"/>
    <x v="0"/>
    <s v="Stankovic, Mr. Ivan"/>
    <s v="male"/>
    <n v="33"/>
    <n v="0"/>
    <n v="0"/>
    <n v="349239"/>
    <n v="8.6624999999999996"/>
    <m/>
    <x v="1"/>
    <x v="0"/>
  </r>
  <r>
    <n v="650"/>
    <x v="1"/>
    <x v="0"/>
    <s v="Stanley, Miss. Amy Zillah Elsie"/>
    <s v="female"/>
    <n v="23"/>
    <n v="0"/>
    <n v="0"/>
    <s v="CA. 2314"/>
    <n v="7.55"/>
    <m/>
    <x v="0"/>
    <x v="0"/>
  </r>
  <r>
    <n v="495"/>
    <x v="0"/>
    <x v="0"/>
    <s v="Stanley, Mr. Edward Roland"/>
    <s v="male"/>
    <n v="21"/>
    <n v="0"/>
    <n v="0"/>
    <s v="A/4 45380"/>
    <n v="8.0500000000000007"/>
    <m/>
    <x v="0"/>
    <x v="0"/>
  </r>
  <r>
    <n v="253"/>
    <x v="0"/>
    <x v="2"/>
    <s v="Stead, Mr. William Thomas"/>
    <s v="male"/>
    <n v="62"/>
    <n v="0"/>
    <n v="0"/>
    <n v="113514"/>
    <n v="26.55"/>
    <s v="C87"/>
    <x v="0"/>
    <x v="0"/>
  </r>
  <r>
    <n v="592"/>
    <x v="1"/>
    <x v="2"/>
    <s v="Stephenson, Mrs. Walter Bertram (Martha Eustis)"/>
    <s v="female"/>
    <n v="52"/>
    <n v="1"/>
    <n v="0"/>
    <n v="36947"/>
    <n v="78.2667"/>
    <s v="D20"/>
    <x v="1"/>
    <x v="0"/>
  </r>
  <r>
    <n v="65"/>
    <x v="0"/>
    <x v="2"/>
    <s v="Stewart, Mr. Albert A"/>
    <s v="male"/>
    <n v="32"/>
    <n v="0"/>
    <n v="0"/>
    <s v="PC 17605"/>
    <n v="27.720800000000001"/>
    <m/>
    <x v="1"/>
    <x v="0"/>
  </r>
  <r>
    <n v="830"/>
    <x v="1"/>
    <x v="2"/>
    <s v="Stone, Mrs. George Nelson (Martha Evelyn)"/>
    <s v="female"/>
    <n v="62"/>
    <n v="0"/>
    <n v="0"/>
    <n v="113572"/>
    <n v="80"/>
    <s v="B28"/>
    <x v="3"/>
    <x v="0"/>
  </r>
  <r>
    <n v="567"/>
    <x v="0"/>
    <x v="0"/>
    <s v="Stoytcheff, Mr. Ilia"/>
    <s v="male"/>
    <n v="19"/>
    <n v="0"/>
    <n v="0"/>
    <n v="349205"/>
    <n v="7.8958000000000004"/>
    <m/>
    <x v="0"/>
    <x v="0"/>
  </r>
  <r>
    <n v="475"/>
    <x v="0"/>
    <x v="0"/>
    <s v="Strandberg, Miss. Ida Sofia"/>
    <s v="female"/>
    <n v="22"/>
    <n v="0"/>
    <n v="0"/>
    <n v="7553"/>
    <n v="9.8375000000000004"/>
    <m/>
    <x v="0"/>
    <x v="0"/>
  </r>
  <r>
    <n v="745"/>
    <x v="1"/>
    <x v="0"/>
    <s v="Stranden, Mr. Juho"/>
    <s v="male"/>
    <n v="31"/>
    <n v="0"/>
    <n v="0"/>
    <s v="STON/O 2. 3101288"/>
    <n v="7.9249999999999998"/>
    <m/>
    <x v="0"/>
    <x v="0"/>
  </r>
  <r>
    <n v="206"/>
    <x v="1"/>
    <x v="0"/>
    <s v="Strom, Miss. Telma Matilda"/>
    <s v="female"/>
    <n v="2"/>
    <n v="0"/>
    <n v="1"/>
    <n v="347054"/>
    <n v="10.4625"/>
    <s v="G6"/>
    <x v="0"/>
    <x v="1"/>
  </r>
  <r>
    <n v="252"/>
    <x v="0"/>
    <x v="0"/>
    <s v="Strom, Mrs. Wilhelm (Elna Matilda Persson)"/>
    <s v="female"/>
    <n v="29"/>
    <n v="1"/>
    <n v="1"/>
    <n v="347054"/>
    <n v="10.4625"/>
    <s v="G6"/>
    <x v="0"/>
    <x v="0"/>
  </r>
  <r>
    <n v="221"/>
    <x v="1"/>
    <x v="0"/>
    <s v="Sunderland, Mr. Victor Francis"/>
    <s v="male"/>
    <n v="16"/>
    <n v="0"/>
    <n v="0"/>
    <s v="SOTON/OQ 392089"/>
    <n v="8.0500000000000007"/>
    <m/>
    <x v="0"/>
    <x v="0"/>
  </r>
  <r>
    <n v="415"/>
    <x v="1"/>
    <x v="0"/>
    <s v="Sundman, Mr. Johan Julian"/>
    <s v="male"/>
    <n v="44"/>
    <n v="0"/>
    <n v="0"/>
    <s v="STON/O 2. 3101269"/>
    <n v="7.9249999999999998"/>
    <m/>
    <x v="0"/>
    <x v="0"/>
  </r>
  <r>
    <n v="885"/>
    <x v="0"/>
    <x v="0"/>
    <s v="Sutehall, Mr. Henry Jr"/>
    <s v="male"/>
    <n v="25"/>
    <n v="0"/>
    <n v="0"/>
    <s v="SOTON/OQ 392076"/>
    <n v="7.05"/>
    <m/>
    <x v="0"/>
    <x v="0"/>
  </r>
  <r>
    <n v="626"/>
    <x v="0"/>
    <x v="2"/>
    <s v="Sutton, Mr. Frederick"/>
    <s v="male"/>
    <n v="61"/>
    <n v="0"/>
    <n v="0"/>
    <n v="36963"/>
    <n v="32.320799999999998"/>
    <s v="D50"/>
    <x v="0"/>
    <x v="0"/>
  </r>
  <r>
    <n v="852"/>
    <x v="0"/>
    <x v="0"/>
    <s v="Svensson, Mr. Johan"/>
    <s v="male"/>
    <n v="74"/>
    <n v="0"/>
    <n v="0"/>
    <n v="347060"/>
    <n v="7.7750000000000004"/>
    <m/>
    <x v="0"/>
    <x v="0"/>
  </r>
  <r>
    <n v="500"/>
    <x v="0"/>
    <x v="0"/>
    <s v="Svensson, Mr. Olof"/>
    <s v="male"/>
    <n v="24"/>
    <n v="0"/>
    <n v="0"/>
    <n v="350035"/>
    <n v="7.7957999999999998"/>
    <m/>
    <x v="0"/>
    <x v="0"/>
  </r>
  <r>
    <n v="863"/>
    <x v="1"/>
    <x v="2"/>
    <s v="Swift, Mrs. Frederick Joel (Margaret Welles Barron)"/>
    <s v="female"/>
    <n v="48"/>
    <n v="0"/>
    <n v="0"/>
    <n v="17466"/>
    <n v="25.929200000000002"/>
    <s v="D17"/>
    <x v="0"/>
    <x v="0"/>
  </r>
  <r>
    <n v="586"/>
    <x v="1"/>
    <x v="2"/>
    <s v="Taussig, Miss. Ruth"/>
    <s v="female"/>
    <n v="18"/>
    <n v="0"/>
    <n v="2"/>
    <n v="110413"/>
    <n v="79.650000000000006"/>
    <s v="E68"/>
    <x v="0"/>
    <x v="0"/>
  </r>
  <r>
    <n v="263"/>
    <x v="0"/>
    <x v="2"/>
    <s v="Taussig, Mr. Emil"/>
    <s v="male"/>
    <n v="52"/>
    <n v="1"/>
    <n v="1"/>
    <n v="110413"/>
    <n v="79.650000000000006"/>
    <s v="E67"/>
    <x v="0"/>
    <x v="0"/>
  </r>
  <r>
    <n v="559"/>
    <x v="1"/>
    <x v="2"/>
    <s v="Taussig, Mrs. Emil (Tillie Mandelbaum)"/>
    <s v="female"/>
    <n v="39"/>
    <n v="1"/>
    <n v="1"/>
    <n v="110413"/>
    <n v="79.650000000000006"/>
    <s v="E67"/>
    <x v="0"/>
    <x v="0"/>
  </r>
  <r>
    <n v="713"/>
    <x v="1"/>
    <x v="2"/>
    <s v="Taylor, Mr. Elmer Zebley"/>
    <s v="male"/>
    <n v="48"/>
    <n v="1"/>
    <n v="0"/>
    <n v="19996"/>
    <n v="52"/>
    <s v="C126"/>
    <x v="0"/>
    <x v="0"/>
  </r>
  <r>
    <n v="670"/>
    <x v="1"/>
    <x v="2"/>
    <s v="Taylor, Mrs. Elmer Zebley (Juliet Cummins Wright)"/>
    <s v="female"/>
    <n v="36"/>
    <n v="1"/>
    <n v="0"/>
    <n v="19996"/>
    <n v="52"/>
    <s v="C126"/>
    <x v="0"/>
    <x v="0"/>
  </r>
  <r>
    <n v="699"/>
    <x v="0"/>
    <x v="2"/>
    <s v="Thayer, Mr. John Borland"/>
    <s v="male"/>
    <n v="49"/>
    <n v="1"/>
    <n v="1"/>
    <n v="17421"/>
    <n v="110.88330000000001"/>
    <s v="C68"/>
    <x v="1"/>
    <x v="0"/>
  </r>
  <r>
    <n v="551"/>
    <x v="1"/>
    <x v="2"/>
    <s v="Thayer, Mr. John Borland Jr"/>
    <s v="male"/>
    <n v="17"/>
    <n v="0"/>
    <n v="2"/>
    <n v="17421"/>
    <n v="110.88330000000001"/>
    <s v="C70"/>
    <x v="1"/>
    <x v="0"/>
  </r>
  <r>
    <n v="582"/>
    <x v="1"/>
    <x v="2"/>
    <s v="Thayer, Mrs. John Borland (Marian Longstreth Morris)"/>
    <s v="female"/>
    <n v="39"/>
    <n v="1"/>
    <n v="1"/>
    <n v="17421"/>
    <n v="110.88330000000001"/>
    <s v="C68"/>
    <x v="1"/>
    <x v="0"/>
  </r>
  <r>
    <n v="759"/>
    <x v="0"/>
    <x v="0"/>
    <s v="Theobald, Mr. Thomas Leonard"/>
    <s v="male"/>
    <n v="34"/>
    <n v="0"/>
    <n v="0"/>
    <n v="363294"/>
    <n v="8.0500000000000007"/>
    <m/>
    <x v="0"/>
    <x v="0"/>
  </r>
  <r>
    <n v="804"/>
    <x v="1"/>
    <x v="0"/>
    <s v="Thomas, Master. Assad Alexander"/>
    <s v="male"/>
    <n v="0.42"/>
    <n v="0"/>
    <n v="1"/>
    <n v="2625"/>
    <n v="8.5167000000000002"/>
    <m/>
    <x v="1"/>
    <x v="1"/>
  </r>
  <r>
    <n v="257"/>
    <x v="1"/>
    <x v="2"/>
    <s v="Thorne, Mrs. Gertrude Maybelle"/>
    <s v="female"/>
    <n v="36"/>
    <n v="0"/>
    <n v="0"/>
    <s v="PC 17585"/>
    <n v="79.2"/>
    <m/>
    <x v="1"/>
    <x v="0"/>
  </r>
  <r>
    <n v="640"/>
    <x v="0"/>
    <x v="0"/>
    <s v="Thorneycroft, Mr. Percival"/>
    <s v="male"/>
    <n v="32"/>
    <n v="1"/>
    <n v="0"/>
    <n v="376564"/>
    <n v="16.100000000000001"/>
    <m/>
    <x v="0"/>
    <x v="0"/>
  </r>
  <r>
    <n v="432"/>
    <x v="1"/>
    <x v="0"/>
    <s v="Thorneycroft, Mrs. Percival (Florence Kate White)"/>
    <s v="female"/>
    <n v="36"/>
    <n v="1"/>
    <n v="0"/>
    <n v="376564"/>
    <n v="16.100000000000001"/>
    <m/>
    <x v="0"/>
    <x v="0"/>
  </r>
  <r>
    <n v="383"/>
    <x v="0"/>
    <x v="0"/>
    <s v="Tikkanen, Mr. Juho"/>
    <s v="male"/>
    <n v="32"/>
    <n v="0"/>
    <n v="0"/>
    <s v="STON/O 2. 3101293"/>
    <n v="7.9249999999999998"/>
    <m/>
    <x v="0"/>
    <x v="0"/>
  </r>
  <r>
    <n v="777"/>
    <x v="0"/>
    <x v="0"/>
    <s v="Tobin, Mr. Roger"/>
    <s v="male"/>
    <n v="32"/>
    <n v="0"/>
    <n v="0"/>
    <n v="383121"/>
    <n v="7.75"/>
    <s v="F38"/>
    <x v="2"/>
    <x v="0"/>
  </r>
  <r>
    <n v="30"/>
    <x v="0"/>
    <x v="0"/>
    <s v="Todoroff, Mr. Lalio"/>
    <s v="male"/>
    <n v="32"/>
    <n v="0"/>
    <n v="0"/>
    <n v="349216"/>
    <n v="7.8958000000000004"/>
    <m/>
    <x v="0"/>
    <x v="0"/>
  </r>
  <r>
    <n v="815"/>
    <x v="0"/>
    <x v="0"/>
    <s v="Tomlin, Mr. Ernest Portage"/>
    <s v="male"/>
    <n v="30.5"/>
    <n v="0"/>
    <n v="0"/>
    <n v="364499"/>
    <n v="8.0500000000000007"/>
    <m/>
    <x v="0"/>
    <x v="0"/>
  </r>
  <r>
    <n v="459"/>
    <x v="1"/>
    <x v="1"/>
    <s v="Toomey, Miss. Ellen"/>
    <s v="female"/>
    <n v="50"/>
    <n v="0"/>
    <n v="0"/>
    <s v="F.C.C. 13531"/>
    <n v="10.5"/>
    <m/>
    <x v="0"/>
    <x v="0"/>
  </r>
  <r>
    <n v="604"/>
    <x v="0"/>
    <x v="0"/>
    <s v="Torber, Mr. Ernst William"/>
    <s v="male"/>
    <n v="44"/>
    <n v="0"/>
    <n v="0"/>
    <n v="364511"/>
    <n v="8.0500000000000007"/>
    <m/>
    <x v="0"/>
    <x v="0"/>
  </r>
  <r>
    <n v="272"/>
    <x v="1"/>
    <x v="0"/>
    <s v="Tornquist, Mr. William Henry"/>
    <s v="male"/>
    <n v="25"/>
    <n v="0"/>
    <n v="0"/>
    <s v="LINE"/>
    <n v="0"/>
    <m/>
    <x v="0"/>
    <x v="0"/>
  </r>
  <r>
    <n v="532"/>
    <x v="0"/>
    <x v="0"/>
    <s v="Toufik, Mr. Nakli"/>
    <s v="male"/>
    <n v="32"/>
    <n v="0"/>
    <n v="0"/>
    <n v="2641"/>
    <n v="7.2291999999999996"/>
    <m/>
    <x v="1"/>
    <x v="0"/>
  </r>
  <r>
    <n v="256"/>
    <x v="1"/>
    <x v="0"/>
    <s v="Touma, Mrs. Darwis (Hanne Youssef Razi)"/>
    <s v="female"/>
    <n v="29"/>
    <n v="0"/>
    <n v="2"/>
    <n v="2650"/>
    <n v="15.245799999999999"/>
    <m/>
    <x v="1"/>
    <x v="0"/>
  </r>
  <r>
    <n v="735"/>
    <x v="0"/>
    <x v="1"/>
    <s v="Troupiansky, Mr. Moses Aaron"/>
    <s v="male"/>
    <n v="23"/>
    <n v="0"/>
    <n v="0"/>
    <n v="233639"/>
    <n v="13"/>
    <m/>
    <x v="0"/>
    <x v="0"/>
  </r>
  <r>
    <n v="400"/>
    <x v="1"/>
    <x v="1"/>
    <s v="Trout, Mrs. William H (Jessie L)"/>
    <s v="female"/>
    <n v="28"/>
    <n v="0"/>
    <n v="0"/>
    <n v="240929"/>
    <n v="12.65"/>
    <m/>
    <x v="0"/>
    <x v="0"/>
  </r>
  <r>
    <n v="718"/>
    <x v="1"/>
    <x v="1"/>
    <s v="Troutt, Miss. Edwina Celia &quot;Winnie&quot;"/>
    <s v="female"/>
    <n v="27"/>
    <n v="0"/>
    <n v="0"/>
    <n v="34218"/>
    <n v="10.5"/>
    <s v="E101"/>
    <x v="0"/>
    <x v="0"/>
  </r>
  <r>
    <n v="190"/>
    <x v="0"/>
    <x v="0"/>
    <s v="Turcin, Mr. Stjepan"/>
    <s v="male"/>
    <n v="36"/>
    <n v="0"/>
    <n v="0"/>
    <n v="349247"/>
    <n v="7.8958000000000004"/>
    <m/>
    <x v="0"/>
    <x v="0"/>
  </r>
  <r>
    <n v="678"/>
    <x v="1"/>
    <x v="0"/>
    <s v="Turja, Miss. Anna Sofia"/>
    <s v="female"/>
    <n v="18"/>
    <n v="0"/>
    <n v="0"/>
    <n v="4138"/>
    <n v="9.8416999999999994"/>
    <m/>
    <x v="0"/>
    <x v="0"/>
  </r>
  <r>
    <n v="484"/>
    <x v="1"/>
    <x v="0"/>
    <s v="Turkula, Mrs. (Hedwig)"/>
    <s v="female"/>
    <n v="63"/>
    <n v="0"/>
    <n v="0"/>
    <n v="4134"/>
    <n v="9.5875000000000004"/>
    <m/>
    <x v="0"/>
    <x v="0"/>
  </r>
  <r>
    <n v="118"/>
    <x v="0"/>
    <x v="1"/>
    <s v="Turpin, Mr. William John Robert"/>
    <s v="male"/>
    <n v="29"/>
    <n v="1"/>
    <n v="0"/>
    <n v="11668"/>
    <n v="21"/>
    <m/>
    <x v="0"/>
    <x v="0"/>
  </r>
  <r>
    <n v="42"/>
    <x v="0"/>
    <x v="1"/>
    <s v="Turpin, Mrs. William John Robert (Dorothy Ann Wonnacott)"/>
    <s v="female"/>
    <n v="27"/>
    <n v="1"/>
    <n v="0"/>
    <n v="11668"/>
    <n v="21"/>
    <m/>
    <x v="0"/>
    <x v="0"/>
  </r>
  <r>
    <n v="31"/>
    <x v="0"/>
    <x v="2"/>
    <s v="Uruchurtu, Don. Manuel E"/>
    <s v="male"/>
    <n v="40"/>
    <n v="0"/>
    <n v="0"/>
    <s v="PC 17601"/>
    <n v="27.720800000000001"/>
    <m/>
    <x v="1"/>
    <x v="0"/>
  </r>
  <r>
    <n v="154"/>
    <x v="0"/>
    <x v="0"/>
    <s v="van Billiard, Mr. Austin Blyler"/>
    <s v="male"/>
    <n v="40.5"/>
    <n v="0"/>
    <n v="2"/>
    <s v="A/5. 851"/>
    <n v="14.5"/>
    <m/>
    <x v="0"/>
    <x v="0"/>
  </r>
  <r>
    <n v="171"/>
    <x v="0"/>
    <x v="2"/>
    <s v="Van der hoef, Mr. Wyckoff"/>
    <s v="male"/>
    <n v="61"/>
    <n v="0"/>
    <n v="0"/>
    <n v="111240"/>
    <n v="33.5"/>
    <s v="B19"/>
    <x v="0"/>
    <x v="0"/>
  </r>
  <r>
    <n v="420"/>
    <x v="1"/>
    <x v="0"/>
    <s v="Van Impe, Miss. Catharina"/>
    <s v="female"/>
    <n v="10"/>
    <n v="0"/>
    <n v="2"/>
    <n v="345773"/>
    <n v="24.15"/>
    <m/>
    <x v="0"/>
    <x v="1"/>
  </r>
  <r>
    <n v="596"/>
    <x v="0"/>
    <x v="0"/>
    <s v="Van Impe, Mr. Jean Baptiste"/>
    <s v="male"/>
    <n v="36"/>
    <n v="1"/>
    <n v="1"/>
    <n v="345773"/>
    <n v="24.15"/>
    <m/>
    <x v="0"/>
    <x v="0"/>
  </r>
  <r>
    <n v="800"/>
    <x v="0"/>
    <x v="0"/>
    <s v="Van Impe, Mrs. Jean Baptiste (Rosalie Paula Govaert)"/>
    <s v="female"/>
    <n v="30"/>
    <n v="1"/>
    <n v="1"/>
    <n v="345773"/>
    <n v="24.15"/>
    <m/>
    <x v="0"/>
    <x v="0"/>
  </r>
  <r>
    <n v="869"/>
    <x v="0"/>
    <x v="0"/>
    <s v="van Melkebeke, Mr. Philemon"/>
    <s v="male"/>
    <n v="32"/>
    <n v="0"/>
    <n v="0"/>
    <n v="345777"/>
    <n v="9.5"/>
    <m/>
    <x v="0"/>
    <x v="0"/>
  </r>
  <r>
    <n v="753"/>
    <x v="0"/>
    <x v="0"/>
    <s v="Vande Velde, Mr. Johannes Joseph"/>
    <s v="male"/>
    <n v="33"/>
    <n v="0"/>
    <n v="0"/>
    <n v="345780"/>
    <n v="9.5"/>
    <m/>
    <x v="0"/>
    <x v="0"/>
  </r>
  <r>
    <n v="201"/>
    <x v="0"/>
    <x v="0"/>
    <s v="Vande Walle, Mr. Nestor Cyriel"/>
    <s v="male"/>
    <n v="28"/>
    <n v="0"/>
    <n v="0"/>
    <n v="345770"/>
    <n v="9.5"/>
    <m/>
    <x v="0"/>
    <x v="0"/>
  </r>
  <r>
    <n v="356"/>
    <x v="0"/>
    <x v="0"/>
    <s v="Vanden Steen, Mr. Leo Peter"/>
    <s v="male"/>
    <n v="28"/>
    <n v="0"/>
    <n v="0"/>
    <n v="345783"/>
    <n v="9.5"/>
    <m/>
    <x v="0"/>
    <x v="0"/>
  </r>
  <r>
    <n v="874"/>
    <x v="0"/>
    <x v="0"/>
    <s v="Vander Cruyssen, Mr. Victor"/>
    <s v="male"/>
    <n v="47"/>
    <n v="0"/>
    <n v="0"/>
    <n v="345765"/>
    <n v="9"/>
    <m/>
    <x v="0"/>
    <x v="0"/>
  </r>
  <r>
    <n v="39"/>
    <x v="0"/>
    <x v="0"/>
    <s v="Vander Planke, Miss. Augusta Maria"/>
    <s v="female"/>
    <n v="18"/>
    <n v="2"/>
    <n v="0"/>
    <n v="345764"/>
    <n v="18"/>
    <m/>
    <x v="0"/>
    <x v="0"/>
  </r>
  <r>
    <n v="334"/>
    <x v="0"/>
    <x v="0"/>
    <s v="Vander Planke, Mr. Leo Edmondus"/>
    <s v="male"/>
    <n v="16"/>
    <n v="2"/>
    <n v="0"/>
    <n v="345764"/>
    <n v="18"/>
    <m/>
    <x v="0"/>
    <x v="0"/>
  </r>
  <r>
    <n v="19"/>
    <x v="0"/>
    <x v="0"/>
    <s v="Vander Planke, Mrs. Julius (Emelia Maria Vandemoortele)"/>
    <s v="female"/>
    <n v="31"/>
    <n v="1"/>
    <n v="0"/>
    <n v="345763"/>
    <n v="18"/>
    <m/>
    <x v="0"/>
    <x v="0"/>
  </r>
  <r>
    <n v="15"/>
    <x v="0"/>
    <x v="0"/>
    <s v="Vestrom, Miss. Hulda Amanda Adolfina"/>
    <s v="female"/>
    <n v="14"/>
    <n v="0"/>
    <n v="0"/>
    <n v="350406"/>
    <n v="7.8541999999999996"/>
    <m/>
    <x v="0"/>
    <x v="0"/>
  </r>
  <r>
    <n v="522"/>
    <x v="0"/>
    <x v="0"/>
    <s v="Vovk, Mr. Janko"/>
    <s v="male"/>
    <n v="22"/>
    <n v="0"/>
    <n v="0"/>
    <n v="349252"/>
    <n v="7.8958000000000004"/>
    <m/>
    <x v="0"/>
    <x v="0"/>
  </r>
  <r>
    <n v="81"/>
    <x v="0"/>
    <x v="0"/>
    <s v="Waelens, Mr. Achille"/>
    <s v="male"/>
    <n v="22"/>
    <n v="0"/>
    <n v="0"/>
    <n v="345767"/>
    <n v="9"/>
    <m/>
    <x v="0"/>
    <x v="0"/>
  </r>
  <r>
    <n v="516"/>
    <x v="0"/>
    <x v="2"/>
    <s v="Walker, Mr. William Anderson"/>
    <s v="male"/>
    <n v="47"/>
    <n v="0"/>
    <n v="0"/>
    <n v="36967"/>
    <n v="34.020800000000001"/>
    <s v="D46"/>
    <x v="0"/>
    <x v="0"/>
  </r>
  <r>
    <n v="259"/>
    <x v="1"/>
    <x v="2"/>
    <s v="Ward, Miss. Anna"/>
    <s v="female"/>
    <n v="25"/>
    <n v="0"/>
    <n v="0"/>
    <s v="PC 17755"/>
    <n v="512.32920000000001"/>
    <m/>
    <x v="1"/>
    <x v="0"/>
  </r>
  <r>
    <n v="367"/>
    <x v="1"/>
    <x v="2"/>
    <s v="Warren, Mrs. Frank Manley (Anna Sophia Atkinson)"/>
    <s v="female"/>
    <n v="60"/>
    <n v="1"/>
    <n v="0"/>
    <n v="110813"/>
    <n v="75.25"/>
    <s v="D37"/>
    <x v="1"/>
    <x v="0"/>
  </r>
  <r>
    <n v="675"/>
    <x v="0"/>
    <x v="1"/>
    <s v="Watson, Mr. Ennis Hastings"/>
    <s v="male"/>
    <n v="32"/>
    <n v="0"/>
    <n v="0"/>
    <n v="239856"/>
    <n v="0"/>
    <m/>
    <x v="0"/>
    <x v="0"/>
  </r>
  <r>
    <n v="162"/>
    <x v="1"/>
    <x v="1"/>
    <s v="Watt, Mrs. James (Elizabeth &quot;Bessie&quot; Inglis Milne)"/>
    <s v="female"/>
    <n v="40"/>
    <n v="0"/>
    <n v="0"/>
    <s v="C.A. 33595"/>
    <n v="15.75"/>
    <m/>
    <x v="0"/>
    <x v="0"/>
  </r>
  <r>
    <n v="124"/>
    <x v="1"/>
    <x v="1"/>
    <s v="Webber, Miss. Susan"/>
    <s v="female"/>
    <n v="32.5"/>
    <n v="0"/>
    <n v="0"/>
    <n v="27267"/>
    <n v="13"/>
    <s v="E101"/>
    <x v="0"/>
    <x v="0"/>
  </r>
  <r>
    <n v="512"/>
    <x v="0"/>
    <x v="0"/>
    <s v="Webber, Mr. James"/>
    <s v="male"/>
    <n v="32"/>
    <n v="0"/>
    <n v="0"/>
    <s v="SOTON/OQ 3101316"/>
    <n v="8.0500000000000007"/>
    <m/>
    <x v="0"/>
    <x v="0"/>
  </r>
  <r>
    <n v="695"/>
    <x v="0"/>
    <x v="2"/>
    <s v="Weir, Col. John"/>
    <s v="male"/>
    <n v="60"/>
    <n v="0"/>
    <n v="0"/>
    <n v="113800"/>
    <n v="26.55"/>
    <m/>
    <x v="0"/>
    <x v="0"/>
  </r>
  <r>
    <n v="134"/>
    <x v="1"/>
    <x v="1"/>
    <s v="Weisz, Mrs. Leopold (Mathilde Francoise Pede)"/>
    <s v="female"/>
    <n v="29"/>
    <n v="1"/>
    <n v="0"/>
    <n v="228414"/>
    <n v="26"/>
    <m/>
    <x v="0"/>
    <x v="0"/>
  </r>
  <r>
    <n v="751"/>
    <x v="1"/>
    <x v="1"/>
    <s v="Wells, Miss. Joan"/>
    <s v="female"/>
    <n v="4"/>
    <n v="1"/>
    <n v="1"/>
    <n v="29103"/>
    <n v="23"/>
    <m/>
    <x v="0"/>
    <x v="1"/>
  </r>
  <r>
    <n v="59"/>
    <x v="1"/>
    <x v="1"/>
    <s v="West, Miss. Constance Mirium"/>
    <s v="female"/>
    <n v="5"/>
    <n v="1"/>
    <n v="2"/>
    <s v="C.A. 34651"/>
    <n v="27.75"/>
    <m/>
    <x v="0"/>
    <x v="1"/>
  </r>
  <r>
    <n v="451"/>
    <x v="0"/>
    <x v="1"/>
    <s v="West, Mr. Edwy Arthur"/>
    <s v="male"/>
    <n v="36"/>
    <n v="1"/>
    <n v="2"/>
    <s v="C.A. 34651"/>
    <n v="27.75"/>
    <m/>
    <x v="0"/>
    <x v="0"/>
  </r>
  <r>
    <n v="473"/>
    <x v="1"/>
    <x v="1"/>
    <s v="West, Mrs. Edwy Arthur (Ada Mary Worth)"/>
    <s v="female"/>
    <n v="33"/>
    <n v="1"/>
    <n v="2"/>
    <s v="C.A. 34651"/>
    <n v="27.75"/>
    <m/>
    <x v="0"/>
    <x v="0"/>
  </r>
  <r>
    <n v="34"/>
    <x v="0"/>
    <x v="1"/>
    <s v="Wheadon, Mr. Edward H"/>
    <s v="male"/>
    <n v="66"/>
    <n v="0"/>
    <n v="0"/>
    <s v="C.A. 24579"/>
    <n v="10.5"/>
    <m/>
    <x v="0"/>
    <x v="0"/>
  </r>
  <r>
    <n v="125"/>
    <x v="0"/>
    <x v="2"/>
    <s v="White, Mr. Percival Wayland"/>
    <s v="male"/>
    <n v="54"/>
    <n v="0"/>
    <n v="1"/>
    <n v="35281"/>
    <n v="77.287499999999994"/>
    <s v="D26"/>
    <x v="0"/>
    <x v="0"/>
  </r>
  <r>
    <n v="103"/>
    <x v="0"/>
    <x v="2"/>
    <s v="White, Mr. Richard Frasar"/>
    <s v="male"/>
    <n v="21"/>
    <n v="0"/>
    <n v="1"/>
    <n v="35281"/>
    <n v="77.287499999999994"/>
    <s v="D26"/>
    <x v="0"/>
    <x v="0"/>
  </r>
  <r>
    <n v="319"/>
    <x v="1"/>
    <x v="2"/>
    <s v="Wick, Miss. Mary Natalie"/>
    <s v="female"/>
    <n v="31"/>
    <n v="0"/>
    <n v="2"/>
    <n v="36928"/>
    <n v="164.86670000000001"/>
    <s v="C7"/>
    <x v="0"/>
    <x v="0"/>
  </r>
  <r>
    <n v="857"/>
    <x v="1"/>
    <x v="2"/>
    <s v="Wick, Mrs. George Dennick (Mary Hitchcock)"/>
    <s v="female"/>
    <n v="45"/>
    <n v="1"/>
    <n v="1"/>
    <n v="36928"/>
    <n v="164.86670000000001"/>
    <m/>
    <x v="0"/>
    <x v="0"/>
  </r>
  <r>
    <n v="407"/>
    <x v="0"/>
    <x v="0"/>
    <s v="Widegren, Mr. Carl/Charles Peter"/>
    <s v="male"/>
    <n v="51"/>
    <n v="0"/>
    <n v="0"/>
    <n v="347064"/>
    <n v="7.75"/>
    <m/>
    <x v="0"/>
    <x v="0"/>
  </r>
  <r>
    <n v="378"/>
    <x v="0"/>
    <x v="2"/>
    <s v="Widener, Mr. Harry Elkins"/>
    <s v="male"/>
    <n v="27"/>
    <n v="0"/>
    <n v="2"/>
    <n v="113503"/>
    <n v="211.5"/>
    <s v="C82"/>
    <x v="1"/>
    <x v="0"/>
  </r>
  <r>
    <n v="372"/>
    <x v="0"/>
    <x v="0"/>
    <s v="Wiklund, Mr. Jakob Alfred"/>
    <s v="male"/>
    <n v="18"/>
    <n v="1"/>
    <n v="0"/>
    <n v="3101267"/>
    <n v="6.4958"/>
    <m/>
    <x v="0"/>
    <x v="0"/>
  </r>
  <r>
    <n v="674"/>
    <x v="1"/>
    <x v="1"/>
    <s v="Wilhelms, Mr. Charles"/>
    <s v="male"/>
    <n v="31"/>
    <n v="0"/>
    <n v="0"/>
    <n v="244270"/>
    <n v="13"/>
    <m/>
    <x v="0"/>
    <x v="0"/>
  </r>
  <r>
    <n v="649"/>
    <x v="0"/>
    <x v="0"/>
    <s v="Willey, Mr. Edward"/>
    <s v="male"/>
    <n v="32"/>
    <n v="0"/>
    <n v="0"/>
    <s v="S.O./P.P. 751"/>
    <n v="7.55"/>
    <m/>
    <x v="0"/>
    <x v="0"/>
  </r>
  <r>
    <n v="156"/>
    <x v="0"/>
    <x v="2"/>
    <s v="Williams, Mr. Charles Duane"/>
    <s v="male"/>
    <n v="51"/>
    <n v="0"/>
    <n v="1"/>
    <s v="PC 17597"/>
    <n v="61.379199999999997"/>
    <m/>
    <x v="1"/>
    <x v="0"/>
  </r>
  <r>
    <n v="18"/>
    <x v="1"/>
    <x v="1"/>
    <s v="Williams, Mr. Charles Eugene"/>
    <s v="male"/>
    <n v="32"/>
    <n v="0"/>
    <n v="0"/>
    <n v="244373"/>
    <n v="13"/>
    <m/>
    <x v="0"/>
    <x v="0"/>
  </r>
  <r>
    <n v="305"/>
    <x v="0"/>
    <x v="0"/>
    <s v="Williams, Mr. Howard Hugh &quot;Harry&quot;"/>
    <s v="male"/>
    <n v="32"/>
    <n v="0"/>
    <n v="0"/>
    <s v="A/5 2466"/>
    <n v="8.0500000000000007"/>
    <m/>
    <x v="0"/>
    <x v="0"/>
  </r>
  <r>
    <n v="736"/>
    <x v="0"/>
    <x v="0"/>
    <s v="Williams, Mr. Leslie"/>
    <s v="male"/>
    <n v="28.5"/>
    <n v="0"/>
    <n v="0"/>
    <n v="54636"/>
    <n v="16.100000000000001"/>
    <m/>
    <x v="0"/>
    <x v="0"/>
  </r>
  <r>
    <n v="352"/>
    <x v="0"/>
    <x v="2"/>
    <s v="Williams-Lambert, Mr. Fletcher Fellows"/>
    <s v="male"/>
    <n v="32"/>
    <n v="0"/>
    <n v="0"/>
    <n v="113510"/>
    <n v="35"/>
    <s v="C128"/>
    <x v="0"/>
    <x v="0"/>
  </r>
  <r>
    <n v="492"/>
    <x v="0"/>
    <x v="0"/>
    <s v="Windelov, Mr. Einar"/>
    <s v="male"/>
    <n v="21"/>
    <n v="0"/>
    <n v="0"/>
    <s v="SOTON/OQ 3101317"/>
    <n v="7.25"/>
    <m/>
    <x v="0"/>
    <x v="0"/>
  </r>
  <r>
    <n v="426"/>
    <x v="0"/>
    <x v="0"/>
    <s v="Wiseman, Mr. Phillippe"/>
    <s v="male"/>
    <n v="32"/>
    <n v="0"/>
    <n v="0"/>
    <s v="A/4. 34244"/>
    <n v="7.25"/>
    <m/>
    <x v="0"/>
    <x v="0"/>
  </r>
  <r>
    <n v="56"/>
    <x v="1"/>
    <x v="2"/>
    <s v="Woolner, Mr. Hugh"/>
    <s v="male"/>
    <n v="32"/>
    <n v="0"/>
    <n v="0"/>
    <n v="19947"/>
    <n v="35.5"/>
    <s v="C52"/>
    <x v="0"/>
    <x v="0"/>
  </r>
  <r>
    <n v="556"/>
    <x v="0"/>
    <x v="2"/>
    <s v="Wright, Mr. George"/>
    <s v="male"/>
    <n v="62"/>
    <n v="0"/>
    <n v="0"/>
    <n v="113807"/>
    <n v="26.55"/>
    <m/>
    <x v="0"/>
    <x v="0"/>
  </r>
  <r>
    <n v="621"/>
    <x v="0"/>
    <x v="0"/>
    <s v="Yasbeck, Mr. Antoni"/>
    <s v="male"/>
    <n v="27"/>
    <n v="1"/>
    <n v="0"/>
    <n v="2659"/>
    <n v="14.4542"/>
    <m/>
    <x v="1"/>
    <x v="0"/>
  </r>
  <r>
    <n v="831"/>
    <x v="1"/>
    <x v="0"/>
    <s v="Yasbeck, Mrs. Antoni (Selini Alexander)"/>
    <s v="female"/>
    <n v="15"/>
    <n v="1"/>
    <n v="0"/>
    <n v="2659"/>
    <n v="14.4542"/>
    <m/>
    <x v="1"/>
    <x v="0"/>
  </r>
  <r>
    <n v="326"/>
    <x v="1"/>
    <x v="2"/>
    <s v="Young, Miss. Marie Grice"/>
    <s v="female"/>
    <n v="36"/>
    <n v="0"/>
    <n v="0"/>
    <s v="PC 17760"/>
    <n v="135.63329999999999"/>
    <s v="C32"/>
    <x v="1"/>
    <x v="0"/>
  </r>
  <r>
    <n v="204"/>
    <x v="0"/>
    <x v="0"/>
    <s v="Youseff, Mr. Gerious"/>
    <s v="male"/>
    <n v="45.5"/>
    <n v="0"/>
    <n v="0"/>
    <n v="2628"/>
    <n v="7.2249999999999996"/>
    <m/>
    <x v="1"/>
    <x v="0"/>
  </r>
  <r>
    <n v="355"/>
    <x v="0"/>
    <x v="0"/>
    <s v="Yousif, Mr. Wazli"/>
    <s v="male"/>
    <n v="32"/>
    <n v="0"/>
    <n v="0"/>
    <n v="2647"/>
    <n v="7.2249999999999996"/>
    <m/>
    <x v="1"/>
    <x v="0"/>
  </r>
  <r>
    <n v="496"/>
    <x v="0"/>
    <x v="0"/>
    <s v="Yousseff, Mr. Gerious"/>
    <s v="male"/>
    <n v="32"/>
    <n v="0"/>
    <n v="0"/>
    <n v="2627"/>
    <n v="14.458299999999999"/>
    <m/>
    <x v="1"/>
    <x v="0"/>
  </r>
  <r>
    <n v="200"/>
    <x v="0"/>
    <x v="1"/>
    <s v="Yrois, Miss. Henriette (&quot;Mrs Harbeck&quot;)"/>
    <s v="female"/>
    <n v="24"/>
    <n v="0"/>
    <n v="0"/>
    <n v="248747"/>
    <n v="13"/>
    <m/>
    <x v="0"/>
    <x v="0"/>
  </r>
  <r>
    <n v="112"/>
    <x v="0"/>
    <x v="0"/>
    <s v="Zabour, Miss. Hileni"/>
    <s v="female"/>
    <n v="14.5"/>
    <n v="1"/>
    <n v="0"/>
    <n v="2665"/>
    <n v="14.4542"/>
    <m/>
    <x v="1"/>
    <x v="0"/>
  </r>
  <r>
    <n v="241"/>
    <x v="0"/>
    <x v="0"/>
    <s v="Zabour, Miss. Thamine"/>
    <s v="female"/>
    <n v="21"/>
    <n v="1"/>
    <n v="0"/>
    <n v="2665"/>
    <n v="14.4542"/>
    <m/>
    <x v="1"/>
    <x v="0"/>
  </r>
  <r>
    <n v="423"/>
    <x v="0"/>
    <x v="0"/>
    <s v="Zimmerman, Mr. Leo"/>
    <s v="male"/>
    <n v="29"/>
    <n v="0"/>
    <n v="0"/>
    <n v="315082"/>
    <n v="7.875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D31" firstHeaderRow="1" firstDataRow="2" firstDataCol="1"/>
  <pivotFields count="13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7:D22" firstHeaderRow="1" firstDataRow="2" firstDataCol="1"/>
  <pivotFields count="13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0:D14" firstHeaderRow="1" firstDataRow="2" firstDataCol="1"/>
  <pivotFields count="13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7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tabSelected="1" workbookViewId="0">
      <selection activeCell="G8" sqref="G8"/>
    </sheetView>
  </sheetViews>
  <sheetFormatPr defaultRowHeight="15" x14ac:dyDescent="0.25"/>
  <cols>
    <col min="2" max="2" width="11" bestFit="1" customWidth="1"/>
    <col min="3" max="3" width="8.5703125" bestFit="1" customWidth="1"/>
    <col min="4" max="4" width="74.85546875" bestFit="1" customWidth="1"/>
    <col min="12" max="12" width="12.140625" bestFit="1" customWidth="1"/>
    <col min="13" max="13" width="12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1234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IF(F2&gt;12,"Adult","Child")</f>
        <v>Adult</v>
      </c>
      <c r="N2" s="2"/>
    </row>
    <row r="3" spans="1:14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>IF(F3&gt;12,"Adult","Child")</f>
        <v>Adult</v>
      </c>
    </row>
    <row r="4" spans="1:14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>IF(F4&gt;12,"Adult","Child")</f>
        <v>Adult</v>
      </c>
    </row>
    <row r="5" spans="1:14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36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>IF(F5&gt;12,"Adult","Child")</f>
        <v>Adult</v>
      </c>
    </row>
    <row r="6" spans="1:14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32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>IF(F6&gt;12,"Adult","Child")</f>
        <v>Adult</v>
      </c>
      <c r="N6" s="2"/>
    </row>
    <row r="7" spans="1:14" x14ac:dyDescent="0.25">
      <c r="A7">
        <v>6</v>
      </c>
      <c r="B7">
        <v>0</v>
      </c>
      <c r="C7">
        <v>3</v>
      </c>
      <c r="D7" t="s">
        <v>26</v>
      </c>
      <c r="E7" t="s">
        <v>13</v>
      </c>
      <c r="F7">
        <v>32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>IF(F7&gt;12,"Adult","Child")</f>
        <v>Adult</v>
      </c>
      <c r="N7" s="2"/>
    </row>
    <row r="8" spans="1:14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>IF(F8&gt;12,"Adult","Child")</f>
        <v>Adult</v>
      </c>
      <c r="N8" s="2"/>
    </row>
    <row r="9" spans="1:14" x14ac:dyDescent="0.25">
      <c r="A9">
        <v>8</v>
      </c>
      <c r="B9">
        <v>1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>IF(F9&gt;12,"Adult","Child")</f>
        <v>Child</v>
      </c>
      <c r="N9" s="2"/>
    </row>
    <row r="10" spans="1:14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>IF(F10&gt;12,"Adult","Child")</f>
        <v>Adult</v>
      </c>
    </row>
    <row r="11" spans="1:14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>IF(F11&gt;12,"Adult","Child")</f>
        <v>Adult</v>
      </c>
    </row>
    <row r="12" spans="1:14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>IF(F12&gt;12,"Adult","Child")</f>
        <v>Child</v>
      </c>
    </row>
    <row r="13" spans="1:14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>IF(F13&gt;12,"Adult","Child")</f>
        <v>Adult</v>
      </c>
    </row>
    <row r="14" spans="1:14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>IF(F14&gt;12,"Adult","Child")</f>
        <v>Adult</v>
      </c>
      <c r="N14" s="2"/>
    </row>
    <row r="15" spans="1:14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>IF(F15&gt;12,"Adult","Child")</f>
        <v>Adult</v>
      </c>
      <c r="N15" s="2"/>
    </row>
    <row r="16" spans="1:14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>IF(F16&gt;12,"Adult","Child")</f>
        <v>Adult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>IF(F17&gt;12,"Adult","Child")</f>
        <v>Adult</v>
      </c>
    </row>
    <row r="18" spans="1:14" x14ac:dyDescent="0.25">
      <c r="A18">
        <v>17</v>
      </c>
      <c r="B18">
        <v>1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>IF(F18&gt;12,"Adult","Child")</f>
        <v>Child</v>
      </c>
      <c r="N18" s="2"/>
    </row>
    <row r="19" spans="1:14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F19">
        <v>32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>IF(F19&gt;12,"Adult","Child")</f>
        <v>Adult</v>
      </c>
      <c r="N19" s="2"/>
    </row>
    <row r="20" spans="1:14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>IF(F20&gt;12,"Adult","Child")</f>
        <v>Adult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F21">
        <v>36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>IF(F21&gt;12,"Adult","Child")</f>
        <v>Adult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32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>IF(F22&gt;12,"Adult","Child")</f>
        <v>Adult</v>
      </c>
      <c r="N22" s="2"/>
    </row>
    <row r="23" spans="1:14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>IF(F23&gt;12,"Adult","Child")</f>
        <v>Adult</v>
      </c>
      <c r="N23" s="2"/>
    </row>
    <row r="24" spans="1:14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>IF(F24&gt;12,"Adult","Child")</f>
        <v>Adult</v>
      </c>
    </row>
    <row r="25" spans="1:14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>IF(F25&gt;12,"Adult","Child")</f>
        <v>Adult</v>
      </c>
      <c r="N25" s="2"/>
    </row>
    <row r="26" spans="1:14" x14ac:dyDescent="0.25">
      <c r="A26">
        <v>25</v>
      </c>
      <c r="B26">
        <v>1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>IF(F26&gt;12,"Adult","Child")</f>
        <v>Child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>IF(F27&gt;12,"Adult","Child")</f>
        <v>Adult</v>
      </c>
    </row>
    <row r="28" spans="1:14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F28">
        <v>32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>IF(F28&gt;12,"Adult","Child")</f>
        <v>Adult</v>
      </c>
      <c r="N28" s="2"/>
    </row>
    <row r="29" spans="1:14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>IF(F29&gt;12,"Adult","Child")</f>
        <v>Adult</v>
      </c>
      <c r="N29" s="2"/>
    </row>
    <row r="30" spans="1:14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F30">
        <v>21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>IF(F30&gt;12,"Adult","Child")</f>
        <v>Adult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F31">
        <v>32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>IF(F31&gt;12,"Adult","Child")</f>
        <v>Adult</v>
      </c>
      <c r="N31" s="2"/>
    </row>
    <row r="32" spans="1:14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>IF(F32&gt;12,"Adult","Child")</f>
        <v>Adult</v>
      </c>
      <c r="N32" s="2"/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F33">
        <v>36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>IF(F33&gt;12,"Adult","Child")</f>
        <v>Adult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F34">
        <v>21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>IF(F34&gt;12,"Adult","Child")</f>
        <v>Adult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>IF(F35&gt;12,"Adult","Child")</f>
        <v>Adult</v>
      </c>
      <c r="N35" s="2"/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>IF(F36&gt;12,"Adult","Child")</f>
        <v>Adult</v>
      </c>
      <c r="N36" s="2"/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>IF(F37&gt;12,"Adult","Child")</f>
        <v>Adult</v>
      </c>
      <c r="N37" s="2"/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F38">
        <v>32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>IF(F38&gt;12,"Adult","Child")</f>
        <v>Adult</v>
      </c>
      <c r="N38" s="2"/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>IF(F39&gt;12,"Adult","Child")</f>
        <v>Adult</v>
      </c>
      <c r="N39" s="2"/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>IF(F40&gt;12,"Adult","Child")</f>
        <v>Adult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>IF(F41&gt;12,"Adult","Child")</f>
        <v>Adult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>IF(F42&gt;12,"Adult","Child")</f>
        <v>Adult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>IF(F43&gt;12,"Adult","Child")</f>
        <v>Adult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F44">
        <v>32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>IF(F44&gt;12,"Adult","Child")</f>
        <v>Adult</v>
      </c>
      <c r="N44" s="2"/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>IF(F45&gt;12,"Adult","Child")</f>
        <v>Child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>IF(F46&gt;12,"Adult","Child")</f>
        <v>Adult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F47">
        <v>32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>IF(F47&gt;12,"Adult","Child")</f>
        <v>Adult</v>
      </c>
      <c r="N47" s="2"/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F48">
        <v>11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>IF(F48&gt;12,"Adult","Child")</f>
        <v>Child</v>
      </c>
      <c r="N48" s="2"/>
    </row>
    <row r="49" spans="1:14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F49">
        <v>21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>IF(F49&gt;12,"Adult","Child")</f>
        <v>Adult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F50">
        <v>11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>IF(F50&gt;12,"Adult","Child")</f>
        <v>Child</v>
      </c>
      <c r="N50" s="2"/>
    </row>
    <row r="51" spans="1:14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>IF(F51&gt;12,"Adult","Child")</f>
        <v>Adult</v>
      </c>
    </row>
    <row r="52" spans="1:14" x14ac:dyDescent="0.25">
      <c r="A52">
        <v>51</v>
      </c>
      <c r="B52">
        <v>1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>IF(F52&gt;12,"Adult","Child")</f>
        <v>Child</v>
      </c>
      <c r="N52" s="2"/>
    </row>
    <row r="53" spans="1:14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>IF(F53&gt;12,"Adult","Child")</f>
        <v>Adult</v>
      </c>
      <c r="N53" s="2"/>
    </row>
    <row r="54" spans="1:14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>IF(F54&gt;12,"Adult","Child")</f>
        <v>Adult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>IF(F55&gt;12,"Adult","Child")</f>
        <v>Adult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>IF(F56&gt;12,"Adult","Child")</f>
        <v>Adult</v>
      </c>
      <c r="N56" s="2"/>
    </row>
    <row r="57" spans="1:14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F57">
        <v>32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>IF(F57&gt;12,"Adult","Child")</f>
        <v>Adult</v>
      </c>
      <c r="N57" s="2"/>
    </row>
    <row r="58" spans="1:14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>IF(F58&gt;12,"Adult","Child")</f>
        <v>Adult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>IF(F59&gt;12,"Adult","Child")</f>
        <v>Adult</v>
      </c>
      <c r="N59" s="2"/>
    </row>
    <row r="60" spans="1:14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>IF(F60&gt;12,"Adult","Child")</f>
        <v>Child</v>
      </c>
    </row>
    <row r="61" spans="1:14" x14ac:dyDescent="0.25">
      <c r="A61">
        <v>60</v>
      </c>
      <c r="B61">
        <v>1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>IF(F61&gt;12,"Adult","Child")</f>
        <v>Child</v>
      </c>
      <c r="N61" s="2"/>
    </row>
    <row r="62" spans="1:14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>IF(F62&gt;12,"Adult","Child")</f>
        <v>Adult</v>
      </c>
      <c r="N62" s="2"/>
    </row>
    <row r="63" spans="1:14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>IF(F63&gt;12,"Adult","Child")</f>
        <v>Adult</v>
      </c>
    </row>
    <row r="64" spans="1:14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>IF(F64&gt;12,"Adult","Child")</f>
        <v>Adult</v>
      </c>
      <c r="N64" s="2"/>
    </row>
    <row r="65" spans="1:14" x14ac:dyDescent="0.25">
      <c r="A65">
        <v>64</v>
      </c>
      <c r="B65">
        <v>1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>IF(F65&gt;12,"Adult","Child")</f>
        <v>Child</v>
      </c>
      <c r="N65" s="2"/>
    </row>
    <row r="66" spans="1:14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F66">
        <v>32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>IF(F66&gt;12,"Adult","Child")</f>
        <v>Adult</v>
      </c>
      <c r="N66" s="2"/>
    </row>
    <row r="67" spans="1:14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F67">
        <v>9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>IF(F67&gt;12,"Adult","Child")</f>
        <v>Child</v>
      </c>
      <c r="N67" s="2"/>
    </row>
    <row r="68" spans="1:14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>IF(F68&gt;12,"Adult","Child")</f>
        <v>Adult</v>
      </c>
    </row>
    <row r="69" spans="1:14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>IF(F69&gt;12,"Adult","Child")</f>
        <v>Adult</v>
      </c>
      <c r="N69" s="2"/>
    </row>
    <row r="70" spans="1:14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>IF(F70&gt;12,"Adult","Child")</f>
        <v>Adult</v>
      </c>
    </row>
    <row r="71" spans="1:14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>IF(F71&gt;12,"Adult","Child")</f>
        <v>Adult</v>
      </c>
      <c r="N71" s="2"/>
    </row>
    <row r="72" spans="1:14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>IF(F72&gt;12,"Adult","Child")</f>
        <v>Adult</v>
      </c>
      <c r="N72" s="2"/>
    </row>
    <row r="73" spans="1:14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>IF(F73&gt;12,"Adult","Child")</f>
        <v>Adult</v>
      </c>
    </row>
    <row r="74" spans="1:14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>IF(F74&gt;12,"Adult","Child")</f>
        <v>Adult</v>
      </c>
      <c r="N74" s="2"/>
    </row>
    <row r="75" spans="1:14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>IF(F75&gt;12,"Adult","Child")</f>
        <v>Adult</v>
      </c>
      <c r="N75" s="2"/>
    </row>
    <row r="76" spans="1:14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>IF(F76&gt;12,"Adult","Child")</f>
        <v>Adult</v>
      </c>
      <c r="N76" s="2"/>
    </row>
    <row r="77" spans="1:14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>IF(F77&gt;12,"Adult","Child")</f>
        <v>Adult</v>
      </c>
      <c r="N77" s="2"/>
    </row>
    <row r="78" spans="1:14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F78">
        <v>32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>IF(F78&gt;12,"Adult","Child")</f>
        <v>Adult</v>
      </c>
      <c r="N78" s="2"/>
    </row>
    <row r="79" spans="1:14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F79">
        <v>32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>IF(F79&gt;12,"Adult","Child")</f>
        <v>Adult</v>
      </c>
      <c r="N79" s="2"/>
    </row>
    <row r="80" spans="1:14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>IF(F80&gt;12,"Adult","Child")</f>
        <v>Child</v>
      </c>
      <c r="N80" s="2"/>
    </row>
    <row r="81" spans="1:14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>IF(F81&gt;12,"Adult","Child")</f>
        <v>Adult</v>
      </c>
    </row>
    <row r="82" spans="1:14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>IF(F82&gt;12,"Adult","Child")</f>
        <v>Adult</v>
      </c>
      <c r="N82" s="2"/>
    </row>
    <row r="83" spans="1:14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>IF(F83&gt;12,"Adult","Child")</f>
        <v>Adult</v>
      </c>
      <c r="N83" s="2"/>
    </row>
    <row r="84" spans="1:14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F84">
        <v>21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>IF(F84&gt;12,"Adult","Child")</f>
        <v>Adult</v>
      </c>
    </row>
    <row r="85" spans="1:14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>IF(F85&gt;12,"Adult","Child")</f>
        <v>Adult</v>
      </c>
      <c r="N85" s="2"/>
    </row>
    <row r="86" spans="1:14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>IF(F86&gt;12,"Adult","Child")</f>
        <v>Adult</v>
      </c>
    </row>
    <row r="87" spans="1:14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>IF(F87&gt;12,"Adult","Child")</f>
        <v>Adult</v>
      </c>
    </row>
    <row r="88" spans="1:14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>IF(F88&gt;12,"Adult","Child")</f>
        <v>Adult</v>
      </c>
      <c r="N88" s="2"/>
    </row>
    <row r="89" spans="1:14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F89">
        <v>32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>IF(F89&gt;12,"Adult","Child")</f>
        <v>Adult</v>
      </c>
      <c r="N89" s="2"/>
    </row>
    <row r="90" spans="1:14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>IF(F90&gt;12,"Adult","Child")</f>
        <v>Adult</v>
      </c>
    </row>
    <row r="91" spans="1:14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>IF(F91&gt;12,"Adult","Child")</f>
        <v>Adult</v>
      </c>
      <c r="N91" s="2"/>
    </row>
    <row r="92" spans="1:14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>IF(F92&gt;12,"Adult","Child")</f>
        <v>Adult</v>
      </c>
      <c r="N92" s="2"/>
    </row>
    <row r="93" spans="1:14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>IF(F93&gt;12,"Adult","Child")</f>
        <v>Adult</v>
      </c>
      <c r="N93" s="2"/>
    </row>
    <row r="94" spans="1:14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>IF(F94&gt;12,"Adult","Child")</f>
        <v>Adult</v>
      </c>
      <c r="N94" s="2"/>
    </row>
    <row r="95" spans="1:14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>IF(F95&gt;12,"Adult","Child")</f>
        <v>Adult</v>
      </c>
      <c r="N95" s="2"/>
    </row>
    <row r="96" spans="1:14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>IF(F96&gt;12,"Adult","Child")</f>
        <v>Adult</v>
      </c>
      <c r="N96" s="2"/>
    </row>
    <row r="97" spans="1:14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F97">
        <v>32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>IF(F97&gt;12,"Adult","Child")</f>
        <v>Adult</v>
      </c>
      <c r="N97" s="2"/>
    </row>
    <row r="98" spans="1:14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>IF(F98&gt;12,"Adult","Child")</f>
        <v>Adult</v>
      </c>
      <c r="N98" s="2"/>
    </row>
    <row r="99" spans="1:14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>IF(F99&gt;12,"Adult","Child")</f>
        <v>Adult</v>
      </c>
      <c r="N99" s="2"/>
    </row>
    <row r="100" spans="1:14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>IF(F100&gt;12,"Adult","Child")</f>
        <v>Adult</v>
      </c>
    </row>
    <row r="101" spans="1:14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>IF(F101&gt;12,"Adult","Child")</f>
        <v>Adult</v>
      </c>
      <c r="N101" s="2"/>
    </row>
    <row r="102" spans="1:14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>IF(F102&gt;12,"Adult","Child")</f>
        <v>Adult</v>
      </c>
    </row>
    <row r="103" spans="1:14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F103">
        <v>32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>IF(F103&gt;12,"Adult","Child")</f>
        <v>Adult</v>
      </c>
      <c r="N103" s="2"/>
    </row>
    <row r="104" spans="1:14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>IF(F104&gt;12,"Adult","Child")</f>
        <v>Adult</v>
      </c>
      <c r="N104" s="2"/>
    </row>
    <row r="105" spans="1:14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>IF(F105&gt;12,"Adult","Child")</f>
        <v>Adult</v>
      </c>
      <c r="N105" s="2"/>
    </row>
    <row r="106" spans="1:14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>IF(F106&gt;12,"Adult","Child")</f>
        <v>Adult</v>
      </c>
      <c r="N106" s="2"/>
    </row>
    <row r="107" spans="1:14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>IF(F107&gt;12,"Adult","Child")</f>
        <v>Adult</v>
      </c>
      <c r="N107" s="2"/>
    </row>
    <row r="108" spans="1:14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>IF(F108&gt;12,"Adult","Child")</f>
        <v>Adult</v>
      </c>
    </row>
    <row r="109" spans="1:14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F109">
        <v>32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>IF(F109&gt;12,"Adult","Child")</f>
        <v>Adult</v>
      </c>
      <c r="N109" s="2"/>
    </row>
    <row r="110" spans="1:14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>IF(F110&gt;12,"Adult","Child")</f>
        <v>Adult</v>
      </c>
      <c r="N110" s="2"/>
    </row>
    <row r="111" spans="1:14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F111">
        <v>21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>IF(F111&gt;12,"Adult","Child")</f>
        <v>Adult</v>
      </c>
    </row>
    <row r="112" spans="1:14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>IF(F112&gt;12,"Adult","Child")</f>
        <v>Adult</v>
      </c>
      <c r="N112" s="2"/>
    </row>
    <row r="113" spans="1:14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>IF(F113&gt;12,"Adult","Child")</f>
        <v>Adult</v>
      </c>
    </row>
    <row r="114" spans="1:14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>IF(F114&gt;12,"Adult","Child")</f>
        <v>Adult</v>
      </c>
      <c r="N114" s="2"/>
    </row>
    <row r="115" spans="1:14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>IF(F115&gt;12,"Adult","Child")</f>
        <v>Adult</v>
      </c>
    </row>
    <row r="116" spans="1:14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>IF(F116&gt;12,"Adult","Child")</f>
        <v>Adult</v>
      </c>
    </row>
    <row r="117" spans="1:14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>IF(F117&gt;12,"Adult","Child")</f>
        <v>Adult</v>
      </c>
      <c r="N117" s="2"/>
    </row>
    <row r="118" spans="1:14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>IF(F118&gt;12,"Adult","Child")</f>
        <v>Adult</v>
      </c>
      <c r="N118" s="2"/>
    </row>
    <row r="119" spans="1:14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>IF(F119&gt;12,"Adult","Child")</f>
        <v>Adult</v>
      </c>
      <c r="N119" s="2"/>
    </row>
    <row r="120" spans="1:14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>IF(F120&gt;12,"Adult","Child")</f>
        <v>Adult</v>
      </c>
      <c r="N120" s="2"/>
    </row>
    <row r="121" spans="1:14" x14ac:dyDescent="0.25">
      <c r="A121">
        <v>120</v>
      </c>
      <c r="B121">
        <v>1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>IF(F121&gt;12,"Adult","Child")</f>
        <v>Child</v>
      </c>
    </row>
    <row r="122" spans="1:14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>IF(F122&gt;12,"Adult","Child")</f>
        <v>Adult</v>
      </c>
      <c r="N122" s="2"/>
    </row>
    <row r="123" spans="1:14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F123">
        <v>32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>IF(F123&gt;12,"Adult","Child")</f>
        <v>Adult</v>
      </c>
      <c r="N123" s="2"/>
    </row>
    <row r="124" spans="1:14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>IF(F124&gt;12,"Adult","Child")</f>
        <v>Adult</v>
      </c>
      <c r="N124" s="2"/>
    </row>
    <row r="125" spans="1:14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>IF(F125&gt;12,"Adult","Child")</f>
        <v>Adult</v>
      </c>
    </row>
    <row r="126" spans="1:14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>IF(F126&gt;12,"Adult","Child")</f>
        <v>Adult</v>
      </c>
      <c r="N126" s="2"/>
    </row>
    <row r="127" spans="1:14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>IF(F127&gt;12,"Adult","Child")</f>
        <v>Child</v>
      </c>
      <c r="N127" s="2"/>
    </row>
    <row r="128" spans="1:14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F128">
        <v>32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>IF(F128&gt;12,"Adult","Child")</f>
        <v>Adult</v>
      </c>
      <c r="N128" s="2"/>
    </row>
    <row r="129" spans="1:14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>IF(F129&gt;12,"Adult","Child")</f>
        <v>Adult</v>
      </c>
      <c r="N129" s="2"/>
    </row>
    <row r="130" spans="1:14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F130">
        <v>21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>IF(F130&gt;12,"Adult","Child")</f>
        <v>Adult</v>
      </c>
    </row>
    <row r="131" spans="1:14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>IF(F131&gt;12,"Adult","Child")</f>
        <v>Adult</v>
      </c>
      <c r="N131" s="2"/>
    </row>
    <row r="132" spans="1:14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>IF(F132&gt;12,"Adult","Child")</f>
        <v>Adult</v>
      </c>
      <c r="N132" s="2"/>
    </row>
    <row r="133" spans="1:14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>IF(F133&gt;12,"Adult","Child")</f>
        <v>Adult</v>
      </c>
      <c r="N133" s="2"/>
    </row>
    <row r="134" spans="1:14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>IF(F134&gt;12,"Adult","Child")</f>
        <v>Adult</v>
      </c>
    </row>
    <row r="135" spans="1:14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>IF(F135&gt;12,"Adult","Child")</f>
        <v>Adult</v>
      </c>
    </row>
    <row r="136" spans="1:14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>IF(F136&gt;12,"Adult","Child")</f>
        <v>Adult</v>
      </c>
      <c r="N136" s="2"/>
    </row>
    <row r="137" spans="1:14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>IF(F137&gt;12,"Adult","Child")</f>
        <v>Adult</v>
      </c>
      <c r="N137" s="2"/>
    </row>
    <row r="138" spans="1:14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>IF(F138&gt;12,"Adult","Child")</f>
        <v>Adult</v>
      </c>
    </row>
    <row r="139" spans="1:14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>IF(F139&gt;12,"Adult","Child")</f>
        <v>Adult</v>
      </c>
      <c r="N139" s="2"/>
    </row>
    <row r="140" spans="1:14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>IF(F140&gt;12,"Adult","Child")</f>
        <v>Adult</v>
      </c>
      <c r="N140" s="2"/>
    </row>
    <row r="141" spans="1:14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>IF(F141&gt;12,"Adult","Child")</f>
        <v>Adult</v>
      </c>
      <c r="N141" s="2"/>
    </row>
    <row r="142" spans="1:14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F142">
        <v>36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>IF(F142&gt;12,"Adult","Child")</f>
        <v>Adult</v>
      </c>
    </row>
    <row r="143" spans="1:14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>IF(F143&gt;12,"Adult","Child")</f>
        <v>Adult</v>
      </c>
    </row>
    <row r="144" spans="1:14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>IF(F144&gt;12,"Adult","Child")</f>
        <v>Adult</v>
      </c>
    </row>
    <row r="145" spans="1:14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>IF(F145&gt;12,"Adult","Child")</f>
        <v>Adult</v>
      </c>
      <c r="N145" s="2"/>
    </row>
    <row r="146" spans="1:14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>IF(F146&gt;12,"Adult","Child")</f>
        <v>Adult</v>
      </c>
      <c r="N146" s="2"/>
    </row>
    <row r="147" spans="1:14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>IF(F147&gt;12,"Adult","Child")</f>
        <v>Adult</v>
      </c>
      <c r="N147" s="2"/>
    </row>
    <row r="148" spans="1:14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>IF(F148&gt;12,"Adult","Child")</f>
        <v>Adult</v>
      </c>
      <c r="N148" s="2"/>
    </row>
    <row r="149" spans="1:14" x14ac:dyDescent="0.25">
      <c r="A149">
        <v>148</v>
      </c>
      <c r="B149">
        <v>1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>IF(F149&gt;12,"Adult","Child")</f>
        <v>Child</v>
      </c>
    </row>
    <row r="150" spans="1:14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>IF(F150&gt;12,"Adult","Child")</f>
        <v>Adult</v>
      </c>
      <c r="N150" s="2"/>
    </row>
    <row r="151" spans="1:14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>IF(F151&gt;12,"Adult","Child")</f>
        <v>Adult</v>
      </c>
      <c r="N151" s="2"/>
    </row>
    <row r="152" spans="1:14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>IF(F152&gt;12,"Adult","Child")</f>
        <v>Adult</v>
      </c>
      <c r="N152" s="2"/>
    </row>
    <row r="153" spans="1:14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>IF(F153&gt;12,"Adult","Child")</f>
        <v>Adult</v>
      </c>
    </row>
    <row r="154" spans="1:14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>IF(F154&gt;12,"Adult","Child")</f>
        <v>Adult</v>
      </c>
      <c r="N154" s="2"/>
    </row>
    <row r="155" spans="1:14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>IF(F155&gt;12,"Adult","Child")</f>
        <v>Adult</v>
      </c>
      <c r="N155" s="2"/>
    </row>
    <row r="156" spans="1:14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F156">
        <v>32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>IF(F156&gt;12,"Adult","Child")</f>
        <v>Adult</v>
      </c>
      <c r="N156" s="2"/>
    </row>
    <row r="157" spans="1:14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>IF(F157&gt;12,"Adult","Child")</f>
        <v>Adult</v>
      </c>
      <c r="N157" s="2"/>
    </row>
    <row r="158" spans="1:14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>IF(F158&gt;12,"Adult","Child")</f>
        <v>Adult</v>
      </c>
    </row>
    <row r="159" spans="1:14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>IF(F159&gt;12,"Adult","Child")</f>
        <v>Adult</v>
      </c>
      <c r="N159" s="2"/>
    </row>
    <row r="160" spans="1:14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F160">
        <v>32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>IF(F160&gt;12,"Adult","Child")</f>
        <v>Adult</v>
      </c>
      <c r="N160" s="2"/>
    </row>
    <row r="161" spans="1:14" x14ac:dyDescent="0.25">
      <c r="A161">
        <v>160</v>
      </c>
      <c r="B161">
        <v>1</v>
      </c>
      <c r="C161">
        <v>3</v>
      </c>
      <c r="D161" t="s">
        <v>250</v>
      </c>
      <c r="E161" t="s">
        <v>13</v>
      </c>
      <c r="F161">
        <v>9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>IF(F161&gt;12,"Adult","Child")</f>
        <v>Child</v>
      </c>
      <c r="N161" s="2"/>
    </row>
    <row r="162" spans="1:14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>IF(F162&gt;12,"Adult","Child")</f>
        <v>Adult</v>
      </c>
      <c r="N162" s="2"/>
    </row>
    <row r="163" spans="1:14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>IF(F163&gt;12,"Adult","Child")</f>
        <v>Adult</v>
      </c>
    </row>
    <row r="164" spans="1:14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>IF(F164&gt;12,"Adult","Child")</f>
        <v>Adult</v>
      </c>
      <c r="N164" s="2"/>
    </row>
    <row r="165" spans="1:14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>IF(F165&gt;12,"Adult","Child")</f>
        <v>Adult</v>
      </c>
      <c r="N165" s="2"/>
    </row>
    <row r="166" spans="1:14" x14ac:dyDescent="0.25">
      <c r="A166">
        <v>165</v>
      </c>
      <c r="B166">
        <v>1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>IF(F166&gt;12,"Adult","Child")</f>
        <v>Child</v>
      </c>
      <c r="N166" s="2"/>
    </row>
    <row r="167" spans="1:14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>IF(F167&gt;12,"Adult","Child")</f>
        <v>Child</v>
      </c>
      <c r="N167" s="2"/>
    </row>
    <row r="168" spans="1:14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F168">
        <v>36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>IF(F168&gt;12,"Adult","Child")</f>
        <v>Adult</v>
      </c>
    </row>
    <row r="169" spans="1:14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>IF(F169&gt;12,"Adult","Child")</f>
        <v>Adult</v>
      </c>
    </row>
    <row r="170" spans="1:14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F170">
        <v>32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>IF(F170&gt;12,"Adult","Child")</f>
        <v>Adult</v>
      </c>
      <c r="N170" s="2"/>
    </row>
    <row r="171" spans="1:14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>IF(F171&gt;12,"Adult","Child")</f>
        <v>Adult</v>
      </c>
      <c r="N171" s="2"/>
    </row>
    <row r="172" spans="1:14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>IF(F172&gt;12,"Adult","Child")</f>
        <v>Adult</v>
      </c>
      <c r="N172" s="2"/>
    </row>
    <row r="173" spans="1:14" x14ac:dyDescent="0.25">
      <c r="A173">
        <v>172</v>
      </c>
      <c r="B173">
        <v>1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>IF(F173&gt;12,"Adult","Child")</f>
        <v>Child</v>
      </c>
      <c r="N173" s="2"/>
    </row>
    <row r="174" spans="1:14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>IF(F174&gt;12,"Adult","Child")</f>
        <v>Child</v>
      </c>
    </row>
    <row r="175" spans="1:14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>IF(F175&gt;12,"Adult","Child")</f>
        <v>Adult</v>
      </c>
      <c r="N175" s="2"/>
    </row>
    <row r="176" spans="1:14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>IF(F176&gt;12,"Adult","Child")</f>
        <v>Adult</v>
      </c>
      <c r="N176" s="2"/>
    </row>
    <row r="177" spans="1:14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>IF(F177&gt;12,"Adult","Child")</f>
        <v>Adult</v>
      </c>
      <c r="N177" s="2"/>
    </row>
    <row r="178" spans="1:14" x14ac:dyDescent="0.25">
      <c r="A178">
        <v>177</v>
      </c>
      <c r="B178">
        <v>1</v>
      </c>
      <c r="C178">
        <v>3</v>
      </c>
      <c r="D178" t="s">
        <v>274</v>
      </c>
      <c r="E178" t="s">
        <v>13</v>
      </c>
      <c r="F178">
        <v>9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>IF(F178&gt;12,"Adult","Child")</f>
        <v>Child</v>
      </c>
      <c r="N178" s="2"/>
    </row>
    <row r="179" spans="1:14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>IF(F179&gt;12,"Adult","Child")</f>
        <v>Adult</v>
      </c>
    </row>
    <row r="180" spans="1:14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>IF(F180&gt;12,"Adult","Child")</f>
        <v>Adult</v>
      </c>
      <c r="N180" s="2"/>
    </row>
    <row r="181" spans="1:14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>IF(F181&gt;12,"Adult","Child")</f>
        <v>Adult</v>
      </c>
      <c r="N181" s="2"/>
    </row>
    <row r="182" spans="1:14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F182">
        <v>21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>IF(F182&gt;12,"Adult","Child")</f>
        <v>Adult</v>
      </c>
    </row>
    <row r="183" spans="1:14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F183">
        <v>32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>IF(F183&gt;12,"Adult","Child")</f>
        <v>Adult</v>
      </c>
      <c r="N183" s="2"/>
    </row>
    <row r="184" spans="1:14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>IF(F184&gt;12,"Adult","Child")</f>
        <v>Child</v>
      </c>
      <c r="N184" s="2"/>
    </row>
    <row r="185" spans="1:14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>IF(F185&gt;12,"Adult","Child")</f>
        <v>Child</v>
      </c>
      <c r="N185" s="2"/>
    </row>
    <row r="186" spans="1:14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>IF(F186&gt;12,"Adult","Child")</f>
        <v>Child</v>
      </c>
    </row>
    <row r="187" spans="1:14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F187">
        <v>32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>IF(F187&gt;12,"Adult","Child")</f>
        <v>Adult</v>
      </c>
      <c r="N187" s="2"/>
    </row>
    <row r="188" spans="1:14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F188">
        <v>36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>IF(F188&gt;12,"Adult","Child")</f>
        <v>Adult</v>
      </c>
    </row>
    <row r="189" spans="1:14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>IF(F189&gt;12,"Adult","Child")</f>
        <v>Adult</v>
      </c>
      <c r="N189" s="2"/>
    </row>
    <row r="190" spans="1:14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>IF(F190&gt;12,"Adult","Child")</f>
        <v>Adult</v>
      </c>
      <c r="N190" s="2"/>
    </row>
    <row r="191" spans="1:14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>IF(F191&gt;12,"Adult","Child")</f>
        <v>Adult</v>
      </c>
      <c r="N191" s="2"/>
    </row>
    <row r="192" spans="1:14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>IF(F192&gt;12,"Adult","Child")</f>
        <v>Adult</v>
      </c>
    </row>
    <row r="193" spans="1:14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>IF(F193&gt;12,"Adult","Child")</f>
        <v>Adult</v>
      </c>
      <c r="N193" s="2"/>
    </row>
    <row r="194" spans="1:14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>IF(F194&gt;12,"Adult","Child")</f>
        <v>Adult</v>
      </c>
    </row>
    <row r="195" spans="1:14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>IF(F195&gt;12,"Adult","Child")</f>
        <v>Child</v>
      </c>
      <c r="N195" s="2"/>
    </row>
    <row r="196" spans="1:14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>IF(F196&gt;12,"Adult","Child")</f>
        <v>Adult</v>
      </c>
    </row>
    <row r="197" spans="1:14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>IF(F197&gt;12,"Adult","Child")</f>
        <v>Adult</v>
      </c>
    </row>
    <row r="198" spans="1:14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F198">
        <v>32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>IF(F198&gt;12,"Adult","Child")</f>
        <v>Adult</v>
      </c>
      <c r="N198" s="2"/>
    </row>
    <row r="199" spans="1:14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>IF(F199&gt;12,"Adult","Child")</f>
        <v>Adult</v>
      </c>
      <c r="N199" s="2"/>
    </row>
    <row r="200" spans="1:14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F200">
        <v>21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>IF(F200&gt;12,"Adult","Child")</f>
        <v>Adult</v>
      </c>
    </row>
    <row r="201" spans="1:14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>IF(F201&gt;12,"Adult","Child")</f>
        <v>Adult</v>
      </c>
    </row>
    <row r="202" spans="1:14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>IF(F202&gt;12,"Adult","Child")</f>
        <v>Adult</v>
      </c>
      <c r="N202" s="2"/>
    </row>
    <row r="203" spans="1:14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F203">
        <v>32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>IF(F203&gt;12,"Adult","Child")</f>
        <v>Adult</v>
      </c>
      <c r="N203" s="2"/>
    </row>
    <row r="204" spans="1:14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>IF(F204&gt;12,"Adult","Child")</f>
        <v>Adult</v>
      </c>
      <c r="N204" s="2"/>
    </row>
    <row r="205" spans="1:14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>IF(F205&gt;12,"Adult","Child")</f>
        <v>Adult</v>
      </c>
      <c r="N205" s="2"/>
    </row>
    <row r="206" spans="1:14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>IF(F206&gt;12,"Adult","Child")</f>
        <v>Adult</v>
      </c>
      <c r="N206" s="2"/>
    </row>
    <row r="207" spans="1:14" x14ac:dyDescent="0.25">
      <c r="A207">
        <v>206</v>
      </c>
      <c r="B207">
        <v>1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>IF(F207&gt;12,"Adult","Child")</f>
        <v>Child</v>
      </c>
    </row>
    <row r="208" spans="1:14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>IF(F208&gt;12,"Adult","Child")</f>
        <v>Adult</v>
      </c>
      <c r="N208" s="2"/>
    </row>
    <row r="209" spans="1:14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>IF(F209&gt;12,"Adult","Child")</f>
        <v>Adult</v>
      </c>
      <c r="N209" s="2"/>
    </row>
    <row r="210" spans="1:14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>IF(F210&gt;12,"Adult","Child")</f>
        <v>Adult</v>
      </c>
    </row>
    <row r="211" spans="1:14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>IF(F211&gt;12,"Adult","Child")</f>
        <v>Adult</v>
      </c>
      <c r="N211" s="2"/>
    </row>
    <row r="212" spans="1:14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>IF(F212&gt;12,"Adult","Child")</f>
        <v>Adult</v>
      </c>
      <c r="N212" s="2"/>
    </row>
    <row r="213" spans="1:14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25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>IF(F213&gt;12,"Adult","Child")</f>
        <v>Adult</v>
      </c>
    </row>
    <row r="214" spans="1:14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>IF(F214&gt;12,"Adult","Child")</f>
        <v>Adult</v>
      </c>
      <c r="N214" s="2"/>
    </row>
    <row r="215" spans="1:14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>IF(F215&gt;12,"Adult","Child")</f>
        <v>Adult</v>
      </c>
      <c r="N215" s="2"/>
    </row>
    <row r="216" spans="1:14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F216">
        <v>11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>IF(F216&gt;12,"Adult","Child")</f>
        <v>Child</v>
      </c>
      <c r="N216" s="2"/>
    </row>
    <row r="217" spans="1:14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>IF(F217&gt;12,"Adult","Child")</f>
        <v>Adult</v>
      </c>
    </row>
    <row r="218" spans="1:14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>IF(F218&gt;12,"Adult","Child")</f>
        <v>Adult</v>
      </c>
    </row>
    <row r="219" spans="1:14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>IF(F219&gt;12,"Adult","Child")</f>
        <v>Adult</v>
      </c>
      <c r="N219" s="2"/>
    </row>
    <row r="220" spans="1:14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>IF(F220&gt;12,"Adult","Child")</f>
        <v>Adult</v>
      </c>
    </row>
    <row r="221" spans="1:14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>IF(F221&gt;12,"Adult","Child")</f>
        <v>Adult</v>
      </c>
      <c r="N221" s="2"/>
    </row>
    <row r="222" spans="1:14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>IF(F222&gt;12,"Adult","Child")</f>
        <v>Adult</v>
      </c>
      <c r="N222" s="2"/>
    </row>
    <row r="223" spans="1:14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>IF(F223&gt;12,"Adult","Child")</f>
        <v>Adult</v>
      </c>
      <c r="N223" s="2"/>
    </row>
    <row r="224" spans="1:14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>IF(F224&gt;12,"Adult","Child")</f>
        <v>Adult</v>
      </c>
      <c r="N224" s="2"/>
    </row>
    <row r="225" spans="1:14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F225">
        <v>32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>IF(F225&gt;12,"Adult","Child")</f>
        <v>Adult</v>
      </c>
      <c r="N225" s="2"/>
    </row>
    <row r="226" spans="1:14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>IF(F226&gt;12,"Adult","Child")</f>
        <v>Adult</v>
      </c>
      <c r="N226" s="2"/>
    </row>
    <row r="227" spans="1:14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>IF(F227&gt;12,"Adult","Child")</f>
        <v>Adult</v>
      </c>
      <c r="N227" s="2"/>
    </row>
    <row r="228" spans="1:14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>IF(F228&gt;12,"Adult","Child")</f>
        <v>Adult</v>
      </c>
      <c r="N228" s="2"/>
    </row>
    <row r="229" spans="1:14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>IF(F229&gt;12,"Adult","Child")</f>
        <v>Adult</v>
      </c>
      <c r="N229" s="2"/>
    </row>
    <row r="230" spans="1:14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>IF(F230&gt;12,"Adult","Child")</f>
        <v>Adult</v>
      </c>
      <c r="N230" s="2"/>
    </row>
    <row r="231" spans="1:14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F231">
        <v>21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>IF(F231&gt;12,"Adult","Child")</f>
        <v>Adult</v>
      </c>
    </row>
    <row r="232" spans="1:14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36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>IF(F232&gt;12,"Adult","Child")</f>
        <v>Adult</v>
      </c>
    </row>
    <row r="233" spans="1:14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>IF(F233&gt;12,"Adult","Child")</f>
        <v>Adult</v>
      </c>
      <c r="N233" s="2"/>
    </row>
    <row r="234" spans="1:14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>IF(F234&gt;12,"Adult","Child")</f>
        <v>Adult</v>
      </c>
      <c r="N234" s="2"/>
    </row>
    <row r="235" spans="1:14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25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>IF(F235&gt;12,"Adult","Child")</f>
        <v>Adult</v>
      </c>
    </row>
    <row r="236" spans="1:14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>IF(F236&gt;12,"Adult","Child")</f>
        <v>Adult</v>
      </c>
      <c r="N236" s="2"/>
    </row>
    <row r="237" spans="1:14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F237">
        <v>21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>IF(F237&gt;12,"Adult","Child")</f>
        <v>Adult</v>
      </c>
    </row>
    <row r="238" spans="1:14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>IF(F238&gt;12,"Adult","Child")</f>
        <v>Adult</v>
      </c>
      <c r="N238" s="2"/>
    </row>
    <row r="239" spans="1:14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>IF(F239&gt;12,"Adult","Child")</f>
        <v>Child</v>
      </c>
    </row>
    <row r="240" spans="1:14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>IF(F240&gt;12,"Adult","Child")</f>
        <v>Adult</v>
      </c>
      <c r="N240" s="2"/>
    </row>
    <row r="241" spans="1:14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>IF(F241&gt;12,"Adult","Child")</f>
        <v>Adult</v>
      </c>
      <c r="N241" s="2"/>
    </row>
    <row r="242" spans="1:14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F242">
        <v>21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>IF(F242&gt;12,"Adult","Child")</f>
        <v>Adult</v>
      </c>
    </row>
    <row r="243" spans="1:14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F243">
        <v>21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>IF(F243&gt;12,"Adult","Child")</f>
        <v>Adult</v>
      </c>
    </row>
    <row r="244" spans="1:14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>IF(F244&gt;12,"Adult","Child")</f>
        <v>Adult</v>
      </c>
      <c r="N244" s="2"/>
    </row>
    <row r="245" spans="1:14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>IF(F245&gt;12,"Adult","Child")</f>
        <v>Adult</v>
      </c>
      <c r="N245" s="2"/>
    </row>
    <row r="246" spans="1:14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>IF(F246&gt;12,"Adult","Child")</f>
        <v>Adult</v>
      </c>
      <c r="N246" s="2"/>
    </row>
    <row r="247" spans="1:14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>IF(F247&gt;12,"Adult","Child")</f>
        <v>Adult</v>
      </c>
      <c r="N247" s="2"/>
    </row>
    <row r="248" spans="1:14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>IF(F248&gt;12,"Adult","Child")</f>
        <v>Adult</v>
      </c>
    </row>
    <row r="249" spans="1:14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>IF(F249&gt;12,"Adult","Child")</f>
        <v>Adult</v>
      </c>
    </row>
    <row r="250" spans="1:14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>IF(F250&gt;12,"Adult","Child")</f>
        <v>Adult</v>
      </c>
      <c r="N250" s="2"/>
    </row>
    <row r="251" spans="1:14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>IF(F251&gt;12,"Adult","Child")</f>
        <v>Adult</v>
      </c>
      <c r="N251" s="2"/>
    </row>
    <row r="252" spans="1:14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F252">
        <v>32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>IF(F252&gt;12,"Adult","Child")</f>
        <v>Adult</v>
      </c>
      <c r="N252" s="2"/>
    </row>
    <row r="253" spans="1:14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>IF(F253&gt;12,"Adult","Child")</f>
        <v>Adult</v>
      </c>
    </row>
    <row r="254" spans="1:14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>IF(F254&gt;12,"Adult","Child")</f>
        <v>Adult</v>
      </c>
      <c r="N254" s="2"/>
    </row>
    <row r="255" spans="1:14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>IF(F255&gt;12,"Adult","Child")</f>
        <v>Adult</v>
      </c>
      <c r="N255" s="2"/>
    </row>
    <row r="256" spans="1:14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>IF(F256&gt;12,"Adult","Child")</f>
        <v>Adult</v>
      </c>
    </row>
    <row r="257" spans="1:14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>IF(F257&gt;12,"Adult","Child")</f>
        <v>Adult</v>
      </c>
    </row>
    <row r="258" spans="1:14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F258">
        <v>36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>IF(F258&gt;12,"Adult","Child")</f>
        <v>Adult</v>
      </c>
    </row>
    <row r="259" spans="1:14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>IF(F259&gt;12,"Adult","Child")</f>
        <v>Adult</v>
      </c>
    </row>
    <row r="260" spans="1:14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25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>IF(F260&gt;12,"Adult","Child")</f>
        <v>Adult</v>
      </c>
    </row>
    <row r="261" spans="1:14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>IF(F261&gt;12,"Adult","Child")</f>
        <v>Adult</v>
      </c>
    </row>
    <row r="262" spans="1:14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F262">
        <v>32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>IF(F262&gt;12,"Adult","Child")</f>
        <v>Adult</v>
      </c>
      <c r="N262" s="2"/>
    </row>
    <row r="263" spans="1:14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>IF(F263&gt;12,"Adult","Child")</f>
        <v>Child</v>
      </c>
      <c r="N263" s="2"/>
    </row>
    <row r="264" spans="1:14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>IF(F264&gt;12,"Adult","Child")</f>
        <v>Adult</v>
      </c>
      <c r="N264" s="2"/>
    </row>
    <row r="265" spans="1:14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>IF(F265&gt;12,"Adult","Child")</f>
        <v>Adult</v>
      </c>
      <c r="N265" s="2"/>
    </row>
    <row r="266" spans="1:14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F266">
        <v>21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>IF(F266&gt;12,"Adult","Child")</f>
        <v>Adult</v>
      </c>
    </row>
    <row r="267" spans="1:14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>IF(F267&gt;12,"Adult","Child")</f>
        <v>Adult</v>
      </c>
      <c r="N267" s="2"/>
    </row>
    <row r="268" spans="1:14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>IF(F268&gt;12,"Adult","Child")</f>
        <v>Adult</v>
      </c>
      <c r="N268" s="2"/>
    </row>
    <row r="269" spans="1:14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>IF(F269&gt;12,"Adult","Child")</f>
        <v>Adult</v>
      </c>
      <c r="N269" s="2"/>
    </row>
    <row r="270" spans="1:14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>IF(F270&gt;12,"Adult","Child")</f>
        <v>Adult</v>
      </c>
    </row>
    <row r="271" spans="1:14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25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>IF(F271&gt;12,"Adult","Child")</f>
        <v>Adult</v>
      </c>
    </row>
    <row r="272" spans="1:14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F272">
        <v>32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>IF(F272&gt;12,"Adult","Child")</f>
        <v>Adult</v>
      </c>
      <c r="N272" s="2"/>
    </row>
    <row r="273" spans="1:14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>IF(F273&gt;12,"Adult","Child")</f>
        <v>Adult</v>
      </c>
      <c r="N273" s="2"/>
    </row>
    <row r="274" spans="1:14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>IF(F274&gt;12,"Adult","Child")</f>
        <v>Adult</v>
      </c>
    </row>
    <row r="275" spans="1:14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>IF(F275&gt;12,"Adult","Child")</f>
        <v>Adult</v>
      </c>
      <c r="N275" s="2"/>
    </row>
    <row r="276" spans="1:14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F276">
        <v>21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>IF(F276&gt;12,"Adult","Child")</f>
        <v>Adult</v>
      </c>
    </row>
    <row r="277" spans="1:14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>IF(F277&gt;12,"Adult","Child")</f>
        <v>Adult</v>
      </c>
    </row>
    <row r="278" spans="1:14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>IF(F278&gt;12,"Adult","Child")</f>
        <v>Adult</v>
      </c>
    </row>
    <row r="279" spans="1:14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F279">
        <v>32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>IF(F279&gt;12,"Adult","Child")</f>
        <v>Adult</v>
      </c>
      <c r="N279" s="2"/>
    </row>
    <row r="280" spans="1:14" x14ac:dyDescent="0.25">
      <c r="A280">
        <v>279</v>
      </c>
      <c r="B280">
        <v>1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>IF(F280&gt;12,"Adult","Child")</f>
        <v>Child</v>
      </c>
      <c r="N280" s="2"/>
    </row>
    <row r="281" spans="1:14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36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>IF(F281&gt;12,"Adult","Child")</f>
        <v>Adult</v>
      </c>
    </row>
    <row r="282" spans="1:14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>IF(F282&gt;12,"Adult","Child")</f>
        <v>Adult</v>
      </c>
      <c r="N282" s="2"/>
    </row>
    <row r="283" spans="1:14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>IF(F283&gt;12,"Adult","Child")</f>
        <v>Adult</v>
      </c>
      <c r="N283" s="2"/>
    </row>
    <row r="284" spans="1:14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>IF(F284&gt;12,"Adult","Child")</f>
        <v>Adult</v>
      </c>
      <c r="N284" s="2"/>
    </row>
    <row r="285" spans="1:14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>IF(F285&gt;12,"Adult","Child")</f>
        <v>Adult</v>
      </c>
      <c r="N285" s="2"/>
    </row>
    <row r="286" spans="1:14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F286">
        <v>32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>IF(F286&gt;12,"Adult","Child")</f>
        <v>Adult</v>
      </c>
      <c r="N286" s="2"/>
    </row>
    <row r="287" spans="1:14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>IF(F287&gt;12,"Adult","Child")</f>
        <v>Adult</v>
      </c>
      <c r="N287" s="2"/>
    </row>
    <row r="288" spans="1:14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>IF(F288&gt;12,"Adult","Child")</f>
        <v>Adult</v>
      </c>
      <c r="N288" s="2"/>
    </row>
    <row r="289" spans="1:14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>IF(F289&gt;12,"Adult","Child")</f>
        <v>Adult</v>
      </c>
      <c r="N289" s="2"/>
    </row>
    <row r="290" spans="1:14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>IF(F290&gt;12,"Adult","Child")</f>
        <v>Adult</v>
      </c>
      <c r="N290" s="2"/>
    </row>
    <row r="291" spans="1:14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>IF(F291&gt;12,"Adult","Child")</f>
        <v>Adult</v>
      </c>
    </row>
    <row r="292" spans="1:14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>IF(F292&gt;12,"Adult","Child")</f>
        <v>Adult</v>
      </c>
    </row>
    <row r="293" spans="1:14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>IF(F293&gt;12,"Adult","Child")</f>
        <v>Adult</v>
      </c>
    </row>
    <row r="294" spans="1:14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>IF(F294&gt;12,"Adult","Child")</f>
        <v>Adult</v>
      </c>
      <c r="N294" s="2"/>
    </row>
    <row r="295" spans="1:14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>IF(F295&gt;12,"Adult","Child")</f>
        <v>Adult</v>
      </c>
    </row>
    <row r="296" spans="1:14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>IF(F296&gt;12,"Adult","Child")</f>
        <v>Adult</v>
      </c>
      <c r="N296" s="2"/>
    </row>
    <row r="297" spans="1:14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F297">
        <v>32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>IF(F297&gt;12,"Adult","Child")</f>
        <v>Adult</v>
      </c>
      <c r="N297" s="2"/>
    </row>
    <row r="298" spans="1:14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>IF(F298&gt;12,"Adult","Child")</f>
        <v>Adult</v>
      </c>
      <c r="N298" s="2"/>
    </row>
    <row r="299" spans="1:14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>IF(F299&gt;12,"Adult","Child")</f>
        <v>Child</v>
      </c>
    </row>
    <row r="300" spans="1:14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F300">
        <v>32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>IF(F300&gt;12,"Adult","Child")</f>
        <v>Adult</v>
      </c>
      <c r="N300" s="2"/>
    </row>
    <row r="301" spans="1:14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>IF(F301&gt;12,"Adult","Child")</f>
        <v>Adult</v>
      </c>
    </row>
    <row r="302" spans="1:14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F302">
        <v>21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>IF(F302&gt;12,"Adult","Child")</f>
        <v>Adult</v>
      </c>
    </row>
    <row r="303" spans="1:14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F303">
        <v>32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>IF(F303&gt;12,"Adult","Child")</f>
        <v>Adult</v>
      </c>
      <c r="N303" s="2"/>
    </row>
    <row r="304" spans="1:14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>IF(F304&gt;12,"Adult","Child")</f>
        <v>Adult</v>
      </c>
      <c r="N304" s="2"/>
    </row>
    <row r="305" spans="1:14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F305">
        <v>21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>IF(F305&gt;12,"Adult","Child")</f>
        <v>Adult</v>
      </c>
    </row>
    <row r="306" spans="1:14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F306">
        <v>32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>IF(F306&gt;12,"Adult","Child")</f>
        <v>Adult</v>
      </c>
      <c r="N306" s="2"/>
    </row>
    <row r="307" spans="1:14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>IF(F307&gt;12,"Adult","Child")</f>
        <v>Child</v>
      </c>
      <c r="N307" s="2"/>
    </row>
    <row r="308" spans="1:14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F308">
        <v>21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>IF(F308&gt;12,"Adult","Child")</f>
        <v>Adult</v>
      </c>
    </row>
    <row r="309" spans="1:14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>IF(F309&gt;12,"Adult","Child")</f>
        <v>Adult</v>
      </c>
    </row>
    <row r="310" spans="1:14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>IF(F310&gt;12,"Adult","Child")</f>
        <v>Adult</v>
      </c>
      <c r="N310" s="2"/>
    </row>
    <row r="311" spans="1:14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>IF(F311&gt;12,"Adult","Child")</f>
        <v>Adult</v>
      </c>
    </row>
    <row r="312" spans="1:14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>IF(F312&gt;12,"Adult","Child")</f>
        <v>Adult</v>
      </c>
    </row>
    <row r="313" spans="1:14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>IF(F313&gt;12,"Adult","Child")</f>
        <v>Adult</v>
      </c>
    </row>
    <row r="314" spans="1:14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>IF(F314&gt;12,"Adult","Child")</f>
        <v>Adult</v>
      </c>
    </row>
    <row r="315" spans="1:14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>IF(F315&gt;12,"Adult","Child")</f>
        <v>Adult</v>
      </c>
      <c r="N315" s="2"/>
    </row>
    <row r="316" spans="1:14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>IF(F316&gt;12,"Adult","Child")</f>
        <v>Adult</v>
      </c>
      <c r="N316" s="2"/>
    </row>
    <row r="317" spans="1:14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>IF(F317&gt;12,"Adult","Child")</f>
        <v>Adult</v>
      </c>
    </row>
    <row r="318" spans="1:14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>IF(F318&gt;12,"Adult","Child")</f>
        <v>Adult</v>
      </c>
    </row>
    <row r="319" spans="1:14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>IF(F319&gt;12,"Adult","Child")</f>
        <v>Adult</v>
      </c>
      <c r="N319" s="2"/>
    </row>
    <row r="320" spans="1:14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>IF(F320&gt;12,"Adult","Child")</f>
        <v>Adult</v>
      </c>
    </row>
    <row r="321" spans="1:14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>IF(F321&gt;12,"Adult","Child")</f>
        <v>Adult</v>
      </c>
    </row>
    <row r="322" spans="1:14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>IF(F322&gt;12,"Adult","Child")</f>
        <v>Adult</v>
      </c>
      <c r="N322" s="2"/>
    </row>
    <row r="323" spans="1:14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>IF(F323&gt;12,"Adult","Child")</f>
        <v>Adult</v>
      </c>
      <c r="N323" s="2"/>
    </row>
    <row r="324" spans="1:14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>IF(F324&gt;12,"Adult","Child")</f>
        <v>Adult</v>
      </c>
    </row>
    <row r="325" spans="1:14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>IF(F325&gt;12,"Adult","Child")</f>
        <v>Adult</v>
      </c>
    </row>
    <row r="326" spans="1:14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F326">
        <v>32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>IF(F326&gt;12,"Adult","Child")</f>
        <v>Adult</v>
      </c>
      <c r="N326" s="2"/>
    </row>
    <row r="327" spans="1:14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>IF(F327&gt;12,"Adult","Child")</f>
        <v>Adult</v>
      </c>
    </row>
    <row r="328" spans="1:14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>IF(F328&gt;12,"Adult","Child")</f>
        <v>Adult</v>
      </c>
      <c r="N328" s="2"/>
    </row>
    <row r="329" spans="1:14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>IF(F329&gt;12,"Adult","Child")</f>
        <v>Adult</v>
      </c>
    </row>
    <row r="330" spans="1:14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>IF(F330&gt;12,"Adult","Child")</f>
        <v>Adult</v>
      </c>
    </row>
    <row r="331" spans="1:14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>IF(F331&gt;12,"Adult","Child")</f>
        <v>Adult</v>
      </c>
    </row>
    <row r="332" spans="1:14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F332">
        <v>21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>IF(F332&gt;12,"Adult","Child")</f>
        <v>Adult</v>
      </c>
    </row>
    <row r="333" spans="1:14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>IF(F333&gt;12,"Adult","Child")</f>
        <v>Adult</v>
      </c>
      <c r="N333" s="2"/>
    </row>
    <row r="334" spans="1:14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>IF(F334&gt;12,"Adult","Child")</f>
        <v>Adult</v>
      </c>
      <c r="N334" s="2"/>
    </row>
    <row r="335" spans="1:14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>IF(F335&gt;12,"Adult","Child")</f>
        <v>Adult</v>
      </c>
      <c r="N335" s="2"/>
    </row>
    <row r="336" spans="1:14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F336">
        <v>36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>IF(F336&gt;12,"Adult","Child")</f>
        <v>Adult</v>
      </c>
    </row>
    <row r="337" spans="1:14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F337">
        <v>32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>IF(F337&gt;12,"Adult","Child")</f>
        <v>Adult</v>
      </c>
      <c r="N337" s="2"/>
    </row>
    <row r="338" spans="1:14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>IF(F338&gt;12,"Adult","Child")</f>
        <v>Adult</v>
      </c>
      <c r="N338" s="2"/>
    </row>
    <row r="339" spans="1:14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>IF(F339&gt;12,"Adult","Child")</f>
        <v>Adult</v>
      </c>
    </row>
    <row r="340" spans="1:14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>IF(F340&gt;12,"Adult","Child")</f>
        <v>Adult</v>
      </c>
      <c r="N340" s="2"/>
    </row>
    <row r="341" spans="1:14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>IF(F341&gt;12,"Adult","Child")</f>
        <v>Adult</v>
      </c>
      <c r="N341" s="2"/>
    </row>
    <row r="342" spans="1:14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>IF(F342&gt;12,"Adult","Child")</f>
        <v>Child</v>
      </c>
      <c r="N342" s="2"/>
    </row>
    <row r="343" spans="1:14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>IF(F343&gt;12,"Adult","Child")</f>
        <v>Adult</v>
      </c>
    </row>
    <row r="344" spans="1:14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>IF(F344&gt;12,"Adult","Child")</f>
        <v>Adult</v>
      </c>
      <c r="N344" s="2"/>
    </row>
    <row r="345" spans="1:14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>IF(F345&gt;12,"Adult","Child")</f>
        <v>Adult</v>
      </c>
      <c r="N345" s="2"/>
    </row>
    <row r="346" spans="1:14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>IF(F346&gt;12,"Adult","Child")</f>
        <v>Adult</v>
      </c>
      <c r="N346" s="2"/>
    </row>
    <row r="347" spans="1:14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>IF(F347&gt;12,"Adult","Child")</f>
        <v>Adult</v>
      </c>
    </row>
    <row r="348" spans="1:14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>IF(F348&gt;12,"Adult","Child")</f>
        <v>Adult</v>
      </c>
    </row>
    <row r="349" spans="1:14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F349">
        <v>36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>IF(F349&gt;12,"Adult","Child")</f>
        <v>Adult</v>
      </c>
    </row>
    <row r="350" spans="1:14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>IF(F350&gt;12,"Adult","Child")</f>
        <v>Child</v>
      </c>
      <c r="N350" s="2"/>
    </row>
    <row r="351" spans="1:14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>IF(F351&gt;12,"Adult","Child")</f>
        <v>Adult</v>
      </c>
      <c r="N351" s="2"/>
    </row>
    <row r="352" spans="1:14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>IF(F352&gt;12,"Adult","Child")</f>
        <v>Adult</v>
      </c>
      <c r="N352" s="2"/>
    </row>
    <row r="353" spans="1:14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F353">
        <v>32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>IF(F353&gt;12,"Adult","Child")</f>
        <v>Adult</v>
      </c>
      <c r="N353" s="2"/>
    </row>
    <row r="354" spans="1:14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>IF(F354&gt;12,"Adult","Child")</f>
        <v>Adult</v>
      </c>
      <c r="N354" s="2"/>
    </row>
    <row r="355" spans="1:14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>IF(F355&gt;12,"Adult","Child")</f>
        <v>Adult</v>
      </c>
      <c r="N355" s="2"/>
    </row>
    <row r="356" spans="1:14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F356">
        <v>32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>IF(F356&gt;12,"Adult","Child")</f>
        <v>Adult</v>
      </c>
      <c r="N356" s="2"/>
    </row>
    <row r="357" spans="1:14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>IF(F357&gt;12,"Adult","Child")</f>
        <v>Adult</v>
      </c>
      <c r="N357" s="2"/>
    </row>
    <row r="358" spans="1:14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>IF(F358&gt;12,"Adult","Child")</f>
        <v>Adult</v>
      </c>
    </row>
    <row r="359" spans="1:14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>IF(F359&gt;12,"Adult","Child")</f>
        <v>Adult</v>
      </c>
    </row>
    <row r="360" spans="1:14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F360">
        <v>21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>IF(F360&gt;12,"Adult","Child")</f>
        <v>Adult</v>
      </c>
    </row>
    <row r="361" spans="1:14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F361">
        <v>21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>IF(F361&gt;12,"Adult","Child")</f>
        <v>Adult</v>
      </c>
    </row>
    <row r="362" spans="1:14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>IF(F362&gt;12,"Adult","Child")</f>
        <v>Adult</v>
      </c>
      <c r="N362" s="2"/>
    </row>
    <row r="363" spans="1:14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>IF(F363&gt;12,"Adult","Child")</f>
        <v>Adult</v>
      </c>
      <c r="N363" s="2"/>
    </row>
    <row r="364" spans="1:14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>IF(F364&gt;12,"Adult","Child")</f>
        <v>Adult</v>
      </c>
    </row>
    <row r="365" spans="1:14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32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>IF(F365&gt;12,"Adult","Child")</f>
        <v>Adult</v>
      </c>
      <c r="N365" s="2"/>
    </row>
    <row r="366" spans="1:14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F366">
        <v>32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>IF(F366&gt;12,"Adult","Child")</f>
        <v>Adult</v>
      </c>
      <c r="N366" s="2"/>
    </row>
    <row r="367" spans="1:14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>IF(F367&gt;12,"Adult","Child")</f>
        <v>Adult</v>
      </c>
      <c r="N367" s="2"/>
    </row>
    <row r="368" spans="1:14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>IF(F368&gt;12,"Adult","Child")</f>
        <v>Adult</v>
      </c>
    </row>
    <row r="369" spans="1:14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F369">
        <v>36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>IF(F369&gt;12,"Adult","Child")</f>
        <v>Adult</v>
      </c>
    </row>
    <row r="370" spans="1:14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F370">
        <v>21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>IF(F370&gt;12,"Adult","Child")</f>
        <v>Adult</v>
      </c>
    </row>
    <row r="371" spans="1:14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>IF(F371&gt;12,"Adult","Child")</f>
        <v>Adult</v>
      </c>
    </row>
    <row r="372" spans="1:14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>IF(F372&gt;12,"Adult","Child")</f>
        <v>Adult</v>
      </c>
      <c r="N372" s="2"/>
    </row>
    <row r="373" spans="1:14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>IF(F373&gt;12,"Adult","Child")</f>
        <v>Adult</v>
      </c>
      <c r="N373" s="2"/>
    </row>
    <row r="374" spans="1:14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>IF(F374&gt;12,"Adult","Child")</f>
        <v>Adult</v>
      </c>
      <c r="N374" s="2"/>
    </row>
    <row r="375" spans="1:14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>IF(F375&gt;12,"Adult","Child")</f>
        <v>Adult</v>
      </c>
      <c r="N375" s="2"/>
    </row>
    <row r="376" spans="1:14" x14ac:dyDescent="0.25">
      <c r="A376">
        <v>375</v>
      </c>
      <c r="B376">
        <v>1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>IF(F376&gt;12,"Adult","Child")</f>
        <v>Child</v>
      </c>
    </row>
    <row r="377" spans="1:14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F377">
        <v>36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>IF(F377&gt;12,"Adult","Child")</f>
        <v>Adult</v>
      </c>
    </row>
    <row r="378" spans="1:14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>IF(F378&gt;12,"Adult","Child")</f>
        <v>Adult</v>
      </c>
    </row>
    <row r="379" spans="1:14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>IF(F379&gt;12,"Adult","Child")</f>
        <v>Adult</v>
      </c>
      <c r="N379" s="2"/>
    </row>
    <row r="380" spans="1:14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>IF(F380&gt;12,"Adult","Child")</f>
        <v>Adult</v>
      </c>
      <c r="N380" s="2"/>
    </row>
    <row r="381" spans="1:14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>IF(F381&gt;12,"Adult","Child")</f>
        <v>Adult</v>
      </c>
      <c r="N381" s="2"/>
    </row>
    <row r="382" spans="1:14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>IF(F382&gt;12,"Adult","Child")</f>
        <v>Adult</v>
      </c>
    </row>
    <row r="383" spans="1:14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>IF(F383&gt;12,"Adult","Child")</f>
        <v>Child</v>
      </c>
    </row>
    <row r="384" spans="1:14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>IF(F384&gt;12,"Adult","Child")</f>
        <v>Adult</v>
      </c>
      <c r="N384" s="2"/>
    </row>
    <row r="385" spans="1:14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36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>IF(F385&gt;12,"Adult","Child")</f>
        <v>Adult</v>
      </c>
    </row>
    <row r="386" spans="1:14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F386">
        <v>32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>IF(F386&gt;12,"Adult","Child")</f>
        <v>Adult</v>
      </c>
      <c r="N386" s="2"/>
    </row>
    <row r="387" spans="1:14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>IF(F387&gt;12,"Adult","Child")</f>
        <v>Adult</v>
      </c>
      <c r="N387" s="2"/>
    </row>
    <row r="388" spans="1:14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>IF(F388&gt;12,"Adult","Child")</f>
        <v>Child</v>
      </c>
      <c r="N388" s="2"/>
    </row>
    <row r="389" spans="1:14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>IF(F389&gt;12,"Adult","Child")</f>
        <v>Adult</v>
      </c>
    </row>
    <row r="390" spans="1:14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F390">
        <v>32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>IF(F390&gt;12,"Adult","Child")</f>
        <v>Adult</v>
      </c>
      <c r="N390" s="2"/>
    </row>
    <row r="391" spans="1:14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>IF(F391&gt;12,"Adult","Child")</f>
        <v>Adult</v>
      </c>
    </row>
    <row r="392" spans="1:14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>IF(F392&gt;12,"Adult","Child")</f>
        <v>Adult</v>
      </c>
      <c r="N392" s="2"/>
    </row>
    <row r="393" spans="1:14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>IF(F393&gt;12,"Adult","Child")</f>
        <v>Adult</v>
      </c>
      <c r="N393" s="2"/>
    </row>
    <row r="394" spans="1:14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>IF(F394&gt;12,"Adult","Child")</f>
        <v>Adult</v>
      </c>
      <c r="N394" s="2"/>
    </row>
    <row r="395" spans="1:14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>IF(F395&gt;12,"Adult","Child")</f>
        <v>Adult</v>
      </c>
    </row>
    <row r="396" spans="1:14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>IF(F396&gt;12,"Adult","Child")</f>
        <v>Adult</v>
      </c>
    </row>
    <row r="397" spans="1:14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>IF(F397&gt;12,"Adult","Child")</f>
        <v>Adult</v>
      </c>
      <c r="N397" s="2"/>
    </row>
    <row r="398" spans="1:14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>IF(F398&gt;12,"Adult","Child")</f>
        <v>Adult</v>
      </c>
    </row>
    <row r="399" spans="1:14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>IF(F399&gt;12,"Adult","Child")</f>
        <v>Adult</v>
      </c>
      <c r="N399" s="2"/>
    </row>
    <row r="400" spans="1:14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>IF(F400&gt;12,"Adult","Child")</f>
        <v>Adult</v>
      </c>
      <c r="N400" s="2"/>
    </row>
    <row r="401" spans="1:14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>IF(F401&gt;12,"Adult","Child")</f>
        <v>Adult</v>
      </c>
    </row>
    <row r="402" spans="1:14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>IF(F402&gt;12,"Adult","Child")</f>
        <v>Adult</v>
      </c>
      <c r="N402" s="2"/>
    </row>
    <row r="403" spans="1:14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>IF(F403&gt;12,"Adult","Child")</f>
        <v>Adult</v>
      </c>
      <c r="N403" s="2"/>
    </row>
    <row r="404" spans="1:14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>IF(F404&gt;12,"Adult","Child")</f>
        <v>Adult</v>
      </c>
    </row>
    <row r="405" spans="1:14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>IF(F405&gt;12,"Adult","Child")</f>
        <v>Adult</v>
      </c>
      <c r="N405" s="2"/>
    </row>
    <row r="406" spans="1:14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>IF(F406&gt;12,"Adult","Child")</f>
        <v>Adult</v>
      </c>
    </row>
    <row r="407" spans="1:14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>IF(F407&gt;12,"Adult","Child")</f>
        <v>Adult</v>
      </c>
      <c r="N407" s="2"/>
    </row>
    <row r="408" spans="1:14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>IF(F408&gt;12,"Adult","Child")</f>
        <v>Adult</v>
      </c>
      <c r="N408" s="2"/>
    </row>
    <row r="409" spans="1:14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>IF(F409&gt;12,"Adult","Child")</f>
        <v>Child</v>
      </c>
      <c r="N409" s="2"/>
    </row>
    <row r="410" spans="1:14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>IF(F410&gt;12,"Adult","Child")</f>
        <v>Adult</v>
      </c>
      <c r="N410" s="2"/>
    </row>
    <row r="411" spans="1:14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F411">
        <v>21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>IF(F411&gt;12,"Adult","Child")</f>
        <v>Adult</v>
      </c>
    </row>
    <row r="412" spans="1:14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F412">
        <v>32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>IF(F412&gt;12,"Adult","Child")</f>
        <v>Adult</v>
      </c>
      <c r="N412" s="2"/>
    </row>
    <row r="413" spans="1:14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F413">
        <v>32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>IF(F413&gt;12,"Adult","Child")</f>
        <v>Adult</v>
      </c>
      <c r="N413" s="2"/>
    </row>
    <row r="414" spans="1:14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>IF(F414&gt;12,"Adult","Child")</f>
        <v>Adult</v>
      </c>
    </row>
    <row r="415" spans="1:14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F415">
        <v>32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>IF(F415&gt;12,"Adult","Child")</f>
        <v>Adult</v>
      </c>
      <c r="N415" s="2"/>
    </row>
    <row r="416" spans="1:14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>IF(F416&gt;12,"Adult","Child")</f>
        <v>Adult</v>
      </c>
      <c r="N416" s="2"/>
    </row>
    <row r="417" spans="1:14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F417">
        <v>36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>IF(F417&gt;12,"Adult","Child")</f>
        <v>Adult</v>
      </c>
    </row>
    <row r="418" spans="1:14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>IF(F418&gt;12,"Adult","Child")</f>
        <v>Adult</v>
      </c>
    </row>
    <row r="419" spans="1:14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>IF(F419&gt;12,"Adult","Child")</f>
        <v>Adult</v>
      </c>
    </row>
    <row r="420" spans="1:14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>IF(F420&gt;12,"Adult","Child")</f>
        <v>Adult</v>
      </c>
      <c r="N420" s="2"/>
    </row>
    <row r="421" spans="1:14" x14ac:dyDescent="0.25">
      <c r="A421">
        <v>420</v>
      </c>
      <c r="B421">
        <v>1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>IF(F421&gt;12,"Adult","Child")</f>
        <v>Child</v>
      </c>
    </row>
    <row r="422" spans="1:14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F422">
        <v>32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>IF(F422&gt;12,"Adult","Child")</f>
        <v>Adult</v>
      </c>
      <c r="N422" s="2"/>
    </row>
    <row r="423" spans="1:14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>IF(F423&gt;12,"Adult","Child")</f>
        <v>Adult</v>
      </c>
      <c r="N423" s="2"/>
    </row>
    <row r="424" spans="1:14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>IF(F424&gt;12,"Adult","Child")</f>
        <v>Adult</v>
      </c>
      <c r="N424" s="2"/>
    </row>
    <row r="425" spans="1:14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>IF(F425&gt;12,"Adult","Child")</f>
        <v>Adult</v>
      </c>
    </row>
    <row r="426" spans="1:14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>IF(F426&gt;12,"Adult","Child")</f>
        <v>Adult</v>
      </c>
      <c r="N426" s="2"/>
    </row>
    <row r="427" spans="1:14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F427">
        <v>32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>IF(F427&gt;12,"Adult","Child")</f>
        <v>Adult</v>
      </c>
      <c r="N427" s="2"/>
    </row>
    <row r="428" spans="1:14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>IF(F428&gt;12,"Adult","Child")</f>
        <v>Adult</v>
      </c>
    </row>
    <row r="429" spans="1:14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>IF(F429&gt;12,"Adult","Child")</f>
        <v>Adult</v>
      </c>
    </row>
    <row r="430" spans="1:14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F430">
        <v>32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>IF(F430&gt;12,"Adult","Child")</f>
        <v>Adult</v>
      </c>
      <c r="N430" s="2"/>
    </row>
    <row r="431" spans="1:14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>IF(F431&gt;12,"Adult","Child")</f>
        <v>Adult</v>
      </c>
      <c r="N431" s="2"/>
    </row>
    <row r="432" spans="1:14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>IF(F432&gt;12,"Adult","Child")</f>
        <v>Adult</v>
      </c>
      <c r="N432" s="2"/>
    </row>
    <row r="433" spans="1:14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F433">
        <v>36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>IF(F433&gt;12,"Adult","Child")</f>
        <v>Adult</v>
      </c>
    </row>
    <row r="434" spans="1:14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>IF(F434&gt;12,"Adult","Child")</f>
        <v>Adult</v>
      </c>
    </row>
    <row r="435" spans="1:14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>IF(F435&gt;12,"Adult","Child")</f>
        <v>Adult</v>
      </c>
      <c r="N435" s="2"/>
    </row>
    <row r="436" spans="1:14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>IF(F436&gt;12,"Adult","Child")</f>
        <v>Adult</v>
      </c>
      <c r="N436" s="2"/>
    </row>
    <row r="437" spans="1:14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>IF(F437&gt;12,"Adult","Child")</f>
        <v>Adult</v>
      </c>
    </row>
    <row r="438" spans="1:14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>IF(F438&gt;12,"Adult","Child")</f>
        <v>Adult</v>
      </c>
    </row>
    <row r="439" spans="1:14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>IF(F439&gt;12,"Adult","Child")</f>
        <v>Adult</v>
      </c>
    </row>
    <row r="440" spans="1:14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>IF(F440&gt;12,"Adult","Child")</f>
        <v>Adult</v>
      </c>
      <c r="N440" s="2"/>
    </row>
    <row r="441" spans="1:14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>IF(F441&gt;12,"Adult","Child")</f>
        <v>Adult</v>
      </c>
      <c r="N441" s="2"/>
    </row>
    <row r="442" spans="1:14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>IF(F442&gt;12,"Adult","Child")</f>
        <v>Adult</v>
      </c>
    </row>
    <row r="443" spans="1:14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>IF(F443&gt;12,"Adult","Child")</f>
        <v>Adult</v>
      </c>
      <c r="N443" s="2"/>
    </row>
    <row r="444" spans="1:14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>IF(F444&gt;12,"Adult","Child")</f>
        <v>Adult</v>
      </c>
      <c r="N444" s="2"/>
    </row>
    <row r="445" spans="1:14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>IF(F445&gt;12,"Adult","Child")</f>
        <v>Adult</v>
      </c>
    </row>
    <row r="446" spans="1:14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F446">
        <v>32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>IF(F446&gt;12,"Adult","Child")</f>
        <v>Adult</v>
      </c>
      <c r="N446" s="2"/>
    </row>
    <row r="447" spans="1:14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>IF(F447&gt;12,"Adult","Child")</f>
        <v>Child</v>
      </c>
      <c r="N447" s="2"/>
    </row>
    <row r="448" spans="1:14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>IF(F448&gt;12,"Adult","Child")</f>
        <v>Adult</v>
      </c>
    </row>
    <row r="449" spans="1:14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>IF(F449&gt;12,"Adult","Child")</f>
        <v>Adult</v>
      </c>
      <c r="N449" s="2"/>
    </row>
    <row r="450" spans="1:14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>IF(F450&gt;12,"Adult","Child")</f>
        <v>Child</v>
      </c>
    </row>
    <row r="451" spans="1:14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>IF(F451&gt;12,"Adult","Child")</f>
        <v>Adult</v>
      </c>
      <c r="N451" s="2"/>
    </row>
    <row r="452" spans="1:14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>IF(F452&gt;12,"Adult","Child")</f>
        <v>Adult</v>
      </c>
      <c r="N452" s="2"/>
    </row>
    <row r="453" spans="1:14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F453">
        <v>11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>IF(F453&gt;12,"Adult","Child")</f>
        <v>Child</v>
      </c>
      <c r="N453" s="2"/>
    </row>
    <row r="454" spans="1:14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>IF(F454&gt;12,"Adult","Child")</f>
        <v>Adult</v>
      </c>
      <c r="N454" s="2"/>
    </row>
    <row r="455" spans="1:14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>IF(F455&gt;12,"Adult","Child")</f>
        <v>Adult</v>
      </c>
      <c r="N455" s="2"/>
    </row>
    <row r="456" spans="1:14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F456">
        <v>32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>IF(F456&gt;12,"Adult","Child")</f>
        <v>Adult</v>
      </c>
      <c r="N456" s="2"/>
    </row>
    <row r="457" spans="1:14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>IF(F457&gt;12,"Adult","Child")</f>
        <v>Adult</v>
      </c>
      <c r="N457" s="2"/>
    </row>
    <row r="458" spans="1:14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>IF(F458&gt;12,"Adult","Child")</f>
        <v>Adult</v>
      </c>
      <c r="N458" s="2"/>
    </row>
    <row r="459" spans="1:14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F459">
        <v>36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>IF(F459&gt;12,"Adult","Child")</f>
        <v>Adult</v>
      </c>
    </row>
    <row r="460" spans="1:14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>IF(F460&gt;12,"Adult","Child")</f>
        <v>Adult</v>
      </c>
    </row>
    <row r="461" spans="1:14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F461">
        <v>32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>IF(F461&gt;12,"Adult","Child")</f>
        <v>Adult</v>
      </c>
      <c r="N461" s="2"/>
    </row>
    <row r="462" spans="1:14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>IF(F462&gt;12,"Adult","Child")</f>
        <v>Adult</v>
      </c>
      <c r="N462" s="2"/>
    </row>
    <row r="463" spans="1:14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>IF(F463&gt;12,"Adult","Child")</f>
        <v>Adult</v>
      </c>
      <c r="N463" s="2"/>
    </row>
    <row r="464" spans="1:14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>IF(F464&gt;12,"Adult","Child")</f>
        <v>Adult</v>
      </c>
      <c r="N464" s="2"/>
    </row>
    <row r="465" spans="1:14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>IF(F465&gt;12,"Adult","Child")</f>
        <v>Adult</v>
      </c>
      <c r="N465" s="2"/>
    </row>
    <row r="466" spans="1:14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F466">
        <v>32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>IF(F466&gt;12,"Adult","Child")</f>
        <v>Adult</v>
      </c>
      <c r="N466" s="2"/>
    </row>
    <row r="467" spans="1:14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>IF(F467&gt;12,"Adult","Child")</f>
        <v>Adult</v>
      </c>
      <c r="N467" s="2"/>
    </row>
    <row r="468" spans="1:14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F468">
        <v>32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>IF(F468&gt;12,"Adult","Child")</f>
        <v>Adult</v>
      </c>
      <c r="N468" s="2"/>
    </row>
    <row r="469" spans="1:14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>IF(F469&gt;12,"Adult","Child")</f>
        <v>Adult</v>
      </c>
      <c r="N469" s="2"/>
    </row>
    <row r="470" spans="1:14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F470">
        <v>32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>IF(F470&gt;12,"Adult","Child")</f>
        <v>Adult</v>
      </c>
      <c r="N470" s="2"/>
    </row>
    <row r="471" spans="1:14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>IF(F471&gt;12,"Adult","Child")</f>
        <v>Child</v>
      </c>
    </row>
    <row r="472" spans="1:14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F472">
        <v>32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>IF(F472&gt;12,"Adult","Child")</f>
        <v>Adult</v>
      </c>
      <c r="N472" s="2"/>
    </row>
    <row r="473" spans="1:14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>IF(F473&gt;12,"Adult","Child")</f>
        <v>Adult</v>
      </c>
      <c r="N473" s="2"/>
    </row>
    <row r="474" spans="1:14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>IF(F474&gt;12,"Adult","Child")</f>
        <v>Adult</v>
      </c>
    </row>
    <row r="475" spans="1:14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>IF(F475&gt;12,"Adult","Child")</f>
        <v>Adult</v>
      </c>
    </row>
    <row r="476" spans="1:14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>IF(F476&gt;12,"Adult","Child")</f>
        <v>Adult</v>
      </c>
    </row>
    <row r="477" spans="1:14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F477">
        <v>32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>IF(F477&gt;12,"Adult","Child")</f>
        <v>Adult</v>
      </c>
      <c r="N477" s="2"/>
    </row>
    <row r="478" spans="1:14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>IF(F478&gt;12,"Adult","Child")</f>
        <v>Adult</v>
      </c>
      <c r="N478" s="2"/>
    </row>
    <row r="479" spans="1:14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>IF(F479&gt;12,"Adult","Child")</f>
        <v>Adult</v>
      </c>
      <c r="N479" s="2"/>
    </row>
    <row r="480" spans="1:14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>IF(F480&gt;12,"Adult","Child")</f>
        <v>Adult</v>
      </c>
      <c r="N480" s="2"/>
    </row>
    <row r="481" spans="1:14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>IF(F481&gt;12,"Adult","Child")</f>
        <v>Child</v>
      </c>
    </row>
    <row r="482" spans="1:14" x14ac:dyDescent="0.25">
      <c r="A482">
        <v>481</v>
      </c>
      <c r="B482">
        <v>1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>IF(F482&gt;12,"Adult","Child")</f>
        <v>Child</v>
      </c>
      <c r="N482" s="2"/>
    </row>
    <row r="483" spans="1:14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F483">
        <v>32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>IF(F483&gt;12,"Adult","Child")</f>
        <v>Adult</v>
      </c>
      <c r="N483" s="2"/>
    </row>
    <row r="484" spans="1:14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>IF(F484&gt;12,"Adult","Child")</f>
        <v>Adult</v>
      </c>
      <c r="N484" s="2"/>
    </row>
    <row r="485" spans="1:14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>IF(F485&gt;12,"Adult","Child")</f>
        <v>Adult</v>
      </c>
    </row>
    <row r="486" spans="1:14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>IF(F486&gt;12,"Adult","Child")</f>
        <v>Adult</v>
      </c>
      <c r="N486" s="2"/>
    </row>
    <row r="487" spans="1:14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F487">
        <v>21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>IF(F487&gt;12,"Adult","Child")</f>
        <v>Adult</v>
      </c>
    </row>
    <row r="488" spans="1:14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36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>IF(F488&gt;12,"Adult","Child")</f>
        <v>Adult</v>
      </c>
    </row>
    <row r="489" spans="1:14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>IF(F489&gt;12,"Adult","Child")</f>
        <v>Adult</v>
      </c>
      <c r="N489" s="2"/>
    </row>
    <row r="490" spans="1:14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>IF(F490&gt;12,"Adult","Child")</f>
        <v>Adult</v>
      </c>
      <c r="N490" s="2"/>
    </row>
    <row r="491" spans="1:14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>IF(F491&gt;12,"Adult","Child")</f>
        <v>Child</v>
      </c>
      <c r="N491" s="2"/>
    </row>
    <row r="492" spans="1:14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F492">
        <v>11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>IF(F492&gt;12,"Adult","Child")</f>
        <v>Child</v>
      </c>
      <c r="N492" s="2"/>
    </row>
    <row r="493" spans="1:14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>IF(F493&gt;12,"Adult","Child")</f>
        <v>Adult</v>
      </c>
      <c r="N493" s="2"/>
    </row>
    <row r="494" spans="1:14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>IF(F494&gt;12,"Adult","Child")</f>
        <v>Adult</v>
      </c>
      <c r="N494" s="2"/>
    </row>
    <row r="495" spans="1:14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>IF(F495&gt;12,"Adult","Child")</f>
        <v>Adult</v>
      </c>
      <c r="N495" s="2"/>
    </row>
    <row r="496" spans="1:14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>IF(F496&gt;12,"Adult","Child")</f>
        <v>Adult</v>
      </c>
      <c r="N496" s="2"/>
    </row>
    <row r="497" spans="1:14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F497">
        <v>32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>IF(F497&gt;12,"Adult","Child")</f>
        <v>Adult</v>
      </c>
      <c r="N497" s="2"/>
    </row>
    <row r="498" spans="1:14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>IF(F498&gt;12,"Adult","Child")</f>
        <v>Adult</v>
      </c>
    </row>
    <row r="499" spans="1:14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F499">
        <v>32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>IF(F499&gt;12,"Adult","Child")</f>
        <v>Adult</v>
      </c>
      <c r="N499" s="2"/>
    </row>
    <row r="500" spans="1:14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>IF(F500&gt;12,"Adult","Child")</f>
        <v>Adult</v>
      </c>
    </row>
    <row r="501" spans="1:14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>IF(F501&gt;12,"Adult","Child")</f>
        <v>Adult</v>
      </c>
      <c r="N501" s="2"/>
    </row>
    <row r="502" spans="1:14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>IF(F502&gt;12,"Adult","Child")</f>
        <v>Adult</v>
      </c>
      <c r="N502" s="2"/>
    </row>
    <row r="503" spans="1:14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>IF(F503&gt;12,"Adult","Child")</f>
        <v>Adult</v>
      </c>
    </row>
    <row r="504" spans="1:14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F504">
        <v>21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>IF(F504&gt;12,"Adult","Child")</f>
        <v>Adult</v>
      </c>
    </row>
    <row r="505" spans="1:14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>IF(F505&gt;12,"Adult","Child")</f>
        <v>Adult</v>
      </c>
    </row>
    <row r="506" spans="1:14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>IF(F506&gt;12,"Adult","Child")</f>
        <v>Adult</v>
      </c>
    </row>
    <row r="507" spans="1:14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>IF(F507&gt;12,"Adult","Child")</f>
        <v>Adult</v>
      </c>
      <c r="N507" s="2"/>
    </row>
    <row r="508" spans="1:14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>IF(F508&gt;12,"Adult","Child")</f>
        <v>Adult</v>
      </c>
    </row>
    <row r="509" spans="1:14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F509">
        <v>32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>IF(F509&gt;12,"Adult","Child")</f>
        <v>Adult</v>
      </c>
      <c r="N509" s="2"/>
    </row>
    <row r="510" spans="1:14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>IF(F510&gt;12,"Adult","Child")</f>
        <v>Adult</v>
      </c>
      <c r="N510" s="2"/>
    </row>
    <row r="511" spans="1:14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>IF(F511&gt;12,"Adult","Child")</f>
        <v>Adult</v>
      </c>
      <c r="N511" s="2"/>
    </row>
    <row r="512" spans="1:14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>IF(F512&gt;12,"Adult","Child")</f>
        <v>Adult</v>
      </c>
      <c r="N512" s="2"/>
    </row>
    <row r="513" spans="1:14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F513">
        <v>32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>IF(F513&gt;12,"Adult","Child")</f>
        <v>Adult</v>
      </c>
      <c r="N513" s="2"/>
    </row>
    <row r="514" spans="1:14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>IF(F514&gt;12,"Adult","Child")</f>
        <v>Adult</v>
      </c>
      <c r="N514" s="2"/>
    </row>
    <row r="515" spans="1:14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>IF(F515&gt;12,"Adult","Child")</f>
        <v>Adult</v>
      </c>
    </row>
    <row r="516" spans="1:14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>IF(F516&gt;12,"Adult","Child")</f>
        <v>Adult</v>
      </c>
      <c r="N516" s="2"/>
    </row>
    <row r="517" spans="1:14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>IF(F517&gt;12,"Adult","Child")</f>
        <v>Adult</v>
      </c>
      <c r="N517" s="2"/>
    </row>
    <row r="518" spans="1:14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>IF(F518&gt;12,"Adult","Child")</f>
        <v>Adult</v>
      </c>
    </row>
    <row r="519" spans="1:14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F519">
        <v>32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>IF(F519&gt;12,"Adult","Child")</f>
        <v>Adult</v>
      </c>
      <c r="N519" s="2"/>
    </row>
    <row r="520" spans="1:14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>IF(F520&gt;12,"Adult","Child")</f>
        <v>Adult</v>
      </c>
    </row>
    <row r="521" spans="1:14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>IF(F521&gt;12,"Adult","Child")</f>
        <v>Adult</v>
      </c>
      <c r="N521" s="2"/>
    </row>
    <row r="522" spans="1:14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>IF(F522&gt;12,"Adult","Child")</f>
        <v>Adult</v>
      </c>
    </row>
    <row r="523" spans="1:14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>IF(F523&gt;12,"Adult","Child")</f>
        <v>Adult</v>
      </c>
      <c r="N523" s="2"/>
    </row>
    <row r="524" spans="1:14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F524">
        <v>32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>IF(F524&gt;12,"Adult","Child")</f>
        <v>Adult</v>
      </c>
      <c r="N524" s="2"/>
    </row>
    <row r="525" spans="1:14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>IF(F525&gt;12,"Adult","Child")</f>
        <v>Adult</v>
      </c>
    </row>
    <row r="526" spans="1:14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F526">
        <v>32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>IF(F526&gt;12,"Adult","Child")</f>
        <v>Adult</v>
      </c>
      <c r="N526" s="2"/>
    </row>
    <row r="527" spans="1:14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>IF(F527&gt;12,"Adult","Child")</f>
        <v>Adult</v>
      </c>
      <c r="N527" s="2"/>
    </row>
    <row r="528" spans="1:14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>IF(F528&gt;12,"Adult","Child")</f>
        <v>Adult</v>
      </c>
    </row>
    <row r="529" spans="1:14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F529">
        <v>32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>IF(F529&gt;12,"Adult","Child")</f>
        <v>Adult</v>
      </c>
      <c r="N529" s="2"/>
    </row>
    <row r="530" spans="1:14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>IF(F530&gt;12,"Adult","Child")</f>
        <v>Adult</v>
      </c>
      <c r="N530" s="2"/>
    </row>
    <row r="531" spans="1:14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>IF(F531&gt;12,"Adult","Child")</f>
        <v>Adult</v>
      </c>
      <c r="N531" s="2"/>
    </row>
    <row r="532" spans="1:14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>IF(F532&gt;12,"Adult","Child")</f>
        <v>Child</v>
      </c>
    </row>
    <row r="533" spans="1:14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F533">
        <v>32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>IF(F533&gt;12,"Adult","Child")</f>
        <v>Adult</v>
      </c>
      <c r="N533" s="2"/>
    </row>
    <row r="534" spans="1:14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>IF(F534&gt;12,"Adult","Child")</f>
        <v>Adult</v>
      </c>
      <c r="N534" s="2"/>
    </row>
    <row r="535" spans="1:14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F535">
        <v>36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>IF(F535&gt;12,"Adult","Child")</f>
        <v>Adult</v>
      </c>
    </row>
    <row r="536" spans="1:14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>IF(F536&gt;12,"Adult","Child")</f>
        <v>Adult</v>
      </c>
    </row>
    <row r="537" spans="1:14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>IF(F537&gt;12,"Adult","Child")</f>
        <v>Child</v>
      </c>
    </row>
    <row r="538" spans="1:14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>IF(F538&gt;12,"Adult","Child")</f>
        <v>Adult</v>
      </c>
      <c r="N538" s="2"/>
    </row>
    <row r="539" spans="1:14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>IF(F539&gt;12,"Adult","Child")</f>
        <v>Adult</v>
      </c>
    </row>
    <row r="540" spans="1:14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F540">
        <v>32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>IF(F540&gt;12,"Adult","Child")</f>
        <v>Adult</v>
      </c>
      <c r="N540" s="2"/>
    </row>
    <row r="541" spans="1:14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>IF(F541&gt;12,"Adult","Child")</f>
        <v>Adult</v>
      </c>
    </row>
    <row r="542" spans="1:14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>IF(F542&gt;12,"Adult","Child")</f>
        <v>Adult</v>
      </c>
    </row>
    <row r="543" spans="1:14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>IF(F543&gt;12,"Adult","Child")</f>
        <v>Child</v>
      </c>
    </row>
    <row r="544" spans="1:14" x14ac:dyDescent="0.25">
      <c r="A544">
        <v>543</v>
      </c>
      <c r="B544">
        <v>1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>IF(F544&gt;12,"Adult","Child")</f>
        <v>Child</v>
      </c>
    </row>
    <row r="545" spans="1:14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>IF(F545&gt;12,"Adult","Child")</f>
        <v>Adult</v>
      </c>
      <c r="N545" s="2"/>
    </row>
    <row r="546" spans="1:14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>IF(F546&gt;12,"Adult","Child")</f>
        <v>Adult</v>
      </c>
      <c r="N546" s="2"/>
    </row>
    <row r="547" spans="1:14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>IF(F547&gt;12,"Adult","Child")</f>
        <v>Adult</v>
      </c>
      <c r="N547" s="2"/>
    </row>
    <row r="548" spans="1:14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>IF(F548&gt;12,"Adult","Child")</f>
        <v>Adult</v>
      </c>
    </row>
    <row r="549" spans="1:14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F549">
        <v>32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>IF(F549&gt;12,"Adult","Child")</f>
        <v>Adult</v>
      </c>
      <c r="N549" s="2"/>
    </row>
    <row r="550" spans="1:14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>IF(F550&gt;12,"Adult","Child")</f>
        <v>Adult</v>
      </c>
      <c r="N550" s="2"/>
    </row>
    <row r="551" spans="1:14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>IF(F551&gt;12,"Adult","Child")</f>
        <v>Child</v>
      </c>
      <c r="N551" s="2"/>
    </row>
    <row r="552" spans="1:14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>IF(F552&gt;12,"Adult","Child")</f>
        <v>Adult</v>
      </c>
      <c r="N552" s="2"/>
    </row>
    <row r="553" spans="1:14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>IF(F553&gt;12,"Adult","Child")</f>
        <v>Adult</v>
      </c>
      <c r="N553" s="2"/>
    </row>
    <row r="554" spans="1:14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F554">
        <v>32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>IF(F554&gt;12,"Adult","Child")</f>
        <v>Adult</v>
      </c>
      <c r="N554" s="2"/>
    </row>
    <row r="555" spans="1:14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>IF(F555&gt;12,"Adult","Child")</f>
        <v>Adult</v>
      </c>
      <c r="N555" s="2"/>
    </row>
    <row r="556" spans="1:14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>IF(F556&gt;12,"Adult","Child")</f>
        <v>Adult</v>
      </c>
    </row>
    <row r="557" spans="1:14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>IF(F557&gt;12,"Adult","Child")</f>
        <v>Adult</v>
      </c>
      <c r="N557" s="2"/>
    </row>
    <row r="558" spans="1:14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>IF(F558&gt;12,"Adult","Child")</f>
        <v>Adult</v>
      </c>
    </row>
    <row r="559" spans="1:14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F559">
        <v>32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>IF(F559&gt;12,"Adult","Child")</f>
        <v>Adult</v>
      </c>
      <c r="N559" s="2"/>
    </row>
    <row r="560" spans="1:14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>IF(F560&gt;12,"Adult","Child")</f>
        <v>Adult</v>
      </c>
    </row>
    <row r="561" spans="1:14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>IF(F561&gt;12,"Adult","Child")</f>
        <v>Adult</v>
      </c>
    </row>
    <row r="562" spans="1:14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F562">
        <v>32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>IF(F562&gt;12,"Adult","Child")</f>
        <v>Adult</v>
      </c>
      <c r="N562" s="2"/>
    </row>
    <row r="563" spans="1:14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>IF(F563&gt;12,"Adult","Child")</f>
        <v>Adult</v>
      </c>
      <c r="N563" s="2"/>
    </row>
    <row r="564" spans="1:14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>IF(F564&gt;12,"Adult","Child")</f>
        <v>Adult</v>
      </c>
      <c r="N564" s="2"/>
    </row>
    <row r="565" spans="1:14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F565">
        <v>32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>IF(F565&gt;12,"Adult","Child")</f>
        <v>Adult</v>
      </c>
      <c r="N565" s="2"/>
    </row>
    <row r="566" spans="1:14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F566">
        <v>21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>IF(F566&gt;12,"Adult","Child")</f>
        <v>Adult</v>
      </c>
    </row>
    <row r="567" spans="1:14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>IF(F567&gt;12,"Adult","Child")</f>
        <v>Adult</v>
      </c>
      <c r="N567" s="2"/>
    </row>
    <row r="568" spans="1:14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>IF(F568&gt;12,"Adult","Child")</f>
        <v>Adult</v>
      </c>
      <c r="N568" s="2"/>
    </row>
    <row r="569" spans="1:14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>IF(F569&gt;12,"Adult","Child")</f>
        <v>Adult</v>
      </c>
    </row>
    <row r="570" spans="1:14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F570">
        <v>32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>IF(F570&gt;12,"Adult","Child")</f>
        <v>Adult</v>
      </c>
      <c r="N570" s="2"/>
    </row>
    <row r="571" spans="1:14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>IF(F571&gt;12,"Adult","Child")</f>
        <v>Adult</v>
      </c>
      <c r="N571" s="2"/>
    </row>
    <row r="572" spans="1:14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>IF(F572&gt;12,"Adult","Child")</f>
        <v>Adult</v>
      </c>
      <c r="N572" s="2"/>
    </row>
    <row r="573" spans="1:14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>IF(F573&gt;12,"Adult","Child")</f>
        <v>Adult</v>
      </c>
    </row>
    <row r="574" spans="1:14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>IF(F574&gt;12,"Adult","Child")</f>
        <v>Adult</v>
      </c>
      <c r="N574" s="2"/>
    </row>
    <row r="575" spans="1:14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F575">
        <v>21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>IF(F575&gt;12,"Adult","Child")</f>
        <v>Adult</v>
      </c>
    </row>
    <row r="576" spans="1:14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>IF(F576&gt;12,"Adult","Child")</f>
        <v>Adult</v>
      </c>
      <c r="N576" s="2"/>
    </row>
    <row r="577" spans="1:14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>IF(F577&gt;12,"Adult","Child")</f>
        <v>Adult</v>
      </c>
      <c r="N577" s="2"/>
    </row>
    <row r="578" spans="1:14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>IF(F578&gt;12,"Adult","Child")</f>
        <v>Adult</v>
      </c>
    </row>
    <row r="579" spans="1:14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>IF(F579&gt;12,"Adult","Child")</f>
        <v>Adult</v>
      </c>
    </row>
    <row r="580" spans="1:14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F580">
        <v>36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>IF(F580&gt;12,"Adult","Child")</f>
        <v>Adult</v>
      </c>
    </row>
    <row r="581" spans="1:14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>IF(F581&gt;12,"Adult","Child")</f>
        <v>Adult</v>
      </c>
      <c r="N581" s="2"/>
    </row>
    <row r="582" spans="1:14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>IF(F582&gt;12,"Adult","Child")</f>
        <v>Adult</v>
      </c>
    </row>
    <row r="583" spans="1:14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>IF(F583&gt;12,"Adult","Child")</f>
        <v>Adult</v>
      </c>
    </row>
    <row r="584" spans="1:14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>IF(F584&gt;12,"Adult","Child")</f>
        <v>Adult</v>
      </c>
      <c r="N584" s="2"/>
    </row>
    <row r="585" spans="1:14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>IF(F585&gt;12,"Adult","Child")</f>
        <v>Adult</v>
      </c>
      <c r="N585" s="2"/>
    </row>
    <row r="586" spans="1:14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F586">
        <v>32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>IF(F586&gt;12,"Adult","Child")</f>
        <v>Adult</v>
      </c>
      <c r="N586" s="2"/>
    </row>
    <row r="587" spans="1:14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>IF(F587&gt;12,"Adult","Child")</f>
        <v>Adult</v>
      </c>
    </row>
    <row r="588" spans="1:14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>IF(F588&gt;12,"Adult","Child")</f>
        <v>Adult</v>
      </c>
      <c r="N588" s="2"/>
    </row>
    <row r="589" spans="1:14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>IF(F589&gt;12,"Adult","Child")</f>
        <v>Adult</v>
      </c>
      <c r="N589" s="2"/>
    </row>
    <row r="590" spans="1:14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>IF(F590&gt;12,"Adult","Child")</f>
        <v>Adult</v>
      </c>
      <c r="N590" s="2"/>
    </row>
    <row r="591" spans="1:14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F591">
        <v>32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>IF(F591&gt;12,"Adult","Child")</f>
        <v>Adult</v>
      </c>
      <c r="N591" s="2"/>
    </row>
    <row r="592" spans="1:14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32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>IF(F592&gt;12,"Adult","Child")</f>
        <v>Adult</v>
      </c>
      <c r="N592" s="2"/>
    </row>
    <row r="593" spans="1:14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>IF(F593&gt;12,"Adult","Child")</f>
        <v>Adult</v>
      </c>
    </row>
    <row r="594" spans="1:14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>IF(F594&gt;12,"Adult","Child")</f>
        <v>Adult</v>
      </c>
      <c r="N594" s="2"/>
    </row>
    <row r="595" spans="1:14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F595">
        <v>21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>IF(F595&gt;12,"Adult","Child")</f>
        <v>Adult</v>
      </c>
    </row>
    <row r="596" spans="1:14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>IF(F596&gt;12,"Adult","Child")</f>
        <v>Adult</v>
      </c>
      <c r="N596" s="2"/>
    </row>
    <row r="597" spans="1:14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>IF(F597&gt;12,"Adult","Child")</f>
        <v>Adult</v>
      </c>
      <c r="N597" s="2"/>
    </row>
    <row r="598" spans="1:14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F598">
        <v>21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>IF(F598&gt;12,"Adult","Child")</f>
        <v>Adult</v>
      </c>
    </row>
    <row r="599" spans="1:14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>IF(F599&gt;12,"Adult","Child")</f>
        <v>Adult</v>
      </c>
      <c r="N599" s="2"/>
    </row>
    <row r="600" spans="1:14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F600">
        <v>32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>IF(F600&gt;12,"Adult","Child")</f>
        <v>Adult</v>
      </c>
      <c r="N600" s="2"/>
    </row>
    <row r="601" spans="1:14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>IF(F601&gt;12,"Adult","Child")</f>
        <v>Adult</v>
      </c>
      <c r="N601" s="2"/>
    </row>
    <row r="602" spans="1:14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>IF(F602&gt;12,"Adult","Child")</f>
        <v>Adult</v>
      </c>
    </row>
    <row r="603" spans="1:14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F603">
        <v>32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>IF(F603&gt;12,"Adult","Child")</f>
        <v>Adult</v>
      </c>
      <c r="N603" s="2"/>
    </row>
    <row r="604" spans="1:14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F604">
        <v>32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>IF(F604&gt;12,"Adult","Child")</f>
        <v>Adult</v>
      </c>
      <c r="N604" s="2"/>
    </row>
    <row r="605" spans="1:14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>IF(F605&gt;12,"Adult","Child")</f>
        <v>Adult</v>
      </c>
      <c r="N605" s="2"/>
    </row>
    <row r="606" spans="1:14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32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>IF(F606&gt;12,"Adult","Child")</f>
        <v>Adult</v>
      </c>
      <c r="N606" s="2"/>
    </row>
    <row r="607" spans="1:14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>IF(F607&gt;12,"Adult","Child")</f>
        <v>Adult</v>
      </c>
      <c r="N607" s="2"/>
    </row>
    <row r="608" spans="1:14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>IF(F608&gt;12,"Adult","Child")</f>
        <v>Adult</v>
      </c>
      <c r="N608" s="2"/>
    </row>
    <row r="609" spans="1:14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>IF(F609&gt;12,"Adult","Child")</f>
        <v>Adult</v>
      </c>
      <c r="N609" s="2"/>
    </row>
    <row r="610" spans="1:14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>IF(F610&gt;12,"Adult","Child")</f>
        <v>Adult</v>
      </c>
    </row>
    <row r="611" spans="1:14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>IF(F611&gt;12,"Adult","Child")</f>
        <v>Adult</v>
      </c>
    </row>
    <row r="612" spans="1:14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>IF(F612&gt;12,"Adult","Child")</f>
        <v>Adult</v>
      </c>
    </row>
    <row r="613" spans="1:14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F613">
        <v>32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>IF(F613&gt;12,"Adult","Child")</f>
        <v>Adult</v>
      </c>
      <c r="N613" s="2"/>
    </row>
    <row r="614" spans="1:14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F614">
        <v>21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>IF(F614&gt;12,"Adult","Child")</f>
        <v>Adult</v>
      </c>
    </row>
    <row r="615" spans="1:14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F615">
        <v>32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>IF(F615&gt;12,"Adult","Child")</f>
        <v>Adult</v>
      </c>
      <c r="N615" s="2"/>
    </row>
    <row r="616" spans="1:14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32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>IF(F616&gt;12,"Adult","Child")</f>
        <v>Adult</v>
      </c>
      <c r="N616" s="2"/>
    </row>
    <row r="617" spans="1:14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>IF(F617&gt;12,"Adult","Child")</f>
        <v>Adult</v>
      </c>
    </row>
    <row r="618" spans="1:14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>IF(F618&gt;12,"Adult","Child")</f>
        <v>Adult</v>
      </c>
      <c r="N618" s="2"/>
    </row>
    <row r="619" spans="1:14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>IF(F619&gt;12,"Adult","Child")</f>
        <v>Adult</v>
      </c>
    </row>
    <row r="620" spans="1:14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>IF(F620&gt;12,"Adult","Child")</f>
        <v>Child</v>
      </c>
    </row>
    <row r="621" spans="1:14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>IF(F621&gt;12,"Adult","Child")</f>
        <v>Adult</v>
      </c>
      <c r="N621" s="2"/>
    </row>
    <row r="622" spans="1:14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>IF(F622&gt;12,"Adult","Child")</f>
        <v>Adult</v>
      </c>
      <c r="N622" s="2"/>
    </row>
    <row r="623" spans="1:14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>IF(F623&gt;12,"Adult","Child")</f>
        <v>Adult</v>
      </c>
      <c r="N623" s="2"/>
    </row>
    <row r="624" spans="1:14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>IF(F624&gt;12,"Adult","Child")</f>
        <v>Adult</v>
      </c>
      <c r="N624" s="2"/>
    </row>
    <row r="625" spans="1:14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>IF(F625&gt;12,"Adult","Child")</f>
        <v>Adult</v>
      </c>
      <c r="N625" s="2"/>
    </row>
    <row r="626" spans="1:14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>IF(F626&gt;12,"Adult","Child")</f>
        <v>Adult</v>
      </c>
      <c r="N626" s="2"/>
    </row>
    <row r="627" spans="1:14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>IF(F627&gt;12,"Adult","Child")</f>
        <v>Adult</v>
      </c>
      <c r="N627" s="2"/>
    </row>
    <row r="628" spans="1:14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>IF(F628&gt;12,"Adult","Child")</f>
        <v>Adult</v>
      </c>
      <c r="N628" s="2"/>
    </row>
    <row r="629" spans="1:14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>IF(F629&gt;12,"Adult","Child")</f>
        <v>Adult</v>
      </c>
    </row>
    <row r="630" spans="1:14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>IF(F630&gt;12,"Adult","Child")</f>
        <v>Adult</v>
      </c>
      <c r="N630" s="2"/>
    </row>
    <row r="631" spans="1:14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F631">
        <v>32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>IF(F631&gt;12,"Adult","Child")</f>
        <v>Adult</v>
      </c>
      <c r="N631" s="2"/>
    </row>
    <row r="632" spans="1:14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>IF(F632&gt;12,"Adult","Child")</f>
        <v>Adult</v>
      </c>
      <c r="N632" s="2"/>
    </row>
    <row r="633" spans="1:14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>IF(F633&gt;12,"Adult","Child")</f>
        <v>Adult</v>
      </c>
      <c r="N633" s="2"/>
    </row>
    <row r="634" spans="1:14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>IF(F634&gt;12,"Adult","Child")</f>
        <v>Adult</v>
      </c>
      <c r="N634" s="2"/>
    </row>
    <row r="635" spans="1:14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F635">
        <v>32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>IF(F635&gt;12,"Adult","Child")</f>
        <v>Adult</v>
      </c>
      <c r="N635" s="2"/>
    </row>
    <row r="636" spans="1:14" x14ac:dyDescent="0.25">
      <c r="A636">
        <v>635</v>
      </c>
      <c r="B636">
        <v>1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>IF(F636&gt;12,"Adult","Child")</f>
        <v>Child</v>
      </c>
    </row>
    <row r="637" spans="1:14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>IF(F637&gt;12,"Adult","Child")</f>
        <v>Adult</v>
      </c>
    </row>
    <row r="638" spans="1:14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>IF(F638&gt;12,"Adult","Child")</f>
        <v>Adult</v>
      </c>
      <c r="N638" s="2"/>
    </row>
    <row r="639" spans="1:14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>IF(F639&gt;12,"Adult","Child")</f>
        <v>Adult</v>
      </c>
      <c r="N639" s="2"/>
    </row>
    <row r="640" spans="1:14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>IF(F640&gt;12,"Adult","Child")</f>
        <v>Adult</v>
      </c>
    </row>
    <row r="641" spans="1:14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F641">
        <v>32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>IF(F641&gt;12,"Adult","Child")</f>
        <v>Adult</v>
      </c>
      <c r="N641" s="2"/>
    </row>
    <row r="642" spans="1:14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>IF(F642&gt;12,"Adult","Child")</f>
        <v>Adult</v>
      </c>
      <c r="N642" s="2"/>
    </row>
    <row r="643" spans="1:14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>IF(F643&gt;12,"Adult","Child")</f>
        <v>Adult</v>
      </c>
    </row>
    <row r="644" spans="1:14" x14ac:dyDescent="0.25">
      <c r="A644">
        <v>643</v>
      </c>
      <c r="B644">
        <v>1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>IF(F644&gt;12,"Adult","Child")</f>
        <v>Child</v>
      </c>
    </row>
    <row r="645" spans="1:14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F645">
        <v>32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>IF(F645&gt;12,"Adult","Child")</f>
        <v>Adult</v>
      </c>
      <c r="N645" s="2"/>
    </row>
    <row r="646" spans="1:14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>IF(F646&gt;12,"Adult","Child")</f>
        <v>Child</v>
      </c>
    </row>
    <row r="647" spans="1:14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>IF(F647&gt;12,"Adult","Child")</f>
        <v>Adult</v>
      </c>
      <c r="N647" s="2"/>
    </row>
    <row r="648" spans="1:14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>IF(F648&gt;12,"Adult","Child")</f>
        <v>Adult</v>
      </c>
      <c r="N648" s="2"/>
    </row>
    <row r="649" spans="1:14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>IF(F649&gt;12,"Adult","Child")</f>
        <v>Adult</v>
      </c>
      <c r="N649" s="2"/>
    </row>
    <row r="650" spans="1:14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F650">
        <v>32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>IF(F650&gt;12,"Adult","Child")</f>
        <v>Adult</v>
      </c>
      <c r="N650" s="2"/>
    </row>
    <row r="651" spans="1:14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>IF(F651&gt;12,"Adult","Child")</f>
        <v>Adult</v>
      </c>
    </row>
    <row r="652" spans="1:14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F652">
        <v>32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>IF(F652&gt;12,"Adult","Child")</f>
        <v>Adult</v>
      </c>
      <c r="N652" s="2"/>
    </row>
    <row r="653" spans="1:14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>IF(F653&gt;12,"Adult","Child")</f>
        <v>Adult</v>
      </c>
    </row>
    <row r="654" spans="1:14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>IF(F654&gt;12,"Adult","Child")</f>
        <v>Adult</v>
      </c>
      <c r="N654" s="2"/>
    </row>
    <row r="655" spans="1:14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F655">
        <v>21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>IF(F655&gt;12,"Adult","Child")</f>
        <v>Adult</v>
      </c>
    </row>
    <row r="656" spans="1:14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>IF(F656&gt;12,"Adult","Child")</f>
        <v>Adult</v>
      </c>
    </row>
    <row r="657" spans="1:14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>IF(F657&gt;12,"Adult","Child")</f>
        <v>Adult</v>
      </c>
      <c r="N657" s="2"/>
    </row>
    <row r="658" spans="1:14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F658">
        <v>32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>IF(F658&gt;12,"Adult","Child")</f>
        <v>Adult</v>
      </c>
      <c r="N658" s="2"/>
    </row>
    <row r="659" spans="1:14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>IF(F659&gt;12,"Adult","Child")</f>
        <v>Adult</v>
      </c>
    </row>
    <row r="660" spans="1:14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>IF(F660&gt;12,"Adult","Child")</f>
        <v>Adult</v>
      </c>
      <c r="N660" s="2"/>
    </row>
    <row r="661" spans="1:14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>IF(F661&gt;12,"Adult","Child")</f>
        <v>Adult</v>
      </c>
      <c r="N661" s="2"/>
    </row>
    <row r="662" spans="1:14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>IF(F662&gt;12,"Adult","Child")</f>
        <v>Adult</v>
      </c>
      <c r="N662" s="2"/>
    </row>
    <row r="663" spans="1:14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>IF(F663&gt;12,"Adult","Child")</f>
        <v>Adult</v>
      </c>
      <c r="N663" s="2"/>
    </row>
    <row r="664" spans="1:14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>IF(F664&gt;12,"Adult","Child")</f>
        <v>Adult</v>
      </c>
      <c r="N664" s="2"/>
    </row>
    <row r="665" spans="1:14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>IF(F665&gt;12,"Adult","Child")</f>
        <v>Adult</v>
      </c>
      <c r="N665" s="2"/>
    </row>
    <row r="666" spans="1:14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>IF(F666&gt;12,"Adult","Child")</f>
        <v>Adult</v>
      </c>
      <c r="N666" s="2"/>
    </row>
    <row r="667" spans="1:14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>IF(F667&gt;12,"Adult","Child")</f>
        <v>Adult</v>
      </c>
      <c r="N667" s="2"/>
    </row>
    <row r="668" spans="1:14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>IF(F668&gt;12,"Adult","Child")</f>
        <v>Adult</v>
      </c>
      <c r="N668" s="2"/>
    </row>
    <row r="669" spans="1:14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F669">
        <v>32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>IF(F669&gt;12,"Adult","Child")</f>
        <v>Adult</v>
      </c>
      <c r="N669" s="2"/>
    </row>
    <row r="670" spans="1:14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>IF(F670&gt;12,"Adult","Child")</f>
        <v>Adult</v>
      </c>
      <c r="N670" s="2"/>
    </row>
    <row r="671" spans="1:14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F671">
        <v>36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>IF(F671&gt;12,"Adult","Child")</f>
        <v>Adult</v>
      </c>
    </row>
    <row r="672" spans="1:14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>IF(F672&gt;12,"Adult","Child")</f>
        <v>Adult</v>
      </c>
    </row>
    <row r="673" spans="1:14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>IF(F673&gt;12,"Adult","Child")</f>
        <v>Adult</v>
      </c>
      <c r="N673" s="2"/>
    </row>
    <row r="674" spans="1:14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>IF(F674&gt;12,"Adult","Child")</f>
        <v>Adult</v>
      </c>
      <c r="N674" s="2"/>
    </row>
    <row r="675" spans="1:14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>IF(F675&gt;12,"Adult","Child")</f>
        <v>Adult</v>
      </c>
      <c r="N675" s="2"/>
    </row>
    <row r="676" spans="1:14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F676">
        <v>32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>IF(F676&gt;12,"Adult","Child")</f>
        <v>Adult</v>
      </c>
      <c r="N676" s="2"/>
    </row>
    <row r="677" spans="1:14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>IF(F677&gt;12,"Adult","Child")</f>
        <v>Adult</v>
      </c>
      <c r="N677" s="2"/>
    </row>
    <row r="678" spans="1:14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>IF(F678&gt;12,"Adult","Child")</f>
        <v>Adult</v>
      </c>
      <c r="N678" s="2"/>
    </row>
    <row r="679" spans="1:14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>IF(F679&gt;12,"Adult","Child")</f>
        <v>Adult</v>
      </c>
    </row>
    <row r="680" spans="1:14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>IF(F680&gt;12,"Adult","Child")</f>
        <v>Adult</v>
      </c>
    </row>
    <row r="681" spans="1:14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>IF(F681&gt;12,"Adult","Child")</f>
        <v>Adult</v>
      </c>
      <c r="N681" s="2"/>
    </row>
    <row r="682" spans="1:14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F682">
        <v>21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>IF(F682&gt;12,"Adult","Child")</f>
        <v>Adult</v>
      </c>
    </row>
    <row r="683" spans="1:14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>IF(F683&gt;12,"Adult","Child")</f>
        <v>Adult</v>
      </c>
      <c r="N683" s="2"/>
    </row>
    <row r="684" spans="1:14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>IF(F684&gt;12,"Adult","Child")</f>
        <v>Adult</v>
      </c>
      <c r="N684" s="2"/>
    </row>
    <row r="685" spans="1:14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>IF(F685&gt;12,"Adult","Child")</f>
        <v>Adult</v>
      </c>
      <c r="N685" s="2"/>
    </row>
    <row r="686" spans="1:14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>IF(F686&gt;12,"Adult","Child")</f>
        <v>Adult</v>
      </c>
      <c r="N686" s="2"/>
    </row>
    <row r="687" spans="1:14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>IF(F687&gt;12,"Adult","Child")</f>
        <v>Adult</v>
      </c>
      <c r="N687" s="2"/>
    </row>
    <row r="688" spans="1:14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>IF(F688&gt;12,"Adult","Child")</f>
        <v>Adult</v>
      </c>
      <c r="N688" s="2"/>
    </row>
    <row r="689" spans="1:14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>IF(F689&gt;12,"Adult","Child")</f>
        <v>Adult</v>
      </c>
      <c r="N689" s="2"/>
    </row>
    <row r="690" spans="1:14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>IF(F690&gt;12,"Adult","Child")</f>
        <v>Adult</v>
      </c>
      <c r="N690" s="2"/>
    </row>
    <row r="691" spans="1:14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>IF(F691&gt;12,"Adult","Child")</f>
        <v>Adult</v>
      </c>
    </row>
    <row r="692" spans="1:14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>IF(F692&gt;12,"Adult","Child")</f>
        <v>Adult</v>
      </c>
      <c r="N692" s="2"/>
    </row>
    <row r="693" spans="1:14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>IF(F693&gt;12,"Adult","Child")</f>
        <v>Child</v>
      </c>
    </row>
    <row r="694" spans="1:14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F694">
        <v>32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>IF(F694&gt;12,"Adult","Child")</f>
        <v>Adult</v>
      </c>
      <c r="N694" s="2"/>
    </row>
    <row r="695" spans="1:14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>IF(F695&gt;12,"Adult","Child")</f>
        <v>Adult</v>
      </c>
      <c r="N695" s="2"/>
    </row>
    <row r="696" spans="1:14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>IF(F696&gt;12,"Adult","Child")</f>
        <v>Adult</v>
      </c>
      <c r="N696" s="2"/>
    </row>
    <row r="697" spans="1:14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>IF(F697&gt;12,"Adult","Child")</f>
        <v>Adult</v>
      </c>
      <c r="N697" s="2"/>
    </row>
    <row r="698" spans="1:14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>IF(F698&gt;12,"Adult","Child")</f>
        <v>Adult</v>
      </c>
      <c r="N698" s="2"/>
    </row>
    <row r="699" spans="1:14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F699">
        <v>21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>IF(F699&gt;12,"Adult","Child")</f>
        <v>Adult</v>
      </c>
    </row>
    <row r="700" spans="1:14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>IF(F700&gt;12,"Adult","Child")</f>
        <v>Adult</v>
      </c>
      <c r="N700" s="2"/>
    </row>
    <row r="701" spans="1:14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>IF(F701&gt;12,"Adult","Child")</f>
        <v>Adult</v>
      </c>
      <c r="N701" s="2"/>
    </row>
    <row r="702" spans="1:14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>IF(F702&gt;12,"Adult","Child")</f>
        <v>Adult</v>
      </c>
    </row>
    <row r="703" spans="1:14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32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>IF(F703&gt;12,"Adult","Child")</f>
        <v>Adult</v>
      </c>
      <c r="N703" s="2"/>
    </row>
    <row r="704" spans="1:14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>IF(F704&gt;12,"Adult","Child")</f>
        <v>Adult</v>
      </c>
    </row>
    <row r="705" spans="1:14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>IF(F705&gt;12,"Adult","Child")</f>
        <v>Adult</v>
      </c>
      <c r="N705" s="2"/>
    </row>
    <row r="706" spans="1:14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>IF(F706&gt;12,"Adult","Child")</f>
        <v>Adult</v>
      </c>
      <c r="N706" s="2"/>
    </row>
    <row r="707" spans="1:14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>IF(F707&gt;12,"Adult","Child")</f>
        <v>Adult</v>
      </c>
      <c r="N707" s="2"/>
    </row>
    <row r="708" spans="1:14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>IF(F708&gt;12,"Adult","Child")</f>
        <v>Adult</v>
      </c>
    </row>
    <row r="709" spans="1:14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>IF(F709&gt;12,"Adult","Child")</f>
        <v>Adult</v>
      </c>
      <c r="N709" s="2"/>
    </row>
    <row r="710" spans="1:14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>IF(F710&gt;12,"Adult","Child")</f>
        <v>Adult</v>
      </c>
    </row>
    <row r="711" spans="1:14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F711">
        <v>9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>IF(F711&gt;12,"Adult","Child")</f>
        <v>Child</v>
      </c>
      <c r="N711" s="2"/>
    </row>
    <row r="712" spans="1:14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>IF(F712&gt;12,"Adult","Child")</f>
        <v>Adult</v>
      </c>
    </row>
    <row r="713" spans="1:14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F713">
        <v>32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>IF(F713&gt;12,"Adult","Child")</f>
        <v>Adult</v>
      </c>
      <c r="N713" s="2"/>
    </row>
    <row r="714" spans="1:14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>IF(F714&gt;12,"Adult","Child")</f>
        <v>Adult</v>
      </c>
      <c r="N714" s="2"/>
    </row>
    <row r="715" spans="1:14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>IF(F715&gt;12,"Adult","Child")</f>
        <v>Adult</v>
      </c>
      <c r="N715" s="2"/>
    </row>
    <row r="716" spans="1:14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>IF(F716&gt;12,"Adult","Child")</f>
        <v>Adult</v>
      </c>
      <c r="N716" s="2"/>
    </row>
    <row r="717" spans="1:14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>IF(F717&gt;12,"Adult","Child")</f>
        <v>Adult</v>
      </c>
      <c r="N717" s="2"/>
    </row>
    <row r="718" spans="1:14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>IF(F718&gt;12,"Adult","Child")</f>
        <v>Adult</v>
      </c>
    </row>
    <row r="719" spans="1:14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>IF(F719&gt;12,"Adult","Child")</f>
        <v>Adult</v>
      </c>
    </row>
    <row r="720" spans="1:14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F720">
        <v>32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>IF(F720&gt;12,"Adult","Child")</f>
        <v>Adult</v>
      </c>
      <c r="N720" s="2"/>
    </row>
    <row r="721" spans="1:14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>IF(F721&gt;12,"Adult","Child")</f>
        <v>Adult</v>
      </c>
      <c r="N721" s="2"/>
    </row>
    <row r="722" spans="1:14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>IF(F722&gt;12,"Adult","Child")</f>
        <v>Child</v>
      </c>
    </row>
    <row r="723" spans="1:14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>IF(F723&gt;12,"Adult","Child")</f>
        <v>Adult</v>
      </c>
      <c r="N723" s="2"/>
    </row>
    <row r="724" spans="1:14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>IF(F724&gt;12,"Adult","Child")</f>
        <v>Adult</v>
      </c>
      <c r="N724" s="2"/>
    </row>
    <row r="725" spans="1:14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>IF(F725&gt;12,"Adult","Child")</f>
        <v>Adult</v>
      </c>
      <c r="N725" s="2"/>
    </row>
    <row r="726" spans="1:14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>IF(F726&gt;12,"Adult","Child")</f>
        <v>Adult</v>
      </c>
      <c r="N726" s="2"/>
    </row>
    <row r="727" spans="1:14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>IF(F727&gt;12,"Adult","Child")</f>
        <v>Adult</v>
      </c>
      <c r="N727" s="2"/>
    </row>
    <row r="728" spans="1:14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>IF(F728&gt;12,"Adult","Child")</f>
        <v>Adult</v>
      </c>
    </row>
    <row r="729" spans="1:14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F729">
        <v>21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>IF(F729&gt;12,"Adult","Child")</f>
        <v>Adult</v>
      </c>
    </row>
    <row r="730" spans="1:14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>IF(F730&gt;12,"Adult","Child")</f>
        <v>Adult</v>
      </c>
      <c r="N730" s="2"/>
    </row>
    <row r="731" spans="1:14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>IF(F731&gt;12,"Adult","Child")</f>
        <v>Adult</v>
      </c>
    </row>
    <row r="732" spans="1:14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>IF(F732&gt;12,"Adult","Child")</f>
        <v>Adult</v>
      </c>
    </row>
    <row r="733" spans="1:14" x14ac:dyDescent="0.25">
      <c r="A733">
        <v>732</v>
      </c>
      <c r="B733">
        <v>1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>IF(F733&gt;12,"Adult","Child")</f>
        <v>Child</v>
      </c>
      <c r="N733" s="2"/>
    </row>
    <row r="734" spans="1:14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F734">
        <v>32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>IF(F734&gt;12,"Adult","Child")</f>
        <v>Adult</v>
      </c>
      <c r="N734" s="2"/>
    </row>
    <row r="735" spans="1:14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>IF(F735&gt;12,"Adult","Child")</f>
        <v>Adult</v>
      </c>
      <c r="N735" s="2"/>
    </row>
    <row r="736" spans="1:14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>IF(F736&gt;12,"Adult","Child")</f>
        <v>Adult</v>
      </c>
      <c r="N736" s="2"/>
    </row>
    <row r="737" spans="1:14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>IF(F737&gt;12,"Adult","Child")</f>
        <v>Adult</v>
      </c>
      <c r="N737" s="2"/>
    </row>
    <row r="738" spans="1:14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>IF(F738&gt;12,"Adult","Child")</f>
        <v>Adult</v>
      </c>
    </row>
    <row r="739" spans="1:14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32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>IF(F739&gt;12,"Adult","Child")</f>
        <v>Adult</v>
      </c>
      <c r="N739" s="2"/>
    </row>
    <row r="740" spans="1:14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F740">
        <v>32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>IF(F740&gt;12,"Adult","Child")</f>
        <v>Adult</v>
      </c>
      <c r="N740" s="2"/>
    </row>
    <row r="741" spans="1:14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F741">
        <v>32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>IF(F741&gt;12,"Adult","Child")</f>
        <v>Adult</v>
      </c>
      <c r="N741" s="2"/>
    </row>
    <row r="742" spans="1:14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F742">
        <v>32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>IF(F742&gt;12,"Adult","Child")</f>
        <v>Adult</v>
      </c>
      <c r="N742" s="2"/>
    </row>
    <row r="743" spans="1:14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>IF(F743&gt;12,"Adult","Child")</f>
        <v>Adult</v>
      </c>
      <c r="N743" s="2"/>
    </row>
    <row r="744" spans="1:14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>IF(F744&gt;12,"Adult","Child")</f>
        <v>Adult</v>
      </c>
    </row>
    <row r="745" spans="1:14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>IF(F745&gt;12,"Adult","Child")</f>
        <v>Adult</v>
      </c>
      <c r="N745" s="2"/>
    </row>
    <row r="746" spans="1:14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>IF(F746&gt;12,"Adult","Child")</f>
        <v>Adult</v>
      </c>
      <c r="N746" s="2"/>
    </row>
    <row r="747" spans="1:14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>IF(F747&gt;12,"Adult","Child")</f>
        <v>Adult</v>
      </c>
      <c r="N747" s="2"/>
    </row>
    <row r="748" spans="1:14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>IF(F748&gt;12,"Adult","Child")</f>
        <v>Adult</v>
      </c>
      <c r="N748" s="2"/>
    </row>
    <row r="749" spans="1:14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>IF(F749&gt;12,"Adult","Child")</f>
        <v>Adult</v>
      </c>
    </row>
    <row r="750" spans="1:14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>IF(F750&gt;12,"Adult","Child")</f>
        <v>Adult</v>
      </c>
      <c r="N750" s="2"/>
    </row>
    <row r="751" spans="1:14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>IF(F751&gt;12,"Adult","Child")</f>
        <v>Adult</v>
      </c>
      <c r="N751" s="2"/>
    </row>
    <row r="752" spans="1:14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>IF(F752&gt;12,"Adult","Child")</f>
        <v>Child</v>
      </c>
    </row>
    <row r="753" spans="1:14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>IF(F753&gt;12,"Adult","Child")</f>
        <v>Child</v>
      </c>
      <c r="N753" s="2"/>
    </row>
    <row r="754" spans="1:14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>IF(F754&gt;12,"Adult","Child")</f>
        <v>Adult</v>
      </c>
      <c r="N754" s="2"/>
    </row>
    <row r="755" spans="1:14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>IF(F755&gt;12,"Adult","Child")</f>
        <v>Adult</v>
      </c>
      <c r="N755" s="2"/>
    </row>
    <row r="756" spans="1:14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>IF(F756&gt;12,"Adult","Child")</f>
        <v>Adult</v>
      </c>
    </row>
    <row r="757" spans="1:14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>IF(F757&gt;12,"Adult","Child")</f>
        <v>Child</v>
      </c>
      <c r="N757" s="2"/>
    </row>
    <row r="758" spans="1:14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>IF(F758&gt;12,"Adult","Child")</f>
        <v>Adult</v>
      </c>
      <c r="N758" s="2"/>
    </row>
    <row r="759" spans="1:14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>IF(F759&gt;12,"Adult","Child")</f>
        <v>Adult</v>
      </c>
      <c r="N759" s="2"/>
    </row>
    <row r="760" spans="1:14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>IF(F760&gt;12,"Adult","Child")</f>
        <v>Adult</v>
      </c>
      <c r="N760" s="2"/>
    </row>
    <row r="761" spans="1:14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>IF(F761&gt;12,"Adult","Child")</f>
        <v>Adult</v>
      </c>
    </row>
    <row r="762" spans="1:14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F762">
        <v>32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>IF(F762&gt;12,"Adult","Child")</f>
        <v>Adult</v>
      </c>
      <c r="N762" s="2"/>
    </row>
    <row r="763" spans="1:14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>IF(F763&gt;12,"Adult","Child")</f>
        <v>Adult</v>
      </c>
      <c r="N763" s="2"/>
    </row>
    <row r="764" spans="1:14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>IF(F764&gt;12,"Adult","Child")</f>
        <v>Adult</v>
      </c>
      <c r="N764" s="2"/>
    </row>
    <row r="765" spans="1:14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>IF(F765&gt;12,"Adult","Child")</f>
        <v>Adult</v>
      </c>
    </row>
    <row r="766" spans="1:14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>IF(F766&gt;12,"Adult","Child")</f>
        <v>Adult</v>
      </c>
      <c r="N766" s="2"/>
    </row>
    <row r="767" spans="1:14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>IF(F767&gt;12,"Adult","Child")</f>
        <v>Adult</v>
      </c>
    </row>
    <row r="768" spans="1:14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F768">
        <v>32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>IF(F768&gt;12,"Adult","Child")</f>
        <v>Adult</v>
      </c>
      <c r="N768" s="2"/>
    </row>
    <row r="769" spans="1:14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>IF(F769&gt;12,"Adult","Child")</f>
        <v>Adult</v>
      </c>
    </row>
    <row r="770" spans="1:14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F770">
        <v>32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>IF(F770&gt;12,"Adult","Child")</f>
        <v>Adult</v>
      </c>
      <c r="N770" s="2"/>
    </row>
    <row r="771" spans="1:14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>IF(F771&gt;12,"Adult","Child")</f>
        <v>Adult</v>
      </c>
      <c r="N771" s="2"/>
    </row>
    <row r="772" spans="1:14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>IF(F772&gt;12,"Adult","Child")</f>
        <v>Adult</v>
      </c>
      <c r="N772" s="2"/>
    </row>
    <row r="773" spans="1:14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>IF(F773&gt;12,"Adult","Child")</f>
        <v>Adult</v>
      </c>
      <c r="N773" s="2"/>
    </row>
    <row r="774" spans="1:14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>IF(F774&gt;12,"Adult","Child")</f>
        <v>Adult</v>
      </c>
    </row>
    <row r="775" spans="1:14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F775">
        <v>32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>IF(F775&gt;12,"Adult","Child")</f>
        <v>Adult</v>
      </c>
      <c r="N775" s="2"/>
    </row>
    <row r="776" spans="1:14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>IF(F776&gt;12,"Adult","Child")</f>
        <v>Adult</v>
      </c>
    </row>
    <row r="777" spans="1:14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>IF(F777&gt;12,"Adult","Child")</f>
        <v>Adult</v>
      </c>
      <c r="N777" s="2"/>
    </row>
    <row r="778" spans="1:14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F778">
        <v>32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>IF(F778&gt;12,"Adult","Child")</f>
        <v>Adult</v>
      </c>
      <c r="N778" s="2"/>
    </row>
    <row r="779" spans="1:14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25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>IF(F779&gt;12,"Adult","Child")</f>
        <v>Adult</v>
      </c>
    </row>
    <row r="780" spans="1:14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F780">
        <v>32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>IF(F780&gt;12,"Adult","Child")</f>
        <v>Adult</v>
      </c>
      <c r="N780" s="2"/>
    </row>
    <row r="781" spans="1:14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>IF(F781&gt;12,"Adult","Child")</f>
        <v>Adult</v>
      </c>
    </row>
    <row r="782" spans="1:14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>IF(F782&gt;12,"Adult","Child")</f>
        <v>Adult</v>
      </c>
    </row>
    <row r="783" spans="1:14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>IF(F783&gt;12,"Adult","Child")</f>
        <v>Adult</v>
      </c>
    </row>
    <row r="784" spans="1:14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>IF(F784&gt;12,"Adult","Child")</f>
        <v>Adult</v>
      </c>
      <c r="N784" s="2"/>
    </row>
    <row r="785" spans="1:14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F785">
        <v>11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>IF(F785&gt;12,"Adult","Child")</f>
        <v>Child</v>
      </c>
      <c r="N785" s="2"/>
    </row>
    <row r="786" spans="1:14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>IF(F786&gt;12,"Adult","Child")</f>
        <v>Adult</v>
      </c>
      <c r="N786" s="2"/>
    </row>
    <row r="787" spans="1:14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>IF(F787&gt;12,"Adult","Child")</f>
        <v>Adult</v>
      </c>
      <c r="N787" s="2"/>
    </row>
    <row r="788" spans="1:14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>IF(F788&gt;12,"Adult","Child")</f>
        <v>Adult</v>
      </c>
    </row>
    <row r="789" spans="1:14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>IF(F789&gt;12,"Adult","Child")</f>
        <v>Child</v>
      </c>
      <c r="N789" s="2"/>
    </row>
    <row r="790" spans="1:14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>IF(F790&gt;12,"Adult","Child")</f>
        <v>Child</v>
      </c>
      <c r="N790" s="2"/>
    </row>
    <row r="791" spans="1:14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>IF(F791&gt;12,"Adult","Child")</f>
        <v>Adult</v>
      </c>
      <c r="N791" s="2"/>
    </row>
    <row r="792" spans="1:14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F792">
        <v>32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>IF(F792&gt;12,"Adult","Child")</f>
        <v>Adult</v>
      </c>
      <c r="N792" s="2"/>
    </row>
    <row r="793" spans="1:14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>IF(F793&gt;12,"Adult","Child")</f>
        <v>Adult</v>
      </c>
      <c r="N793" s="2"/>
    </row>
    <row r="794" spans="1:14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F794">
        <v>21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>IF(F794&gt;12,"Adult","Child")</f>
        <v>Adult</v>
      </c>
    </row>
    <row r="795" spans="1:14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F795">
        <v>32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>IF(F795&gt;12,"Adult","Child")</f>
        <v>Adult</v>
      </c>
      <c r="N795" s="2"/>
    </row>
    <row r="796" spans="1:14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>IF(F796&gt;12,"Adult","Child")</f>
        <v>Adult</v>
      </c>
      <c r="N796" s="2"/>
    </row>
    <row r="797" spans="1:14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>IF(F797&gt;12,"Adult","Child")</f>
        <v>Adult</v>
      </c>
      <c r="N797" s="2"/>
    </row>
    <row r="798" spans="1:14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>IF(F798&gt;12,"Adult","Child")</f>
        <v>Adult</v>
      </c>
    </row>
    <row r="799" spans="1:14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>IF(F799&gt;12,"Adult","Child")</f>
        <v>Adult</v>
      </c>
    </row>
    <row r="800" spans="1:14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>IF(F800&gt;12,"Adult","Child")</f>
        <v>Adult</v>
      </c>
      <c r="N800" s="2"/>
    </row>
    <row r="801" spans="1:14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>IF(F801&gt;12,"Adult","Child")</f>
        <v>Adult</v>
      </c>
    </row>
    <row r="802" spans="1:14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>IF(F802&gt;12,"Adult","Child")</f>
        <v>Adult</v>
      </c>
      <c r="N802" s="2"/>
    </row>
    <row r="803" spans="1:14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>IF(F803&gt;12,"Adult","Child")</f>
        <v>Adult</v>
      </c>
    </row>
    <row r="804" spans="1:14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>IF(F804&gt;12,"Adult","Child")</f>
        <v>Child</v>
      </c>
      <c r="N804" s="2"/>
    </row>
    <row r="805" spans="1:14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>IF(F805&gt;12,"Adult","Child")</f>
        <v>Child</v>
      </c>
      <c r="N805" s="2"/>
    </row>
    <row r="806" spans="1:14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>IF(F806&gt;12,"Adult","Child")</f>
        <v>Adult</v>
      </c>
      <c r="N806" s="2"/>
    </row>
    <row r="807" spans="1:14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>IF(F807&gt;12,"Adult","Child")</f>
        <v>Adult</v>
      </c>
      <c r="N807" s="2"/>
    </row>
    <row r="808" spans="1:14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>IF(F808&gt;12,"Adult","Child")</f>
        <v>Adult</v>
      </c>
      <c r="N808" s="2"/>
    </row>
    <row r="809" spans="1:14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>IF(F809&gt;12,"Adult","Child")</f>
        <v>Adult</v>
      </c>
    </row>
    <row r="810" spans="1:14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>IF(F810&gt;12,"Adult","Child")</f>
        <v>Adult</v>
      </c>
      <c r="N810" s="2"/>
    </row>
    <row r="811" spans="1:14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>IF(F811&gt;12,"Adult","Child")</f>
        <v>Adult</v>
      </c>
    </row>
    <row r="812" spans="1:14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>IF(F812&gt;12,"Adult","Child")</f>
        <v>Adult</v>
      </c>
      <c r="N812" s="2"/>
    </row>
    <row r="813" spans="1:14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>IF(F813&gt;12,"Adult","Child")</f>
        <v>Adult</v>
      </c>
      <c r="N813" s="2"/>
    </row>
    <row r="814" spans="1:14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32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>IF(F814&gt;12,"Adult","Child")</f>
        <v>Adult</v>
      </c>
      <c r="N814" s="2"/>
    </row>
    <row r="815" spans="1:14" x14ac:dyDescent="0.25">
      <c r="A815">
        <v>814</v>
      </c>
      <c r="B815">
        <v>1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>IF(F815&gt;12,"Adult","Child")</f>
        <v>Child</v>
      </c>
    </row>
    <row r="816" spans="1:14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>IF(F816&gt;12,"Adult","Child")</f>
        <v>Adult</v>
      </c>
      <c r="N816" s="2"/>
    </row>
    <row r="817" spans="1:14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F817">
        <v>32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>IF(F817&gt;12,"Adult","Child")</f>
        <v>Adult</v>
      </c>
      <c r="N817" s="2"/>
    </row>
    <row r="818" spans="1:14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>IF(F818&gt;12,"Adult","Child")</f>
        <v>Adult</v>
      </c>
    </row>
    <row r="819" spans="1:14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>IF(F819&gt;12,"Adult","Child")</f>
        <v>Adult</v>
      </c>
      <c r="N819" s="2"/>
    </row>
    <row r="820" spans="1:14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>IF(F820&gt;12,"Adult","Child")</f>
        <v>Adult</v>
      </c>
      <c r="N820" s="2"/>
    </row>
    <row r="821" spans="1:14" x14ac:dyDescent="0.25">
      <c r="A821">
        <v>820</v>
      </c>
      <c r="B821">
        <v>1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>IF(F821&gt;12,"Adult","Child")</f>
        <v>Child</v>
      </c>
      <c r="N821" s="2"/>
    </row>
    <row r="822" spans="1:14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>IF(F822&gt;12,"Adult","Child")</f>
        <v>Adult</v>
      </c>
    </row>
    <row r="823" spans="1:14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>IF(F823&gt;12,"Adult","Child")</f>
        <v>Adult</v>
      </c>
      <c r="N823" s="2"/>
    </row>
    <row r="824" spans="1:14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>IF(F824&gt;12,"Adult","Child")</f>
        <v>Adult</v>
      </c>
      <c r="N824" s="2"/>
    </row>
    <row r="825" spans="1:14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>IF(F825&gt;12,"Adult","Child")</f>
        <v>Adult</v>
      </c>
    </row>
    <row r="826" spans="1:14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>IF(F826&gt;12,"Adult","Child")</f>
        <v>Child</v>
      </c>
      <c r="N826" s="2"/>
    </row>
    <row r="827" spans="1:14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F827">
        <v>32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>IF(F827&gt;12,"Adult","Child")</f>
        <v>Adult</v>
      </c>
      <c r="N827" s="2"/>
    </row>
    <row r="828" spans="1:14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F828">
        <v>32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>IF(F828&gt;12,"Adult","Child")</f>
        <v>Adult</v>
      </c>
      <c r="N828" s="2"/>
    </row>
    <row r="829" spans="1:14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>IF(F829&gt;12,"Adult","Child")</f>
        <v>Child</v>
      </c>
      <c r="N829" s="2"/>
    </row>
    <row r="830" spans="1:14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F830">
        <v>32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>IF(F830&gt;12,"Adult","Child")</f>
        <v>Adult</v>
      </c>
      <c r="N830" s="2"/>
    </row>
    <row r="831" spans="1:14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>IF(F831&gt;12,"Adult","Child")</f>
        <v>Adult</v>
      </c>
    </row>
    <row r="832" spans="1:14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>IF(F832&gt;12,"Adult","Child")</f>
        <v>Adult</v>
      </c>
    </row>
    <row r="833" spans="1:14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>IF(F833&gt;12,"Adult","Child")</f>
        <v>Child</v>
      </c>
      <c r="N833" s="2"/>
    </row>
    <row r="834" spans="1:14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F834">
        <v>32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>IF(F834&gt;12,"Adult","Child")</f>
        <v>Adult</v>
      </c>
      <c r="N834" s="2"/>
    </row>
    <row r="835" spans="1:14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>IF(F835&gt;12,"Adult","Child")</f>
        <v>Adult</v>
      </c>
      <c r="N835" s="2"/>
    </row>
    <row r="836" spans="1:14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>IF(F836&gt;12,"Adult","Child")</f>
        <v>Adult</v>
      </c>
      <c r="N836" s="2"/>
    </row>
    <row r="837" spans="1:14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>IF(F837&gt;12,"Adult","Child")</f>
        <v>Adult</v>
      </c>
    </row>
    <row r="838" spans="1:14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>IF(F838&gt;12,"Adult","Child")</f>
        <v>Adult</v>
      </c>
      <c r="N838" s="2"/>
    </row>
    <row r="839" spans="1:14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F839">
        <v>32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>IF(F839&gt;12,"Adult","Child")</f>
        <v>Adult</v>
      </c>
      <c r="N839" s="2"/>
    </row>
    <row r="840" spans="1:14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>IF(F840&gt;12,"Adult","Child")</f>
        <v>Adult</v>
      </c>
      <c r="N840" s="2"/>
    </row>
    <row r="841" spans="1:14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F841">
        <v>32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>IF(F841&gt;12,"Adult","Child")</f>
        <v>Adult</v>
      </c>
      <c r="N841" s="2"/>
    </row>
    <row r="842" spans="1:14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>IF(F842&gt;12,"Adult","Child")</f>
        <v>Adult</v>
      </c>
      <c r="N842" s="2"/>
    </row>
    <row r="843" spans="1:14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>IF(F843&gt;12,"Adult","Child")</f>
        <v>Adult</v>
      </c>
      <c r="N843" s="2"/>
    </row>
    <row r="844" spans="1:14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>IF(F844&gt;12,"Adult","Child")</f>
        <v>Adult</v>
      </c>
    </row>
    <row r="845" spans="1:14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>IF(F845&gt;12,"Adult","Child")</f>
        <v>Adult</v>
      </c>
      <c r="N845" s="2"/>
    </row>
    <row r="846" spans="1:14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>IF(F846&gt;12,"Adult","Child")</f>
        <v>Adult</v>
      </c>
      <c r="N846" s="2"/>
    </row>
    <row r="847" spans="1:14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>IF(F847&gt;12,"Adult","Child")</f>
        <v>Adult</v>
      </c>
      <c r="N847" s="2"/>
    </row>
    <row r="848" spans="1:14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F848">
        <v>32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>IF(F848&gt;12,"Adult","Child")</f>
        <v>Adult</v>
      </c>
      <c r="N848" s="2"/>
    </row>
    <row r="849" spans="1:14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32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>IF(F849&gt;12,"Adult","Child")</f>
        <v>Adult</v>
      </c>
      <c r="N849" s="2"/>
    </row>
    <row r="850" spans="1:14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>IF(F850&gt;12,"Adult","Child")</f>
        <v>Adult</v>
      </c>
      <c r="N850" s="2"/>
    </row>
    <row r="851" spans="1:14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F851">
        <v>36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>IF(F851&gt;12,"Adult","Child")</f>
        <v>Adult</v>
      </c>
    </row>
    <row r="852" spans="1:14" x14ac:dyDescent="0.25">
      <c r="A852">
        <v>851</v>
      </c>
      <c r="B852">
        <v>1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>IF(F852&gt;12,"Adult","Child")</f>
        <v>Child</v>
      </c>
      <c r="N852" s="2"/>
    </row>
    <row r="853" spans="1:14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>IF(F853&gt;12,"Adult","Child")</f>
        <v>Adult</v>
      </c>
      <c r="N853" s="2"/>
    </row>
    <row r="854" spans="1:14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>IF(F854&gt;12,"Adult","Child")</f>
        <v>Child</v>
      </c>
    </row>
    <row r="855" spans="1:14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>IF(F855&gt;12,"Adult","Child")</f>
        <v>Adult</v>
      </c>
    </row>
    <row r="856" spans="1:14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>IF(F856&gt;12,"Adult","Child")</f>
        <v>Adult</v>
      </c>
    </row>
    <row r="857" spans="1:14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>IF(F857&gt;12,"Adult","Child")</f>
        <v>Adult</v>
      </c>
    </row>
    <row r="858" spans="1:14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>IF(F858&gt;12,"Adult","Child")</f>
        <v>Adult</v>
      </c>
    </row>
    <row r="859" spans="1:14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>IF(F859&gt;12,"Adult","Child")</f>
        <v>Adult</v>
      </c>
      <c r="N859" s="2"/>
    </row>
    <row r="860" spans="1:14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>IF(F860&gt;12,"Adult","Child")</f>
        <v>Adult</v>
      </c>
    </row>
    <row r="861" spans="1:14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F861">
        <v>32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>IF(F861&gt;12,"Adult","Child")</f>
        <v>Adult</v>
      </c>
      <c r="N861" s="2"/>
    </row>
    <row r="862" spans="1:14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>IF(F862&gt;12,"Adult","Child")</f>
        <v>Adult</v>
      </c>
      <c r="N862" s="2"/>
    </row>
    <row r="863" spans="1:14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>IF(F863&gt;12,"Adult","Child")</f>
        <v>Adult</v>
      </c>
      <c r="N863" s="2"/>
    </row>
    <row r="864" spans="1:14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>IF(F864&gt;12,"Adult","Child")</f>
        <v>Adult</v>
      </c>
    </row>
    <row r="865" spans="1:14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F865">
        <v>21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>IF(F865&gt;12,"Adult","Child")</f>
        <v>Adult</v>
      </c>
    </row>
    <row r="866" spans="1:14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>IF(F866&gt;12,"Adult","Child")</f>
        <v>Adult</v>
      </c>
      <c r="N866" s="2"/>
    </row>
    <row r="867" spans="1:14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>IF(F867&gt;12,"Adult","Child")</f>
        <v>Adult</v>
      </c>
    </row>
    <row r="868" spans="1:14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>IF(F868&gt;12,"Adult","Child")</f>
        <v>Adult</v>
      </c>
    </row>
    <row r="869" spans="1:14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>IF(F869&gt;12,"Adult","Child")</f>
        <v>Adult</v>
      </c>
      <c r="N869" s="2"/>
    </row>
    <row r="870" spans="1:14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F870">
        <v>32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>IF(F870&gt;12,"Adult","Child")</f>
        <v>Adult</v>
      </c>
      <c r="N870" s="2"/>
    </row>
    <row r="871" spans="1:14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>IF(F871&gt;12,"Adult","Child")</f>
        <v>Child</v>
      </c>
      <c r="N871" s="2"/>
    </row>
    <row r="872" spans="1:14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>IF(F872&gt;12,"Adult","Child")</f>
        <v>Adult</v>
      </c>
      <c r="N872" s="2"/>
    </row>
    <row r="873" spans="1:14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>IF(F873&gt;12,"Adult","Child")</f>
        <v>Adult</v>
      </c>
    </row>
    <row r="874" spans="1:14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>IF(F874&gt;12,"Adult","Child")</f>
        <v>Adult</v>
      </c>
      <c r="N874" s="2"/>
    </row>
    <row r="875" spans="1:14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>IF(F875&gt;12,"Adult","Child")</f>
        <v>Adult</v>
      </c>
      <c r="N875" s="2"/>
    </row>
    <row r="876" spans="1:14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>IF(F876&gt;12,"Adult","Child")</f>
        <v>Adult</v>
      </c>
    </row>
    <row r="877" spans="1:14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>IF(F877&gt;12,"Adult","Child")</f>
        <v>Adult</v>
      </c>
    </row>
    <row r="878" spans="1:14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>IF(F878&gt;12,"Adult","Child")</f>
        <v>Adult</v>
      </c>
      <c r="N878" s="2"/>
    </row>
    <row r="879" spans="1:14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>IF(F879&gt;12,"Adult","Child")</f>
        <v>Adult</v>
      </c>
      <c r="N879" s="2"/>
    </row>
    <row r="880" spans="1:14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F880">
        <v>32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>IF(F880&gt;12,"Adult","Child")</f>
        <v>Adult</v>
      </c>
      <c r="N880" s="2"/>
    </row>
    <row r="881" spans="1:14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>IF(F881&gt;12,"Adult","Child")</f>
        <v>Adult</v>
      </c>
    </row>
    <row r="882" spans="1:14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>IF(F882&gt;12,"Adult","Child")</f>
        <v>Adult</v>
      </c>
    </row>
    <row r="883" spans="1:14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>IF(F883&gt;12,"Adult","Child")</f>
        <v>Adult</v>
      </c>
      <c r="N883" s="2"/>
    </row>
    <row r="884" spans="1:14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>IF(F884&gt;12,"Adult","Child")</f>
        <v>Adult</v>
      </c>
    </row>
    <row r="885" spans="1:14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>IF(F885&gt;12,"Adult","Child")</f>
        <v>Adult</v>
      </c>
      <c r="N885" s="2"/>
    </row>
    <row r="886" spans="1:14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>IF(F886&gt;12,"Adult","Child")</f>
        <v>Adult</v>
      </c>
      <c r="N886" s="2"/>
    </row>
    <row r="887" spans="1:14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>IF(F887&gt;12,"Adult","Child")</f>
        <v>Adult</v>
      </c>
    </row>
    <row r="888" spans="1:14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>IF(F888&gt;12,"Adult","Child")</f>
        <v>Adult</v>
      </c>
      <c r="N888" s="2"/>
    </row>
    <row r="889" spans="1:14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>IF(F889&gt;12,"Adult","Child")</f>
        <v>Adult</v>
      </c>
    </row>
    <row r="890" spans="1:14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F890">
        <v>21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>IF(F890&gt;12,"Adult","Child")</f>
        <v>Adult</v>
      </c>
    </row>
    <row r="891" spans="1:14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>IF(F891&gt;12,"Adult","Child")</f>
        <v>Adult</v>
      </c>
      <c r="N891" s="2"/>
    </row>
    <row r="892" spans="1:14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>IF(F892&gt;12,"Adult","Child")</f>
        <v>Adult</v>
      </c>
      <c r="N892" s="2"/>
    </row>
  </sheetData>
  <autoFilter ref="A1:N892">
    <sortState ref="A2:N892">
      <sortCondition ref="A1:A89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workbookViewId="0">
      <selection activeCell="H8" sqref="H8"/>
    </sheetView>
  </sheetViews>
  <sheetFormatPr defaultRowHeight="15" x14ac:dyDescent="0.25"/>
  <cols>
    <col min="1" max="1" width="20" customWidth="1"/>
    <col min="2" max="2" width="16.28515625" bestFit="1" customWidth="1"/>
    <col min="3" max="3" width="4" customWidth="1"/>
    <col min="4" max="4" width="11.28515625" bestFit="1" customWidth="1"/>
    <col min="6" max="6" width="11.140625" bestFit="1" customWidth="1"/>
  </cols>
  <sheetData>
    <row r="3" spans="1:7" x14ac:dyDescent="0.25">
      <c r="A3" s="3" t="s">
        <v>1230</v>
      </c>
      <c r="B3" s="3" t="s">
        <v>1229</v>
      </c>
    </row>
    <row r="4" spans="1:7" x14ac:dyDescent="0.25">
      <c r="A4" s="3" t="s">
        <v>1227</v>
      </c>
      <c r="B4">
        <v>0</v>
      </c>
      <c r="C4">
        <v>1</v>
      </c>
      <c r="D4" t="s">
        <v>1228</v>
      </c>
      <c r="E4" t="s">
        <v>1231</v>
      </c>
      <c r="F4" t="s">
        <v>1232</v>
      </c>
      <c r="G4" t="s">
        <v>1233</v>
      </c>
    </row>
    <row r="5" spans="1:7" x14ac:dyDescent="0.25">
      <c r="A5" s="4" t="s">
        <v>17</v>
      </c>
      <c r="B5" s="5">
        <v>71</v>
      </c>
      <c r="C5" s="5">
        <v>243</v>
      </c>
      <c r="D5" s="5">
        <v>314</v>
      </c>
      <c r="E5">
        <f>GETPIVOTDATA("PassengerId",$A$3,"Survived",1,"Sex","female")/GETPIVOTDATA("PassengerId",$A$3)</f>
        <v>0.27272727272727271</v>
      </c>
      <c r="F5">
        <f>GETPIVOTDATA("PassengerId",$A$3,"Survived",1,"Sex","female")/GETPIVOTDATA("PassengerId",$A$3,"Sex","female")</f>
        <v>0.77388535031847139</v>
      </c>
      <c r="G5">
        <f>(GETPIVOTDATA("PassengerId",$A$3,"Survived",1,"Sex","female")/GETPIVOTDATA("PassengerId",$A$3))/((GETPIVOTDATA("PassengerId",$A$3,"Sex","female")/GETPIVOTDATA("PassengerId",$A$3))*(GETPIVOTDATA("PassengerId",$A$3,"Survived",1)/GETPIVOTDATA("PassengerId",$A$3)))</f>
        <v>1.883966795447426</v>
      </c>
    </row>
    <row r="6" spans="1:7" x14ac:dyDescent="0.25">
      <c r="A6" s="4" t="s">
        <v>13</v>
      </c>
      <c r="B6" s="5">
        <v>454</v>
      </c>
      <c r="C6" s="5">
        <v>123</v>
      </c>
      <c r="D6" s="5">
        <v>577</v>
      </c>
      <c r="E6">
        <f>GETPIVOTDATA("PassengerId",$A$3,"Survived",1,"Sex","male")/GETPIVOTDATA("PassengerId",$A$3)</f>
        <v>0.13804713804713806</v>
      </c>
      <c r="F6">
        <f>GETPIVOTDATA("PassengerId",$A$3,"Survived",1,"Sex","male")/GETPIVOTDATA("PassengerId",$A$3,"Sex","male")</f>
        <v>0.21317157712305027</v>
      </c>
      <c r="G6">
        <f>(GETPIVOTDATA("PassengerId",$A$3,"Survived",1,"Sex","male")/GETPIVOTDATA("PassengerId",$A$3))/((GETPIVOTDATA("PassengerId",$A$3,"Sex","male")/GETPIVOTDATA("PassengerId",$A$3))*(GETPIVOTDATA("PassengerId",$A$3,"Survived",1)/GETPIVOTDATA("PassengerId",$A$3)))</f>
        <v>0.51895047873398303</v>
      </c>
    </row>
    <row r="7" spans="1:7" x14ac:dyDescent="0.25">
      <c r="A7" s="4" t="s">
        <v>1228</v>
      </c>
      <c r="B7" s="5">
        <v>525</v>
      </c>
      <c r="C7" s="5">
        <v>366</v>
      </c>
      <c r="D7" s="5">
        <v>891</v>
      </c>
    </row>
    <row r="10" spans="1:7" x14ac:dyDescent="0.25">
      <c r="A10" s="3" t="s">
        <v>1230</v>
      </c>
      <c r="B10" s="3" t="s">
        <v>1229</v>
      </c>
    </row>
    <row r="11" spans="1:7" x14ac:dyDescent="0.25">
      <c r="A11" s="3" t="s">
        <v>1227</v>
      </c>
      <c r="B11">
        <v>0</v>
      </c>
      <c r="C11">
        <v>1</v>
      </c>
      <c r="D11" t="s">
        <v>1228</v>
      </c>
      <c r="E11" t="s">
        <v>1231</v>
      </c>
      <c r="F11" t="s">
        <v>1232</v>
      </c>
      <c r="G11" t="s">
        <v>1233</v>
      </c>
    </row>
    <row r="12" spans="1:7" x14ac:dyDescent="0.25">
      <c r="A12" s="4" t="s">
        <v>1235</v>
      </c>
      <c r="B12" s="5">
        <v>512</v>
      </c>
      <c r="C12" s="5">
        <v>302</v>
      </c>
      <c r="D12" s="5">
        <v>814</v>
      </c>
      <c r="E12">
        <f>GETPIVOTDATA("PassengerId",$A$10,"Survived",1,"Adult or child","Adult")/GETPIVOTDATA("PassengerId",$A$10)</f>
        <v>0.33894500561167229</v>
      </c>
      <c r="F12">
        <f>GETPIVOTDATA("PassengerId",$A$10,"Survived",1,"Adult or child","Adult")/GETPIVOTDATA("PassengerId",$A$10,"Adult or child","Adult")</f>
        <v>0.37100737100737102</v>
      </c>
      <c r="G12">
        <f>(GETPIVOTDATA("PassengerId",$A$10,"Survived",1,"Adult or child","Adult")/GETPIVOTDATA("PassengerId",$A$10))/((GETPIVOTDATA("PassengerId",$A$10,"Adult or child","Adult")/GETPIVOTDATA("PassengerId",$A$10))*(GETPIVOTDATA("PassengerId",$A$10,"Survived",1)/GETPIVOTDATA("PassengerId",$A$10)))</f>
        <v>0.90319007532122297</v>
      </c>
    </row>
    <row r="13" spans="1:7" x14ac:dyDescent="0.25">
      <c r="A13" s="4" t="s">
        <v>1223</v>
      </c>
      <c r="B13" s="5">
        <v>13</v>
      </c>
      <c r="C13" s="5">
        <v>64</v>
      </c>
      <c r="D13" s="5">
        <v>77</v>
      </c>
      <c r="E13">
        <f>GETPIVOTDATA("PassengerId",$A$10,"Survived",1,"Adult or child","Child")/GETPIVOTDATA("PassengerId",$A$10)</f>
        <v>7.1829405162738502E-2</v>
      </c>
      <c r="F13">
        <f>GETPIVOTDATA("PassengerId",$A$10,"Survived",1,"Adult or child","Child")/GETPIVOTDATA("PassengerId",$A$10,"Adult or child","Child")</f>
        <v>0.83116883116883122</v>
      </c>
      <c r="G13">
        <f>(GETPIVOTDATA("PassengerId",$A$10,"Survived",1,"Adult or child","Child")/GETPIVOTDATA("PassengerId",$A$10))/((GETPIVOTDATA("PassengerId",$A$10,"Adult or child","Child")/GETPIVOTDATA("PassengerId",$A$10))*(GETPIVOTDATA("PassengerId",$A$10,"Survived",1)/GETPIVOTDATA("PassengerId",$A$10)))</f>
        <v>2.0234192037470726</v>
      </c>
    </row>
    <row r="14" spans="1:7" x14ac:dyDescent="0.25">
      <c r="A14" s="4" t="s">
        <v>1228</v>
      </c>
      <c r="B14" s="5">
        <v>525</v>
      </c>
      <c r="C14" s="5">
        <v>366</v>
      </c>
      <c r="D14" s="5">
        <v>891</v>
      </c>
    </row>
    <row r="17" spans="1:7" x14ac:dyDescent="0.25">
      <c r="A17" s="3" t="s">
        <v>1230</v>
      </c>
      <c r="B17" s="3" t="s">
        <v>1229</v>
      </c>
    </row>
    <row r="18" spans="1:7" x14ac:dyDescent="0.25">
      <c r="A18" s="3" t="s">
        <v>1227</v>
      </c>
      <c r="B18">
        <v>0</v>
      </c>
      <c r="C18">
        <v>1</v>
      </c>
      <c r="D18" t="s">
        <v>1228</v>
      </c>
      <c r="E18" t="s">
        <v>1231</v>
      </c>
      <c r="F18" t="s">
        <v>1232</v>
      </c>
      <c r="G18" t="s">
        <v>1233</v>
      </c>
    </row>
    <row r="19" spans="1:7" x14ac:dyDescent="0.25">
      <c r="A19" s="4">
        <v>1</v>
      </c>
      <c r="B19" s="5">
        <v>80</v>
      </c>
      <c r="C19" s="5">
        <v>136</v>
      </c>
      <c r="D19" s="5">
        <v>216</v>
      </c>
      <c r="E19">
        <f>GETPIVOTDATA("PassengerId",$A$17,"Survived",1,"Pclass",1)/GETPIVOTDATA("PassengerId",$A$17)</f>
        <v>0.1526374859708193</v>
      </c>
      <c r="F19">
        <f>GETPIVOTDATA("PassengerId",$A$17,"Survived",1,"Pclass",1)/GETPIVOTDATA("PassengerId",$A$17,"Pclass",1)</f>
        <v>0.62962962962962965</v>
      </c>
      <c r="G19">
        <f>(GETPIVOTDATA("PassengerId",$A$17,"Survived",1,"Pclass",1)/GETPIVOTDATA("PassengerId",$A$17))/((GETPIVOTDATA("PassengerId",$A$17,"Pclass",1)/GETPIVOTDATA("PassengerId",$A$17))*(GETPIVOTDATA("PassengerId",$A$17,"Survived",1)/GETPIVOTDATA("PassengerId",$A$17)))</f>
        <v>1.5327868852459015</v>
      </c>
    </row>
    <row r="20" spans="1:7" x14ac:dyDescent="0.25">
      <c r="A20" s="4">
        <v>2</v>
      </c>
      <c r="B20" s="5">
        <v>97</v>
      </c>
      <c r="C20" s="5">
        <v>87</v>
      </c>
      <c r="D20" s="5">
        <v>184</v>
      </c>
      <c r="E20">
        <f>GETPIVOTDATA("PassengerId",$A$17,"Survived",1,"Pclass",2)/GETPIVOTDATA("PassengerId",$A$17)</f>
        <v>9.7643097643097643E-2</v>
      </c>
      <c r="F20">
        <f>GETPIVOTDATA("PassengerId",$A$17,"Survived",1,"Pclass",2)/GETPIVOTDATA("PassengerId",$A$17,"Pclass",2)</f>
        <v>0.47282608695652173</v>
      </c>
      <c r="G20">
        <f>(GETPIVOTDATA("PassengerId",$A$17,"Survived",1,"Pclass",2)/GETPIVOTDATA("PassengerId",$A$17))/((GETPIVOTDATA("PassengerId",$A$17,"Pclass",2)/GETPIVOTDATA("PassengerId",$A$17))*(GETPIVOTDATA("PassengerId",$A$17,"Survived",1)/GETPIVOTDATA("PassengerId",$A$17)))</f>
        <v>1.15106022808268</v>
      </c>
    </row>
    <row r="21" spans="1:7" x14ac:dyDescent="0.25">
      <c r="A21" s="4">
        <v>3</v>
      </c>
      <c r="B21" s="5">
        <v>348</v>
      </c>
      <c r="C21" s="5">
        <v>143</v>
      </c>
      <c r="D21" s="5">
        <v>491</v>
      </c>
      <c r="E21">
        <f>GETPIVOTDATA("PassengerId",$A$17,"Survived",1,"Pclass",3)/GETPIVOTDATA("PassengerId",$A$17)</f>
        <v>0.16049382716049382</v>
      </c>
      <c r="F21">
        <f>GETPIVOTDATA("PassengerId",$A$17,"Survived",1,"Pclass",3)/GETPIVOTDATA("PassengerId",$A$17,"Pclass",3)</f>
        <v>0.29124236252545826</v>
      </c>
      <c r="G21">
        <f>(GETPIVOTDATA("PassengerId",$A$17,"Survived",1,"Pclass",3)/GETPIVOTDATA("PassengerId",$A$17))/((GETPIVOTDATA("PassengerId",$A$17,"Pclass",3)/GETPIVOTDATA("PassengerId",$A$17))*(GETPIVOTDATA("PassengerId",$A$17,"Survived",1)/GETPIVOTDATA("PassengerId",$A$17)))</f>
        <v>0.70900804647591054</v>
      </c>
    </row>
    <row r="22" spans="1:7" x14ac:dyDescent="0.25">
      <c r="A22" s="4" t="s">
        <v>1228</v>
      </c>
      <c r="B22" s="5">
        <v>525</v>
      </c>
      <c r="C22" s="5">
        <v>366</v>
      </c>
      <c r="D22" s="5">
        <v>891</v>
      </c>
    </row>
    <row r="25" spans="1:7" x14ac:dyDescent="0.25">
      <c r="A25" s="3" t="s">
        <v>1230</v>
      </c>
      <c r="B25" s="3" t="s">
        <v>1229</v>
      </c>
    </row>
    <row r="26" spans="1:7" x14ac:dyDescent="0.25">
      <c r="A26" s="3" t="s">
        <v>1227</v>
      </c>
      <c r="B26">
        <v>0</v>
      </c>
      <c r="C26">
        <v>1</v>
      </c>
      <c r="D26" t="s">
        <v>1228</v>
      </c>
      <c r="E26" t="s">
        <v>1231</v>
      </c>
      <c r="F26" t="s">
        <v>1232</v>
      </c>
      <c r="G26" t="s">
        <v>1233</v>
      </c>
    </row>
    <row r="27" spans="1:7" x14ac:dyDescent="0.25">
      <c r="A27" s="4" t="s">
        <v>20</v>
      </c>
      <c r="B27" s="5">
        <v>74</v>
      </c>
      <c r="C27" s="5">
        <v>94</v>
      </c>
      <c r="D27" s="5">
        <v>168</v>
      </c>
      <c r="E27">
        <f>GETPIVOTDATA("PassengerId",$A$25,"Survived",1,"Embarked","C")/GETPIVOTDATA("PassengerId",$A$25)</f>
        <v>0.10549943883277217</v>
      </c>
      <c r="F27">
        <f>GETPIVOTDATA("PassengerId",$A$25,"Survived",1,"Embarked","C")/GETPIVOTDATA("PassengerId",$A$25,"Embarked","C")</f>
        <v>0.55952380952380953</v>
      </c>
      <c r="G27">
        <f>(GETPIVOTDATA("PassengerId",$A$25,"Survived",1,"Embarked","C")/GETPIVOTDATA("PassengerId",$A$25))/((GETPIVOTDATA("PassengerId",$A$25,"Embarked","C")/GETPIVOTDATA("PassengerId",$A$25))*(GETPIVOTDATA("PassengerId",$A$25,"Survived",1)/GETPIVOTDATA("PassengerId",$A$25)))</f>
        <v>1.3621194379391102</v>
      </c>
    </row>
    <row r="28" spans="1:7" x14ac:dyDescent="0.25">
      <c r="A28" s="4" t="s">
        <v>27</v>
      </c>
      <c r="B28" s="5">
        <v>44</v>
      </c>
      <c r="C28" s="5">
        <v>33</v>
      </c>
      <c r="D28" s="5">
        <v>77</v>
      </c>
      <c r="E28">
        <f>GETPIVOTDATA("PassengerId",$A$25,"Survived",1,"Embarked","Q")/GETPIVOTDATA("PassengerId",$A$25)</f>
        <v>3.7037037037037035E-2</v>
      </c>
      <c r="F28">
        <f>GETPIVOTDATA("PassengerId",$A$25,"Survived",1,"Embarked","Q")/GETPIVOTDATA("PassengerId",$A$25,"Embarked","Q")</f>
        <v>0.42857142857142855</v>
      </c>
      <c r="G28">
        <f>(GETPIVOTDATA("PassengerId",$A$25,"Survived",1,"Embarked","Q")/GETPIVOTDATA("PassengerId",$A$25))/((GETPIVOTDATA("PassengerId",$A$25,"Embarked","Q")/GETPIVOTDATA("PassengerId",$A$25))*(GETPIVOTDATA("PassengerId",$A$25,"Survived",1)/GETPIVOTDATA("PassengerId",$A$25)))</f>
        <v>1.0433255269320842</v>
      </c>
    </row>
    <row r="29" spans="1:7" x14ac:dyDescent="0.25">
      <c r="A29" s="4" t="s">
        <v>15</v>
      </c>
      <c r="B29" s="5">
        <v>407</v>
      </c>
      <c r="C29" s="5">
        <v>237</v>
      </c>
      <c r="D29" s="5">
        <v>644</v>
      </c>
      <c r="E29">
        <f>GETPIVOTDATA("PassengerId",$A$25,"Survived",1,"Embarked","S")/GETPIVOTDATA("PassengerId",$A$25)</f>
        <v>0.265993265993266</v>
      </c>
      <c r="F29">
        <f>GETPIVOTDATA("PassengerId",$A$25,"Survived",1,"Embarked","S")/GETPIVOTDATA("PassengerId",$A$25,"Embarked","S")</f>
        <v>0.36801242236024845</v>
      </c>
      <c r="G29">
        <f>(GETPIVOTDATA("PassengerId",$A$25,"Survived",1,"Embarked","S")/GETPIVOTDATA("PassengerId",$A$25))/((GETPIVOTDATA("PassengerId",$A$25,"Embarked","S")/GETPIVOTDATA("PassengerId",$A$25))*(GETPIVOTDATA("PassengerId",$A$25,"Survived",1)/GETPIVOTDATA("PassengerId",$A$25)))</f>
        <v>0.89589909377863752</v>
      </c>
    </row>
    <row r="30" spans="1:7" x14ac:dyDescent="0.25">
      <c r="A30" s="4" t="s">
        <v>1236</v>
      </c>
      <c r="B30" s="5"/>
      <c r="C30" s="5">
        <v>2</v>
      </c>
      <c r="D30" s="5">
        <v>2</v>
      </c>
      <c r="E30">
        <f>GETPIVOTDATA("PassengerId",$A$25,"Survived",1,"Embarked",)/GETPIVOTDATA("PassengerId",$A$25)</f>
        <v>2.2446689113355782E-3</v>
      </c>
      <c r="F30">
        <f>GETPIVOTDATA("PassengerId",$A$25,"Survived",1,"Embarked",)/GETPIVOTDATA("PassengerId",$A$25,"Embarked",)</f>
        <v>1</v>
      </c>
      <c r="G30">
        <f>(GETPIVOTDATA("PassengerId",$A$25,"Survived",1,"Embarked",)/GETPIVOTDATA("PassengerId",$A$25))/((GETPIVOTDATA("PassengerId",$A$25,"Embarked",)/GETPIVOTDATA("PassengerId",$A$25))*(GETPIVOTDATA("PassengerId",$A$25,"Survived",1)/GETPIVOTDATA("PassengerId",$A$25)))</f>
        <v>2.4344262295081966</v>
      </c>
    </row>
    <row r="31" spans="1:7" x14ac:dyDescent="0.25">
      <c r="A31" s="4" t="s">
        <v>1228</v>
      </c>
      <c r="B31" s="5">
        <v>525</v>
      </c>
      <c r="C31" s="5">
        <v>366</v>
      </c>
      <c r="D31" s="5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workbookViewId="0">
      <selection activeCell="E16" sqref="E16"/>
    </sheetView>
  </sheetViews>
  <sheetFormatPr defaultRowHeight="15" x14ac:dyDescent="0.25"/>
  <sheetData>
    <row r="1" spans="1:16" x14ac:dyDescent="0.25">
      <c r="A1" t="e">
        <f>FIND("Mrs.",train!D2)</f>
        <v>#VALUE!</v>
      </c>
      <c r="B1" t="e">
        <f>IF(A1&gt;0,train!F2,"NA")</f>
        <v>#VALUE!</v>
      </c>
      <c r="F1">
        <f>FIND("Mr.",train!D2)</f>
        <v>9</v>
      </c>
      <c r="G1">
        <f>IF(F1&gt;0,train!F2,"NA")</f>
        <v>22</v>
      </c>
      <c r="J1" t="e">
        <f>FIND("Miss.",train!D2)</f>
        <v>#VALUE!</v>
      </c>
      <c r="K1" t="e">
        <f>IF(J1&gt;0,train!F2,"NA")</f>
        <v>#VALUE!</v>
      </c>
      <c r="N1" t="e">
        <f>FIND("Master.",train!D2)</f>
        <v>#VALUE!</v>
      </c>
    </row>
    <row r="2" spans="1:16" x14ac:dyDescent="0.25">
      <c r="A2">
        <f>FIND("Mrs.",train!D3)</f>
        <v>10</v>
      </c>
      <c r="B2">
        <f>IF(A2&gt;0,train!F3,"NA")</f>
        <v>38</v>
      </c>
      <c r="C2" t="s">
        <v>1222</v>
      </c>
      <c r="D2" s="1">
        <f>AVERAGEIF(B1:B892,"&gt;12")</f>
        <v>35.951999999999998</v>
      </c>
      <c r="F2" t="e">
        <f>FIND("Mr.",train!D3)</f>
        <v>#VALUE!</v>
      </c>
      <c r="G2" t="e">
        <f>IF(F2&gt;0,train!F3,"NA")</f>
        <v>#VALUE!</v>
      </c>
      <c r="H2" t="s">
        <v>1224</v>
      </c>
      <c r="I2" s="1">
        <f>AVERAGEIF(G1:G892,"&gt;12")</f>
        <v>32.269607843137258</v>
      </c>
      <c r="J2" t="e">
        <f>FIND("Miss.",train!D3)</f>
        <v>#VALUE!</v>
      </c>
      <c r="K2" t="e">
        <f>IF(J2&gt;0,train!F3,"NA")</f>
        <v>#VALUE!</v>
      </c>
      <c r="L2" t="s">
        <v>1225</v>
      </c>
      <c r="M2" s="1">
        <f>AVERAGEIF(K1:K892,"&gt;12")</f>
        <v>25.00986842105263</v>
      </c>
      <c r="N2" t="e">
        <f>FIND("Master.",train!D3)</f>
        <v>#VALUE!</v>
      </c>
      <c r="O2" t="s">
        <v>1226</v>
      </c>
      <c r="P2" s="1">
        <f>AVERAGEIF(N1:N892,"&gt;12")</f>
        <v>14.5</v>
      </c>
    </row>
    <row r="3" spans="1:16" x14ac:dyDescent="0.25">
      <c r="A3" t="e">
        <f>FIND("Mrs.",train!D4)</f>
        <v>#VALUE!</v>
      </c>
      <c r="B3" t="e">
        <f>IF(A3&gt;0,train!F4,"NA")</f>
        <v>#VALUE!</v>
      </c>
      <c r="C3" t="s">
        <v>1223</v>
      </c>
      <c r="D3" t="e">
        <f>AVERAGEIFS(B1:B892,B1:B892,"&gt;0",B1:B892,"&lt;13")</f>
        <v>#DIV/0!</v>
      </c>
      <c r="F3" t="e">
        <f>FIND("Mr.",train!D4)</f>
        <v>#VALUE!</v>
      </c>
      <c r="G3" t="e">
        <f>IF(F3&gt;0,train!F4,"NA")</f>
        <v>#VALUE!</v>
      </c>
      <c r="H3" t="s">
        <v>1223</v>
      </c>
      <c r="I3">
        <f>AVERAGEIFS(G1:G892,G1:G892,"&gt;0",G1:G892,"&lt;13")</f>
        <v>11</v>
      </c>
      <c r="J3">
        <f>FIND("Miss.",train!D4)</f>
        <v>12</v>
      </c>
      <c r="K3">
        <f>IF(J3&gt;0,train!F4,"NA")</f>
        <v>26</v>
      </c>
      <c r="L3" t="s">
        <v>1223</v>
      </c>
      <c r="M3" s="1">
        <f>AVERAGEIFS(K1:K892,K1:K892,"&gt;0",K1:K892,"&lt;13")</f>
        <v>4.7833333333333332</v>
      </c>
      <c r="N3" t="e">
        <f>FIND("Master.",train!D4)</f>
        <v>#VALUE!</v>
      </c>
      <c r="O3" t="s">
        <v>1223</v>
      </c>
      <c r="P3" s="1">
        <f>AVERAGEIFS(N1:N892,N1:N892,"&gt;0",N1:N892,"&lt;13")</f>
        <v>9.3157894736842106</v>
      </c>
    </row>
    <row r="4" spans="1:16" x14ac:dyDescent="0.25">
      <c r="A4">
        <f>FIND("Mrs.",train!D5)</f>
        <v>11</v>
      </c>
      <c r="B4">
        <f>IF(A4&gt;0,train!F5,"NA")</f>
        <v>36</v>
      </c>
      <c r="F4" t="e">
        <f>FIND("Mr.",train!D5)</f>
        <v>#VALUE!</v>
      </c>
      <c r="G4" t="e">
        <f>IF(F4&gt;0,train!F5,"NA")</f>
        <v>#VALUE!</v>
      </c>
      <c r="J4" t="e">
        <f>FIND("Miss.",train!D5)</f>
        <v>#VALUE!</v>
      </c>
      <c r="K4" t="e">
        <f>IF(J4&gt;0,train!F5,"NA")</f>
        <v>#VALUE!</v>
      </c>
      <c r="N4" t="e">
        <f>FIND("Master.",train!D5)</f>
        <v>#VALUE!</v>
      </c>
    </row>
    <row r="5" spans="1:16" x14ac:dyDescent="0.25">
      <c r="A5" t="e">
        <f>FIND("Mrs.",train!D6)</f>
        <v>#VALUE!</v>
      </c>
      <c r="B5" t="e">
        <f>IF(A5&gt;0,train!F6,"NA")</f>
        <v>#VALUE!</v>
      </c>
      <c r="F5">
        <f>FIND("Mr.",train!D6)</f>
        <v>8</v>
      </c>
      <c r="G5">
        <f>IF(F5&gt;0,train!F6,"NA")</f>
        <v>32</v>
      </c>
      <c r="J5" t="e">
        <f>FIND("Miss.",train!D6)</f>
        <v>#VALUE!</v>
      </c>
      <c r="K5" t="e">
        <f>IF(J5&gt;0,train!F6,"NA")</f>
        <v>#VALUE!</v>
      </c>
      <c r="N5" t="e">
        <f>FIND("Master.",train!D6)</f>
        <v>#VALUE!</v>
      </c>
    </row>
    <row r="6" spans="1:16" x14ac:dyDescent="0.25">
      <c r="A6" t="e">
        <f>FIND("Mrs.",train!D7)</f>
        <v>#VALUE!</v>
      </c>
      <c r="B6" t="e">
        <f>IF(A6&gt;0,train!F7,"NA")</f>
        <v>#VALUE!</v>
      </c>
      <c r="F6">
        <f>FIND("Mr.",train!D7)</f>
        <v>8</v>
      </c>
      <c r="G6">
        <f>IF(F6&gt;0,train!F7,"NA")</f>
        <v>32</v>
      </c>
      <c r="J6" t="e">
        <f>FIND("Miss.",train!D7)</f>
        <v>#VALUE!</v>
      </c>
      <c r="K6" t="e">
        <f>IF(J6&gt;0,train!F7,"NA")</f>
        <v>#VALUE!</v>
      </c>
      <c r="N6" t="e">
        <f>FIND("Master.",train!D7)</f>
        <v>#VALUE!</v>
      </c>
    </row>
    <row r="7" spans="1:16" x14ac:dyDescent="0.25">
      <c r="A7" t="e">
        <f>FIND("Mrs.",train!D8)</f>
        <v>#VALUE!</v>
      </c>
      <c r="B7" t="e">
        <f>IF(A7&gt;0,train!F8,"NA")</f>
        <v>#VALUE!</v>
      </c>
      <c r="F7">
        <f>FIND("Mr.",train!D8)</f>
        <v>11</v>
      </c>
      <c r="G7">
        <f>IF(F7&gt;0,train!F8,"NA")</f>
        <v>54</v>
      </c>
      <c r="J7" t="e">
        <f>FIND("Miss.",train!D8)</f>
        <v>#VALUE!</v>
      </c>
      <c r="K7" t="e">
        <f>IF(J7&gt;0,train!F8,"NA")</f>
        <v>#VALUE!</v>
      </c>
      <c r="N7" t="e">
        <f>FIND("Master.",train!D8)</f>
        <v>#VALUE!</v>
      </c>
    </row>
    <row r="8" spans="1:16" x14ac:dyDescent="0.25">
      <c r="A8" t="e">
        <f>FIND("Mrs.",train!D9)</f>
        <v>#VALUE!</v>
      </c>
      <c r="B8" t="e">
        <f>IF(A8&gt;0,train!F9,"NA")</f>
        <v>#VALUE!</v>
      </c>
      <c r="F8" t="e">
        <f>FIND("Mr.",train!D9)</f>
        <v>#VALUE!</v>
      </c>
      <c r="G8" t="e">
        <f>IF(F8&gt;0,train!F9,"NA")</f>
        <v>#VALUE!</v>
      </c>
      <c r="J8" t="e">
        <f>FIND("Miss.",train!D9)</f>
        <v>#VALUE!</v>
      </c>
      <c r="K8" t="e">
        <f>IF(J8&gt;0,train!F9,"NA")</f>
        <v>#VALUE!</v>
      </c>
      <c r="N8">
        <f>FIND("Master.",train!D9)</f>
        <v>10</v>
      </c>
    </row>
    <row r="9" spans="1:16" x14ac:dyDescent="0.25">
      <c r="A9">
        <f>FIND("Mrs.",train!D10)</f>
        <v>10</v>
      </c>
      <c r="B9">
        <f>IF(A9&gt;0,train!F10,"NA")</f>
        <v>27</v>
      </c>
      <c r="F9" t="e">
        <f>FIND("Mr.",train!D10)</f>
        <v>#VALUE!</v>
      </c>
      <c r="G9" t="e">
        <f>IF(F9&gt;0,train!F10,"NA")</f>
        <v>#VALUE!</v>
      </c>
      <c r="J9" t="e">
        <f>FIND("Miss.",train!D10)</f>
        <v>#VALUE!</v>
      </c>
      <c r="K9" t="e">
        <f>IF(J9&gt;0,train!F10,"NA")</f>
        <v>#VALUE!</v>
      </c>
      <c r="N9" t="e">
        <f>FIND("Master.",train!D10)</f>
        <v>#VALUE!</v>
      </c>
    </row>
    <row r="10" spans="1:16" x14ac:dyDescent="0.25">
      <c r="A10">
        <f>FIND("Mrs.",train!D11)</f>
        <v>9</v>
      </c>
      <c r="B10">
        <f>IF(A10&gt;0,train!F11,"NA")</f>
        <v>14</v>
      </c>
      <c r="F10" t="e">
        <f>FIND("Mr.",train!D11)</f>
        <v>#VALUE!</v>
      </c>
      <c r="G10" t="e">
        <f>IF(F10&gt;0,train!F11,"NA")</f>
        <v>#VALUE!</v>
      </c>
      <c r="J10" t="e">
        <f>FIND("Miss.",train!D11)</f>
        <v>#VALUE!</v>
      </c>
      <c r="K10" t="e">
        <f>IF(J10&gt;0,train!F11,"NA")</f>
        <v>#VALUE!</v>
      </c>
      <c r="N10" t="e">
        <f>FIND("Master.",train!D11)</f>
        <v>#VALUE!</v>
      </c>
    </row>
    <row r="11" spans="1:16" x14ac:dyDescent="0.25">
      <c r="A11" t="e">
        <f>FIND("Mrs.",train!D12)</f>
        <v>#VALUE!</v>
      </c>
      <c r="B11" t="e">
        <f>IF(A11&gt;0,train!F12,"NA")</f>
        <v>#VALUE!</v>
      </c>
      <c r="F11" t="e">
        <f>FIND("Mr.",train!D12)</f>
        <v>#VALUE!</v>
      </c>
      <c r="G11" t="e">
        <f>IF(F11&gt;0,train!F12,"NA")</f>
        <v>#VALUE!</v>
      </c>
      <c r="J11">
        <f>FIND("Miss.",train!D12)</f>
        <v>12</v>
      </c>
      <c r="K11">
        <f>IF(J11&gt;0,train!F12,"NA")</f>
        <v>4</v>
      </c>
      <c r="N11" t="e">
        <f>FIND("Master.",train!D12)</f>
        <v>#VALUE!</v>
      </c>
    </row>
    <row r="12" spans="1:16" x14ac:dyDescent="0.25">
      <c r="A12" t="e">
        <f>FIND("Mrs.",train!D13)</f>
        <v>#VALUE!</v>
      </c>
      <c r="B12" t="e">
        <f>IF(A12&gt;0,train!F13,"NA")</f>
        <v>#VALUE!</v>
      </c>
      <c r="F12" t="e">
        <f>FIND("Mr.",train!D13)</f>
        <v>#VALUE!</v>
      </c>
      <c r="G12" t="e">
        <f>IF(F12&gt;0,train!F13,"NA")</f>
        <v>#VALUE!</v>
      </c>
      <c r="J12">
        <f>FIND("Miss.",train!D13)</f>
        <v>10</v>
      </c>
      <c r="K12">
        <f>IF(J12&gt;0,train!F13,"NA")</f>
        <v>58</v>
      </c>
      <c r="N12" t="e">
        <f>FIND("Master.",train!D13)</f>
        <v>#VALUE!</v>
      </c>
    </row>
    <row r="13" spans="1:16" x14ac:dyDescent="0.25">
      <c r="A13" t="e">
        <f>FIND("Mrs.",train!D14)</f>
        <v>#VALUE!</v>
      </c>
      <c r="B13" t="e">
        <f>IF(A13&gt;0,train!F14,"NA")</f>
        <v>#VALUE!</v>
      </c>
      <c r="F13">
        <f>FIND("Mr.",train!D14)</f>
        <v>14</v>
      </c>
      <c r="G13">
        <f>IF(F13&gt;0,train!F14,"NA")</f>
        <v>20</v>
      </c>
      <c r="J13" t="e">
        <f>FIND("Miss.",train!D14)</f>
        <v>#VALUE!</v>
      </c>
      <c r="K13" t="e">
        <f>IF(J13&gt;0,train!F14,"NA")</f>
        <v>#VALUE!</v>
      </c>
      <c r="N13" t="e">
        <f>FIND("Master.",train!D14)</f>
        <v>#VALUE!</v>
      </c>
    </row>
    <row r="14" spans="1:16" x14ac:dyDescent="0.25">
      <c r="A14" t="e">
        <f>FIND("Mrs.",train!D15)</f>
        <v>#VALUE!</v>
      </c>
      <c r="B14" t="e">
        <f>IF(A14&gt;0,train!F15,"NA")</f>
        <v>#VALUE!</v>
      </c>
      <c r="F14">
        <f>FIND("Mr.",train!D15)</f>
        <v>12</v>
      </c>
      <c r="G14">
        <f>IF(F14&gt;0,train!F15,"NA")</f>
        <v>39</v>
      </c>
      <c r="J14" t="e">
        <f>FIND("Miss.",train!D15)</f>
        <v>#VALUE!</v>
      </c>
      <c r="K14" t="e">
        <f>IF(J14&gt;0,train!F15,"NA")</f>
        <v>#VALUE!</v>
      </c>
      <c r="N14" t="e">
        <f>FIND("Master.",train!D15)</f>
        <v>#VALUE!</v>
      </c>
    </row>
    <row r="15" spans="1:16" x14ac:dyDescent="0.25">
      <c r="A15" t="e">
        <f>FIND("Mrs.",train!D16)</f>
        <v>#VALUE!</v>
      </c>
      <c r="B15" t="e">
        <f>IF(A15&gt;0,train!F16,"NA")</f>
        <v>#VALUE!</v>
      </c>
      <c r="F15" t="e">
        <f>FIND("Mr.",train!D16)</f>
        <v>#VALUE!</v>
      </c>
      <c r="G15" t="e">
        <f>IF(F15&gt;0,train!F16,"NA")</f>
        <v>#VALUE!</v>
      </c>
      <c r="J15">
        <f>FIND("Miss.",train!D16)</f>
        <v>10</v>
      </c>
      <c r="K15">
        <f>IF(J15&gt;0,train!F16,"NA")</f>
        <v>14</v>
      </c>
      <c r="N15" t="e">
        <f>FIND("Master.",train!D16)</f>
        <v>#VALUE!</v>
      </c>
    </row>
    <row r="16" spans="1:16" x14ac:dyDescent="0.25">
      <c r="A16">
        <f>FIND("Mrs.",train!D17)</f>
        <v>10</v>
      </c>
      <c r="B16">
        <f>IF(A16&gt;0,train!F17,"NA")</f>
        <v>55</v>
      </c>
      <c r="F16" t="e">
        <f>FIND("Mr.",train!D17)</f>
        <v>#VALUE!</v>
      </c>
      <c r="G16" t="e">
        <f>IF(F16&gt;0,train!F17,"NA")</f>
        <v>#VALUE!</v>
      </c>
      <c r="J16" t="e">
        <f>FIND("Miss.",train!D17)</f>
        <v>#VALUE!</v>
      </c>
      <c r="K16" t="e">
        <f>IF(J16&gt;0,train!F17,"NA")</f>
        <v>#VALUE!</v>
      </c>
      <c r="N16" t="e">
        <f>FIND("Master.",train!D17)</f>
        <v>#VALUE!</v>
      </c>
    </row>
    <row r="17" spans="1:14" x14ac:dyDescent="0.25">
      <c r="A17" t="e">
        <f>FIND("Mrs.",train!D18)</f>
        <v>#VALUE!</v>
      </c>
      <c r="B17" t="e">
        <f>IF(A17&gt;0,train!F18,"NA")</f>
        <v>#VALUE!</v>
      </c>
      <c r="F17" t="e">
        <f>FIND("Mr.",train!D18)</f>
        <v>#VALUE!</v>
      </c>
      <c r="G17" t="e">
        <f>IF(F17&gt;0,train!F18,"NA")</f>
        <v>#VALUE!</v>
      </c>
      <c r="J17" t="e">
        <f>FIND("Miss.",train!D18)</f>
        <v>#VALUE!</v>
      </c>
      <c r="K17" t="e">
        <f>IF(J17&gt;0,train!F18,"NA")</f>
        <v>#VALUE!</v>
      </c>
      <c r="N17">
        <f>FIND("Master.",train!D18)</f>
        <v>7</v>
      </c>
    </row>
    <row r="18" spans="1:14" x14ac:dyDescent="0.25">
      <c r="A18" t="e">
        <f>FIND("Mrs.",train!D19)</f>
        <v>#VALUE!</v>
      </c>
      <c r="B18" t="e">
        <f>IF(A18&gt;0,train!F19,"NA")</f>
        <v>#VALUE!</v>
      </c>
      <c r="F18">
        <f>FIND("Mr.",train!D19)</f>
        <v>11</v>
      </c>
      <c r="G18">
        <f>IF(F18&gt;0,train!F19,"NA")</f>
        <v>32</v>
      </c>
      <c r="J18" t="e">
        <f>FIND("Miss.",train!D19)</f>
        <v>#VALUE!</v>
      </c>
      <c r="K18" t="e">
        <f>IF(J18&gt;0,train!F19,"NA")</f>
        <v>#VALUE!</v>
      </c>
      <c r="N18" t="e">
        <f>FIND("Master.",train!D19)</f>
        <v>#VALUE!</v>
      </c>
    </row>
    <row r="19" spans="1:14" x14ac:dyDescent="0.25">
      <c r="A19">
        <f>FIND("Mrs.",train!D20)</f>
        <v>16</v>
      </c>
      <c r="B19">
        <f>IF(A19&gt;0,train!F20,"NA")</f>
        <v>31</v>
      </c>
      <c r="F19" t="e">
        <f>FIND("Mr.",train!D20)</f>
        <v>#VALUE!</v>
      </c>
      <c r="G19" t="e">
        <f>IF(F19&gt;0,train!F20,"NA")</f>
        <v>#VALUE!</v>
      </c>
      <c r="J19" t="e">
        <f>FIND("Miss.",train!D20)</f>
        <v>#VALUE!</v>
      </c>
      <c r="K19" t="e">
        <f>IF(J19&gt;0,train!F20,"NA")</f>
        <v>#VALUE!</v>
      </c>
      <c r="N19" t="e">
        <f>FIND("Master.",train!D20)</f>
        <v>#VALUE!</v>
      </c>
    </row>
    <row r="20" spans="1:14" x14ac:dyDescent="0.25">
      <c r="A20">
        <f>FIND("Mrs.",train!D21)</f>
        <v>13</v>
      </c>
      <c r="B20">
        <f>IF(A20&gt;0,train!F21,"NA")</f>
        <v>36</v>
      </c>
      <c r="F20" t="e">
        <f>FIND("Mr.",train!D21)</f>
        <v>#VALUE!</v>
      </c>
      <c r="G20" t="e">
        <f>IF(F20&gt;0,train!F21,"NA")</f>
        <v>#VALUE!</v>
      </c>
      <c r="J20" t="e">
        <f>FIND("Miss.",train!D21)</f>
        <v>#VALUE!</v>
      </c>
      <c r="K20" t="e">
        <f>IF(J20&gt;0,train!F21,"NA")</f>
        <v>#VALUE!</v>
      </c>
      <c r="N20" t="e">
        <f>FIND("Master.",train!D21)</f>
        <v>#VALUE!</v>
      </c>
    </row>
    <row r="21" spans="1:14" x14ac:dyDescent="0.25">
      <c r="A21" t="e">
        <f>FIND("Mrs.",train!D22)</f>
        <v>#VALUE!</v>
      </c>
      <c r="B21" t="e">
        <f>IF(A21&gt;0,train!F22,"NA")</f>
        <v>#VALUE!</v>
      </c>
      <c r="F21">
        <f>FIND("Mr.",train!D22)</f>
        <v>9</v>
      </c>
      <c r="G21">
        <f>IF(F21&gt;0,train!F22,"NA")</f>
        <v>32</v>
      </c>
      <c r="J21" t="e">
        <f>FIND("Miss.",train!D22)</f>
        <v>#VALUE!</v>
      </c>
      <c r="K21" t="e">
        <f>IF(J21&gt;0,train!F22,"NA")</f>
        <v>#VALUE!</v>
      </c>
      <c r="N21" t="e">
        <f>FIND("Master.",train!D22)</f>
        <v>#VALUE!</v>
      </c>
    </row>
    <row r="22" spans="1:14" x14ac:dyDescent="0.25">
      <c r="A22" t="e">
        <f>FIND("Mrs.",train!D23)</f>
        <v>#VALUE!</v>
      </c>
      <c r="B22" t="e">
        <f>IF(A22&gt;0,train!F23,"NA")</f>
        <v>#VALUE!</v>
      </c>
      <c r="F22">
        <f>FIND("Mr.",train!D23)</f>
        <v>10</v>
      </c>
      <c r="G22">
        <f>IF(F22&gt;0,train!F23,"NA")</f>
        <v>34</v>
      </c>
      <c r="J22" t="e">
        <f>FIND("Miss.",train!D23)</f>
        <v>#VALUE!</v>
      </c>
      <c r="K22" t="e">
        <f>IF(J22&gt;0,train!F23,"NA")</f>
        <v>#VALUE!</v>
      </c>
      <c r="N22" t="e">
        <f>FIND("Master.",train!D23)</f>
        <v>#VALUE!</v>
      </c>
    </row>
    <row r="23" spans="1:14" x14ac:dyDescent="0.25">
      <c r="A23" t="e">
        <f>FIND("Mrs.",train!D24)</f>
        <v>#VALUE!</v>
      </c>
      <c r="B23" t="e">
        <f>IF(A23&gt;0,train!F24,"NA")</f>
        <v>#VALUE!</v>
      </c>
      <c r="F23" t="e">
        <f>FIND("Mr.",train!D24)</f>
        <v>#VALUE!</v>
      </c>
      <c r="G23" t="e">
        <f>IF(F23&gt;0,train!F24,"NA")</f>
        <v>#VALUE!</v>
      </c>
      <c r="J23">
        <f>FIND("Miss.",train!D24)</f>
        <v>10</v>
      </c>
      <c r="K23">
        <f>IF(J23&gt;0,train!F24,"NA")</f>
        <v>15</v>
      </c>
      <c r="N23" t="e">
        <f>FIND("Master.",train!D24)</f>
        <v>#VALUE!</v>
      </c>
    </row>
    <row r="24" spans="1:14" x14ac:dyDescent="0.25">
      <c r="A24" t="e">
        <f>FIND("Mrs.",train!D25)</f>
        <v>#VALUE!</v>
      </c>
      <c r="B24" t="e">
        <f>IF(A24&gt;0,train!F25,"NA")</f>
        <v>#VALUE!</v>
      </c>
      <c r="F24">
        <f>FIND("Mr.",train!D25)</f>
        <v>9</v>
      </c>
      <c r="G24">
        <f>IF(F24&gt;0,train!F25,"NA")</f>
        <v>28</v>
      </c>
      <c r="J24" t="e">
        <f>FIND("Miss.",train!D25)</f>
        <v>#VALUE!</v>
      </c>
      <c r="K24" t="e">
        <f>IF(J24&gt;0,train!F25,"NA")</f>
        <v>#VALUE!</v>
      </c>
      <c r="N24" t="e">
        <f>FIND("Master.",train!D25)</f>
        <v>#VALUE!</v>
      </c>
    </row>
    <row r="25" spans="1:14" x14ac:dyDescent="0.25">
      <c r="A25" t="e">
        <f>FIND("Mrs.",train!D26)</f>
        <v>#VALUE!</v>
      </c>
      <c r="B25" t="e">
        <f>IF(A25&gt;0,train!F26,"NA")</f>
        <v>#VALUE!</v>
      </c>
      <c r="F25" t="e">
        <f>FIND("Mr.",train!D26)</f>
        <v>#VALUE!</v>
      </c>
      <c r="G25" t="e">
        <f>IF(F25&gt;0,train!F26,"NA")</f>
        <v>#VALUE!</v>
      </c>
      <c r="J25">
        <f>FIND("Miss.",train!D26)</f>
        <v>10</v>
      </c>
      <c r="K25">
        <f>IF(J25&gt;0,train!F26,"NA")</f>
        <v>8</v>
      </c>
      <c r="N25" t="e">
        <f>FIND("Master.",train!D26)</f>
        <v>#VALUE!</v>
      </c>
    </row>
    <row r="26" spans="1:14" x14ac:dyDescent="0.25">
      <c r="A26">
        <f>FIND("Mrs.",train!D27)</f>
        <v>10</v>
      </c>
      <c r="B26">
        <f>IF(A26&gt;0,train!F27,"NA")</f>
        <v>38</v>
      </c>
      <c r="F26" t="e">
        <f>FIND("Mr.",train!D27)</f>
        <v>#VALUE!</v>
      </c>
      <c r="G26" t="e">
        <f>IF(F26&gt;0,train!F27,"NA")</f>
        <v>#VALUE!</v>
      </c>
      <c r="J26" t="e">
        <f>FIND("Miss.",train!D27)</f>
        <v>#VALUE!</v>
      </c>
      <c r="K26" t="e">
        <f>IF(J26&gt;0,train!F27,"NA")</f>
        <v>#VALUE!</v>
      </c>
      <c r="N26" t="e">
        <f>FIND("Master.",train!D27)</f>
        <v>#VALUE!</v>
      </c>
    </row>
    <row r="27" spans="1:14" x14ac:dyDescent="0.25">
      <c r="A27" t="e">
        <f>FIND("Mrs.",train!D28)</f>
        <v>#VALUE!</v>
      </c>
      <c r="B27" t="e">
        <f>IF(A27&gt;0,train!F28,"NA")</f>
        <v>#VALUE!</v>
      </c>
      <c r="F27">
        <f>FIND("Mr.",train!D28)</f>
        <v>7</v>
      </c>
      <c r="G27">
        <f>IF(F27&gt;0,train!F28,"NA")</f>
        <v>32</v>
      </c>
      <c r="J27" t="e">
        <f>FIND("Miss.",train!D28)</f>
        <v>#VALUE!</v>
      </c>
      <c r="K27" t="e">
        <f>IF(J27&gt;0,train!F28,"NA")</f>
        <v>#VALUE!</v>
      </c>
      <c r="N27" t="e">
        <f>FIND("Master.",train!D28)</f>
        <v>#VALUE!</v>
      </c>
    </row>
    <row r="28" spans="1:14" x14ac:dyDescent="0.25">
      <c r="A28" t="e">
        <f>FIND("Mrs.",train!D29)</f>
        <v>#VALUE!</v>
      </c>
      <c r="B28" t="e">
        <f>IF(A28&gt;0,train!F29,"NA")</f>
        <v>#VALUE!</v>
      </c>
      <c r="F28">
        <f>FIND("Mr.",train!D29)</f>
        <v>10</v>
      </c>
      <c r="G28">
        <f>IF(F28&gt;0,train!F29,"NA")</f>
        <v>19</v>
      </c>
      <c r="J28" t="e">
        <f>FIND("Miss.",train!D29)</f>
        <v>#VALUE!</v>
      </c>
      <c r="K28" t="e">
        <f>IF(J28&gt;0,train!F29,"NA")</f>
        <v>#VALUE!</v>
      </c>
      <c r="N28" t="e">
        <f>FIND("Master.",train!D29)</f>
        <v>#VALUE!</v>
      </c>
    </row>
    <row r="29" spans="1:14" x14ac:dyDescent="0.25">
      <c r="A29" t="e">
        <f>FIND("Mrs.",train!D30)</f>
        <v>#VALUE!</v>
      </c>
      <c r="B29" t="e">
        <f>IF(A29&gt;0,train!F30,"NA")</f>
        <v>#VALUE!</v>
      </c>
      <c r="F29" t="e">
        <f>FIND("Mr.",train!D30)</f>
        <v>#VALUE!</v>
      </c>
      <c r="G29" t="e">
        <f>IF(F29&gt;0,train!F30,"NA")</f>
        <v>#VALUE!</v>
      </c>
      <c r="J29">
        <f>FIND("Miss.",train!D30)</f>
        <v>10</v>
      </c>
      <c r="K29">
        <f>IF(J29&gt;0,train!F30,"NA")</f>
        <v>21</v>
      </c>
      <c r="N29" t="e">
        <f>FIND("Master.",train!D30)</f>
        <v>#VALUE!</v>
      </c>
    </row>
    <row r="30" spans="1:14" x14ac:dyDescent="0.25">
      <c r="A30" t="e">
        <f>FIND("Mrs.",train!D31)</f>
        <v>#VALUE!</v>
      </c>
      <c r="B30" t="e">
        <f>IF(A30&gt;0,train!F31,"NA")</f>
        <v>#VALUE!</v>
      </c>
      <c r="F30">
        <f>FIND("Mr.",train!D31)</f>
        <v>11</v>
      </c>
      <c r="G30">
        <f>IF(F30&gt;0,train!F31,"NA")</f>
        <v>32</v>
      </c>
      <c r="J30" t="e">
        <f>FIND("Miss.",train!D31)</f>
        <v>#VALUE!</v>
      </c>
      <c r="K30" t="e">
        <f>IF(J30&gt;0,train!F31,"NA")</f>
        <v>#VALUE!</v>
      </c>
      <c r="N30" t="e">
        <f>FIND("Master.",train!D31)</f>
        <v>#VALUE!</v>
      </c>
    </row>
    <row r="31" spans="1:14" x14ac:dyDescent="0.25">
      <c r="A31" t="e">
        <f>FIND("Mrs.",train!D32)</f>
        <v>#VALUE!</v>
      </c>
      <c r="B31" t="e">
        <f>IF(A31&gt;0,train!F32,"NA")</f>
        <v>#VALUE!</v>
      </c>
      <c r="F31" t="e">
        <f>FIND("Mr.",train!D32)</f>
        <v>#VALUE!</v>
      </c>
      <c r="G31" t="e">
        <f>IF(F31&gt;0,train!F32,"NA")</f>
        <v>#VALUE!</v>
      </c>
      <c r="J31" t="e">
        <f>FIND("Miss.",train!D32)</f>
        <v>#VALUE!</v>
      </c>
      <c r="K31" t="e">
        <f>IF(J31&gt;0,train!F32,"NA")</f>
        <v>#VALUE!</v>
      </c>
      <c r="N31" t="e">
        <f>FIND("Master.",train!D32)</f>
        <v>#VALUE!</v>
      </c>
    </row>
    <row r="32" spans="1:14" x14ac:dyDescent="0.25">
      <c r="A32">
        <f>FIND("Mrs.",train!D33)</f>
        <v>10</v>
      </c>
      <c r="B32">
        <f>IF(A32&gt;0,train!F33,"NA")</f>
        <v>36</v>
      </c>
      <c r="F32" t="e">
        <f>FIND("Mr.",train!D33)</f>
        <v>#VALUE!</v>
      </c>
      <c r="G32" t="e">
        <f>IF(F32&gt;0,train!F33,"NA")</f>
        <v>#VALUE!</v>
      </c>
      <c r="J32" t="e">
        <f>FIND("Miss.",train!D33)</f>
        <v>#VALUE!</v>
      </c>
      <c r="K32" t="e">
        <f>IF(J32&gt;0,train!F33,"NA")</f>
        <v>#VALUE!</v>
      </c>
      <c r="N32" t="e">
        <f>FIND("Master.",train!D33)</f>
        <v>#VALUE!</v>
      </c>
    </row>
    <row r="33" spans="1:14" ht="15.75" customHeight="1" x14ac:dyDescent="0.25">
      <c r="A33" t="e">
        <f>FIND("Mrs.",train!D34)</f>
        <v>#VALUE!</v>
      </c>
      <c r="B33" t="e">
        <f>IF(A33&gt;0,train!F34,"NA")</f>
        <v>#VALUE!</v>
      </c>
      <c r="F33" t="e">
        <f>FIND("Mr.",train!D34)</f>
        <v>#VALUE!</v>
      </c>
      <c r="G33" t="e">
        <f>IF(F33&gt;0,train!F34,"NA")</f>
        <v>#VALUE!</v>
      </c>
      <c r="J33">
        <f>FIND("Miss.",train!D34)</f>
        <v>8</v>
      </c>
      <c r="K33">
        <f>IF(J33&gt;0,train!F34,"NA")</f>
        <v>21</v>
      </c>
      <c r="N33" t="e">
        <f>FIND("Master.",train!D34)</f>
        <v>#VALUE!</v>
      </c>
    </row>
    <row r="34" spans="1:14" ht="15.75" customHeight="1" x14ac:dyDescent="0.25">
      <c r="A34" t="e">
        <f>FIND("Mrs.",train!D35)</f>
        <v>#VALUE!</v>
      </c>
      <c r="B34" t="e">
        <f>IF(A34&gt;0,train!F35,"NA")</f>
        <v>#VALUE!</v>
      </c>
      <c r="F34">
        <f>FIND("Mr.",train!D35)</f>
        <v>10</v>
      </c>
      <c r="G34">
        <f>IF(F34&gt;0,train!F35,"NA")</f>
        <v>66</v>
      </c>
      <c r="J34" t="e">
        <f>FIND("Miss.",train!D35)</f>
        <v>#VALUE!</v>
      </c>
      <c r="K34" t="e">
        <f>IF(J34&gt;0,train!F35,"NA")</f>
        <v>#VALUE!</v>
      </c>
      <c r="N34" t="e">
        <f>FIND("Master.",train!D35)</f>
        <v>#VALUE!</v>
      </c>
    </row>
    <row r="35" spans="1:14" ht="15.75" customHeight="1" x14ac:dyDescent="0.25">
      <c r="A35" t="e">
        <f>FIND("Mrs.",train!D36)</f>
        <v>#VALUE!</v>
      </c>
      <c r="B35" t="e">
        <f>IF(A35&gt;0,train!F36,"NA")</f>
        <v>#VALUE!</v>
      </c>
      <c r="F35">
        <f>FIND("Mr.",train!D36)</f>
        <v>8</v>
      </c>
      <c r="G35">
        <f>IF(F35&gt;0,train!F36,"NA")</f>
        <v>28</v>
      </c>
      <c r="J35" t="e">
        <f>FIND("Miss.",train!D36)</f>
        <v>#VALUE!</v>
      </c>
      <c r="K35" t="e">
        <f>IF(J35&gt;0,train!F36,"NA")</f>
        <v>#VALUE!</v>
      </c>
      <c r="N35" t="e">
        <f>FIND("Master.",train!D36)</f>
        <v>#VALUE!</v>
      </c>
    </row>
    <row r="36" spans="1:14" ht="15.75" customHeight="1" x14ac:dyDescent="0.25">
      <c r="A36" t="e">
        <f>FIND("Mrs.",train!D37)</f>
        <v>#VALUE!</v>
      </c>
      <c r="B36" t="e">
        <f>IF(A36&gt;0,train!F37,"NA")</f>
        <v>#VALUE!</v>
      </c>
      <c r="F36">
        <f>FIND("Mr.",train!D37)</f>
        <v>12</v>
      </c>
      <c r="G36">
        <f>IF(F36&gt;0,train!F37,"NA")</f>
        <v>42</v>
      </c>
      <c r="J36" t="e">
        <f>FIND("Miss.",train!D37)</f>
        <v>#VALUE!</v>
      </c>
      <c r="K36" t="e">
        <f>IF(J36&gt;0,train!F37,"NA")</f>
        <v>#VALUE!</v>
      </c>
      <c r="N36" t="e">
        <f>FIND("Master.",train!D37)</f>
        <v>#VALUE!</v>
      </c>
    </row>
    <row r="37" spans="1:14" ht="15.75" customHeight="1" x14ac:dyDescent="0.25">
      <c r="A37" t="e">
        <f>FIND("Mrs.",train!D38)</f>
        <v>#VALUE!</v>
      </c>
      <c r="B37" t="e">
        <f>IF(A37&gt;0,train!F38,"NA")</f>
        <v>#VALUE!</v>
      </c>
      <c r="F37">
        <f>FIND("Mr.",train!D38)</f>
        <v>8</v>
      </c>
      <c r="G37">
        <f>IF(F37&gt;0,train!F38,"NA")</f>
        <v>32</v>
      </c>
      <c r="J37" t="e">
        <f>FIND("Miss.",train!D38)</f>
        <v>#VALUE!</v>
      </c>
      <c r="K37" t="e">
        <f>IF(J37&gt;0,train!F38,"NA")</f>
        <v>#VALUE!</v>
      </c>
      <c r="N37" t="e">
        <f>FIND("Master.",train!D38)</f>
        <v>#VALUE!</v>
      </c>
    </row>
    <row r="38" spans="1:14" ht="15.75" customHeight="1" x14ac:dyDescent="0.25">
      <c r="A38" t="e">
        <f>FIND("Mrs.",train!D39)</f>
        <v>#VALUE!</v>
      </c>
      <c r="B38" t="e">
        <f>IF(A38&gt;0,train!F39,"NA")</f>
        <v>#VALUE!</v>
      </c>
      <c r="F38">
        <f>FIND("Mr.",train!D39)</f>
        <v>7</v>
      </c>
      <c r="G38">
        <f>IF(F38&gt;0,train!F39,"NA")</f>
        <v>21</v>
      </c>
      <c r="J38" t="e">
        <f>FIND("Miss.",train!D39)</f>
        <v>#VALUE!</v>
      </c>
      <c r="K38" t="e">
        <f>IF(J38&gt;0,train!F39,"NA")</f>
        <v>#VALUE!</v>
      </c>
      <c r="N38" t="e">
        <f>FIND("Master.",train!D39)</f>
        <v>#VALUE!</v>
      </c>
    </row>
    <row r="39" spans="1:14" ht="15.75" customHeight="1" x14ac:dyDescent="0.25">
      <c r="A39" t="e">
        <f>FIND("Mrs.",train!D40)</f>
        <v>#VALUE!</v>
      </c>
      <c r="B39" t="e">
        <f>IF(A39&gt;0,train!F40,"NA")</f>
        <v>#VALUE!</v>
      </c>
      <c r="F39" t="e">
        <f>FIND("Mr.",train!D40)</f>
        <v>#VALUE!</v>
      </c>
      <c r="G39" t="e">
        <f>IF(F39&gt;0,train!F40,"NA")</f>
        <v>#VALUE!</v>
      </c>
      <c r="J39">
        <f>FIND("Miss.",train!D40)</f>
        <v>16</v>
      </c>
      <c r="K39">
        <f>IF(J39&gt;0,train!F40,"NA")</f>
        <v>18</v>
      </c>
      <c r="N39" t="e">
        <f>FIND("Master.",train!D40)</f>
        <v>#VALUE!</v>
      </c>
    </row>
    <row r="40" spans="1:14" ht="15.75" customHeight="1" x14ac:dyDescent="0.25">
      <c r="A40" t="e">
        <f>FIND("Mrs.",train!D41)</f>
        <v>#VALUE!</v>
      </c>
      <c r="B40" t="e">
        <f>IF(A40&gt;0,train!F41,"NA")</f>
        <v>#VALUE!</v>
      </c>
      <c r="F40" t="e">
        <f>FIND("Mr.",train!D41)</f>
        <v>#VALUE!</v>
      </c>
      <c r="G40" t="e">
        <f>IF(F40&gt;0,train!F41,"NA")</f>
        <v>#VALUE!</v>
      </c>
      <c r="J40">
        <f>FIND("Miss.",train!D41)</f>
        <v>16</v>
      </c>
      <c r="K40">
        <f>IF(J40&gt;0,train!F41,"NA")</f>
        <v>14</v>
      </c>
      <c r="N40" t="e">
        <f>FIND("Master.",train!D41)</f>
        <v>#VALUE!</v>
      </c>
    </row>
    <row r="41" spans="1:14" ht="15.75" customHeight="1" x14ac:dyDescent="0.25">
      <c r="A41">
        <f>FIND("Mrs.",train!D42)</f>
        <v>8</v>
      </c>
      <c r="B41">
        <f>IF(A41&gt;0,train!F42,"NA")</f>
        <v>40</v>
      </c>
      <c r="F41" t="e">
        <f>FIND("Mr.",train!D42)</f>
        <v>#VALUE!</v>
      </c>
      <c r="G41" t="e">
        <f>IF(F41&gt;0,train!F42,"NA")</f>
        <v>#VALUE!</v>
      </c>
      <c r="J41" t="e">
        <f>FIND("Miss.",train!D42)</f>
        <v>#VALUE!</v>
      </c>
      <c r="K41" t="e">
        <f>IF(J41&gt;0,train!F42,"NA")</f>
        <v>#VALUE!</v>
      </c>
      <c r="N41" t="e">
        <f>FIND("Master.",train!D42)</f>
        <v>#VALUE!</v>
      </c>
    </row>
    <row r="42" spans="1:14" ht="15.75" customHeight="1" x14ac:dyDescent="0.25">
      <c r="A42">
        <f>FIND("Mrs.",train!D43)</f>
        <v>9</v>
      </c>
      <c r="B42">
        <f>IF(A42&gt;0,train!F43,"NA")</f>
        <v>27</v>
      </c>
      <c r="F42" t="e">
        <f>FIND("Mr.",train!D43)</f>
        <v>#VALUE!</v>
      </c>
      <c r="G42" t="e">
        <f>IF(F42&gt;0,train!F43,"NA")</f>
        <v>#VALUE!</v>
      </c>
      <c r="J42" t="e">
        <f>FIND("Miss.",train!D43)</f>
        <v>#VALUE!</v>
      </c>
      <c r="K42" t="e">
        <f>IF(J42&gt;0,train!F43,"NA")</f>
        <v>#VALUE!</v>
      </c>
      <c r="N42" t="e">
        <f>FIND("Master.",train!D43)</f>
        <v>#VALUE!</v>
      </c>
    </row>
    <row r="43" spans="1:14" ht="15.75" customHeight="1" x14ac:dyDescent="0.25">
      <c r="A43" t="e">
        <f>FIND("Mrs.",train!D44)</f>
        <v>#VALUE!</v>
      </c>
      <c r="B43" t="e">
        <f>IF(A43&gt;0,train!F44,"NA")</f>
        <v>#VALUE!</v>
      </c>
      <c r="F43">
        <f>FIND("Mr.",train!D44)</f>
        <v>9</v>
      </c>
      <c r="G43">
        <f>IF(F43&gt;0,train!F44,"NA")</f>
        <v>32</v>
      </c>
      <c r="J43" t="e">
        <f>FIND("Miss.",train!D44)</f>
        <v>#VALUE!</v>
      </c>
      <c r="K43" t="e">
        <f>IF(J43&gt;0,train!F44,"NA")</f>
        <v>#VALUE!</v>
      </c>
      <c r="N43" t="e">
        <f>FIND("Master.",train!D44)</f>
        <v>#VALUE!</v>
      </c>
    </row>
    <row r="44" spans="1:14" ht="15.75" customHeight="1" x14ac:dyDescent="0.25">
      <c r="A44" t="e">
        <f>FIND("Mrs.",train!D45)</f>
        <v>#VALUE!</v>
      </c>
      <c r="B44" t="e">
        <f>IF(A44&gt;0,train!F45,"NA")</f>
        <v>#VALUE!</v>
      </c>
      <c r="F44" t="e">
        <f>FIND("Mr.",train!D45)</f>
        <v>#VALUE!</v>
      </c>
      <c r="G44" t="e">
        <f>IF(F44&gt;0,train!F45,"NA")</f>
        <v>#VALUE!</v>
      </c>
      <c r="J44">
        <f>FIND("Miss.",train!D45)</f>
        <v>10</v>
      </c>
      <c r="K44">
        <f>IF(J44&gt;0,train!F45,"NA")</f>
        <v>3</v>
      </c>
      <c r="N44" t="e">
        <f>FIND("Master.",train!D45)</f>
        <v>#VALUE!</v>
      </c>
    </row>
    <row r="45" spans="1:14" ht="15.75" customHeight="1" x14ac:dyDescent="0.25">
      <c r="A45" t="e">
        <f>FIND("Mrs.",train!D46)</f>
        <v>#VALUE!</v>
      </c>
      <c r="B45" t="e">
        <f>IF(A45&gt;0,train!F46,"NA")</f>
        <v>#VALUE!</v>
      </c>
      <c r="F45" t="e">
        <f>FIND("Mr.",train!D46)</f>
        <v>#VALUE!</v>
      </c>
      <c r="G45" t="e">
        <f>IF(F45&gt;0,train!F46,"NA")</f>
        <v>#VALUE!</v>
      </c>
      <c r="J45">
        <f>FIND("Miss.",train!D46)</f>
        <v>10</v>
      </c>
      <c r="K45">
        <f>IF(J45&gt;0,train!F46,"NA")</f>
        <v>19</v>
      </c>
      <c r="N45" t="e">
        <f>FIND("Master.",train!D46)</f>
        <v>#VALUE!</v>
      </c>
    </row>
    <row r="46" spans="1:14" ht="15.75" customHeight="1" x14ac:dyDescent="0.25">
      <c r="A46" t="e">
        <f>FIND("Mrs.",train!D47)</f>
        <v>#VALUE!</v>
      </c>
      <c r="B46" t="e">
        <f>IF(A46&gt;0,train!F47,"NA")</f>
        <v>#VALUE!</v>
      </c>
      <c r="F46">
        <f>FIND("Mr.",train!D47)</f>
        <v>9</v>
      </c>
      <c r="G46">
        <f>IF(F46&gt;0,train!F47,"NA")</f>
        <v>32</v>
      </c>
      <c r="J46" t="e">
        <f>FIND("Miss.",train!D47)</f>
        <v>#VALUE!</v>
      </c>
      <c r="K46" t="e">
        <f>IF(J46&gt;0,train!F47,"NA")</f>
        <v>#VALUE!</v>
      </c>
      <c r="N46" t="e">
        <f>FIND("Master.",train!D47)</f>
        <v>#VALUE!</v>
      </c>
    </row>
    <row r="47" spans="1:14" ht="15.75" customHeight="1" x14ac:dyDescent="0.25">
      <c r="A47" t="e">
        <f>FIND("Mrs.",train!D48)</f>
        <v>#VALUE!</v>
      </c>
      <c r="B47" t="e">
        <f>IF(A47&gt;0,train!F48,"NA")</f>
        <v>#VALUE!</v>
      </c>
      <c r="F47">
        <f>FIND("Mr.",train!D48)</f>
        <v>9</v>
      </c>
      <c r="G47">
        <f>IF(F47&gt;0,train!F48,"NA")</f>
        <v>11</v>
      </c>
      <c r="J47" t="e">
        <f>FIND("Miss.",train!D48)</f>
        <v>#VALUE!</v>
      </c>
      <c r="K47" t="e">
        <f>IF(J47&gt;0,train!F48,"NA")</f>
        <v>#VALUE!</v>
      </c>
      <c r="N47" t="e">
        <f>FIND("Master.",train!D48)</f>
        <v>#VALUE!</v>
      </c>
    </row>
    <row r="48" spans="1:14" x14ac:dyDescent="0.25">
      <c r="A48" t="e">
        <f>FIND("Mrs.",train!D49)</f>
        <v>#VALUE!</v>
      </c>
      <c r="B48" t="e">
        <f>IF(A48&gt;0,train!F49,"NA")</f>
        <v>#VALUE!</v>
      </c>
      <c r="F48" t="e">
        <f>FIND("Mr.",train!D49)</f>
        <v>#VALUE!</v>
      </c>
      <c r="G48" t="e">
        <f>IF(F48&gt;0,train!F49,"NA")</f>
        <v>#VALUE!</v>
      </c>
      <c r="J48">
        <f>FIND("Miss.",train!D49)</f>
        <v>13</v>
      </c>
      <c r="K48">
        <f>IF(J48&gt;0,train!F49,"NA")</f>
        <v>21</v>
      </c>
      <c r="N48" t="e">
        <f>FIND("Master.",train!D49)</f>
        <v>#VALUE!</v>
      </c>
    </row>
    <row r="49" spans="1:14" x14ac:dyDescent="0.25">
      <c r="A49" t="e">
        <f>FIND("Mrs.",train!D50)</f>
        <v>#VALUE!</v>
      </c>
      <c r="B49" t="e">
        <f>IF(A49&gt;0,train!F50,"NA")</f>
        <v>#VALUE!</v>
      </c>
      <c r="F49">
        <f>FIND("Mr.",train!D50)</f>
        <v>9</v>
      </c>
      <c r="G49">
        <f>IF(F49&gt;0,train!F50,"NA")</f>
        <v>11</v>
      </c>
      <c r="J49" t="e">
        <f>FIND("Miss.",train!D50)</f>
        <v>#VALUE!</v>
      </c>
      <c r="K49" t="e">
        <f>IF(J49&gt;0,train!F50,"NA")</f>
        <v>#VALUE!</v>
      </c>
      <c r="N49" t="e">
        <f>FIND("Master.",train!D50)</f>
        <v>#VALUE!</v>
      </c>
    </row>
    <row r="50" spans="1:14" x14ac:dyDescent="0.25">
      <c r="A50">
        <f>FIND("Mrs.",train!D51)</f>
        <v>17</v>
      </c>
      <c r="B50">
        <f>IF(A50&gt;0,train!F51,"NA")</f>
        <v>18</v>
      </c>
      <c r="F50" t="e">
        <f>FIND("Mr.",train!D51)</f>
        <v>#VALUE!</v>
      </c>
      <c r="G50" t="e">
        <f>IF(F50&gt;0,train!F51,"NA")</f>
        <v>#VALUE!</v>
      </c>
      <c r="J50" t="e">
        <f>FIND("Miss.",train!D51)</f>
        <v>#VALUE!</v>
      </c>
      <c r="K50" t="e">
        <f>IF(J50&gt;0,train!F51,"NA")</f>
        <v>#VALUE!</v>
      </c>
      <c r="N50" t="e">
        <f>FIND("Master.",train!D51)</f>
        <v>#VALUE!</v>
      </c>
    </row>
    <row r="51" spans="1:14" x14ac:dyDescent="0.25">
      <c r="A51" t="e">
        <f>FIND("Mrs.",train!D52)</f>
        <v>#VALUE!</v>
      </c>
      <c r="B51" t="e">
        <f>IF(A51&gt;0,train!F52,"NA")</f>
        <v>#VALUE!</v>
      </c>
      <c r="F51" t="e">
        <f>FIND("Mr.",train!D52)</f>
        <v>#VALUE!</v>
      </c>
      <c r="G51" t="e">
        <f>IF(F51&gt;0,train!F52,"NA")</f>
        <v>#VALUE!</v>
      </c>
      <c r="J51" t="e">
        <f>FIND("Miss.",train!D52)</f>
        <v>#VALUE!</v>
      </c>
      <c r="K51" t="e">
        <f>IF(J51&gt;0,train!F52,"NA")</f>
        <v>#VALUE!</v>
      </c>
      <c r="N51">
        <f>FIND("Master.",train!D52)</f>
        <v>9</v>
      </c>
    </row>
    <row r="52" spans="1:14" x14ac:dyDescent="0.25">
      <c r="A52" t="e">
        <f>FIND("Mrs.",train!D53)</f>
        <v>#VALUE!</v>
      </c>
      <c r="B52" t="e">
        <f>IF(A52&gt;0,train!F53,"NA")</f>
        <v>#VALUE!</v>
      </c>
      <c r="F52">
        <f>FIND("Mr.",train!D53)</f>
        <v>12</v>
      </c>
      <c r="G52">
        <f>IF(F52&gt;0,train!F53,"NA")</f>
        <v>21</v>
      </c>
      <c r="J52" t="e">
        <f>FIND("Miss.",train!D53)</f>
        <v>#VALUE!</v>
      </c>
      <c r="K52" t="e">
        <f>IF(J52&gt;0,train!F53,"NA")</f>
        <v>#VALUE!</v>
      </c>
      <c r="N52" t="e">
        <f>FIND("Master.",train!D53)</f>
        <v>#VALUE!</v>
      </c>
    </row>
    <row r="53" spans="1:14" x14ac:dyDescent="0.25">
      <c r="A53">
        <f>FIND("Mrs.",train!D54)</f>
        <v>9</v>
      </c>
      <c r="B53">
        <f>IF(A53&gt;0,train!F54,"NA")</f>
        <v>49</v>
      </c>
      <c r="F53" t="e">
        <f>FIND("Mr.",train!D54)</f>
        <v>#VALUE!</v>
      </c>
      <c r="G53" t="e">
        <f>IF(F53&gt;0,train!F54,"NA")</f>
        <v>#VALUE!</v>
      </c>
      <c r="J53" t="e">
        <f>FIND("Miss.",train!D54)</f>
        <v>#VALUE!</v>
      </c>
      <c r="K53" t="e">
        <f>IF(J53&gt;0,train!F54,"NA")</f>
        <v>#VALUE!</v>
      </c>
      <c r="N53" t="e">
        <f>FIND("Master.",train!D54)</f>
        <v>#VALUE!</v>
      </c>
    </row>
    <row r="54" spans="1:14" x14ac:dyDescent="0.25">
      <c r="A54">
        <f>FIND("Mrs.",train!D55)</f>
        <v>13</v>
      </c>
      <c r="B54">
        <f>IF(A54&gt;0,train!F55,"NA")</f>
        <v>29</v>
      </c>
      <c r="F54" t="e">
        <f>FIND("Mr.",train!D55)</f>
        <v>#VALUE!</v>
      </c>
      <c r="G54" t="e">
        <f>IF(F54&gt;0,train!F55,"NA")</f>
        <v>#VALUE!</v>
      </c>
      <c r="J54" t="e">
        <f>FIND("Miss.",train!D55)</f>
        <v>#VALUE!</v>
      </c>
      <c r="K54" t="e">
        <f>IF(J54&gt;0,train!F55,"NA")</f>
        <v>#VALUE!</v>
      </c>
      <c r="N54" t="e">
        <f>FIND("Master.",train!D55)</f>
        <v>#VALUE!</v>
      </c>
    </row>
    <row r="55" spans="1:14" x14ac:dyDescent="0.25">
      <c r="A55" t="e">
        <f>FIND("Mrs.",train!D56)</f>
        <v>#VALUE!</v>
      </c>
      <c r="B55" t="e">
        <f>IF(A55&gt;0,train!F56,"NA")</f>
        <v>#VALUE!</v>
      </c>
      <c r="F55">
        <f>FIND("Mr.",train!D56)</f>
        <v>8</v>
      </c>
      <c r="G55">
        <f>IF(F55&gt;0,train!F56,"NA")</f>
        <v>65</v>
      </c>
      <c r="J55" t="e">
        <f>FIND("Miss.",train!D56)</f>
        <v>#VALUE!</v>
      </c>
      <c r="K55" t="e">
        <f>IF(J55&gt;0,train!F56,"NA")</f>
        <v>#VALUE!</v>
      </c>
      <c r="N55" t="e">
        <f>FIND("Master.",train!D56)</f>
        <v>#VALUE!</v>
      </c>
    </row>
    <row r="56" spans="1:14" x14ac:dyDescent="0.25">
      <c r="A56" t="e">
        <f>FIND("Mrs.",train!D57)</f>
        <v>#VALUE!</v>
      </c>
      <c r="B56" t="e">
        <f>IF(A56&gt;0,train!F57,"NA")</f>
        <v>#VALUE!</v>
      </c>
      <c r="F56">
        <f>FIND("Mr.",train!D57)</f>
        <v>10</v>
      </c>
      <c r="G56">
        <f>IF(F56&gt;0,train!F57,"NA")</f>
        <v>32</v>
      </c>
      <c r="J56" t="e">
        <f>FIND("Miss.",train!D57)</f>
        <v>#VALUE!</v>
      </c>
      <c r="K56" t="e">
        <f>IF(J56&gt;0,train!F57,"NA")</f>
        <v>#VALUE!</v>
      </c>
      <c r="N56" t="e">
        <f>FIND("Master.",train!D57)</f>
        <v>#VALUE!</v>
      </c>
    </row>
    <row r="57" spans="1:14" x14ac:dyDescent="0.25">
      <c r="A57" t="e">
        <f>FIND("Mrs.",train!D58)</f>
        <v>#VALUE!</v>
      </c>
      <c r="B57" t="e">
        <f>IF(A57&gt;0,train!F58,"NA")</f>
        <v>#VALUE!</v>
      </c>
      <c r="F57" t="e">
        <f>FIND("Mr.",train!D58)</f>
        <v>#VALUE!</v>
      </c>
      <c r="G57" t="e">
        <f>IF(F57&gt;0,train!F58,"NA")</f>
        <v>#VALUE!</v>
      </c>
      <c r="J57">
        <f>FIND("Miss.",train!D58)</f>
        <v>7</v>
      </c>
      <c r="K57">
        <f>IF(J57&gt;0,train!F58,"NA")</f>
        <v>21</v>
      </c>
      <c r="N57" t="e">
        <f>FIND("Master.",train!D58)</f>
        <v>#VALUE!</v>
      </c>
    </row>
    <row r="58" spans="1:14" x14ac:dyDescent="0.25">
      <c r="A58" t="e">
        <f>FIND("Mrs.",train!D59)</f>
        <v>#VALUE!</v>
      </c>
      <c r="B58" t="e">
        <f>IF(A58&gt;0,train!F59,"NA")</f>
        <v>#VALUE!</v>
      </c>
      <c r="F58">
        <f>FIND("Mr.",train!D59)</f>
        <v>8</v>
      </c>
      <c r="G58">
        <f>IF(F58&gt;0,train!F59,"NA")</f>
        <v>28.5</v>
      </c>
      <c r="J58" t="e">
        <f>FIND("Miss.",train!D59)</f>
        <v>#VALUE!</v>
      </c>
      <c r="K58" t="e">
        <f>IF(J58&gt;0,train!F59,"NA")</f>
        <v>#VALUE!</v>
      </c>
      <c r="N58" t="e">
        <f>FIND("Master.",train!D59)</f>
        <v>#VALUE!</v>
      </c>
    </row>
    <row r="59" spans="1:14" x14ac:dyDescent="0.25">
      <c r="A59" t="e">
        <f>FIND("Mrs.",train!D60)</f>
        <v>#VALUE!</v>
      </c>
      <c r="B59" t="e">
        <f>IF(A59&gt;0,train!F60,"NA")</f>
        <v>#VALUE!</v>
      </c>
      <c r="F59" t="e">
        <f>FIND("Mr.",train!D60)</f>
        <v>#VALUE!</v>
      </c>
      <c r="G59" t="e">
        <f>IF(F59&gt;0,train!F60,"NA")</f>
        <v>#VALUE!</v>
      </c>
      <c r="J59">
        <f>FIND("Miss.",train!D60)</f>
        <v>7</v>
      </c>
      <c r="K59">
        <f>IF(J59&gt;0,train!F60,"NA")</f>
        <v>5</v>
      </c>
      <c r="N59" t="e">
        <f>FIND("Master.",train!D60)</f>
        <v>#VALUE!</v>
      </c>
    </row>
    <row r="60" spans="1:14" x14ac:dyDescent="0.25">
      <c r="A60" t="e">
        <f>FIND("Mrs.",train!D61)</f>
        <v>#VALUE!</v>
      </c>
      <c r="B60" t="e">
        <f>IF(A60&gt;0,train!F61,"NA")</f>
        <v>#VALUE!</v>
      </c>
      <c r="F60" t="e">
        <f>FIND("Mr.",train!D61)</f>
        <v>#VALUE!</v>
      </c>
      <c r="G60" t="e">
        <f>IF(F60&gt;0,train!F61,"NA")</f>
        <v>#VALUE!</v>
      </c>
      <c r="J60" t="e">
        <f>FIND("Miss.",train!D61)</f>
        <v>#VALUE!</v>
      </c>
      <c r="K60" t="e">
        <f>IF(J60&gt;0,train!F61,"NA")</f>
        <v>#VALUE!</v>
      </c>
      <c r="N60">
        <f>FIND("Master.",train!D61)</f>
        <v>10</v>
      </c>
    </row>
    <row r="61" spans="1:14" x14ac:dyDescent="0.25">
      <c r="A61" t="e">
        <f>FIND("Mrs.",train!D62)</f>
        <v>#VALUE!</v>
      </c>
      <c r="B61" t="e">
        <f>IF(A61&gt;0,train!F62,"NA")</f>
        <v>#VALUE!</v>
      </c>
      <c r="F61">
        <f>FIND("Mr.",train!D62)</f>
        <v>13</v>
      </c>
      <c r="G61">
        <f>IF(F61&gt;0,train!F62,"NA")</f>
        <v>22</v>
      </c>
      <c r="J61" t="e">
        <f>FIND("Miss.",train!D62)</f>
        <v>#VALUE!</v>
      </c>
      <c r="K61" t="e">
        <f>IF(J61&gt;0,train!F62,"NA")</f>
        <v>#VALUE!</v>
      </c>
      <c r="N61" t="e">
        <f>FIND("Master.",train!D62)</f>
        <v>#VALUE!</v>
      </c>
    </row>
    <row r="62" spans="1:14" x14ac:dyDescent="0.25">
      <c r="A62" t="e">
        <f>FIND("Mrs.",train!D63)</f>
        <v>#VALUE!</v>
      </c>
      <c r="B62" t="e">
        <f>IF(A62&gt;0,train!F63,"NA")</f>
        <v>#VALUE!</v>
      </c>
      <c r="F62" t="e">
        <f>FIND("Mr.",train!D63)</f>
        <v>#VALUE!</v>
      </c>
      <c r="G62" t="e">
        <f>IF(F62&gt;0,train!F63,"NA")</f>
        <v>#VALUE!</v>
      </c>
      <c r="J62">
        <f>FIND("Miss.",train!D63)</f>
        <v>8</v>
      </c>
      <c r="K62">
        <f>IF(J62&gt;0,train!F63,"NA")</f>
        <v>38</v>
      </c>
      <c r="N62" t="e">
        <f>FIND("Master.",train!D63)</f>
        <v>#VALUE!</v>
      </c>
    </row>
    <row r="63" spans="1:14" x14ac:dyDescent="0.25">
      <c r="A63" t="e">
        <f>FIND("Mrs.",train!D64)</f>
        <v>#VALUE!</v>
      </c>
      <c r="B63" t="e">
        <f>IF(A63&gt;0,train!F64,"NA")</f>
        <v>#VALUE!</v>
      </c>
      <c r="F63">
        <f>FIND("Mr.",train!D64)</f>
        <v>9</v>
      </c>
      <c r="G63">
        <f>IF(F63&gt;0,train!F64,"NA")</f>
        <v>45</v>
      </c>
      <c r="J63" t="e">
        <f>FIND("Miss.",train!D64)</f>
        <v>#VALUE!</v>
      </c>
      <c r="K63" t="e">
        <f>IF(J63&gt;0,train!F64,"NA")</f>
        <v>#VALUE!</v>
      </c>
      <c r="N63" t="e">
        <f>FIND("Master.",train!D64)</f>
        <v>#VALUE!</v>
      </c>
    </row>
    <row r="64" spans="1:14" x14ac:dyDescent="0.25">
      <c r="A64" t="e">
        <f>FIND("Mrs.",train!D65)</f>
        <v>#VALUE!</v>
      </c>
      <c r="B64" t="e">
        <f>IF(A64&gt;0,train!F65,"NA")</f>
        <v>#VALUE!</v>
      </c>
      <c r="F64" t="e">
        <f>FIND("Mr.",train!D65)</f>
        <v>#VALUE!</v>
      </c>
      <c r="G64" t="e">
        <f>IF(F64&gt;0,train!F65,"NA")</f>
        <v>#VALUE!</v>
      </c>
      <c r="J64" t="e">
        <f>FIND("Miss.",train!D65)</f>
        <v>#VALUE!</v>
      </c>
      <c r="K64" t="e">
        <f>IF(J64&gt;0,train!F65,"NA")</f>
        <v>#VALUE!</v>
      </c>
      <c r="N64">
        <f>FIND("Master.",train!D65)</f>
        <v>8</v>
      </c>
    </row>
    <row r="65" spans="1:14" x14ac:dyDescent="0.25">
      <c r="A65" t="e">
        <f>FIND("Mrs.",train!D66)</f>
        <v>#VALUE!</v>
      </c>
      <c r="B65" t="e">
        <f>IF(A65&gt;0,train!F66,"NA")</f>
        <v>#VALUE!</v>
      </c>
      <c r="F65">
        <f>FIND("Mr.",train!D66)</f>
        <v>10</v>
      </c>
      <c r="G65">
        <f>IF(F65&gt;0,train!F66,"NA")</f>
        <v>32</v>
      </c>
      <c r="J65" t="e">
        <f>FIND("Miss.",train!D66)</f>
        <v>#VALUE!</v>
      </c>
      <c r="K65" t="e">
        <f>IF(J65&gt;0,train!F66,"NA")</f>
        <v>#VALUE!</v>
      </c>
      <c r="N65" t="e">
        <f>FIND("Master.",train!D66)</f>
        <v>#VALUE!</v>
      </c>
    </row>
    <row r="66" spans="1:14" x14ac:dyDescent="0.25">
      <c r="A66" t="e">
        <f>FIND("Mrs.",train!D67)</f>
        <v>#VALUE!</v>
      </c>
      <c r="B66" t="e">
        <f>IF(A66&gt;0,train!F67,"NA")</f>
        <v>#VALUE!</v>
      </c>
      <c r="F66" t="e">
        <f>FIND("Mr.",train!D67)</f>
        <v>#VALUE!</v>
      </c>
      <c r="G66" t="e">
        <f>IF(F66&gt;0,train!F67,"NA")</f>
        <v>#VALUE!</v>
      </c>
      <c r="J66" t="e">
        <f>FIND("Miss.",train!D67)</f>
        <v>#VALUE!</v>
      </c>
      <c r="K66" t="e">
        <f>IF(J66&gt;0,train!F67,"NA")</f>
        <v>#VALUE!</v>
      </c>
      <c r="N66">
        <f>FIND("Master.",train!D67)</f>
        <v>11</v>
      </c>
    </row>
    <row r="67" spans="1:14" x14ac:dyDescent="0.25">
      <c r="A67">
        <f>FIND("Mrs.",train!D68)</f>
        <v>6</v>
      </c>
      <c r="B67">
        <f>IF(A67&gt;0,train!F68,"NA")</f>
        <v>29</v>
      </c>
      <c r="F67" t="e">
        <f>FIND("Mr.",train!D68)</f>
        <v>#VALUE!</v>
      </c>
      <c r="G67" t="e">
        <f>IF(F67&gt;0,train!F68,"NA")</f>
        <v>#VALUE!</v>
      </c>
      <c r="J67" t="e">
        <f>FIND("Miss.",train!D68)</f>
        <v>#VALUE!</v>
      </c>
      <c r="K67" t="e">
        <f>IF(J67&gt;0,train!F68,"NA")</f>
        <v>#VALUE!</v>
      </c>
      <c r="N67" t="e">
        <f>FIND("Master.",train!D68)</f>
        <v>#VALUE!</v>
      </c>
    </row>
    <row r="68" spans="1:14" x14ac:dyDescent="0.25">
      <c r="A68" t="e">
        <f>FIND("Mrs.",train!D69)</f>
        <v>#VALUE!</v>
      </c>
      <c r="B68" t="e">
        <f>IF(A68&gt;0,train!F69,"NA")</f>
        <v>#VALUE!</v>
      </c>
      <c r="F68">
        <f>FIND("Mr.",train!D69)</f>
        <v>9</v>
      </c>
      <c r="G68">
        <f>IF(F68&gt;0,train!F69,"NA")</f>
        <v>19</v>
      </c>
      <c r="J68" t="e">
        <f>FIND("Miss.",train!D69)</f>
        <v>#VALUE!</v>
      </c>
      <c r="K68" t="e">
        <f>IF(J68&gt;0,train!F69,"NA")</f>
        <v>#VALUE!</v>
      </c>
      <c r="N68" t="e">
        <f>FIND("Master.",train!D69)</f>
        <v>#VALUE!</v>
      </c>
    </row>
    <row r="69" spans="1:14" x14ac:dyDescent="0.25">
      <c r="A69" t="e">
        <f>FIND("Mrs.",train!D70)</f>
        <v>#VALUE!</v>
      </c>
      <c r="B69" t="e">
        <f>IF(A69&gt;0,train!F70,"NA")</f>
        <v>#VALUE!</v>
      </c>
      <c r="F69" t="e">
        <f>FIND("Mr.",train!D70)</f>
        <v>#VALUE!</v>
      </c>
      <c r="G69" t="e">
        <f>IF(F69&gt;0,train!F70,"NA")</f>
        <v>#VALUE!</v>
      </c>
      <c r="J69">
        <f>FIND("Miss.",train!D70)</f>
        <v>12</v>
      </c>
      <c r="K69">
        <f>IF(J69&gt;0,train!F70,"NA")</f>
        <v>17</v>
      </c>
      <c r="N69" t="e">
        <f>FIND("Master.",train!D70)</f>
        <v>#VALUE!</v>
      </c>
    </row>
    <row r="70" spans="1:14" x14ac:dyDescent="0.25">
      <c r="A70" t="e">
        <f>FIND("Mrs.",train!D71)</f>
        <v>#VALUE!</v>
      </c>
      <c r="B70" t="e">
        <f>IF(A70&gt;0,train!F71,"NA")</f>
        <v>#VALUE!</v>
      </c>
      <c r="F70">
        <f>FIND("Mr.",train!D71)</f>
        <v>7</v>
      </c>
      <c r="G70">
        <f>IF(F70&gt;0,train!F71,"NA")</f>
        <v>26</v>
      </c>
      <c r="J70" t="e">
        <f>FIND("Miss.",train!D71)</f>
        <v>#VALUE!</v>
      </c>
      <c r="K70" t="e">
        <f>IF(J70&gt;0,train!F71,"NA")</f>
        <v>#VALUE!</v>
      </c>
      <c r="N70" t="e">
        <f>FIND("Master.",train!D71)</f>
        <v>#VALUE!</v>
      </c>
    </row>
    <row r="71" spans="1:14" x14ac:dyDescent="0.25">
      <c r="A71" t="e">
        <f>FIND("Mrs.",train!D72)</f>
        <v>#VALUE!</v>
      </c>
      <c r="B71" t="e">
        <f>IF(A71&gt;0,train!F72,"NA")</f>
        <v>#VALUE!</v>
      </c>
      <c r="F71">
        <f>FIND("Mr.",train!D72)</f>
        <v>9</v>
      </c>
      <c r="G71">
        <f>IF(F71&gt;0,train!F72,"NA")</f>
        <v>32</v>
      </c>
      <c r="J71" t="e">
        <f>FIND("Miss.",train!D72)</f>
        <v>#VALUE!</v>
      </c>
      <c r="K71" t="e">
        <f>IF(J71&gt;0,train!F72,"NA")</f>
        <v>#VALUE!</v>
      </c>
      <c r="N71" t="e">
        <f>FIND("Master.",train!D72)</f>
        <v>#VALUE!</v>
      </c>
    </row>
    <row r="72" spans="1:14" x14ac:dyDescent="0.25">
      <c r="A72" t="e">
        <f>FIND("Mrs.",train!D73)</f>
        <v>#VALUE!</v>
      </c>
      <c r="B72" t="e">
        <f>IF(A72&gt;0,train!F73,"NA")</f>
        <v>#VALUE!</v>
      </c>
      <c r="F72" t="e">
        <f>FIND("Mr.",train!D73)</f>
        <v>#VALUE!</v>
      </c>
      <c r="G72" t="e">
        <f>IF(F72&gt;0,train!F73,"NA")</f>
        <v>#VALUE!</v>
      </c>
      <c r="J72">
        <f>FIND("Miss.",train!D73)</f>
        <v>10</v>
      </c>
      <c r="K72">
        <f>IF(J72&gt;0,train!F73,"NA")</f>
        <v>16</v>
      </c>
      <c r="N72" t="e">
        <f>FIND("Master.",train!D73)</f>
        <v>#VALUE!</v>
      </c>
    </row>
    <row r="73" spans="1:14" x14ac:dyDescent="0.25">
      <c r="A73" t="e">
        <f>FIND("Mrs.",train!D74)</f>
        <v>#VALUE!</v>
      </c>
      <c r="B73" t="e">
        <f>IF(A73&gt;0,train!F74,"NA")</f>
        <v>#VALUE!</v>
      </c>
      <c r="F73">
        <f>FIND("Mr.",train!D74)</f>
        <v>7</v>
      </c>
      <c r="G73">
        <f>IF(F73&gt;0,train!F74,"NA")</f>
        <v>21</v>
      </c>
      <c r="J73" t="e">
        <f>FIND("Miss.",train!D74)</f>
        <v>#VALUE!</v>
      </c>
      <c r="K73" t="e">
        <f>IF(J73&gt;0,train!F74,"NA")</f>
        <v>#VALUE!</v>
      </c>
      <c r="N73" t="e">
        <f>FIND("Master.",train!D74)</f>
        <v>#VALUE!</v>
      </c>
    </row>
    <row r="74" spans="1:14" x14ac:dyDescent="0.25">
      <c r="A74" t="e">
        <f>FIND("Mrs.",train!D75)</f>
        <v>#VALUE!</v>
      </c>
      <c r="B74" t="e">
        <f>IF(A74&gt;0,train!F75,"NA")</f>
        <v>#VALUE!</v>
      </c>
      <c r="F74">
        <f>FIND("Mr.",train!D75)</f>
        <v>15</v>
      </c>
      <c r="G74">
        <f>IF(F74&gt;0,train!F75,"NA")</f>
        <v>26</v>
      </c>
      <c r="J74" t="e">
        <f>FIND("Miss.",train!D75)</f>
        <v>#VALUE!</v>
      </c>
      <c r="K74" t="e">
        <f>IF(J74&gt;0,train!F75,"NA")</f>
        <v>#VALUE!</v>
      </c>
      <c r="N74" t="e">
        <f>FIND("Master.",train!D75)</f>
        <v>#VALUE!</v>
      </c>
    </row>
    <row r="75" spans="1:14" x14ac:dyDescent="0.25">
      <c r="A75" t="e">
        <f>FIND("Mrs.",train!D76)</f>
        <v>#VALUE!</v>
      </c>
      <c r="B75" t="e">
        <f>IF(A75&gt;0,train!F76,"NA")</f>
        <v>#VALUE!</v>
      </c>
      <c r="F75">
        <f>FIND("Mr.",train!D76)</f>
        <v>7</v>
      </c>
      <c r="G75">
        <f>IF(F75&gt;0,train!F76,"NA")</f>
        <v>32</v>
      </c>
      <c r="J75" t="e">
        <f>FIND("Miss.",train!D76)</f>
        <v>#VALUE!</v>
      </c>
      <c r="K75" t="e">
        <f>IF(J75&gt;0,train!F76,"NA")</f>
        <v>#VALUE!</v>
      </c>
      <c r="N75" t="e">
        <f>FIND("Master.",train!D76)</f>
        <v>#VALUE!</v>
      </c>
    </row>
    <row r="76" spans="1:14" x14ac:dyDescent="0.25">
      <c r="A76" t="e">
        <f>FIND("Mrs.",train!D77)</f>
        <v>#VALUE!</v>
      </c>
      <c r="B76" t="e">
        <f>IF(A76&gt;0,train!F77,"NA")</f>
        <v>#VALUE!</v>
      </c>
      <c r="F76">
        <f>FIND("Mr.",train!D77)</f>
        <v>7</v>
      </c>
      <c r="G76">
        <f>IF(F76&gt;0,train!F77,"NA")</f>
        <v>25</v>
      </c>
      <c r="J76" t="e">
        <f>FIND("Miss.",train!D77)</f>
        <v>#VALUE!</v>
      </c>
      <c r="K76" t="e">
        <f>IF(J76&gt;0,train!F77,"NA")</f>
        <v>#VALUE!</v>
      </c>
      <c r="N76" t="e">
        <f>FIND("Master.",train!D77)</f>
        <v>#VALUE!</v>
      </c>
    </row>
    <row r="77" spans="1:14" x14ac:dyDescent="0.25">
      <c r="A77" t="e">
        <f>FIND("Mrs.",train!D78)</f>
        <v>#VALUE!</v>
      </c>
      <c r="B77" t="e">
        <f>IF(A77&gt;0,train!F78,"NA")</f>
        <v>#VALUE!</v>
      </c>
      <c r="F77">
        <f>FIND("Mr.",train!D78)</f>
        <v>10</v>
      </c>
      <c r="G77">
        <f>IF(F77&gt;0,train!F78,"NA")</f>
        <v>32</v>
      </c>
      <c r="J77" t="e">
        <f>FIND("Miss.",train!D78)</f>
        <v>#VALUE!</v>
      </c>
      <c r="K77" t="e">
        <f>IF(J77&gt;0,train!F78,"NA")</f>
        <v>#VALUE!</v>
      </c>
      <c r="N77" t="e">
        <f>FIND("Master.",train!D78)</f>
        <v>#VALUE!</v>
      </c>
    </row>
    <row r="78" spans="1:14" x14ac:dyDescent="0.25">
      <c r="A78" t="e">
        <f>FIND("Mrs.",train!D79)</f>
        <v>#VALUE!</v>
      </c>
      <c r="B78" t="e">
        <f>IF(A78&gt;0,train!F79,"NA")</f>
        <v>#VALUE!</v>
      </c>
      <c r="F78">
        <f>FIND("Mr.",train!D79)</f>
        <v>9</v>
      </c>
      <c r="G78">
        <f>IF(F78&gt;0,train!F79,"NA")</f>
        <v>32</v>
      </c>
      <c r="J78" t="e">
        <f>FIND("Miss.",train!D79)</f>
        <v>#VALUE!</v>
      </c>
      <c r="K78" t="e">
        <f>IF(J78&gt;0,train!F79,"NA")</f>
        <v>#VALUE!</v>
      </c>
      <c r="N78" t="e">
        <f>FIND("Master.",train!D79)</f>
        <v>#VALUE!</v>
      </c>
    </row>
    <row r="79" spans="1:14" x14ac:dyDescent="0.25">
      <c r="A79" t="e">
        <f>FIND("Mrs.",train!D80)</f>
        <v>#VALUE!</v>
      </c>
      <c r="B79" t="e">
        <f>IF(A79&gt;0,train!F80,"NA")</f>
        <v>#VALUE!</v>
      </c>
      <c r="F79" t="e">
        <f>FIND("Mr.",train!D80)</f>
        <v>#VALUE!</v>
      </c>
      <c r="G79" t="e">
        <f>IF(F79&gt;0,train!F80,"NA")</f>
        <v>#VALUE!</v>
      </c>
      <c r="J79" t="e">
        <f>FIND("Miss.",train!D80)</f>
        <v>#VALUE!</v>
      </c>
      <c r="K79" t="e">
        <f>IF(J79&gt;0,train!F80,"NA")</f>
        <v>#VALUE!</v>
      </c>
      <c r="N79">
        <f>FIND("Master.",train!D80)</f>
        <v>11</v>
      </c>
    </row>
    <row r="80" spans="1:14" x14ac:dyDescent="0.25">
      <c r="A80" t="e">
        <f>FIND("Mrs.",train!D81)</f>
        <v>#VALUE!</v>
      </c>
      <c r="B80" t="e">
        <f>IF(A80&gt;0,train!F81,"NA")</f>
        <v>#VALUE!</v>
      </c>
      <c r="F80" t="e">
        <f>FIND("Mr.",train!D81)</f>
        <v>#VALUE!</v>
      </c>
      <c r="G80" t="e">
        <f>IF(F80&gt;0,train!F81,"NA")</f>
        <v>#VALUE!</v>
      </c>
      <c r="J80">
        <f>FIND("Miss.",train!D81)</f>
        <v>10</v>
      </c>
      <c r="K80">
        <f>IF(J80&gt;0,train!F81,"NA")</f>
        <v>30</v>
      </c>
      <c r="N80" t="e">
        <f>FIND("Master.",train!D81)</f>
        <v>#VALUE!</v>
      </c>
    </row>
    <row r="81" spans="1:14" x14ac:dyDescent="0.25">
      <c r="A81" t="e">
        <f>FIND("Mrs.",train!D82)</f>
        <v>#VALUE!</v>
      </c>
      <c r="B81" t="e">
        <f>IF(A81&gt;0,train!F82,"NA")</f>
        <v>#VALUE!</v>
      </c>
      <c r="F81">
        <f>FIND("Mr.",train!D82)</f>
        <v>10</v>
      </c>
      <c r="G81">
        <f>IF(F81&gt;0,train!F82,"NA")</f>
        <v>22</v>
      </c>
      <c r="J81" t="e">
        <f>FIND("Miss.",train!D82)</f>
        <v>#VALUE!</v>
      </c>
      <c r="K81" t="e">
        <f>IF(J81&gt;0,train!F82,"NA")</f>
        <v>#VALUE!</v>
      </c>
      <c r="N81" t="e">
        <f>FIND("Master.",train!D82)</f>
        <v>#VALUE!</v>
      </c>
    </row>
    <row r="82" spans="1:14" x14ac:dyDescent="0.25">
      <c r="A82" t="e">
        <f>FIND("Mrs.",train!D83)</f>
        <v>#VALUE!</v>
      </c>
      <c r="B82" t="e">
        <f>IF(A82&gt;0,train!F83,"NA")</f>
        <v>#VALUE!</v>
      </c>
      <c r="F82">
        <f>FIND("Mr.",train!D83)</f>
        <v>13</v>
      </c>
      <c r="G82">
        <f>IF(F82&gt;0,train!F83,"NA")</f>
        <v>29</v>
      </c>
      <c r="J82" t="e">
        <f>FIND("Miss.",train!D83)</f>
        <v>#VALUE!</v>
      </c>
      <c r="K82" t="e">
        <f>IF(J82&gt;0,train!F83,"NA")</f>
        <v>#VALUE!</v>
      </c>
      <c r="N82" t="e">
        <f>FIND("Master.",train!D83)</f>
        <v>#VALUE!</v>
      </c>
    </row>
    <row r="83" spans="1:14" x14ac:dyDescent="0.25">
      <c r="A83" t="e">
        <f>FIND("Mrs.",train!D84)</f>
        <v>#VALUE!</v>
      </c>
      <c r="B83" t="e">
        <f>IF(A83&gt;0,train!F84,"NA")</f>
        <v>#VALUE!</v>
      </c>
      <c r="F83" t="e">
        <f>FIND("Mr.",train!D84)</f>
        <v>#VALUE!</v>
      </c>
      <c r="G83" t="e">
        <f>IF(F83&gt;0,train!F84,"NA")</f>
        <v>#VALUE!</v>
      </c>
      <c r="J83">
        <f>FIND("Miss.",train!D84)</f>
        <v>12</v>
      </c>
      <c r="K83">
        <f>IF(J83&gt;0,train!F84,"NA")</f>
        <v>21</v>
      </c>
      <c r="N83" t="e">
        <f>FIND("Master.",train!D84)</f>
        <v>#VALUE!</v>
      </c>
    </row>
    <row r="84" spans="1:14" x14ac:dyDescent="0.25">
      <c r="A84" t="e">
        <f>FIND("Mrs.",train!D85)</f>
        <v>#VALUE!</v>
      </c>
      <c r="B84" t="e">
        <f>IF(A84&gt;0,train!F85,"NA")</f>
        <v>#VALUE!</v>
      </c>
      <c r="F84">
        <f>FIND("Mr.",train!D85)</f>
        <v>9</v>
      </c>
      <c r="G84">
        <f>IF(F84&gt;0,train!F85,"NA")</f>
        <v>28</v>
      </c>
      <c r="J84" t="e">
        <f>FIND("Miss.",train!D85)</f>
        <v>#VALUE!</v>
      </c>
      <c r="K84" t="e">
        <f>IF(J84&gt;0,train!F85,"NA")</f>
        <v>#VALUE!</v>
      </c>
      <c r="N84" t="e">
        <f>FIND("Master.",train!D85)</f>
        <v>#VALUE!</v>
      </c>
    </row>
    <row r="85" spans="1:14" x14ac:dyDescent="0.25">
      <c r="A85" t="e">
        <f>FIND("Mrs.",train!D86)</f>
        <v>#VALUE!</v>
      </c>
      <c r="B85" t="e">
        <f>IF(A85&gt;0,train!F86,"NA")</f>
        <v>#VALUE!</v>
      </c>
      <c r="F85" t="e">
        <f>FIND("Mr.",train!D86)</f>
        <v>#VALUE!</v>
      </c>
      <c r="G85" t="e">
        <f>IF(F85&gt;0,train!F86,"NA")</f>
        <v>#VALUE!</v>
      </c>
      <c r="J85">
        <f>FIND("Miss.",train!D86)</f>
        <v>8</v>
      </c>
      <c r="K85">
        <f>IF(J85&gt;0,train!F86,"NA")</f>
        <v>17</v>
      </c>
      <c r="N85" t="e">
        <f>FIND("Master.",train!D86)</f>
        <v>#VALUE!</v>
      </c>
    </row>
    <row r="86" spans="1:14" x14ac:dyDescent="0.25">
      <c r="A86">
        <f>FIND("Mrs.",train!D87)</f>
        <v>12</v>
      </c>
      <c r="B86">
        <f>IF(A86&gt;0,train!F87,"NA")</f>
        <v>33</v>
      </c>
      <c r="F86" t="e">
        <f>FIND("Mr.",train!D87)</f>
        <v>#VALUE!</v>
      </c>
      <c r="G86" t="e">
        <f>IF(F86&gt;0,train!F87,"NA")</f>
        <v>#VALUE!</v>
      </c>
      <c r="J86" t="e">
        <f>FIND("Miss.",train!D87)</f>
        <v>#VALUE!</v>
      </c>
      <c r="K86" t="e">
        <f>IF(J86&gt;0,train!F87,"NA")</f>
        <v>#VALUE!</v>
      </c>
      <c r="N86" t="e">
        <f>FIND("Master.",train!D87)</f>
        <v>#VALUE!</v>
      </c>
    </row>
    <row r="87" spans="1:14" x14ac:dyDescent="0.25">
      <c r="A87" t="e">
        <f>FIND("Mrs.",train!D88)</f>
        <v>#VALUE!</v>
      </c>
      <c r="B87" t="e">
        <f>IF(A87&gt;0,train!F88,"NA")</f>
        <v>#VALUE!</v>
      </c>
      <c r="F87">
        <f>FIND("Mr.",train!D88)</f>
        <v>7</v>
      </c>
      <c r="G87">
        <f>IF(F87&gt;0,train!F88,"NA")</f>
        <v>16</v>
      </c>
      <c r="J87" t="e">
        <f>FIND("Miss.",train!D88)</f>
        <v>#VALUE!</v>
      </c>
      <c r="K87" t="e">
        <f>IF(J87&gt;0,train!F88,"NA")</f>
        <v>#VALUE!</v>
      </c>
      <c r="N87" t="e">
        <f>FIND("Master.",train!D88)</f>
        <v>#VALUE!</v>
      </c>
    </row>
    <row r="88" spans="1:14" x14ac:dyDescent="0.25">
      <c r="A88" t="e">
        <f>FIND("Mrs.",train!D89)</f>
        <v>#VALUE!</v>
      </c>
      <c r="B88" t="e">
        <f>IF(A88&gt;0,train!F89,"NA")</f>
        <v>#VALUE!</v>
      </c>
      <c r="F88">
        <f>FIND("Mr.",train!D89)</f>
        <v>12</v>
      </c>
      <c r="G88">
        <f>IF(F88&gt;0,train!F89,"NA")</f>
        <v>32</v>
      </c>
      <c r="J88" t="e">
        <f>FIND("Miss.",train!D89)</f>
        <v>#VALUE!</v>
      </c>
      <c r="K88" t="e">
        <f>IF(J88&gt;0,train!F89,"NA")</f>
        <v>#VALUE!</v>
      </c>
      <c r="N88" t="e">
        <f>FIND("Master.",train!D89)</f>
        <v>#VALUE!</v>
      </c>
    </row>
    <row r="89" spans="1:14" x14ac:dyDescent="0.25">
      <c r="A89" t="e">
        <f>FIND("Mrs.",train!D90)</f>
        <v>#VALUE!</v>
      </c>
      <c r="B89" t="e">
        <f>IF(A89&gt;0,train!F90,"NA")</f>
        <v>#VALUE!</v>
      </c>
      <c r="F89" t="e">
        <f>FIND("Mr.",train!D90)</f>
        <v>#VALUE!</v>
      </c>
      <c r="G89" t="e">
        <f>IF(F89&gt;0,train!F90,"NA")</f>
        <v>#VALUE!</v>
      </c>
      <c r="J89">
        <f>FIND("Miss.",train!D90)</f>
        <v>10</v>
      </c>
      <c r="K89">
        <f>IF(J89&gt;0,train!F90,"NA")</f>
        <v>23</v>
      </c>
      <c r="N89" t="e">
        <f>FIND("Master.",train!D90)</f>
        <v>#VALUE!</v>
      </c>
    </row>
    <row r="90" spans="1:14" x14ac:dyDescent="0.25">
      <c r="A90" t="e">
        <f>FIND("Mrs.",train!D91)</f>
        <v>#VALUE!</v>
      </c>
      <c r="B90" t="e">
        <f>IF(A90&gt;0,train!F91,"NA")</f>
        <v>#VALUE!</v>
      </c>
      <c r="F90">
        <f>FIND("Mr.",train!D91)</f>
        <v>10</v>
      </c>
      <c r="G90">
        <f>IF(F90&gt;0,train!F91,"NA")</f>
        <v>24</v>
      </c>
      <c r="J90" t="e">
        <f>FIND("Miss.",train!D91)</f>
        <v>#VALUE!</v>
      </c>
      <c r="K90" t="e">
        <f>IF(J90&gt;0,train!F91,"NA")</f>
        <v>#VALUE!</v>
      </c>
      <c r="N90" t="e">
        <f>FIND("Master.",train!D91)</f>
        <v>#VALUE!</v>
      </c>
    </row>
    <row r="91" spans="1:14" x14ac:dyDescent="0.25">
      <c r="A91" t="e">
        <f>FIND("Mrs.",train!D92)</f>
        <v>#VALUE!</v>
      </c>
      <c r="B91" t="e">
        <f>IF(A91&gt;0,train!F92,"NA")</f>
        <v>#VALUE!</v>
      </c>
      <c r="F91">
        <f>FIND("Mr.",train!D92)</f>
        <v>13</v>
      </c>
      <c r="G91">
        <f>IF(F91&gt;0,train!F92,"NA")</f>
        <v>29</v>
      </c>
      <c r="J91" t="e">
        <f>FIND("Miss.",train!D92)</f>
        <v>#VALUE!</v>
      </c>
      <c r="K91" t="e">
        <f>IF(J91&gt;0,train!F92,"NA")</f>
        <v>#VALUE!</v>
      </c>
      <c r="N91" t="e">
        <f>FIND("Master.",train!D92)</f>
        <v>#VALUE!</v>
      </c>
    </row>
    <row r="92" spans="1:14" x14ac:dyDescent="0.25">
      <c r="A92" t="e">
        <f>FIND("Mrs.",train!D93)</f>
        <v>#VALUE!</v>
      </c>
      <c r="B92" t="e">
        <f>IF(A92&gt;0,train!F93,"NA")</f>
        <v>#VALUE!</v>
      </c>
      <c r="F92">
        <f>FIND("Mr.",train!D93)</f>
        <v>13</v>
      </c>
      <c r="G92">
        <f>IF(F92&gt;0,train!F93,"NA")</f>
        <v>20</v>
      </c>
      <c r="J92" t="e">
        <f>FIND("Miss.",train!D93)</f>
        <v>#VALUE!</v>
      </c>
      <c r="K92" t="e">
        <f>IF(J92&gt;0,train!F93,"NA")</f>
        <v>#VALUE!</v>
      </c>
      <c r="N92" t="e">
        <f>FIND("Master.",train!D93)</f>
        <v>#VALUE!</v>
      </c>
    </row>
    <row r="93" spans="1:14" x14ac:dyDescent="0.25">
      <c r="A93" t="e">
        <f>FIND("Mrs.",train!D94)</f>
        <v>#VALUE!</v>
      </c>
      <c r="B93" t="e">
        <f>IF(A93&gt;0,train!F94,"NA")</f>
        <v>#VALUE!</v>
      </c>
      <c r="F93">
        <f>FIND("Mr.",train!D94)</f>
        <v>10</v>
      </c>
      <c r="G93">
        <f>IF(F93&gt;0,train!F94,"NA")</f>
        <v>46</v>
      </c>
      <c r="J93" t="e">
        <f>FIND("Miss.",train!D94)</f>
        <v>#VALUE!</v>
      </c>
      <c r="K93" t="e">
        <f>IF(J93&gt;0,train!F94,"NA")</f>
        <v>#VALUE!</v>
      </c>
      <c r="N93" t="e">
        <f>FIND("Master.",train!D94)</f>
        <v>#VALUE!</v>
      </c>
    </row>
    <row r="94" spans="1:14" x14ac:dyDescent="0.25">
      <c r="A94" t="e">
        <f>FIND("Mrs.",train!D95)</f>
        <v>#VALUE!</v>
      </c>
      <c r="B94" t="e">
        <f>IF(A94&gt;0,train!F95,"NA")</f>
        <v>#VALUE!</v>
      </c>
      <c r="F94">
        <f>FIND("Mr.",train!D95)</f>
        <v>7</v>
      </c>
      <c r="G94">
        <f>IF(F94&gt;0,train!F95,"NA")</f>
        <v>26</v>
      </c>
      <c r="J94" t="e">
        <f>FIND("Miss.",train!D95)</f>
        <v>#VALUE!</v>
      </c>
      <c r="K94" t="e">
        <f>IF(J94&gt;0,train!F95,"NA")</f>
        <v>#VALUE!</v>
      </c>
      <c r="N94" t="e">
        <f>FIND("Master.",train!D95)</f>
        <v>#VALUE!</v>
      </c>
    </row>
    <row r="95" spans="1:14" x14ac:dyDescent="0.25">
      <c r="A95" t="e">
        <f>FIND("Mrs.",train!D96)</f>
        <v>#VALUE!</v>
      </c>
      <c r="B95" t="e">
        <f>IF(A95&gt;0,train!F96,"NA")</f>
        <v>#VALUE!</v>
      </c>
      <c r="F95">
        <f>FIND("Mr.",train!D96)</f>
        <v>8</v>
      </c>
      <c r="G95">
        <f>IF(F95&gt;0,train!F96,"NA")</f>
        <v>59</v>
      </c>
      <c r="J95" t="e">
        <f>FIND("Miss.",train!D96)</f>
        <v>#VALUE!</v>
      </c>
      <c r="K95" t="e">
        <f>IF(J95&gt;0,train!F96,"NA")</f>
        <v>#VALUE!</v>
      </c>
      <c r="N95" t="e">
        <f>FIND("Master.",train!D96)</f>
        <v>#VALUE!</v>
      </c>
    </row>
    <row r="96" spans="1:14" x14ac:dyDescent="0.25">
      <c r="A96" t="e">
        <f>FIND("Mrs.",train!D97)</f>
        <v>#VALUE!</v>
      </c>
      <c r="B96" t="e">
        <f>IF(A96&gt;0,train!F97,"NA")</f>
        <v>#VALUE!</v>
      </c>
      <c r="F96">
        <f>FIND("Mr.",train!D97)</f>
        <v>10</v>
      </c>
      <c r="G96">
        <f>IF(F96&gt;0,train!F97,"NA")</f>
        <v>32</v>
      </c>
      <c r="J96" t="e">
        <f>FIND("Miss.",train!D97)</f>
        <v>#VALUE!</v>
      </c>
      <c r="K96" t="e">
        <f>IF(J96&gt;0,train!F97,"NA")</f>
        <v>#VALUE!</v>
      </c>
      <c r="N96" t="e">
        <f>FIND("Master.",train!D97)</f>
        <v>#VALUE!</v>
      </c>
    </row>
    <row r="97" spans="1:14" x14ac:dyDescent="0.25">
      <c r="A97" t="e">
        <f>FIND("Mrs.",train!D98)</f>
        <v>#VALUE!</v>
      </c>
      <c r="B97" t="e">
        <f>IF(A97&gt;0,train!F98,"NA")</f>
        <v>#VALUE!</v>
      </c>
      <c r="F97">
        <f>FIND("Mr.",train!D98)</f>
        <v>14</v>
      </c>
      <c r="G97">
        <f>IF(F97&gt;0,train!F98,"NA")</f>
        <v>71</v>
      </c>
      <c r="J97" t="e">
        <f>FIND("Miss.",train!D98)</f>
        <v>#VALUE!</v>
      </c>
      <c r="K97" t="e">
        <f>IF(J97&gt;0,train!F98,"NA")</f>
        <v>#VALUE!</v>
      </c>
      <c r="N97" t="e">
        <f>FIND("Master.",train!D98)</f>
        <v>#VALUE!</v>
      </c>
    </row>
    <row r="98" spans="1:14" x14ac:dyDescent="0.25">
      <c r="A98" t="e">
        <f>FIND("Mrs.",train!D99)</f>
        <v>#VALUE!</v>
      </c>
      <c r="B98" t="e">
        <f>IF(A98&gt;0,train!F99,"NA")</f>
        <v>#VALUE!</v>
      </c>
      <c r="F98">
        <f>FIND("Mr.",train!D99)</f>
        <v>13</v>
      </c>
      <c r="G98">
        <f>IF(F98&gt;0,train!F99,"NA")</f>
        <v>23</v>
      </c>
      <c r="J98" t="e">
        <f>FIND("Miss.",train!D99)</f>
        <v>#VALUE!</v>
      </c>
      <c r="K98" t="e">
        <f>IF(J98&gt;0,train!F99,"NA")</f>
        <v>#VALUE!</v>
      </c>
      <c r="N98" t="e">
        <f>FIND("Master.",train!D99)</f>
        <v>#VALUE!</v>
      </c>
    </row>
    <row r="99" spans="1:14" x14ac:dyDescent="0.25">
      <c r="A99">
        <f>FIND("Mrs.",train!D100)</f>
        <v>9</v>
      </c>
      <c r="B99">
        <f>IF(A99&gt;0,train!F100,"NA")</f>
        <v>34</v>
      </c>
      <c r="F99" t="e">
        <f>FIND("Mr.",train!D100)</f>
        <v>#VALUE!</v>
      </c>
      <c r="G99" t="e">
        <f>IF(F99&gt;0,train!F100,"NA")</f>
        <v>#VALUE!</v>
      </c>
      <c r="J99" t="e">
        <f>FIND("Miss.",train!D100)</f>
        <v>#VALUE!</v>
      </c>
      <c r="K99" t="e">
        <f>IF(J99&gt;0,train!F100,"NA")</f>
        <v>#VALUE!</v>
      </c>
      <c r="N99" t="e">
        <f>FIND("Master.",train!D100)</f>
        <v>#VALUE!</v>
      </c>
    </row>
    <row r="100" spans="1:14" x14ac:dyDescent="0.25">
      <c r="A100" t="e">
        <f>FIND("Mrs.",train!D101)</f>
        <v>#VALUE!</v>
      </c>
      <c r="B100" t="e">
        <f>IF(A100&gt;0,train!F101,"NA")</f>
        <v>#VALUE!</v>
      </c>
      <c r="F100">
        <f>FIND("Mr.",train!D101)</f>
        <v>9</v>
      </c>
      <c r="G100">
        <f>IF(F100&gt;0,train!F101,"NA")</f>
        <v>34</v>
      </c>
      <c r="J100" t="e">
        <f>FIND("Miss.",train!D101)</f>
        <v>#VALUE!</v>
      </c>
      <c r="K100" t="e">
        <f>IF(J100&gt;0,train!F101,"NA")</f>
        <v>#VALUE!</v>
      </c>
      <c r="N100" t="e">
        <f>FIND("Master.",train!D101)</f>
        <v>#VALUE!</v>
      </c>
    </row>
    <row r="101" spans="1:14" x14ac:dyDescent="0.25">
      <c r="A101" t="e">
        <f>FIND("Mrs.",train!D102)</f>
        <v>#VALUE!</v>
      </c>
      <c r="B101" t="e">
        <f>IF(A101&gt;0,train!F102,"NA")</f>
        <v>#VALUE!</v>
      </c>
      <c r="F101" t="e">
        <f>FIND("Mr.",train!D102)</f>
        <v>#VALUE!</v>
      </c>
      <c r="G101" t="e">
        <f>IF(F101&gt;0,train!F102,"NA")</f>
        <v>#VALUE!</v>
      </c>
      <c r="J101">
        <f>FIND("Miss.",train!D102)</f>
        <v>11</v>
      </c>
      <c r="K101">
        <f>IF(J101&gt;0,train!F102,"NA")</f>
        <v>28</v>
      </c>
      <c r="N101" t="e">
        <f>FIND("Master.",train!D102)</f>
        <v>#VALUE!</v>
      </c>
    </row>
    <row r="102" spans="1:14" x14ac:dyDescent="0.25">
      <c r="A102" t="e">
        <f>FIND("Mrs.",train!D103)</f>
        <v>#VALUE!</v>
      </c>
      <c r="B102" t="e">
        <f>IF(A102&gt;0,train!F103,"NA")</f>
        <v>#VALUE!</v>
      </c>
      <c r="F102">
        <f>FIND("Mr.",train!D103)</f>
        <v>10</v>
      </c>
      <c r="G102">
        <f>IF(F102&gt;0,train!F103,"NA")</f>
        <v>32</v>
      </c>
      <c r="J102" t="e">
        <f>FIND("Miss.",train!D103)</f>
        <v>#VALUE!</v>
      </c>
      <c r="K102" t="e">
        <f>IF(J102&gt;0,train!F103,"NA")</f>
        <v>#VALUE!</v>
      </c>
      <c r="N102" t="e">
        <f>FIND("Master.",train!D103)</f>
        <v>#VALUE!</v>
      </c>
    </row>
    <row r="103" spans="1:14" x14ac:dyDescent="0.25">
      <c r="A103" t="e">
        <f>FIND("Mrs.",train!D104)</f>
        <v>#VALUE!</v>
      </c>
      <c r="B103" t="e">
        <f>IF(A103&gt;0,train!F104,"NA")</f>
        <v>#VALUE!</v>
      </c>
      <c r="F103">
        <f>FIND("Mr.",train!D104)</f>
        <v>8</v>
      </c>
      <c r="G103">
        <f>IF(F103&gt;0,train!F104,"NA")</f>
        <v>21</v>
      </c>
      <c r="J103" t="e">
        <f>FIND("Miss.",train!D104)</f>
        <v>#VALUE!</v>
      </c>
      <c r="K103" t="e">
        <f>IF(J103&gt;0,train!F104,"NA")</f>
        <v>#VALUE!</v>
      </c>
      <c r="N103" t="e">
        <f>FIND("Master.",train!D104)</f>
        <v>#VALUE!</v>
      </c>
    </row>
    <row r="104" spans="1:14" x14ac:dyDescent="0.25">
      <c r="A104" t="e">
        <f>FIND("Mrs.",train!D105)</f>
        <v>#VALUE!</v>
      </c>
      <c r="B104" t="e">
        <f>IF(A104&gt;0,train!F105,"NA")</f>
        <v>#VALUE!</v>
      </c>
      <c r="F104">
        <f>FIND("Mr.",train!D105)</f>
        <v>12</v>
      </c>
      <c r="G104">
        <f>IF(F104&gt;0,train!F105,"NA")</f>
        <v>33</v>
      </c>
      <c r="J104" t="e">
        <f>FIND("Miss.",train!D105)</f>
        <v>#VALUE!</v>
      </c>
      <c r="K104" t="e">
        <f>IF(J104&gt;0,train!F105,"NA")</f>
        <v>#VALUE!</v>
      </c>
      <c r="N104" t="e">
        <f>FIND("Master.",train!D105)</f>
        <v>#VALUE!</v>
      </c>
    </row>
    <row r="105" spans="1:14" x14ac:dyDescent="0.25">
      <c r="A105" t="e">
        <f>FIND("Mrs.",train!D106)</f>
        <v>#VALUE!</v>
      </c>
      <c r="B105" t="e">
        <f>IF(A105&gt;0,train!F106,"NA")</f>
        <v>#VALUE!</v>
      </c>
      <c r="F105">
        <f>FIND("Mr.",train!D106)</f>
        <v>13</v>
      </c>
      <c r="G105">
        <f>IF(F105&gt;0,train!F106,"NA")</f>
        <v>37</v>
      </c>
      <c r="J105" t="e">
        <f>FIND("Miss.",train!D106)</f>
        <v>#VALUE!</v>
      </c>
      <c r="K105" t="e">
        <f>IF(J105&gt;0,train!F106,"NA")</f>
        <v>#VALUE!</v>
      </c>
      <c r="N105" t="e">
        <f>FIND("Master.",train!D106)</f>
        <v>#VALUE!</v>
      </c>
    </row>
    <row r="106" spans="1:14" x14ac:dyDescent="0.25">
      <c r="A106" t="e">
        <f>FIND("Mrs.",train!D107)</f>
        <v>#VALUE!</v>
      </c>
      <c r="B106" t="e">
        <f>IF(A106&gt;0,train!F107,"NA")</f>
        <v>#VALUE!</v>
      </c>
      <c r="F106">
        <f>FIND("Mr.",train!D107)</f>
        <v>10</v>
      </c>
      <c r="G106">
        <f>IF(F106&gt;0,train!F107,"NA")</f>
        <v>28</v>
      </c>
      <c r="J106" t="e">
        <f>FIND("Miss.",train!D107)</f>
        <v>#VALUE!</v>
      </c>
      <c r="K106" t="e">
        <f>IF(J106&gt;0,train!F107,"NA")</f>
        <v>#VALUE!</v>
      </c>
      <c r="N106" t="e">
        <f>FIND("Master.",train!D107)</f>
        <v>#VALUE!</v>
      </c>
    </row>
    <row r="107" spans="1:14" x14ac:dyDescent="0.25">
      <c r="A107" t="e">
        <f>FIND("Mrs.",train!D108)</f>
        <v>#VALUE!</v>
      </c>
      <c r="B107" t="e">
        <f>IF(A107&gt;0,train!F108,"NA")</f>
        <v>#VALUE!</v>
      </c>
      <c r="F107" t="e">
        <f>FIND("Mr.",train!D108)</f>
        <v>#VALUE!</v>
      </c>
      <c r="G107" t="e">
        <f>IF(F107&gt;0,train!F108,"NA")</f>
        <v>#VALUE!</v>
      </c>
      <c r="J107">
        <f>FIND("Miss.",train!D108)</f>
        <v>14</v>
      </c>
      <c r="K107">
        <f>IF(J107&gt;0,train!F108,"NA")</f>
        <v>21</v>
      </c>
      <c r="N107" t="e">
        <f>FIND("Master.",train!D108)</f>
        <v>#VALUE!</v>
      </c>
    </row>
    <row r="108" spans="1:14" x14ac:dyDescent="0.25">
      <c r="A108" t="e">
        <f>FIND("Mrs.",train!D109)</f>
        <v>#VALUE!</v>
      </c>
      <c r="B108" t="e">
        <f>IF(A108&gt;0,train!F109,"NA")</f>
        <v>#VALUE!</v>
      </c>
      <c r="F108">
        <f>FIND("Mr.",train!D109)</f>
        <v>7</v>
      </c>
      <c r="G108">
        <f>IF(F108&gt;0,train!F109,"NA")</f>
        <v>32</v>
      </c>
      <c r="J108" t="e">
        <f>FIND("Miss.",train!D109)</f>
        <v>#VALUE!</v>
      </c>
      <c r="K108" t="e">
        <f>IF(J108&gt;0,train!F109,"NA")</f>
        <v>#VALUE!</v>
      </c>
      <c r="N108" t="e">
        <f>FIND("Master.",train!D109)</f>
        <v>#VALUE!</v>
      </c>
    </row>
    <row r="109" spans="1:14" x14ac:dyDescent="0.25">
      <c r="A109" t="e">
        <f>FIND("Mrs.",train!D110)</f>
        <v>#VALUE!</v>
      </c>
      <c r="B109" t="e">
        <f>IF(A109&gt;0,train!F110,"NA")</f>
        <v>#VALUE!</v>
      </c>
      <c r="F109">
        <f>FIND("Mr.",train!D110)</f>
        <v>8</v>
      </c>
      <c r="G109">
        <f>IF(F109&gt;0,train!F110,"NA")</f>
        <v>38</v>
      </c>
      <c r="J109" t="e">
        <f>FIND("Miss.",train!D110)</f>
        <v>#VALUE!</v>
      </c>
      <c r="K109" t="e">
        <f>IF(J109&gt;0,train!F110,"NA")</f>
        <v>#VALUE!</v>
      </c>
      <c r="N109" t="e">
        <f>FIND("Master.",train!D110)</f>
        <v>#VALUE!</v>
      </c>
    </row>
    <row r="110" spans="1:14" x14ac:dyDescent="0.25">
      <c r="A110" t="e">
        <f>FIND("Mrs.",train!D111)</f>
        <v>#VALUE!</v>
      </c>
      <c r="B110" t="e">
        <f>IF(A110&gt;0,train!F111,"NA")</f>
        <v>#VALUE!</v>
      </c>
      <c r="F110" t="e">
        <f>FIND("Mr.",train!D111)</f>
        <v>#VALUE!</v>
      </c>
      <c r="G110" t="e">
        <f>IF(F110&gt;0,train!F111,"NA")</f>
        <v>#VALUE!</v>
      </c>
      <c r="J110">
        <f>FIND("Miss.",train!D111)</f>
        <v>8</v>
      </c>
      <c r="K110">
        <f>IF(J110&gt;0,train!F111,"NA")</f>
        <v>21</v>
      </c>
      <c r="N110" t="e">
        <f>FIND("Master.",train!D111)</f>
        <v>#VALUE!</v>
      </c>
    </row>
    <row r="111" spans="1:14" x14ac:dyDescent="0.25">
      <c r="A111" t="e">
        <f>FIND("Mrs.",train!D112)</f>
        <v>#VALUE!</v>
      </c>
      <c r="B111" t="e">
        <f>IF(A111&gt;0,train!F112,"NA")</f>
        <v>#VALUE!</v>
      </c>
      <c r="F111">
        <f>FIND("Mr.",train!D112)</f>
        <v>9</v>
      </c>
      <c r="G111">
        <f>IF(F111&gt;0,train!F112,"NA")</f>
        <v>47</v>
      </c>
      <c r="J111" t="e">
        <f>FIND("Miss.",train!D112)</f>
        <v>#VALUE!</v>
      </c>
      <c r="K111" t="e">
        <f>IF(J111&gt;0,train!F112,"NA")</f>
        <v>#VALUE!</v>
      </c>
      <c r="N111" t="e">
        <f>FIND("Master.",train!D112)</f>
        <v>#VALUE!</v>
      </c>
    </row>
    <row r="112" spans="1:14" x14ac:dyDescent="0.25">
      <c r="A112" t="e">
        <f>FIND("Mrs.",train!D113)</f>
        <v>#VALUE!</v>
      </c>
      <c r="B112" t="e">
        <f>IF(A112&gt;0,train!F113,"NA")</f>
        <v>#VALUE!</v>
      </c>
      <c r="F112" t="e">
        <f>FIND("Mr.",train!D113)</f>
        <v>#VALUE!</v>
      </c>
      <c r="G112" t="e">
        <f>IF(F112&gt;0,train!F113,"NA")</f>
        <v>#VALUE!</v>
      </c>
      <c r="J112">
        <f>FIND("Miss.",train!D113)</f>
        <v>9</v>
      </c>
      <c r="K112">
        <f>IF(J112&gt;0,train!F113,"NA")</f>
        <v>14.5</v>
      </c>
      <c r="N112" t="e">
        <f>FIND("Master.",train!D113)</f>
        <v>#VALUE!</v>
      </c>
    </row>
    <row r="113" spans="1:14" x14ac:dyDescent="0.25">
      <c r="A113" t="e">
        <f>FIND("Mrs.",train!D114)</f>
        <v>#VALUE!</v>
      </c>
      <c r="B113" t="e">
        <f>IF(A113&gt;0,train!F114,"NA")</f>
        <v>#VALUE!</v>
      </c>
      <c r="F113">
        <f>FIND("Mr.",train!D114)</f>
        <v>9</v>
      </c>
      <c r="G113">
        <f>IF(F113&gt;0,train!F114,"NA")</f>
        <v>22</v>
      </c>
      <c r="J113" t="e">
        <f>FIND("Miss.",train!D114)</f>
        <v>#VALUE!</v>
      </c>
      <c r="K113" t="e">
        <f>IF(J113&gt;0,train!F114,"NA")</f>
        <v>#VALUE!</v>
      </c>
      <c r="N113" t="e">
        <f>FIND("Master.",train!D114)</f>
        <v>#VALUE!</v>
      </c>
    </row>
    <row r="114" spans="1:14" x14ac:dyDescent="0.25">
      <c r="A114" t="e">
        <f>FIND("Mrs.",train!D115)</f>
        <v>#VALUE!</v>
      </c>
      <c r="B114" t="e">
        <f>IF(A114&gt;0,train!F115,"NA")</f>
        <v>#VALUE!</v>
      </c>
      <c r="F114" t="e">
        <f>FIND("Mr.",train!D115)</f>
        <v>#VALUE!</v>
      </c>
      <c r="G114" t="e">
        <f>IF(F114&gt;0,train!F115,"NA")</f>
        <v>#VALUE!</v>
      </c>
      <c r="J114">
        <f>FIND("Miss.",train!D115)</f>
        <v>10</v>
      </c>
      <c r="K114">
        <f>IF(J114&gt;0,train!F115,"NA")</f>
        <v>20</v>
      </c>
      <c r="N114" t="e">
        <f>FIND("Master.",train!D115)</f>
        <v>#VALUE!</v>
      </c>
    </row>
    <row r="115" spans="1:14" x14ac:dyDescent="0.25">
      <c r="A115" t="e">
        <f>FIND("Mrs.",train!D116)</f>
        <v>#VALUE!</v>
      </c>
      <c r="B115" t="e">
        <f>IF(A115&gt;0,train!F116,"NA")</f>
        <v>#VALUE!</v>
      </c>
      <c r="F115" t="e">
        <f>FIND("Mr.",train!D116)</f>
        <v>#VALUE!</v>
      </c>
      <c r="G115" t="e">
        <f>IF(F115&gt;0,train!F116,"NA")</f>
        <v>#VALUE!</v>
      </c>
      <c r="J115">
        <f>FIND("Miss.",train!D116)</f>
        <v>10</v>
      </c>
      <c r="K115">
        <f>IF(J115&gt;0,train!F116,"NA")</f>
        <v>17</v>
      </c>
      <c r="N115" t="e">
        <f>FIND("Master.",train!D116)</f>
        <v>#VALUE!</v>
      </c>
    </row>
    <row r="116" spans="1:14" x14ac:dyDescent="0.25">
      <c r="A116" t="e">
        <f>FIND("Mrs.",train!D117)</f>
        <v>#VALUE!</v>
      </c>
      <c r="B116" t="e">
        <f>IF(A116&gt;0,train!F117,"NA")</f>
        <v>#VALUE!</v>
      </c>
      <c r="F116">
        <f>FIND("Mr.",train!D117)</f>
        <v>12</v>
      </c>
      <c r="G116">
        <f>IF(F116&gt;0,train!F117,"NA")</f>
        <v>21</v>
      </c>
      <c r="J116" t="e">
        <f>FIND("Miss.",train!D117)</f>
        <v>#VALUE!</v>
      </c>
      <c r="K116" t="e">
        <f>IF(J116&gt;0,train!F117,"NA")</f>
        <v>#VALUE!</v>
      </c>
      <c r="N116" t="e">
        <f>FIND("Master.",train!D117)</f>
        <v>#VALUE!</v>
      </c>
    </row>
    <row r="117" spans="1:14" x14ac:dyDescent="0.25">
      <c r="A117" t="e">
        <f>FIND("Mrs.",train!D118)</f>
        <v>#VALUE!</v>
      </c>
      <c r="B117" t="e">
        <f>IF(A117&gt;0,train!F118,"NA")</f>
        <v>#VALUE!</v>
      </c>
      <c r="F117">
        <f>FIND("Mr.",train!D118)</f>
        <v>10</v>
      </c>
      <c r="G117">
        <f>IF(F117&gt;0,train!F118,"NA")</f>
        <v>70.5</v>
      </c>
      <c r="J117" t="e">
        <f>FIND("Miss.",train!D118)</f>
        <v>#VALUE!</v>
      </c>
      <c r="K117" t="e">
        <f>IF(J117&gt;0,train!F118,"NA")</f>
        <v>#VALUE!</v>
      </c>
      <c r="N117" t="e">
        <f>FIND("Master.",train!D118)</f>
        <v>#VALUE!</v>
      </c>
    </row>
    <row r="118" spans="1:14" x14ac:dyDescent="0.25">
      <c r="A118" t="e">
        <f>FIND("Mrs.",train!D119)</f>
        <v>#VALUE!</v>
      </c>
      <c r="B118" t="e">
        <f>IF(A118&gt;0,train!F119,"NA")</f>
        <v>#VALUE!</v>
      </c>
      <c r="F118">
        <f>FIND("Mr.",train!D119)</f>
        <v>9</v>
      </c>
      <c r="G118">
        <f>IF(F118&gt;0,train!F119,"NA")</f>
        <v>29</v>
      </c>
      <c r="J118" t="e">
        <f>FIND("Miss.",train!D119)</f>
        <v>#VALUE!</v>
      </c>
      <c r="K118" t="e">
        <f>IF(J118&gt;0,train!F119,"NA")</f>
        <v>#VALUE!</v>
      </c>
      <c r="N118" t="e">
        <f>FIND("Master.",train!D119)</f>
        <v>#VALUE!</v>
      </c>
    </row>
    <row r="119" spans="1:14" x14ac:dyDescent="0.25">
      <c r="A119" t="e">
        <f>FIND("Mrs.",train!D120)</f>
        <v>#VALUE!</v>
      </c>
      <c r="B119" t="e">
        <f>IF(A119&gt;0,train!F120,"NA")</f>
        <v>#VALUE!</v>
      </c>
      <c r="F119">
        <f>FIND("Mr.",train!D120)</f>
        <v>9</v>
      </c>
      <c r="G119">
        <f>IF(F119&gt;0,train!F120,"NA")</f>
        <v>24</v>
      </c>
      <c r="J119" t="e">
        <f>FIND("Miss.",train!D120)</f>
        <v>#VALUE!</v>
      </c>
      <c r="K119" t="e">
        <f>IF(J119&gt;0,train!F120,"NA")</f>
        <v>#VALUE!</v>
      </c>
      <c r="N119" t="e">
        <f>FIND("Master.",train!D120)</f>
        <v>#VALUE!</v>
      </c>
    </row>
    <row r="120" spans="1:14" x14ac:dyDescent="0.25">
      <c r="A120" t="e">
        <f>FIND("Mrs.",train!D121)</f>
        <v>#VALUE!</v>
      </c>
      <c r="B120" t="e">
        <f>IF(A120&gt;0,train!F121,"NA")</f>
        <v>#VALUE!</v>
      </c>
      <c r="F120" t="e">
        <f>FIND("Mr.",train!D121)</f>
        <v>#VALUE!</v>
      </c>
      <c r="G120" t="e">
        <f>IF(F120&gt;0,train!F121,"NA")</f>
        <v>#VALUE!</v>
      </c>
      <c r="J120">
        <f>FIND("Miss.",train!D121)</f>
        <v>12</v>
      </c>
      <c r="K120">
        <f>IF(J120&gt;0,train!F121,"NA")</f>
        <v>2</v>
      </c>
      <c r="N120" t="e">
        <f>FIND("Master.",train!D121)</f>
        <v>#VALUE!</v>
      </c>
    </row>
    <row r="121" spans="1:14" x14ac:dyDescent="0.25">
      <c r="A121" t="e">
        <f>FIND("Mrs.",train!D122)</f>
        <v>#VALUE!</v>
      </c>
      <c r="B121" t="e">
        <f>IF(A121&gt;0,train!F122,"NA")</f>
        <v>#VALUE!</v>
      </c>
      <c r="F121">
        <f>FIND("Mr.",train!D122)</f>
        <v>10</v>
      </c>
      <c r="G121">
        <f>IF(F121&gt;0,train!F122,"NA")</f>
        <v>21</v>
      </c>
      <c r="J121" t="e">
        <f>FIND("Miss.",train!D122)</f>
        <v>#VALUE!</v>
      </c>
      <c r="K121" t="e">
        <f>IF(J121&gt;0,train!F122,"NA")</f>
        <v>#VALUE!</v>
      </c>
      <c r="N121" t="e">
        <f>FIND("Master.",train!D122)</f>
        <v>#VALUE!</v>
      </c>
    </row>
    <row r="122" spans="1:14" x14ac:dyDescent="0.25">
      <c r="A122" t="e">
        <f>FIND("Mrs.",train!D123)</f>
        <v>#VALUE!</v>
      </c>
      <c r="B122" t="e">
        <f>IF(A122&gt;0,train!F123,"NA")</f>
        <v>#VALUE!</v>
      </c>
      <c r="F122">
        <f>FIND("Mr.",train!D123)</f>
        <v>8</v>
      </c>
      <c r="G122">
        <f>IF(F122&gt;0,train!F123,"NA")</f>
        <v>32</v>
      </c>
      <c r="J122" t="e">
        <f>FIND("Miss.",train!D123)</f>
        <v>#VALUE!</v>
      </c>
      <c r="K122" t="e">
        <f>IF(J122&gt;0,train!F123,"NA")</f>
        <v>#VALUE!</v>
      </c>
      <c r="N122" t="e">
        <f>FIND("Master.",train!D123)</f>
        <v>#VALUE!</v>
      </c>
    </row>
    <row r="123" spans="1:14" x14ac:dyDescent="0.25">
      <c r="A123" t="e">
        <f>FIND("Mrs.",train!D124)</f>
        <v>#VALUE!</v>
      </c>
      <c r="B123" t="e">
        <f>IF(A123&gt;0,train!F124,"NA")</f>
        <v>#VALUE!</v>
      </c>
      <c r="F123">
        <f>FIND("Mr.",train!D124)</f>
        <v>9</v>
      </c>
      <c r="G123">
        <f>IF(F123&gt;0,train!F124,"NA")</f>
        <v>32.5</v>
      </c>
      <c r="J123" t="e">
        <f>FIND("Miss.",train!D124)</f>
        <v>#VALUE!</v>
      </c>
      <c r="K123" t="e">
        <f>IF(J123&gt;0,train!F124,"NA")</f>
        <v>#VALUE!</v>
      </c>
      <c r="N123" t="e">
        <f>FIND("Master.",train!D124)</f>
        <v>#VALUE!</v>
      </c>
    </row>
    <row r="124" spans="1:14" x14ac:dyDescent="0.25">
      <c r="A124" t="e">
        <f>FIND("Mrs.",train!D125)</f>
        <v>#VALUE!</v>
      </c>
      <c r="B124" t="e">
        <f>IF(A124&gt;0,train!F125,"NA")</f>
        <v>#VALUE!</v>
      </c>
      <c r="F124" t="e">
        <f>FIND("Mr.",train!D125)</f>
        <v>#VALUE!</v>
      </c>
      <c r="G124" t="e">
        <f>IF(F124&gt;0,train!F125,"NA")</f>
        <v>#VALUE!</v>
      </c>
      <c r="J124">
        <f>FIND("Miss.",train!D125)</f>
        <v>9</v>
      </c>
      <c r="K124">
        <f>IF(J124&gt;0,train!F125,"NA")</f>
        <v>32.5</v>
      </c>
      <c r="N124" t="e">
        <f>FIND("Master.",train!D125)</f>
        <v>#VALUE!</v>
      </c>
    </row>
    <row r="125" spans="1:14" x14ac:dyDescent="0.25">
      <c r="A125" t="e">
        <f>FIND("Mrs.",train!D126)</f>
        <v>#VALUE!</v>
      </c>
      <c r="B125" t="e">
        <f>IF(A125&gt;0,train!F126,"NA")</f>
        <v>#VALUE!</v>
      </c>
      <c r="F125">
        <f>FIND("Mr.",train!D126)</f>
        <v>8</v>
      </c>
      <c r="G125">
        <f>IF(F125&gt;0,train!F126,"NA")</f>
        <v>54</v>
      </c>
      <c r="J125" t="e">
        <f>FIND("Miss.",train!D126)</f>
        <v>#VALUE!</v>
      </c>
      <c r="K125" t="e">
        <f>IF(J125&gt;0,train!F126,"NA")</f>
        <v>#VALUE!</v>
      </c>
      <c r="N125" t="e">
        <f>FIND("Master.",train!D126)</f>
        <v>#VALUE!</v>
      </c>
    </row>
    <row r="126" spans="1:14" x14ac:dyDescent="0.25">
      <c r="A126" t="e">
        <f>FIND("Mrs.",train!D127)</f>
        <v>#VALUE!</v>
      </c>
      <c r="B126" t="e">
        <f>IF(A126&gt;0,train!F127,"NA")</f>
        <v>#VALUE!</v>
      </c>
      <c r="F126" t="e">
        <f>FIND("Mr.",train!D127)</f>
        <v>#VALUE!</v>
      </c>
      <c r="G126" t="e">
        <f>IF(F126&gt;0,train!F127,"NA")</f>
        <v>#VALUE!</v>
      </c>
      <c r="J126" t="e">
        <f>FIND("Miss.",train!D127)</f>
        <v>#VALUE!</v>
      </c>
      <c r="K126" t="e">
        <f>IF(J126&gt;0,train!F127,"NA")</f>
        <v>#VALUE!</v>
      </c>
      <c r="N126">
        <f>FIND("Master.",train!D127)</f>
        <v>16</v>
      </c>
    </row>
    <row r="127" spans="1:14" x14ac:dyDescent="0.25">
      <c r="A127" t="e">
        <f>FIND("Mrs.",train!D128)</f>
        <v>#VALUE!</v>
      </c>
      <c r="B127" t="e">
        <f>IF(A127&gt;0,train!F128,"NA")</f>
        <v>#VALUE!</v>
      </c>
      <c r="F127">
        <f>FIND("Mr.",train!D128)</f>
        <v>10</v>
      </c>
      <c r="G127">
        <f>IF(F127&gt;0,train!F128,"NA")</f>
        <v>32</v>
      </c>
      <c r="J127" t="e">
        <f>FIND("Miss.",train!D128)</f>
        <v>#VALUE!</v>
      </c>
      <c r="K127" t="e">
        <f>IF(J127&gt;0,train!F128,"NA")</f>
        <v>#VALUE!</v>
      </c>
      <c r="N127" t="e">
        <f>FIND("Master.",train!D128)</f>
        <v>#VALUE!</v>
      </c>
    </row>
    <row r="128" spans="1:14" x14ac:dyDescent="0.25">
      <c r="A128" t="e">
        <f>FIND("Mrs.",train!D129)</f>
        <v>#VALUE!</v>
      </c>
      <c r="B128" t="e">
        <f>IF(A128&gt;0,train!F129,"NA")</f>
        <v>#VALUE!</v>
      </c>
      <c r="F128">
        <f>FIND("Mr.",train!D129)</f>
        <v>9</v>
      </c>
      <c r="G128">
        <f>IF(F128&gt;0,train!F129,"NA")</f>
        <v>24</v>
      </c>
      <c r="J128" t="e">
        <f>FIND("Miss.",train!D129)</f>
        <v>#VALUE!</v>
      </c>
      <c r="K128" t="e">
        <f>IF(J128&gt;0,train!F129,"NA")</f>
        <v>#VALUE!</v>
      </c>
      <c r="N128" t="e">
        <f>FIND("Master.",train!D129)</f>
        <v>#VALUE!</v>
      </c>
    </row>
    <row r="129" spans="1:14" x14ac:dyDescent="0.25">
      <c r="A129" t="e">
        <f>FIND("Mrs.",train!D130)</f>
        <v>#VALUE!</v>
      </c>
      <c r="B129" t="e">
        <f>IF(A129&gt;0,train!F130,"NA")</f>
        <v>#VALUE!</v>
      </c>
      <c r="F129" t="e">
        <f>FIND("Mr.",train!D130)</f>
        <v>#VALUE!</v>
      </c>
      <c r="G129" t="e">
        <f>IF(F129&gt;0,train!F130,"NA")</f>
        <v>#VALUE!</v>
      </c>
      <c r="J129">
        <f>FIND("Miss.",train!D130)</f>
        <v>8</v>
      </c>
      <c r="K129">
        <f>IF(J129&gt;0,train!F130,"NA")</f>
        <v>21</v>
      </c>
      <c r="N129" t="e">
        <f>FIND("Master.",train!D130)</f>
        <v>#VALUE!</v>
      </c>
    </row>
    <row r="130" spans="1:14" x14ac:dyDescent="0.25">
      <c r="A130" t="e">
        <f>FIND("Mrs.",train!D131)</f>
        <v>#VALUE!</v>
      </c>
      <c r="B130" t="e">
        <f>IF(A130&gt;0,train!F131,"NA")</f>
        <v>#VALUE!</v>
      </c>
      <c r="F130">
        <f>FIND("Mr.",train!D131)</f>
        <v>10</v>
      </c>
      <c r="G130">
        <f>IF(F130&gt;0,train!F131,"NA")</f>
        <v>45</v>
      </c>
      <c r="J130" t="e">
        <f>FIND("Miss.",train!D131)</f>
        <v>#VALUE!</v>
      </c>
      <c r="K130" t="e">
        <f>IF(J130&gt;0,train!F131,"NA")</f>
        <v>#VALUE!</v>
      </c>
      <c r="N130" t="e">
        <f>FIND("Master.",train!D131)</f>
        <v>#VALUE!</v>
      </c>
    </row>
    <row r="131" spans="1:14" x14ac:dyDescent="0.25">
      <c r="A131" t="e">
        <f>FIND("Mrs.",train!D132)</f>
        <v>#VALUE!</v>
      </c>
      <c r="B131" t="e">
        <f>IF(A131&gt;0,train!F132,"NA")</f>
        <v>#VALUE!</v>
      </c>
      <c r="F131">
        <f>FIND("Mr.",train!D132)</f>
        <v>12</v>
      </c>
      <c r="G131">
        <f>IF(F131&gt;0,train!F132,"NA")</f>
        <v>33</v>
      </c>
      <c r="J131" t="e">
        <f>FIND("Miss.",train!D132)</f>
        <v>#VALUE!</v>
      </c>
      <c r="K131" t="e">
        <f>IF(J131&gt;0,train!F132,"NA")</f>
        <v>#VALUE!</v>
      </c>
      <c r="N131" t="e">
        <f>FIND("Master.",train!D132)</f>
        <v>#VALUE!</v>
      </c>
    </row>
    <row r="132" spans="1:14" x14ac:dyDescent="0.25">
      <c r="A132" t="e">
        <f>FIND("Mrs.",train!D133)</f>
        <v>#VALUE!</v>
      </c>
      <c r="B132" t="e">
        <f>IF(A132&gt;0,train!F133,"NA")</f>
        <v>#VALUE!</v>
      </c>
      <c r="F132">
        <f>FIND("Mr.",train!D133)</f>
        <v>9</v>
      </c>
      <c r="G132">
        <f>IF(F132&gt;0,train!F133,"NA")</f>
        <v>20</v>
      </c>
      <c r="J132" t="e">
        <f>FIND("Miss.",train!D133)</f>
        <v>#VALUE!</v>
      </c>
      <c r="K132" t="e">
        <f>IF(J132&gt;0,train!F133,"NA")</f>
        <v>#VALUE!</v>
      </c>
      <c r="N132" t="e">
        <f>FIND("Master.",train!D133)</f>
        <v>#VALUE!</v>
      </c>
    </row>
    <row r="133" spans="1:14" x14ac:dyDescent="0.25">
      <c r="A133">
        <f>FIND("Mrs.",train!D134)</f>
        <v>9</v>
      </c>
      <c r="B133">
        <f>IF(A133&gt;0,train!F134,"NA")</f>
        <v>47</v>
      </c>
      <c r="F133" t="e">
        <f>FIND("Mr.",train!D134)</f>
        <v>#VALUE!</v>
      </c>
      <c r="G133" t="e">
        <f>IF(F133&gt;0,train!F134,"NA")</f>
        <v>#VALUE!</v>
      </c>
      <c r="J133" t="e">
        <f>FIND("Miss.",train!D134)</f>
        <v>#VALUE!</v>
      </c>
      <c r="K133" t="e">
        <f>IF(J133&gt;0,train!F134,"NA")</f>
        <v>#VALUE!</v>
      </c>
      <c r="N133" t="e">
        <f>FIND("Master.",train!D134)</f>
        <v>#VALUE!</v>
      </c>
    </row>
    <row r="134" spans="1:14" x14ac:dyDescent="0.25">
      <c r="A134">
        <f>FIND("Mrs.",train!D135)</f>
        <v>8</v>
      </c>
      <c r="B134">
        <f>IF(A134&gt;0,train!F135,"NA")</f>
        <v>29</v>
      </c>
      <c r="F134" t="e">
        <f>FIND("Mr.",train!D135)</f>
        <v>#VALUE!</v>
      </c>
      <c r="G134" t="e">
        <f>IF(F134&gt;0,train!F135,"NA")</f>
        <v>#VALUE!</v>
      </c>
      <c r="J134" t="e">
        <f>FIND("Miss.",train!D135)</f>
        <v>#VALUE!</v>
      </c>
      <c r="K134" t="e">
        <f>IF(J134&gt;0,train!F135,"NA")</f>
        <v>#VALUE!</v>
      </c>
      <c r="N134" t="e">
        <f>FIND("Master.",train!D135)</f>
        <v>#VALUE!</v>
      </c>
    </row>
    <row r="135" spans="1:14" x14ac:dyDescent="0.25">
      <c r="A135" t="e">
        <f>FIND("Mrs.",train!D136)</f>
        <v>#VALUE!</v>
      </c>
      <c r="B135" t="e">
        <f>IF(A135&gt;0,train!F136,"NA")</f>
        <v>#VALUE!</v>
      </c>
      <c r="F135">
        <f>FIND("Mr.",train!D136)</f>
        <v>8</v>
      </c>
      <c r="G135">
        <f>IF(F135&gt;0,train!F136,"NA")</f>
        <v>25</v>
      </c>
      <c r="J135" t="e">
        <f>FIND("Miss.",train!D136)</f>
        <v>#VALUE!</v>
      </c>
      <c r="K135" t="e">
        <f>IF(J135&gt;0,train!F136,"NA")</f>
        <v>#VALUE!</v>
      </c>
      <c r="N135" t="e">
        <f>FIND("Master.",train!D136)</f>
        <v>#VALUE!</v>
      </c>
    </row>
    <row r="136" spans="1:14" x14ac:dyDescent="0.25">
      <c r="A136" t="e">
        <f>FIND("Mrs.",train!D137)</f>
        <v>#VALUE!</v>
      </c>
      <c r="B136" t="e">
        <f>IF(A136&gt;0,train!F137,"NA")</f>
        <v>#VALUE!</v>
      </c>
      <c r="F136">
        <f>FIND("Mr.",train!D137)</f>
        <v>10</v>
      </c>
      <c r="G136">
        <f>IF(F136&gt;0,train!F137,"NA")</f>
        <v>23</v>
      </c>
      <c r="J136" t="e">
        <f>FIND("Miss.",train!D137)</f>
        <v>#VALUE!</v>
      </c>
      <c r="K136" t="e">
        <f>IF(J136&gt;0,train!F137,"NA")</f>
        <v>#VALUE!</v>
      </c>
      <c r="N136" t="e">
        <f>FIND("Master.",train!D137)</f>
        <v>#VALUE!</v>
      </c>
    </row>
    <row r="137" spans="1:14" x14ac:dyDescent="0.25">
      <c r="A137" t="e">
        <f>FIND("Mrs.",train!D138)</f>
        <v>#VALUE!</v>
      </c>
      <c r="B137" t="e">
        <f>IF(A137&gt;0,train!F138,"NA")</f>
        <v>#VALUE!</v>
      </c>
      <c r="F137" t="e">
        <f>FIND("Mr.",train!D138)</f>
        <v>#VALUE!</v>
      </c>
      <c r="G137" t="e">
        <f>IF(F137&gt;0,train!F138,"NA")</f>
        <v>#VALUE!</v>
      </c>
      <c r="J137">
        <f>FIND("Miss.",train!D138)</f>
        <v>9</v>
      </c>
      <c r="K137">
        <f>IF(J137&gt;0,train!F138,"NA")</f>
        <v>19</v>
      </c>
      <c r="N137" t="e">
        <f>FIND("Master.",train!D138)</f>
        <v>#VALUE!</v>
      </c>
    </row>
    <row r="138" spans="1:14" x14ac:dyDescent="0.25">
      <c r="A138" t="e">
        <f>FIND("Mrs.",train!D139)</f>
        <v>#VALUE!</v>
      </c>
      <c r="B138" t="e">
        <f>IF(A138&gt;0,train!F139,"NA")</f>
        <v>#VALUE!</v>
      </c>
      <c r="F138">
        <f>FIND("Mr.",train!D139)</f>
        <v>11</v>
      </c>
      <c r="G138">
        <f>IF(F138&gt;0,train!F139,"NA")</f>
        <v>37</v>
      </c>
      <c r="J138" t="e">
        <f>FIND("Miss.",train!D139)</f>
        <v>#VALUE!</v>
      </c>
      <c r="K138" t="e">
        <f>IF(J138&gt;0,train!F139,"NA")</f>
        <v>#VALUE!</v>
      </c>
      <c r="N138" t="e">
        <f>FIND("Master.",train!D139)</f>
        <v>#VALUE!</v>
      </c>
    </row>
    <row r="139" spans="1:14" x14ac:dyDescent="0.25">
      <c r="A139" t="e">
        <f>FIND("Mrs.",train!D140)</f>
        <v>#VALUE!</v>
      </c>
      <c r="B139" t="e">
        <f>IF(A139&gt;0,train!F140,"NA")</f>
        <v>#VALUE!</v>
      </c>
      <c r="F139">
        <f>FIND("Mr.",train!D140)</f>
        <v>7</v>
      </c>
      <c r="G139">
        <f>IF(F139&gt;0,train!F140,"NA")</f>
        <v>16</v>
      </c>
      <c r="J139" t="e">
        <f>FIND("Miss.",train!D140)</f>
        <v>#VALUE!</v>
      </c>
      <c r="K139" t="e">
        <f>IF(J139&gt;0,train!F140,"NA")</f>
        <v>#VALUE!</v>
      </c>
      <c r="N139" t="e">
        <f>FIND("Master.",train!D140)</f>
        <v>#VALUE!</v>
      </c>
    </row>
    <row r="140" spans="1:14" x14ac:dyDescent="0.25">
      <c r="A140" t="e">
        <f>FIND("Mrs.",train!D141)</f>
        <v>#VALUE!</v>
      </c>
      <c r="B140" t="e">
        <f>IF(A140&gt;0,train!F141,"NA")</f>
        <v>#VALUE!</v>
      </c>
      <c r="F140">
        <f>FIND("Mr.",train!D141)</f>
        <v>9</v>
      </c>
      <c r="G140">
        <f>IF(F140&gt;0,train!F141,"NA")</f>
        <v>24</v>
      </c>
      <c r="J140" t="e">
        <f>FIND("Miss.",train!D141)</f>
        <v>#VALUE!</v>
      </c>
      <c r="K140" t="e">
        <f>IF(J140&gt;0,train!F141,"NA")</f>
        <v>#VALUE!</v>
      </c>
      <c r="N140" t="e">
        <f>FIND("Master.",train!D141)</f>
        <v>#VALUE!</v>
      </c>
    </row>
    <row r="141" spans="1:14" x14ac:dyDescent="0.25">
      <c r="A141">
        <f>FIND("Mrs.",train!D142)</f>
        <v>9</v>
      </c>
      <c r="B141">
        <f>IF(A141&gt;0,train!F142,"NA")</f>
        <v>36</v>
      </c>
      <c r="F141" t="e">
        <f>FIND("Mr.",train!D142)</f>
        <v>#VALUE!</v>
      </c>
      <c r="G141" t="e">
        <f>IF(F141&gt;0,train!F142,"NA")</f>
        <v>#VALUE!</v>
      </c>
      <c r="J141" t="e">
        <f>FIND("Miss.",train!D142)</f>
        <v>#VALUE!</v>
      </c>
      <c r="K141" t="e">
        <f>IF(J141&gt;0,train!F142,"NA")</f>
        <v>#VALUE!</v>
      </c>
      <c r="N141" t="e">
        <f>FIND("Master.",train!D142)</f>
        <v>#VALUE!</v>
      </c>
    </row>
    <row r="142" spans="1:14" x14ac:dyDescent="0.25">
      <c r="A142" t="e">
        <f>FIND("Mrs.",train!D143)</f>
        <v>#VALUE!</v>
      </c>
      <c r="B142" t="e">
        <f>IF(A142&gt;0,train!F143,"NA")</f>
        <v>#VALUE!</v>
      </c>
      <c r="F142" t="e">
        <f>FIND("Mr.",train!D143)</f>
        <v>#VALUE!</v>
      </c>
      <c r="G142" t="e">
        <f>IF(F142&gt;0,train!F143,"NA")</f>
        <v>#VALUE!</v>
      </c>
      <c r="J142">
        <f>FIND("Miss.",train!D143)</f>
        <v>9</v>
      </c>
      <c r="K142">
        <f>IF(J142&gt;0,train!F143,"NA")</f>
        <v>22</v>
      </c>
      <c r="N142" t="e">
        <f>FIND("Master.",train!D143)</f>
        <v>#VALUE!</v>
      </c>
    </row>
    <row r="143" spans="1:14" x14ac:dyDescent="0.25">
      <c r="A143">
        <f>FIND("Mrs.",train!D144)</f>
        <v>14</v>
      </c>
      <c r="B143">
        <f>IF(A143&gt;0,train!F144,"NA")</f>
        <v>24</v>
      </c>
      <c r="F143" t="e">
        <f>FIND("Mr.",train!D144)</f>
        <v>#VALUE!</v>
      </c>
      <c r="G143" t="e">
        <f>IF(F143&gt;0,train!F144,"NA")</f>
        <v>#VALUE!</v>
      </c>
      <c r="J143" t="e">
        <f>FIND("Miss.",train!D144)</f>
        <v>#VALUE!</v>
      </c>
      <c r="K143" t="e">
        <f>IF(J143&gt;0,train!F144,"NA")</f>
        <v>#VALUE!</v>
      </c>
      <c r="N143" t="e">
        <f>FIND("Master.",train!D144)</f>
        <v>#VALUE!</v>
      </c>
    </row>
    <row r="144" spans="1:14" x14ac:dyDescent="0.25">
      <c r="A144" t="e">
        <f>FIND("Mrs.",train!D145)</f>
        <v>#VALUE!</v>
      </c>
      <c r="B144" t="e">
        <f>IF(A144&gt;0,train!F145,"NA")</f>
        <v>#VALUE!</v>
      </c>
      <c r="F144">
        <f>FIND("Mr.",train!D145)</f>
        <v>8</v>
      </c>
      <c r="G144">
        <f>IF(F144&gt;0,train!F145,"NA")</f>
        <v>19</v>
      </c>
      <c r="J144" t="e">
        <f>FIND("Miss.",train!D145)</f>
        <v>#VALUE!</v>
      </c>
      <c r="K144" t="e">
        <f>IF(J144&gt;0,train!F145,"NA")</f>
        <v>#VALUE!</v>
      </c>
      <c r="N144" t="e">
        <f>FIND("Master.",train!D145)</f>
        <v>#VALUE!</v>
      </c>
    </row>
    <row r="145" spans="1:14" x14ac:dyDescent="0.25">
      <c r="A145" t="e">
        <f>FIND("Mrs.",train!D146)</f>
        <v>#VALUE!</v>
      </c>
      <c r="B145" t="e">
        <f>IF(A145&gt;0,train!F146,"NA")</f>
        <v>#VALUE!</v>
      </c>
      <c r="F145">
        <f>FIND("Mr.",train!D146)</f>
        <v>9</v>
      </c>
      <c r="G145">
        <f>IF(F145&gt;0,train!F146,"NA")</f>
        <v>18</v>
      </c>
      <c r="J145" t="e">
        <f>FIND("Miss.",train!D146)</f>
        <v>#VALUE!</v>
      </c>
      <c r="K145" t="e">
        <f>IF(J145&gt;0,train!F146,"NA")</f>
        <v>#VALUE!</v>
      </c>
      <c r="N145" t="e">
        <f>FIND("Master.",train!D146)</f>
        <v>#VALUE!</v>
      </c>
    </row>
    <row r="146" spans="1:14" x14ac:dyDescent="0.25">
      <c r="A146" t="e">
        <f>FIND("Mrs.",train!D147)</f>
        <v>#VALUE!</v>
      </c>
      <c r="B146" t="e">
        <f>IF(A146&gt;0,train!F147,"NA")</f>
        <v>#VALUE!</v>
      </c>
      <c r="F146">
        <f>FIND("Mr.",train!D147)</f>
        <v>11</v>
      </c>
      <c r="G146">
        <f>IF(F146&gt;0,train!F147,"NA")</f>
        <v>19</v>
      </c>
      <c r="J146" t="e">
        <f>FIND("Miss.",train!D147)</f>
        <v>#VALUE!</v>
      </c>
      <c r="K146" t="e">
        <f>IF(J146&gt;0,train!F147,"NA")</f>
        <v>#VALUE!</v>
      </c>
      <c r="N146" t="e">
        <f>FIND("Master.",train!D147)</f>
        <v>#VALUE!</v>
      </c>
    </row>
    <row r="147" spans="1:14" x14ac:dyDescent="0.25">
      <c r="A147" t="e">
        <f>FIND("Mrs.",train!D148)</f>
        <v>#VALUE!</v>
      </c>
      <c r="B147" t="e">
        <f>IF(A147&gt;0,train!F148,"NA")</f>
        <v>#VALUE!</v>
      </c>
      <c r="F147">
        <f>FIND("Mr.",train!D148)</f>
        <v>12</v>
      </c>
      <c r="G147">
        <f>IF(F147&gt;0,train!F148,"NA")</f>
        <v>27</v>
      </c>
      <c r="J147" t="e">
        <f>FIND("Miss.",train!D148)</f>
        <v>#VALUE!</v>
      </c>
      <c r="K147" t="e">
        <f>IF(J147&gt;0,train!F148,"NA")</f>
        <v>#VALUE!</v>
      </c>
      <c r="N147" t="e">
        <f>FIND("Master.",train!D148)</f>
        <v>#VALUE!</v>
      </c>
    </row>
    <row r="148" spans="1:14" x14ac:dyDescent="0.25">
      <c r="A148" t="e">
        <f>FIND("Mrs.",train!D149)</f>
        <v>#VALUE!</v>
      </c>
      <c r="B148" t="e">
        <f>IF(A148&gt;0,train!F149,"NA")</f>
        <v>#VALUE!</v>
      </c>
      <c r="F148" t="e">
        <f>FIND("Mr.",train!D149)</f>
        <v>#VALUE!</v>
      </c>
      <c r="G148" t="e">
        <f>IF(F148&gt;0,train!F149,"NA")</f>
        <v>#VALUE!</v>
      </c>
      <c r="J148">
        <f>FIND("Miss.",train!D149)</f>
        <v>7</v>
      </c>
      <c r="K148">
        <f>IF(J148&gt;0,train!F149,"NA")</f>
        <v>9</v>
      </c>
      <c r="N148" t="e">
        <f>FIND("Master.",train!D149)</f>
        <v>#VALUE!</v>
      </c>
    </row>
    <row r="149" spans="1:14" x14ac:dyDescent="0.25">
      <c r="A149" t="e">
        <f>FIND("Mrs.",train!D150)</f>
        <v>#VALUE!</v>
      </c>
      <c r="B149" t="e">
        <f>IF(A149&gt;0,train!F150,"NA")</f>
        <v>#VALUE!</v>
      </c>
      <c r="F149">
        <f>FIND("Mr.",train!D150)</f>
        <v>11</v>
      </c>
      <c r="G149">
        <f>IF(F149&gt;0,train!F150,"NA")</f>
        <v>36.5</v>
      </c>
      <c r="J149" t="e">
        <f>FIND("Miss.",train!D150)</f>
        <v>#VALUE!</v>
      </c>
      <c r="K149" t="e">
        <f>IF(J149&gt;0,train!F150,"NA")</f>
        <v>#VALUE!</v>
      </c>
      <c r="N149" t="e">
        <f>FIND("Master.",train!D150)</f>
        <v>#VALUE!</v>
      </c>
    </row>
    <row r="150" spans="1:14" x14ac:dyDescent="0.25">
      <c r="A150" t="e">
        <f>FIND("Mrs.",train!D151)</f>
        <v>#VALUE!</v>
      </c>
      <c r="B150" t="e">
        <f>IF(A150&gt;0,train!F151,"NA")</f>
        <v>#VALUE!</v>
      </c>
      <c r="F150" t="e">
        <f>FIND("Mr.",train!D151)</f>
        <v>#VALUE!</v>
      </c>
      <c r="G150" t="e">
        <f>IF(F150&gt;0,train!F151,"NA")</f>
        <v>#VALUE!</v>
      </c>
      <c r="J150" t="e">
        <f>FIND("Miss.",train!D151)</f>
        <v>#VALUE!</v>
      </c>
      <c r="K150" t="e">
        <f>IF(J150&gt;0,train!F151,"NA")</f>
        <v>#VALUE!</v>
      </c>
      <c r="N150" t="e">
        <f>FIND("Master.",train!D151)</f>
        <v>#VALUE!</v>
      </c>
    </row>
    <row r="151" spans="1:14" x14ac:dyDescent="0.25">
      <c r="A151" t="e">
        <f>FIND("Mrs.",train!D152)</f>
        <v>#VALUE!</v>
      </c>
      <c r="B151" t="e">
        <f>IF(A151&gt;0,train!F152,"NA")</f>
        <v>#VALUE!</v>
      </c>
      <c r="F151" t="e">
        <f>FIND("Mr.",train!D152)</f>
        <v>#VALUE!</v>
      </c>
      <c r="G151" t="e">
        <f>IF(F151&gt;0,train!F152,"NA")</f>
        <v>#VALUE!</v>
      </c>
      <c r="J151" t="e">
        <f>FIND("Miss.",train!D152)</f>
        <v>#VALUE!</v>
      </c>
      <c r="K151" t="e">
        <f>IF(J151&gt;0,train!F152,"NA")</f>
        <v>#VALUE!</v>
      </c>
      <c r="N151" t="e">
        <f>FIND("Master.",train!D152)</f>
        <v>#VALUE!</v>
      </c>
    </row>
    <row r="152" spans="1:14" x14ac:dyDescent="0.25">
      <c r="A152">
        <f>FIND("Mrs.",train!D153)</f>
        <v>8</v>
      </c>
      <c r="B152">
        <f>IF(A152&gt;0,train!F153,"NA")</f>
        <v>22</v>
      </c>
      <c r="F152" t="e">
        <f>FIND("Mr.",train!D153)</f>
        <v>#VALUE!</v>
      </c>
      <c r="G152" t="e">
        <f>IF(F152&gt;0,train!F153,"NA")</f>
        <v>#VALUE!</v>
      </c>
      <c r="J152" t="e">
        <f>FIND("Miss.",train!D153)</f>
        <v>#VALUE!</v>
      </c>
      <c r="K152" t="e">
        <f>IF(J152&gt;0,train!F153,"NA")</f>
        <v>#VALUE!</v>
      </c>
      <c r="N152" t="e">
        <f>FIND("Master.",train!D153)</f>
        <v>#VALUE!</v>
      </c>
    </row>
    <row r="153" spans="1:14" x14ac:dyDescent="0.25">
      <c r="A153" t="e">
        <f>FIND("Mrs.",train!D154)</f>
        <v>#VALUE!</v>
      </c>
      <c r="B153" t="e">
        <f>IF(A153&gt;0,train!F154,"NA")</f>
        <v>#VALUE!</v>
      </c>
      <c r="F153">
        <f>FIND("Mr.",train!D154)</f>
        <v>6</v>
      </c>
      <c r="G153">
        <f>IF(F153&gt;0,train!F154,"NA")</f>
        <v>55.5</v>
      </c>
      <c r="J153" t="e">
        <f>FIND("Miss.",train!D154)</f>
        <v>#VALUE!</v>
      </c>
      <c r="K153" t="e">
        <f>IF(J153&gt;0,train!F154,"NA")</f>
        <v>#VALUE!</v>
      </c>
      <c r="N153" t="e">
        <f>FIND("Master.",train!D154)</f>
        <v>#VALUE!</v>
      </c>
    </row>
    <row r="154" spans="1:14" x14ac:dyDescent="0.25">
      <c r="A154" t="e">
        <f>FIND("Mrs.",train!D155)</f>
        <v>#VALUE!</v>
      </c>
      <c r="B154" t="e">
        <f>IF(A154&gt;0,train!F155,"NA")</f>
        <v>#VALUE!</v>
      </c>
      <c r="F154">
        <f>FIND("Mr.",train!D155)</f>
        <v>15</v>
      </c>
      <c r="G154">
        <f>IF(F154&gt;0,train!F155,"NA")</f>
        <v>40.5</v>
      </c>
      <c r="J154" t="e">
        <f>FIND("Miss.",train!D155)</f>
        <v>#VALUE!</v>
      </c>
      <c r="K154" t="e">
        <f>IF(J154&gt;0,train!F155,"NA")</f>
        <v>#VALUE!</v>
      </c>
      <c r="N154" t="e">
        <f>FIND("Master.",train!D155)</f>
        <v>#VALUE!</v>
      </c>
    </row>
    <row r="155" spans="1:14" x14ac:dyDescent="0.25">
      <c r="A155" t="e">
        <f>FIND("Mrs.",train!D156)</f>
        <v>#VALUE!</v>
      </c>
      <c r="B155" t="e">
        <f>IF(A155&gt;0,train!F156,"NA")</f>
        <v>#VALUE!</v>
      </c>
      <c r="F155">
        <f>FIND("Mr.",train!D156)</f>
        <v>8</v>
      </c>
      <c r="G155">
        <f>IF(F155&gt;0,train!F156,"NA")</f>
        <v>32</v>
      </c>
      <c r="J155" t="e">
        <f>FIND("Miss.",train!D156)</f>
        <v>#VALUE!</v>
      </c>
      <c r="K155" t="e">
        <f>IF(J155&gt;0,train!F156,"NA")</f>
        <v>#VALUE!</v>
      </c>
      <c r="N155" t="e">
        <f>FIND("Master.",train!D156)</f>
        <v>#VALUE!</v>
      </c>
    </row>
    <row r="156" spans="1:14" x14ac:dyDescent="0.25">
      <c r="A156" t="e">
        <f>FIND("Mrs.",train!D157)</f>
        <v>#VALUE!</v>
      </c>
      <c r="B156" t="e">
        <f>IF(A156&gt;0,train!F157,"NA")</f>
        <v>#VALUE!</v>
      </c>
      <c r="F156">
        <f>FIND("Mr.",train!D157)</f>
        <v>11</v>
      </c>
      <c r="G156">
        <f>IF(F156&gt;0,train!F157,"NA")</f>
        <v>51</v>
      </c>
      <c r="J156" t="e">
        <f>FIND("Miss.",train!D157)</f>
        <v>#VALUE!</v>
      </c>
      <c r="K156" t="e">
        <f>IF(J156&gt;0,train!F157,"NA")</f>
        <v>#VALUE!</v>
      </c>
      <c r="N156" t="e">
        <f>FIND("Master.",train!D157)</f>
        <v>#VALUE!</v>
      </c>
    </row>
    <row r="157" spans="1:14" x14ac:dyDescent="0.25">
      <c r="A157" t="e">
        <f>FIND("Mrs.",train!D158)</f>
        <v>#VALUE!</v>
      </c>
      <c r="B157" t="e">
        <f>IF(A157&gt;0,train!F158,"NA")</f>
        <v>#VALUE!</v>
      </c>
      <c r="F157" t="e">
        <f>FIND("Mr.",train!D158)</f>
        <v>#VALUE!</v>
      </c>
      <c r="G157" t="e">
        <f>IF(F157&gt;0,train!F158,"NA")</f>
        <v>#VALUE!</v>
      </c>
      <c r="J157">
        <f>FIND("Miss.",train!D158)</f>
        <v>10</v>
      </c>
      <c r="K157">
        <f>IF(J157&gt;0,train!F158,"NA")</f>
        <v>16</v>
      </c>
      <c r="N157" t="e">
        <f>FIND("Master.",train!D158)</f>
        <v>#VALUE!</v>
      </c>
    </row>
    <row r="158" spans="1:14" x14ac:dyDescent="0.25">
      <c r="A158" t="e">
        <f>FIND("Mrs.",train!D159)</f>
        <v>#VALUE!</v>
      </c>
      <c r="B158" t="e">
        <f>IF(A158&gt;0,train!F159,"NA")</f>
        <v>#VALUE!</v>
      </c>
      <c r="F158">
        <f>FIND("Mr.",train!D159)</f>
        <v>7</v>
      </c>
      <c r="G158">
        <f>IF(F158&gt;0,train!F159,"NA")</f>
        <v>30</v>
      </c>
      <c r="J158" t="e">
        <f>FIND("Miss.",train!D159)</f>
        <v>#VALUE!</v>
      </c>
      <c r="K158" t="e">
        <f>IF(J158&gt;0,train!F159,"NA")</f>
        <v>#VALUE!</v>
      </c>
      <c r="N158" t="e">
        <f>FIND("Master.",train!D159)</f>
        <v>#VALUE!</v>
      </c>
    </row>
    <row r="159" spans="1:14" x14ac:dyDescent="0.25">
      <c r="A159" t="e">
        <f>FIND("Mrs.",train!D160)</f>
        <v>#VALUE!</v>
      </c>
      <c r="B159" t="e">
        <f>IF(A159&gt;0,train!F160,"NA")</f>
        <v>#VALUE!</v>
      </c>
      <c r="F159">
        <f>FIND("Mr.",train!D160)</f>
        <v>12</v>
      </c>
      <c r="G159">
        <f>IF(F159&gt;0,train!F160,"NA")</f>
        <v>32</v>
      </c>
      <c r="J159" t="e">
        <f>FIND("Miss.",train!D160)</f>
        <v>#VALUE!</v>
      </c>
      <c r="K159" t="e">
        <f>IF(J159&gt;0,train!F160,"NA")</f>
        <v>#VALUE!</v>
      </c>
      <c r="N159" t="e">
        <f>FIND("Master.",train!D160)</f>
        <v>#VALUE!</v>
      </c>
    </row>
    <row r="160" spans="1:14" x14ac:dyDescent="0.25">
      <c r="A160" t="e">
        <f>FIND("Mrs.",train!D161)</f>
        <v>#VALUE!</v>
      </c>
      <c r="B160" t="e">
        <f>IF(A160&gt;0,train!F161,"NA")</f>
        <v>#VALUE!</v>
      </c>
      <c r="F160" t="e">
        <f>FIND("Mr.",train!D161)</f>
        <v>#VALUE!</v>
      </c>
      <c r="G160" t="e">
        <f>IF(F160&gt;0,train!F161,"NA")</f>
        <v>#VALUE!</v>
      </c>
      <c r="J160" t="e">
        <f>FIND("Miss.",train!D161)</f>
        <v>#VALUE!</v>
      </c>
      <c r="K160" t="e">
        <f>IF(J160&gt;0,train!F161,"NA")</f>
        <v>#VALUE!</v>
      </c>
      <c r="N160">
        <f>FIND("Master.",train!D161)</f>
        <v>7</v>
      </c>
    </row>
    <row r="161" spans="1:14" x14ac:dyDescent="0.25">
      <c r="A161" t="e">
        <f>FIND("Mrs.",train!D162)</f>
        <v>#VALUE!</v>
      </c>
      <c r="B161" t="e">
        <f>IF(A161&gt;0,train!F162,"NA")</f>
        <v>#VALUE!</v>
      </c>
      <c r="F161">
        <f>FIND("Mr.",train!D162)</f>
        <v>8</v>
      </c>
      <c r="G161">
        <f>IF(F161&gt;0,train!F162,"NA")</f>
        <v>44</v>
      </c>
      <c r="J161" t="e">
        <f>FIND("Miss.",train!D162)</f>
        <v>#VALUE!</v>
      </c>
      <c r="K161" t="e">
        <f>IF(J161&gt;0,train!F162,"NA")</f>
        <v>#VALUE!</v>
      </c>
      <c r="N161" t="e">
        <f>FIND("Master.",train!D162)</f>
        <v>#VALUE!</v>
      </c>
    </row>
    <row r="162" spans="1:14" x14ac:dyDescent="0.25">
      <c r="A162">
        <f>FIND("Mrs.",train!D163)</f>
        <v>7</v>
      </c>
      <c r="B162">
        <f>IF(A162&gt;0,train!F163,"NA")</f>
        <v>40</v>
      </c>
      <c r="F162" t="e">
        <f>FIND("Mr.",train!D163)</f>
        <v>#VALUE!</v>
      </c>
      <c r="G162" t="e">
        <f>IF(F162&gt;0,train!F163,"NA")</f>
        <v>#VALUE!</v>
      </c>
      <c r="J162" t="e">
        <f>FIND("Miss.",train!D163)</f>
        <v>#VALUE!</v>
      </c>
      <c r="K162" t="e">
        <f>IF(J162&gt;0,train!F163,"NA")</f>
        <v>#VALUE!</v>
      </c>
      <c r="N162" t="e">
        <f>FIND("Master.",train!D163)</f>
        <v>#VALUE!</v>
      </c>
    </row>
    <row r="163" spans="1:14" x14ac:dyDescent="0.25">
      <c r="A163" t="e">
        <f>FIND("Mrs.",train!D164)</f>
        <v>#VALUE!</v>
      </c>
      <c r="B163" t="e">
        <f>IF(A163&gt;0,train!F164,"NA")</f>
        <v>#VALUE!</v>
      </c>
      <c r="F163">
        <f>FIND("Mr.",train!D164)</f>
        <v>12</v>
      </c>
      <c r="G163">
        <f>IF(F163&gt;0,train!F164,"NA")</f>
        <v>26</v>
      </c>
      <c r="J163" t="e">
        <f>FIND("Miss.",train!D164)</f>
        <v>#VALUE!</v>
      </c>
      <c r="K163" t="e">
        <f>IF(J163&gt;0,train!F164,"NA")</f>
        <v>#VALUE!</v>
      </c>
      <c r="N163" t="e">
        <f>FIND("Master.",train!D164)</f>
        <v>#VALUE!</v>
      </c>
    </row>
    <row r="164" spans="1:14" x14ac:dyDescent="0.25">
      <c r="A164" t="e">
        <f>FIND("Mrs.",train!D165)</f>
        <v>#VALUE!</v>
      </c>
      <c r="B164" t="e">
        <f>IF(A164&gt;0,train!F165,"NA")</f>
        <v>#VALUE!</v>
      </c>
      <c r="F164">
        <f>FIND("Mr.",train!D165)</f>
        <v>8</v>
      </c>
      <c r="G164">
        <f>IF(F164&gt;0,train!F165,"NA")</f>
        <v>17</v>
      </c>
      <c r="J164" t="e">
        <f>FIND("Miss.",train!D165)</f>
        <v>#VALUE!</v>
      </c>
      <c r="K164" t="e">
        <f>IF(J164&gt;0,train!F165,"NA")</f>
        <v>#VALUE!</v>
      </c>
      <c r="N164" t="e">
        <f>FIND("Master.",train!D165)</f>
        <v>#VALUE!</v>
      </c>
    </row>
    <row r="165" spans="1:14" x14ac:dyDescent="0.25">
      <c r="A165" t="e">
        <f>FIND("Mrs.",train!D166)</f>
        <v>#VALUE!</v>
      </c>
      <c r="B165" t="e">
        <f>IF(A165&gt;0,train!F166,"NA")</f>
        <v>#VALUE!</v>
      </c>
      <c r="F165" t="e">
        <f>FIND("Mr.",train!D166)</f>
        <v>#VALUE!</v>
      </c>
      <c r="G165" t="e">
        <f>IF(F165&gt;0,train!F166,"NA")</f>
        <v>#VALUE!</v>
      </c>
      <c r="J165" t="e">
        <f>FIND("Miss.",train!D166)</f>
        <v>#VALUE!</v>
      </c>
      <c r="K165" t="e">
        <f>IF(J165&gt;0,train!F166,"NA")</f>
        <v>#VALUE!</v>
      </c>
      <c r="N165">
        <f>FIND("Master.",train!D166)</f>
        <v>9</v>
      </c>
    </row>
    <row r="166" spans="1:14" x14ac:dyDescent="0.25">
      <c r="A166" t="e">
        <f>FIND("Mrs.",train!D167)</f>
        <v>#VALUE!</v>
      </c>
      <c r="B166" t="e">
        <f>IF(A166&gt;0,train!F167,"NA")</f>
        <v>#VALUE!</v>
      </c>
      <c r="F166" t="e">
        <f>FIND("Mr.",train!D167)</f>
        <v>#VALUE!</v>
      </c>
      <c r="G166" t="e">
        <f>IF(F166&gt;0,train!F167,"NA")</f>
        <v>#VALUE!</v>
      </c>
      <c r="J166" t="e">
        <f>FIND("Miss.",train!D167)</f>
        <v>#VALUE!</v>
      </c>
      <c r="K166" t="e">
        <f>IF(J166&gt;0,train!F167,"NA")</f>
        <v>#VALUE!</v>
      </c>
      <c r="N166">
        <f>FIND("Master.",train!D167)</f>
        <v>12</v>
      </c>
    </row>
    <row r="167" spans="1:14" x14ac:dyDescent="0.25">
      <c r="A167">
        <f>FIND("Mrs.",train!D168)</f>
        <v>11</v>
      </c>
      <c r="B167">
        <f>IF(A167&gt;0,train!F168,"NA")</f>
        <v>36</v>
      </c>
      <c r="F167" t="e">
        <f>FIND("Mr.",train!D168)</f>
        <v>#VALUE!</v>
      </c>
      <c r="G167" t="e">
        <f>IF(F167&gt;0,train!F168,"NA")</f>
        <v>#VALUE!</v>
      </c>
      <c r="J167" t="e">
        <f>FIND("Miss.",train!D168)</f>
        <v>#VALUE!</v>
      </c>
      <c r="K167" t="e">
        <f>IF(J167&gt;0,train!F168,"NA")</f>
        <v>#VALUE!</v>
      </c>
      <c r="N167" t="e">
        <f>FIND("Master.",train!D168)</f>
        <v>#VALUE!</v>
      </c>
    </row>
    <row r="168" spans="1:14" x14ac:dyDescent="0.25">
      <c r="A168">
        <f>FIND("Mrs.",train!D169)</f>
        <v>8</v>
      </c>
      <c r="B168">
        <f>IF(A168&gt;0,train!F169,"NA")</f>
        <v>45</v>
      </c>
      <c r="F168" t="e">
        <f>FIND("Mr.",train!D169)</f>
        <v>#VALUE!</v>
      </c>
      <c r="G168" t="e">
        <f>IF(F168&gt;0,train!F169,"NA")</f>
        <v>#VALUE!</v>
      </c>
      <c r="J168" t="e">
        <f>FIND("Miss.",train!D169)</f>
        <v>#VALUE!</v>
      </c>
      <c r="K168" t="e">
        <f>IF(J168&gt;0,train!F169,"NA")</f>
        <v>#VALUE!</v>
      </c>
      <c r="N168" t="e">
        <f>FIND("Master.",train!D169)</f>
        <v>#VALUE!</v>
      </c>
    </row>
    <row r="169" spans="1:14" x14ac:dyDescent="0.25">
      <c r="A169" t="e">
        <f>FIND("Mrs.",train!D170)</f>
        <v>#VALUE!</v>
      </c>
      <c r="B169" t="e">
        <f>IF(A169&gt;0,train!F170,"NA")</f>
        <v>#VALUE!</v>
      </c>
      <c r="F169">
        <f>FIND("Mr.",train!D170)</f>
        <v>10</v>
      </c>
      <c r="G169">
        <f>IF(F169&gt;0,train!F170,"NA")</f>
        <v>32</v>
      </c>
      <c r="J169" t="e">
        <f>FIND("Miss.",train!D170)</f>
        <v>#VALUE!</v>
      </c>
      <c r="K169" t="e">
        <f>IF(J169&gt;0,train!F170,"NA")</f>
        <v>#VALUE!</v>
      </c>
      <c r="N169" t="e">
        <f>FIND("Master.",train!D170)</f>
        <v>#VALUE!</v>
      </c>
    </row>
    <row r="170" spans="1:14" x14ac:dyDescent="0.25">
      <c r="A170" t="e">
        <f>FIND("Mrs.",train!D171)</f>
        <v>#VALUE!</v>
      </c>
      <c r="B170" t="e">
        <f>IF(A170&gt;0,train!F171,"NA")</f>
        <v>#VALUE!</v>
      </c>
      <c r="F170">
        <f>FIND("Mr.",train!D171)</f>
        <v>7</v>
      </c>
      <c r="G170">
        <f>IF(F170&gt;0,train!F171,"NA")</f>
        <v>28</v>
      </c>
      <c r="J170" t="e">
        <f>FIND("Miss.",train!D171)</f>
        <v>#VALUE!</v>
      </c>
      <c r="K170" t="e">
        <f>IF(J170&gt;0,train!F171,"NA")</f>
        <v>#VALUE!</v>
      </c>
      <c r="N170" t="e">
        <f>FIND("Master.",train!D171)</f>
        <v>#VALUE!</v>
      </c>
    </row>
    <row r="171" spans="1:14" x14ac:dyDescent="0.25">
      <c r="A171" t="e">
        <f>FIND("Mrs.",train!D172)</f>
        <v>#VALUE!</v>
      </c>
      <c r="B171" t="e">
        <f>IF(A171&gt;0,train!F172,"NA")</f>
        <v>#VALUE!</v>
      </c>
      <c r="F171">
        <f>FIND("Mr.",train!D172)</f>
        <v>15</v>
      </c>
      <c r="G171">
        <f>IF(F171&gt;0,train!F172,"NA")</f>
        <v>61</v>
      </c>
      <c r="J171" t="e">
        <f>FIND("Miss.",train!D172)</f>
        <v>#VALUE!</v>
      </c>
      <c r="K171" t="e">
        <f>IF(J171&gt;0,train!F172,"NA")</f>
        <v>#VALUE!</v>
      </c>
      <c r="N171" t="e">
        <f>FIND("Master.",train!D172)</f>
        <v>#VALUE!</v>
      </c>
    </row>
    <row r="172" spans="1:14" x14ac:dyDescent="0.25">
      <c r="A172" t="e">
        <f>FIND("Mrs.",train!D173)</f>
        <v>#VALUE!</v>
      </c>
      <c r="B172" t="e">
        <f>IF(A172&gt;0,train!F173,"NA")</f>
        <v>#VALUE!</v>
      </c>
      <c r="F172" t="e">
        <f>FIND("Mr.",train!D173)</f>
        <v>#VALUE!</v>
      </c>
      <c r="G172" t="e">
        <f>IF(F172&gt;0,train!F173,"NA")</f>
        <v>#VALUE!</v>
      </c>
      <c r="J172" t="e">
        <f>FIND("Miss.",train!D173)</f>
        <v>#VALUE!</v>
      </c>
      <c r="K172" t="e">
        <f>IF(J172&gt;0,train!F173,"NA")</f>
        <v>#VALUE!</v>
      </c>
      <c r="N172">
        <f>FIND("Master.",train!D173)</f>
        <v>7</v>
      </c>
    </row>
    <row r="173" spans="1:14" x14ac:dyDescent="0.25">
      <c r="A173" t="e">
        <f>FIND("Mrs.",train!D174)</f>
        <v>#VALUE!</v>
      </c>
      <c r="B173" t="e">
        <f>IF(A173&gt;0,train!F174,"NA")</f>
        <v>#VALUE!</v>
      </c>
      <c r="F173" t="e">
        <f>FIND("Mr.",train!D174)</f>
        <v>#VALUE!</v>
      </c>
      <c r="G173" t="e">
        <f>IF(F173&gt;0,train!F174,"NA")</f>
        <v>#VALUE!</v>
      </c>
      <c r="J173">
        <f>FIND("Miss.",train!D174)</f>
        <v>10</v>
      </c>
      <c r="K173">
        <f>IF(J173&gt;0,train!F174,"NA")</f>
        <v>1</v>
      </c>
      <c r="N173" t="e">
        <f>FIND("Master.",train!D174)</f>
        <v>#VALUE!</v>
      </c>
    </row>
    <row r="174" spans="1:14" x14ac:dyDescent="0.25">
      <c r="A174" t="e">
        <f>FIND("Mrs.",train!D175)</f>
        <v>#VALUE!</v>
      </c>
      <c r="B174" t="e">
        <f>IF(A174&gt;0,train!F175,"NA")</f>
        <v>#VALUE!</v>
      </c>
      <c r="F174">
        <f>FIND("Mr.",train!D175)</f>
        <v>9</v>
      </c>
      <c r="G174">
        <f>IF(F174&gt;0,train!F175,"NA")</f>
        <v>21</v>
      </c>
      <c r="J174" t="e">
        <f>FIND("Miss.",train!D175)</f>
        <v>#VALUE!</v>
      </c>
      <c r="K174" t="e">
        <f>IF(J174&gt;0,train!F175,"NA")</f>
        <v>#VALUE!</v>
      </c>
      <c r="N174" t="e">
        <f>FIND("Master.",train!D175)</f>
        <v>#VALUE!</v>
      </c>
    </row>
    <row r="175" spans="1:14" x14ac:dyDescent="0.25">
      <c r="A175" t="e">
        <f>FIND("Mrs.",train!D176)</f>
        <v>#VALUE!</v>
      </c>
      <c r="B175" t="e">
        <f>IF(A175&gt;0,train!F176,"NA")</f>
        <v>#VALUE!</v>
      </c>
      <c r="F175">
        <f>FIND("Mr.",train!D176)</f>
        <v>8</v>
      </c>
      <c r="G175">
        <f>IF(F175&gt;0,train!F176,"NA")</f>
        <v>56</v>
      </c>
      <c r="J175" t="e">
        <f>FIND("Miss.",train!D176)</f>
        <v>#VALUE!</v>
      </c>
      <c r="K175" t="e">
        <f>IF(J175&gt;0,train!F176,"NA")</f>
        <v>#VALUE!</v>
      </c>
      <c r="N175" t="e">
        <f>FIND("Master.",train!D176)</f>
        <v>#VALUE!</v>
      </c>
    </row>
    <row r="176" spans="1:14" x14ac:dyDescent="0.25">
      <c r="A176" t="e">
        <f>FIND("Mrs.",train!D177)</f>
        <v>#VALUE!</v>
      </c>
      <c r="B176" t="e">
        <f>IF(A176&gt;0,train!F177,"NA")</f>
        <v>#VALUE!</v>
      </c>
      <c r="F176">
        <f>FIND("Mr.",train!D177)</f>
        <v>9</v>
      </c>
      <c r="G176">
        <f>IF(F176&gt;0,train!F177,"NA")</f>
        <v>18</v>
      </c>
      <c r="J176" t="e">
        <f>FIND("Miss.",train!D177)</f>
        <v>#VALUE!</v>
      </c>
      <c r="K176" t="e">
        <f>IF(J176&gt;0,train!F177,"NA")</f>
        <v>#VALUE!</v>
      </c>
      <c r="N176" t="e">
        <f>FIND("Master.",train!D177)</f>
        <v>#VALUE!</v>
      </c>
    </row>
    <row r="177" spans="1:14" x14ac:dyDescent="0.25">
      <c r="A177" t="e">
        <f>FIND("Mrs.",train!D178)</f>
        <v>#VALUE!</v>
      </c>
      <c r="B177" t="e">
        <f>IF(A177&gt;0,train!F178,"NA")</f>
        <v>#VALUE!</v>
      </c>
      <c r="F177" t="e">
        <f>FIND("Mr.",train!D178)</f>
        <v>#VALUE!</v>
      </c>
      <c r="G177" t="e">
        <f>IF(F177&gt;0,train!F178,"NA")</f>
        <v>#VALUE!</v>
      </c>
      <c r="J177" t="e">
        <f>FIND("Miss.",train!D178)</f>
        <v>#VALUE!</v>
      </c>
      <c r="K177" t="e">
        <f>IF(J177&gt;0,train!F178,"NA")</f>
        <v>#VALUE!</v>
      </c>
      <c r="N177">
        <f>FIND("Master.",train!D178)</f>
        <v>10</v>
      </c>
    </row>
    <row r="178" spans="1:14" x14ac:dyDescent="0.25">
      <c r="A178" t="e">
        <f>FIND("Mrs.",train!D179)</f>
        <v>#VALUE!</v>
      </c>
      <c r="B178" t="e">
        <f>IF(A178&gt;0,train!F179,"NA")</f>
        <v>#VALUE!</v>
      </c>
      <c r="F178" t="e">
        <f>FIND("Mr.",train!D179)</f>
        <v>#VALUE!</v>
      </c>
      <c r="G178" t="e">
        <f>IF(F178&gt;0,train!F179,"NA")</f>
        <v>#VALUE!</v>
      </c>
      <c r="J178">
        <f>FIND("Miss.",train!D179)</f>
        <v>8</v>
      </c>
      <c r="K178">
        <f>IF(J178&gt;0,train!F179,"NA")</f>
        <v>50</v>
      </c>
      <c r="N178" t="e">
        <f>FIND("Master.",train!D179)</f>
        <v>#VALUE!</v>
      </c>
    </row>
    <row r="179" spans="1:14" x14ac:dyDescent="0.25">
      <c r="A179" t="e">
        <f>FIND("Mrs.",train!D180)</f>
        <v>#VALUE!</v>
      </c>
      <c r="B179" t="e">
        <f>IF(A179&gt;0,train!F180,"NA")</f>
        <v>#VALUE!</v>
      </c>
      <c r="F179">
        <f>FIND("Mr.",train!D180)</f>
        <v>7</v>
      </c>
      <c r="G179">
        <f>IF(F179&gt;0,train!F180,"NA")</f>
        <v>30</v>
      </c>
      <c r="J179" t="e">
        <f>FIND("Miss.",train!D180)</f>
        <v>#VALUE!</v>
      </c>
      <c r="K179" t="e">
        <f>IF(J179&gt;0,train!F180,"NA")</f>
        <v>#VALUE!</v>
      </c>
      <c r="N179" t="e">
        <f>FIND("Master.",train!D180)</f>
        <v>#VALUE!</v>
      </c>
    </row>
    <row r="180" spans="1:14" x14ac:dyDescent="0.25">
      <c r="A180" t="e">
        <f>FIND("Mrs.",train!D181)</f>
        <v>#VALUE!</v>
      </c>
      <c r="B180" t="e">
        <f>IF(A180&gt;0,train!F181,"NA")</f>
        <v>#VALUE!</v>
      </c>
      <c r="F180">
        <f>FIND("Mr.",train!D181)</f>
        <v>10</v>
      </c>
      <c r="G180">
        <f>IF(F180&gt;0,train!F181,"NA")</f>
        <v>36</v>
      </c>
      <c r="J180" t="e">
        <f>FIND("Miss.",train!D181)</f>
        <v>#VALUE!</v>
      </c>
      <c r="K180" t="e">
        <f>IF(J180&gt;0,train!F181,"NA")</f>
        <v>#VALUE!</v>
      </c>
      <c r="N180" t="e">
        <f>FIND("Master.",train!D181)</f>
        <v>#VALUE!</v>
      </c>
    </row>
    <row r="181" spans="1:14" x14ac:dyDescent="0.25">
      <c r="A181" t="e">
        <f>FIND("Mrs.",train!D182)</f>
        <v>#VALUE!</v>
      </c>
      <c r="B181" t="e">
        <f>IF(A181&gt;0,train!F182,"NA")</f>
        <v>#VALUE!</v>
      </c>
      <c r="F181" t="e">
        <f>FIND("Mr.",train!D182)</f>
        <v>#VALUE!</v>
      </c>
      <c r="G181" t="e">
        <f>IF(F181&gt;0,train!F182,"NA")</f>
        <v>#VALUE!</v>
      </c>
      <c r="J181">
        <f>FIND("Miss.",train!D182)</f>
        <v>7</v>
      </c>
      <c r="K181">
        <f>IF(J181&gt;0,train!F182,"NA")</f>
        <v>21</v>
      </c>
      <c r="N181" t="e">
        <f>FIND("Master.",train!D182)</f>
        <v>#VALUE!</v>
      </c>
    </row>
    <row r="182" spans="1:14" x14ac:dyDescent="0.25">
      <c r="A182" t="e">
        <f>FIND("Mrs.",train!D183)</f>
        <v>#VALUE!</v>
      </c>
      <c r="B182" t="e">
        <f>IF(A182&gt;0,train!F183,"NA")</f>
        <v>#VALUE!</v>
      </c>
      <c r="F182">
        <f>FIND("Mr.",train!D183)</f>
        <v>9</v>
      </c>
      <c r="G182">
        <f>IF(F182&gt;0,train!F183,"NA")</f>
        <v>32</v>
      </c>
      <c r="J182" t="e">
        <f>FIND("Miss.",train!D183)</f>
        <v>#VALUE!</v>
      </c>
      <c r="K182" t="e">
        <f>IF(J182&gt;0,train!F183,"NA")</f>
        <v>#VALUE!</v>
      </c>
      <c r="N182" t="e">
        <f>FIND("Master.",train!D183)</f>
        <v>#VALUE!</v>
      </c>
    </row>
    <row r="183" spans="1:14" x14ac:dyDescent="0.25">
      <c r="A183" t="e">
        <f>FIND("Mrs.",train!D184)</f>
        <v>#VALUE!</v>
      </c>
      <c r="B183" t="e">
        <f>IF(A183&gt;0,train!F184,"NA")</f>
        <v>#VALUE!</v>
      </c>
      <c r="F183" t="e">
        <f>FIND("Mr.",train!D184)</f>
        <v>#VALUE!</v>
      </c>
      <c r="G183" t="e">
        <f>IF(F183&gt;0,train!F184,"NA")</f>
        <v>#VALUE!</v>
      </c>
      <c r="J183" t="e">
        <f>FIND("Miss.",train!D184)</f>
        <v>#VALUE!</v>
      </c>
      <c r="K183" t="e">
        <f>IF(J183&gt;0,train!F184,"NA")</f>
        <v>#VALUE!</v>
      </c>
      <c r="N183">
        <f>FIND("Master.",train!D184)</f>
        <v>10</v>
      </c>
    </row>
    <row r="184" spans="1:14" x14ac:dyDescent="0.25">
      <c r="A184" t="e">
        <f>FIND("Mrs.",train!D185)</f>
        <v>#VALUE!</v>
      </c>
      <c r="B184" t="e">
        <f>IF(A184&gt;0,train!F185,"NA")</f>
        <v>#VALUE!</v>
      </c>
      <c r="F184" t="e">
        <f>FIND("Mr.",train!D185)</f>
        <v>#VALUE!</v>
      </c>
      <c r="G184" t="e">
        <f>IF(F184&gt;0,train!F185,"NA")</f>
        <v>#VALUE!</v>
      </c>
      <c r="J184" t="e">
        <f>FIND("Miss.",train!D185)</f>
        <v>#VALUE!</v>
      </c>
      <c r="K184" t="e">
        <f>IF(J184&gt;0,train!F185,"NA")</f>
        <v>#VALUE!</v>
      </c>
      <c r="N184">
        <f>FIND("Master.",train!D185)</f>
        <v>9</v>
      </c>
    </row>
    <row r="185" spans="1:14" x14ac:dyDescent="0.25">
      <c r="A185" t="e">
        <f>FIND("Mrs.",train!D186)</f>
        <v>#VALUE!</v>
      </c>
      <c r="B185" t="e">
        <f>IF(A185&gt;0,train!F186,"NA")</f>
        <v>#VALUE!</v>
      </c>
      <c r="F185" t="e">
        <f>FIND("Mr.",train!D186)</f>
        <v>#VALUE!</v>
      </c>
      <c r="G185" t="e">
        <f>IF(F185&gt;0,train!F186,"NA")</f>
        <v>#VALUE!</v>
      </c>
      <c r="J185">
        <f>FIND("Miss.",train!D186)</f>
        <v>16</v>
      </c>
      <c r="K185">
        <f>IF(J185&gt;0,train!F186,"NA")</f>
        <v>4</v>
      </c>
      <c r="N185" t="e">
        <f>FIND("Master.",train!D186)</f>
        <v>#VALUE!</v>
      </c>
    </row>
    <row r="186" spans="1:14" x14ac:dyDescent="0.25">
      <c r="A186" t="e">
        <f>FIND("Mrs.",train!D187)</f>
        <v>#VALUE!</v>
      </c>
      <c r="B186" t="e">
        <f>IF(A186&gt;0,train!F187,"NA")</f>
        <v>#VALUE!</v>
      </c>
      <c r="F186">
        <f>FIND("Mr.",train!D187)</f>
        <v>7</v>
      </c>
      <c r="G186">
        <f>IF(F186&gt;0,train!F187,"NA")</f>
        <v>32</v>
      </c>
      <c r="J186" t="e">
        <f>FIND("Miss.",train!D187)</f>
        <v>#VALUE!</v>
      </c>
      <c r="K186" t="e">
        <f>IF(J186&gt;0,train!F187,"NA")</f>
        <v>#VALUE!</v>
      </c>
      <c r="N186" t="e">
        <f>FIND("Master.",train!D187)</f>
        <v>#VALUE!</v>
      </c>
    </row>
    <row r="187" spans="1:14" x14ac:dyDescent="0.25">
      <c r="A187">
        <f>FIND("Mrs.",train!D188)</f>
        <v>10</v>
      </c>
      <c r="B187">
        <f>IF(A187&gt;0,train!F188,"NA")</f>
        <v>36</v>
      </c>
      <c r="F187" t="e">
        <f>FIND("Mr.",train!D188)</f>
        <v>#VALUE!</v>
      </c>
      <c r="G187" t="e">
        <f>IF(F187&gt;0,train!F188,"NA")</f>
        <v>#VALUE!</v>
      </c>
      <c r="J187" t="e">
        <f>FIND("Miss.",train!D188)</f>
        <v>#VALUE!</v>
      </c>
      <c r="K187" t="e">
        <f>IF(J187&gt;0,train!F188,"NA")</f>
        <v>#VALUE!</v>
      </c>
      <c r="N187" t="e">
        <f>FIND("Master.",train!D188)</f>
        <v>#VALUE!</v>
      </c>
    </row>
    <row r="188" spans="1:14" x14ac:dyDescent="0.25">
      <c r="A188" t="e">
        <f>FIND("Mrs.",train!D189)</f>
        <v>#VALUE!</v>
      </c>
      <c r="B188" t="e">
        <f>IF(A188&gt;0,train!F189,"NA")</f>
        <v>#VALUE!</v>
      </c>
      <c r="F188">
        <f>FIND("Mr.",train!D189)</f>
        <v>10</v>
      </c>
      <c r="G188">
        <f>IF(F188&gt;0,train!F189,"NA")</f>
        <v>45</v>
      </c>
      <c r="J188" t="e">
        <f>FIND("Miss.",train!D189)</f>
        <v>#VALUE!</v>
      </c>
      <c r="K188" t="e">
        <f>IF(J188&gt;0,train!F189,"NA")</f>
        <v>#VALUE!</v>
      </c>
      <c r="N188" t="e">
        <f>FIND("Master.",train!D189)</f>
        <v>#VALUE!</v>
      </c>
    </row>
    <row r="189" spans="1:14" x14ac:dyDescent="0.25">
      <c r="A189" t="e">
        <f>FIND("Mrs.",train!D190)</f>
        <v>#VALUE!</v>
      </c>
      <c r="B189" t="e">
        <f>IF(A189&gt;0,train!F190,"NA")</f>
        <v>#VALUE!</v>
      </c>
      <c r="F189">
        <f>FIND("Mr.",train!D190)</f>
        <v>9</v>
      </c>
      <c r="G189">
        <f>IF(F189&gt;0,train!F190,"NA")</f>
        <v>40</v>
      </c>
      <c r="J189" t="e">
        <f>FIND("Miss.",train!D190)</f>
        <v>#VALUE!</v>
      </c>
      <c r="K189" t="e">
        <f>IF(J189&gt;0,train!F190,"NA")</f>
        <v>#VALUE!</v>
      </c>
      <c r="N189" t="e">
        <f>FIND("Master.",train!D190)</f>
        <v>#VALUE!</v>
      </c>
    </row>
    <row r="190" spans="1:14" x14ac:dyDescent="0.25">
      <c r="A190" t="e">
        <f>FIND("Mrs.",train!D191)</f>
        <v>#VALUE!</v>
      </c>
      <c r="B190" t="e">
        <f>IF(A190&gt;0,train!F191,"NA")</f>
        <v>#VALUE!</v>
      </c>
      <c r="F190">
        <f>FIND("Mr.",train!D191)</f>
        <v>9</v>
      </c>
      <c r="G190">
        <f>IF(F190&gt;0,train!F191,"NA")</f>
        <v>36</v>
      </c>
      <c r="J190" t="e">
        <f>FIND("Miss.",train!D191)</f>
        <v>#VALUE!</v>
      </c>
      <c r="K190" t="e">
        <f>IF(J190&gt;0,train!F191,"NA")</f>
        <v>#VALUE!</v>
      </c>
      <c r="N190" t="e">
        <f>FIND("Master.",train!D191)</f>
        <v>#VALUE!</v>
      </c>
    </row>
    <row r="191" spans="1:14" x14ac:dyDescent="0.25">
      <c r="A191">
        <f>FIND("Mrs.",train!D192)</f>
        <v>9</v>
      </c>
      <c r="B191">
        <f>IF(A191&gt;0,train!F192,"NA")</f>
        <v>32</v>
      </c>
      <c r="F191" t="e">
        <f>FIND("Mr.",train!D192)</f>
        <v>#VALUE!</v>
      </c>
      <c r="G191" t="e">
        <f>IF(F191&gt;0,train!F192,"NA")</f>
        <v>#VALUE!</v>
      </c>
      <c r="J191" t="e">
        <f>FIND("Miss.",train!D192)</f>
        <v>#VALUE!</v>
      </c>
      <c r="K191" t="e">
        <f>IF(J191&gt;0,train!F192,"NA")</f>
        <v>#VALUE!</v>
      </c>
      <c r="N191" t="e">
        <f>FIND("Master.",train!D192)</f>
        <v>#VALUE!</v>
      </c>
    </row>
    <row r="192" spans="1:14" x14ac:dyDescent="0.25">
      <c r="A192" t="e">
        <f>FIND("Mrs.",train!D193)</f>
        <v>#VALUE!</v>
      </c>
      <c r="B192" t="e">
        <f>IF(A192&gt;0,train!F193,"NA")</f>
        <v>#VALUE!</v>
      </c>
      <c r="F192">
        <f>FIND("Mr.",train!D193)</f>
        <v>11</v>
      </c>
      <c r="G192">
        <f>IF(F192&gt;0,train!F193,"NA")</f>
        <v>19</v>
      </c>
      <c r="J192" t="e">
        <f>FIND("Miss.",train!D193)</f>
        <v>#VALUE!</v>
      </c>
      <c r="K192" t="e">
        <f>IF(J192&gt;0,train!F193,"NA")</f>
        <v>#VALUE!</v>
      </c>
      <c r="N192" t="e">
        <f>FIND("Master.",train!D193)</f>
        <v>#VALUE!</v>
      </c>
    </row>
    <row r="193" spans="1:14" x14ac:dyDescent="0.25">
      <c r="A193" t="e">
        <f>FIND("Mrs.",train!D194)</f>
        <v>#VALUE!</v>
      </c>
      <c r="B193" t="e">
        <f>IF(A193&gt;0,train!F194,"NA")</f>
        <v>#VALUE!</v>
      </c>
      <c r="F193" t="e">
        <f>FIND("Mr.",train!D194)</f>
        <v>#VALUE!</v>
      </c>
      <c r="G193" t="e">
        <f>IF(F193&gt;0,train!F194,"NA")</f>
        <v>#VALUE!</v>
      </c>
      <c r="J193">
        <f>FIND("Miss.",train!D194)</f>
        <v>18</v>
      </c>
      <c r="K193">
        <f>IF(J193&gt;0,train!F194,"NA")</f>
        <v>19</v>
      </c>
      <c r="N193" t="e">
        <f>FIND("Master.",train!D194)</f>
        <v>#VALUE!</v>
      </c>
    </row>
    <row r="194" spans="1:14" x14ac:dyDescent="0.25">
      <c r="A194" t="e">
        <f>FIND("Mrs.",train!D195)</f>
        <v>#VALUE!</v>
      </c>
      <c r="B194" t="e">
        <f>IF(A194&gt;0,train!F195,"NA")</f>
        <v>#VALUE!</v>
      </c>
      <c r="F194" t="e">
        <f>FIND("Mr.",train!D195)</f>
        <v>#VALUE!</v>
      </c>
      <c r="G194" t="e">
        <f>IF(F194&gt;0,train!F195,"NA")</f>
        <v>#VALUE!</v>
      </c>
      <c r="J194" t="e">
        <f>FIND("Miss.",train!D195)</f>
        <v>#VALUE!</v>
      </c>
      <c r="K194" t="e">
        <f>IF(J194&gt;0,train!F195,"NA")</f>
        <v>#VALUE!</v>
      </c>
      <c r="N194">
        <f>FIND("Master.",train!D195)</f>
        <v>11</v>
      </c>
    </row>
    <row r="195" spans="1:14" x14ac:dyDescent="0.25">
      <c r="A195">
        <f>FIND("Mrs.",train!D196)</f>
        <v>8</v>
      </c>
      <c r="B195">
        <f>IF(A195&gt;0,train!F196,"NA")</f>
        <v>44</v>
      </c>
      <c r="F195" t="e">
        <f>FIND("Mr.",train!D196)</f>
        <v>#VALUE!</v>
      </c>
      <c r="G195" t="e">
        <f>IF(F195&gt;0,train!F196,"NA")</f>
        <v>#VALUE!</v>
      </c>
      <c r="J195" t="e">
        <f>FIND("Miss.",train!D196)</f>
        <v>#VALUE!</v>
      </c>
      <c r="K195" t="e">
        <f>IF(J195&gt;0,train!F196,"NA")</f>
        <v>#VALUE!</v>
      </c>
      <c r="N195" t="e">
        <f>FIND("Master.",train!D196)</f>
        <v>#VALUE!</v>
      </c>
    </row>
    <row r="196" spans="1:14" x14ac:dyDescent="0.25">
      <c r="A196" t="e">
        <f>FIND("Mrs.",train!D197)</f>
        <v>#VALUE!</v>
      </c>
      <c r="B196" t="e">
        <f>IF(A196&gt;0,train!F197,"NA")</f>
        <v>#VALUE!</v>
      </c>
      <c r="F196" t="e">
        <f>FIND("Mr.",train!D197)</f>
        <v>#VALUE!</v>
      </c>
      <c r="G196" t="e">
        <f>IF(F196&gt;0,train!F197,"NA")</f>
        <v>#VALUE!</v>
      </c>
      <c r="J196">
        <f>FIND("Miss.",train!D197)</f>
        <v>10</v>
      </c>
      <c r="K196">
        <f>IF(J196&gt;0,train!F197,"NA")</f>
        <v>58</v>
      </c>
      <c r="N196" t="e">
        <f>FIND("Master.",train!D197)</f>
        <v>#VALUE!</v>
      </c>
    </row>
    <row r="197" spans="1:14" x14ac:dyDescent="0.25">
      <c r="A197" t="e">
        <f>FIND("Mrs.",train!D198)</f>
        <v>#VALUE!</v>
      </c>
      <c r="B197" t="e">
        <f>IF(A197&gt;0,train!F198,"NA")</f>
        <v>#VALUE!</v>
      </c>
      <c r="F197">
        <f>FIND("Mr.",train!D198)</f>
        <v>10</v>
      </c>
      <c r="G197">
        <f>IF(F197&gt;0,train!F198,"NA")</f>
        <v>32</v>
      </c>
      <c r="J197" t="e">
        <f>FIND("Miss.",train!D198)</f>
        <v>#VALUE!</v>
      </c>
      <c r="K197" t="e">
        <f>IF(J197&gt;0,train!F198,"NA")</f>
        <v>#VALUE!</v>
      </c>
      <c r="N197" t="e">
        <f>FIND("Master.",train!D198)</f>
        <v>#VALUE!</v>
      </c>
    </row>
    <row r="198" spans="1:14" x14ac:dyDescent="0.25">
      <c r="A198" t="e">
        <f>FIND("Mrs.",train!D199)</f>
        <v>#VALUE!</v>
      </c>
      <c r="B198" t="e">
        <f>IF(A198&gt;0,train!F199,"NA")</f>
        <v>#VALUE!</v>
      </c>
      <c r="F198">
        <f>FIND("Mr.",train!D199)</f>
        <v>8</v>
      </c>
      <c r="G198">
        <f>IF(F198&gt;0,train!F199,"NA")</f>
        <v>42</v>
      </c>
      <c r="J198" t="e">
        <f>FIND("Miss.",train!D199)</f>
        <v>#VALUE!</v>
      </c>
      <c r="K198" t="e">
        <f>IF(J198&gt;0,train!F199,"NA")</f>
        <v>#VALUE!</v>
      </c>
      <c r="N198" t="e">
        <f>FIND("Master.",train!D199)</f>
        <v>#VALUE!</v>
      </c>
    </row>
    <row r="199" spans="1:14" x14ac:dyDescent="0.25">
      <c r="A199" t="e">
        <f>FIND("Mrs.",train!D200)</f>
        <v>#VALUE!</v>
      </c>
      <c r="B199" t="e">
        <f>IF(A199&gt;0,train!F200,"NA")</f>
        <v>#VALUE!</v>
      </c>
      <c r="F199" t="e">
        <f>FIND("Mr.",train!D200)</f>
        <v>#VALUE!</v>
      </c>
      <c r="G199" t="e">
        <f>IF(F199&gt;0,train!F200,"NA")</f>
        <v>#VALUE!</v>
      </c>
      <c r="J199">
        <f>FIND("Miss.",train!D200)</f>
        <v>10</v>
      </c>
      <c r="K199">
        <f>IF(J199&gt;0,train!F200,"NA")</f>
        <v>21</v>
      </c>
      <c r="N199" t="e">
        <f>FIND("Master.",train!D200)</f>
        <v>#VALUE!</v>
      </c>
    </row>
    <row r="200" spans="1:14" x14ac:dyDescent="0.25">
      <c r="A200" t="e">
        <f>FIND("Mrs.",train!D201)</f>
        <v>#VALUE!</v>
      </c>
      <c r="B200" t="e">
        <f>IF(A200&gt;0,train!F201,"NA")</f>
        <v>#VALUE!</v>
      </c>
      <c r="F200" t="e">
        <f>FIND("Mr.",train!D201)</f>
        <v>#VALUE!</v>
      </c>
      <c r="G200" t="e">
        <f>IF(F200&gt;0,train!F201,"NA")</f>
        <v>#VALUE!</v>
      </c>
      <c r="J200">
        <f>FIND("Miss.",train!D201)</f>
        <v>8</v>
      </c>
      <c r="K200">
        <f>IF(J200&gt;0,train!F201,"NA")</f>
        <v>24</v>
      </c>
      <c r="N200" t="e">
        <f>FIND("Master.",train!D201)</f>
        <v>#VALUE!</v>
      </c>
    </row>
    <row r="201" spans="1:14" x14ac:dyDescent="0.25">
      <c r="A201" t="e">
        <f>FIND("Mrs.",train!D202)</f>
        <v>#VALUE!</v>
      </c>
      <c r="B201" t="e">
        <f>IF(A201&gt;0,train!F202,"NA")</f>
        <v>#VALUE!</v>
      </c>
      <c r="F201">
        <f>FIND("Mr.",train!D202)</f>
        <v>14</v>
      </c>
      <c r="G201">
        <f>IF(F201&gt;0,train!F202,"NA")</f>
        <v>28</v>
      </c>
      <c r="J201" t="e">
        <f>FIND("Miss.",train!D202)</f>
        <v>#VALUE!</v>
      </c>
      <c r="K201" t="e">
        <f>IF(J201&gt;0,train!F202,"NA")</f>
        <v>#VALUE!</v>
      </c>
      <c r="N201" t="e">
        <f>FIND("Master.",train!D202)</f>
        <v>#VALUE!</v>
      </c>
    </row>
    <row r="202" spans="1:14" x14ac:dyDescent="0.25">
      <c r="A202" t="e">
        <f>FIND("Mrs.",train!D203)</f>
        <v>#VALUE!</v>
      </c>
      <c r="B202" t="e">
        <f>IF(A202&gt;0,train!F203,"NA")</f>
        <v>#VALUE!</v>
      </c>
      <c r="F202">
        <f>FIND("Mr.",train!D203)</f>
        <v>7</v>
      </c>
      <c r="G202">
        <f>IF(F202&gt;0,train!F203,"NA")</f>
        <v>32</v>
      </c>
      <c r="J202" t="e">
        <f>FIND("Miss.",train!D203)</f>
        <v>#VALUE!</v>
      </c>
      <c r="K202" t="e">
        <f>IF(J202&gt;0,train!F203,"NA")</f>
        <v>#VALUE!</v>
      </c>
      <c r="N202" t="e">
        <f>FIND("Master.",train!D203)</f>
        <v>#VALUE!</v>
      </c>
    </row>
    <row r="203" spans="1:14" x14ac:dyDescent="0.25">
      <c r="A203" t="e">
        <f>FIND("Mrs.",train!D204)</f>
        <v>#VALUE!</v>
      </c>
      <c r="B203" t="e">
        <f>IF(A203&gt;0,train!F204,"NA")</f>
        <v>#VALUE!</v>
      </c>
      <c r="F203">
        <f>FIND("Mr.",train!D204)</f>
        <v>11</v>
      </c>
      <c r="G203">
        <f>IF(F203&gt;0,train!F204,"NA")</f>
        <v>34</v>
      </c>
      <c r="J203" t="e">
        <f>FIND("Miss.",train!D204)</f>
        <v>#VALUE!</v>
      </c>
      <c r="K203" t="e">
        <f>IF(J203&gt;0,train!F204,"NA")</f>
        <v>#VALUE!</v>
      </c>
      <c r="N203" t="e">
        <f>FIND("Master.",train!D204)</f>
        <v>#VALUE!</v>
      </c>
    </row>
    <row r="204" spans="1:14" x14ac:dyDescent="0.25">
      <c r="A204" t="e">
        <f>FIND("Mrs.",train!D205)</f>
        <v>#VALUE!</v>
      </c>
      <c r="B204" t="e">
        <f>IF(A204&gt;0,train!F205,"NA")</f>
        <v>#VALUE!</v>
      </c>
      <c r="F204">
        <f>FIND("Mr.",train!D205)</f>
        <v>10</v>
      </c>
      <c r="G204">
        <f>IF(F204&gt;0,train!F205,"NA")</f>
        <v>45.5</v>
      </c>
      <c r="J204" t="e">
        <f>FIND("Miss.",train!D205)</f>
        <v>#VALUE!</v>
      </c>
      <c r="K204" t="e">
        <f>IF(J204&gt;0,train!F205,"NA")</f>
        <v>#VALUE!</v>
      </c>
      <c r="N204" t="e">
        <f>FIND("Master.",train!D205)</f>
        <v>#VALUE!</v>
      </c>
    </row>
    <row r="205" spans="1:14" x14ac:dyDescent="0.25">
      <c r="A205" t="e">
        <f>FIND("Mrs.",train!D206)</f>
        <v>#VALUE!</v>
      </c>
      <c r="B205" t="e">
        <f>IF(A205&gt;0,train!F206,"NA")</f>
        <v>#VALUE!</v>
      </c>
      <c r="F205">
        <f>FIND("Mr.",train!D206)</f>
        <v>8</v>
      </c>
      <c r="G205">
        <f>IF(F205&gt;0,train!F206,"NA")</f>
        <v>18</v>
      </c>
      <c r="J205" t="e">
        <f>FIND("Miss.",train!D206)</f>
        <v>#VALUE!</v>
      </c>
      <c r="K205" t="e">
        <f>IF(J205&gt;0,train!F206,"NA")</f>
        <v>#VALUE!</v>
      </c>
      <c r="N205" t="e">
        <f>FIND("Master.",train!D206)</f>
        <v>#VALUE!</v>
      </c>
    </row>
    <row r="206" spans="1:14" x14ac:dyDescent="0.25">
      <c r="A206" t="e">
        <f>FIND("Mrs.",train!D207)</f>
        <v>#VALUE!</v>
      </c>
      <c r="B206" t="e">
        <f>IF(A206&gt;0,train!F207,"NA")</f>
        <v>#VALUE!</v>
      </c>
      <c r="F206" t="e">
        <f>FIND("Mr.",train!D207)</f>
        <v>#VALUE!</v>
      </c>
      <c r="G206" t="e">
        <f>IF(F206&gt;0,train!F207,"NA")</f>
        <v>#VALUE!</v>
      </c>
      <c r="J206">
        <f>FIND("Miss.",train!D207)</f>
        <v>8</v>
      </c>
      <c r="K206">
        <f>IF(J206&gt;0,train!F207,"NA")</f>
        <v>2</v>
      </c>
      <c r="N206" t="e">
        <f>FIND("Master.",train!D207)</f>
        <v>#VALUE!</v>
      </c>
    </row>
    <row r="207" spans="1:14" x14ac:dyDescent="0.25">
      <c r="A207" t="e">
        <f>FIND("Mrs.",train!D208)</f>
        <v>#VALUE!</v>
      </c>
      <c r="B207" t="e">
        <f>IF(A207&gt;0,train!F208,"NA")</f>
        <v>#VALUE!</v>
      </c>
      <c r="F207">
        <f>FIND("Mr.",train!D208)</f>
        <v>12</v>
      </c>
      <c r="G207">
        <f>IF(F207&gt;0,train!F208,"NA")</f>
        <v>32</v>
      </c>
      <c r="J207" t="e">
        <f>FIND("Miss.",train!D208)</f>
        <v>#VALUE!</v>
      </c>
      <c r="K207" t="e">
        <f>IF(J207&gt;0,train!F208,"NA")</f>
        <v>#VALUE!</v>
      </c>
      <c r="N207" t="e">
        <f>FIND("Master.",train!D208)</f>
        <v>#VALUE!</v>
      </c>
    </row>
    <row r="208" spans="1:14" x14ac:dyDescent="0.25">
      <c r="A208" t="e">
        <f>FIND("Mrs.",train!D209)</f>
        <v>#VALUE!</v>
      </c>
      <c r="B208" t="e">
        <f>IF(A208&gt;0,train!F209,"NA")</f>
        <v>#VALUE!</v>
      </c>
      <c r="F208">
        <f>FIND("Mr.",train!D209)</f>
        <v>11</v>
      </c>
      <c r="G208">
        <f>IF(F208&gt;0,train!F209,"NA")</f>
        <v>26</v>
      </c>
      <c r="J208" t="e">
        <f>FIND("Miss.",train!D209)</f>
        <v>#VALUE!</v>
      </c>
      <c r="K208" t="e">
        <f>IF(J208&gt;0,train!F209,"NA")</f>
        <v>#VALUE!</v>
      </c>
      <c r="N208" t="e">
        <f>FIND("Master.",train!D209)</f>
        <v>#VALUE!</v>
      </c>
    </row>
    <row r="209" spans="1:14" x14ac:dyDescent="0.25">
      <c r="A209" t="e">
        <f>FIND("Mrs.",train!D210)</f>
        <v>#VALUE!</v>
      </c>
      <c r="B209" t="e">
        <f>IF(A209&gt;0,train!F210,"NA")</f>
        <v>#VALUE!</v>
      </c>
      <c r="F209" t="e">
        <f>FIND("Mr.",train!D210)</f>
        <v>#VALUE!</v>
      </c>
      <c r="G209" t="e">
        <f>IF(F209&gt;0,train!F210,"NA")</f>
        <v>#VALUE!</v>
      </c>
      <c r="J209">
        <f>FIND("Miss.",train!D210)</f>
        <v>7</v>
      </c>
      <c r="K209">
        <f>IF(J209&gt;0,train!F210,"NA")</f>
        <v>16</v>
      </c>
      <c r="N209" t="e">
        <f>FIND("Master.",train!D210)</f>
        <v>#VALUE!</v>
      </c>
    </row>
    <row r="210" spans="1:14" x14ac:dyDescent="0.25">
      <c r="A210" t="e">
        <f>FIND("Mrs.",train!D211)</f>
        <v>#VALUE!</v>
      </c>
      <c r="B210" t="e">
        <f>IF(A210&gt;0,train!F211,"NA")</f>
        <v>#VALUE!</v>
      </c>
      <c r="F210">
        <f>FIND("Mr.",train!D211)</f>
        <v>8</v>
      </c>
      <c r="G210">
        <f>IF(F210&gt;0,train!F211,"NA")</f>
        <v>40</v>
      </c>
      <c r="J210" t="e">
        <f>FIND("Miss.",train!D211)</f>
        <v>#VALUE!</v>
      </c>
      <c r="K210" t="e">
        <f>IF(J210&gt;0,train!F211,"NA")</f>
        <v>#VALUE!</v>
      </c>
      <c r="N210" t="e">
        <f>FIND("Master.",train!D211)</f>
        <v>#VALUE!</v>
      </c>
    </row>
    <row r="211" spans="1:14" x14ac:dyDescent="0.25">
      <c r="A211" t="e">
        <f>FIND("Mrs.",train!D212)</f>
        <v>#VALUE!</v>
      </c>
      <c r="B211" t="e">
        <f>IF(A211&gt;0,train!F212,"NA")</f>
        <v>#VALUE!</v>
      </c>
      <c r="F211">
        <f>FIND("Mr.",train!D212)</f>
        <v>6</v>
      </c>
      <c r="G211">
        <f>IF(F211&gt;0,train!F212,"NA")</f>
        <v>24</v>
      </c>
      <c r="J211" t="e">
        <f>FIND("Miss.",train!D212)</f>
        <v>#VALUE!</v>
      </c>
      <c r="K211" t="e">
        <f>IF(J211&gt;0,train!F212,"NA")</f>
        <v>#VALUE!</v>
      </c>
      <c r="N211" t="e">
        <f>FIND("Master.",train!D212)</f>
        <v>#VALUE!</v>
      </c>
    </row>
    <row r="212" spans="1:14" x14ac:dyDescent="0.25">
      <c r="A212" t="e">
        <f>FIND("Mrs.",train!D213)</f>
        <v>#VALUE!</v>
      </c>
      <c r="B212" t="e">
        <f>IF(A212&gt;0,train!F213,"NA")</f>
        <v>#VALUE!</v>
      </c>
      <c r="F212" t="e">
        <f>FIND("Mr.",train!D213)</f>
        <v>#VALUE!</v>
      </c>
      <c r="G212" t="e">
        <f>IF(F212&gt;0,train!F213,"NA")</f>
        <v>#VALUE!</v>
      </c>
      <c r="J212">
        <f>FIND("Miss.",train!D213)</f>
        <v>10</v>
      </c>
      <c r="K212">
        <f>IF(J212&gt;0,train!F213,"NA")</f>
        <v>25</v>
      </c>
      <c r="N212" t="e">
        <f>FIND("Master.",train!D213)</f>
        <v>#VALUE!</v>
      </c>
    </row>
    <row r="213" spans="1:14" x14ac:dyDescent="0.25">
      <c r="A213" t="e">
        <f>FIND("Mrs.",train!D214)</f>
        <v>#VALUE!</v>
      </c>
      <c r="B213" t="e">
        <f>IF(A213&gt;0,train!F214,"NA")</f>
        <v>#VALUE!</v>
      </c>
      <c r="F213">
        <f>FIND("Mr.",train!D214)</f>
        <v>9</v>
      </c>
      <c r="G213">
        <f>IF(F213&gt;0,train!F214,"NA")</f>
        <v>22</v>
      </c>
      <c r="J213" t="e">
        <f>FIND("Miss.",train!D214)</f>
        <v>#VALUE!</v>
      </c>
      <c r="K213" t="e">
        <f>IF(J213&gt;0,train!F214,"NA")</f>
        <v>#VALUE!</v>
      </c>
      <c r="N213" t="e">
        <f>FIND("Master.",train!D214)</f>
        <v>#VALUE!</v>
      </c>
    </row>
    <row r="214" spans="1:14" x14ac:dyDescent="0.25">
      <c r="A214" t="e">
        <f>FIND("Mrs.",train!D215)</f>
        <v>#VALUE!</v>
      </c>
      <c r="B214" t="e">
        <f>IF(A214&gt;0,train!F215,"NA")</f>
        <v>#VALUE!</v>
      </c>
      <c r="F214">
        <f>FIND("Mr.",train!D215)</f>
        <v>9</v>
      </c>
      <c r="G214">
        <f>IF(F214&gt;0,train!F215,"NA")</f>
        <v>30</v>
      </c>
      <c r="J214" t="e">
        <f>FIND("Miss.",train!D215)</f>
        <v>#VALUE!</v>
      </c>
      <c r="K214" t="e">
        <f>IF(J214&gt;0,train!F215,"NA")</f>
        <v>#VALUE!</v>
      </c>
      <c r="N214" t="e">
        <f>FIND("Master.",train!D215)</f>
        <v>#VALUE!</v>
      </c>
    </row>
    <row r="215" spans="1:14" x14ac:dyDescent="0.25">
      <c r="A215" t="e">
        <f>FIND("Mrs.",train!D216)</f>
        <v>#VALUE!</v>
      </c>
      <c r="B215" t="e">
        <f>IF(A215&gt;0,train!F216,"NA")</f>
        <v>#VALUE!</v>
      </c>
      <c r="F215">
        <f>FIND("Mr.",train!D216)</f>
        <v>10</v>
      </c>
      <c r="G215">
        <f>IF(F215&gt;0,train!F216,"NA")</f>
        <v>11</v>
      </c>
      <c r="J215" t="e">
        <f>FIND("Miss.",train!D216)</f>
        <v>#VALUE!</v>
      </c>
      <c r="K215" t="e">
        <f>IF(J215&gt;0,train!F216,"NA")</f>
        <v>#VALUE!</v>
      </c>
      <c r="N215" t="e">
        <f>FIND("Master.",train!D216)</f>
        <v>#VALUE!</v>
      </c>
    </row>
    <row r="216" spans="1:14" x14ac:dyDescent="0.25">
      <c r="A216" t="e">
        <f>FIND("Mrs.",train!D217)</f>
        <v>#VALUE!</v>
      </c>
      <c r="B216" t="e">
        <f>IF(A216&gt;0,train!F217,"NA")</f>
        <v>#VALUE!</v>
      </c>
      <c r="F216" t="e">
        <f>FIND("Mr.",train!D217)</f>
        <v>#VALUE!</v>
      </c>
      <c r="G216" t="e">
        <f>IF(F216&gt;0,train!F217,"NA")</f>
        <v>#VALUE!</v>
      </c>
      <c r="J216">
        <f>FIND("Miss.",train!D217)</f>
        <v>9</v>
      </c>
      <c r="K216">
        <f>IF(J216&gt;0,train!F217,"NA")</f>
        <v>31</v>
      </c>
      <c r="N216" t="e">
        <f>FIND("Master.",train!D217)</f>
        <v>#VALUE!</v>
      </c>
    </row>
    <row r="217" spans="1:14" x14ac:dyDescent="0.25">
      <c r="A217" t="e">
        <f>FIND("Mrs.",train!D218)</f>
        <v>#VALUE!</v>
      </c>
      <c r="B217" t="e">
        <f>IF(A217&gt;0,train!F218,"NA")</f>
        <v>#VALUE!</v>
      </c>
      <c r="F217" t="e">
        <f>FIND("Mr.",train!D218)</f>
        <v>#VALUE!</v>
      </c>
      <c r="G217" t="e">
        <f>IF(F217&gt;0,train!F218,"NA")</f>
        <v>#VALUE!</v>
      </c>
      <c r="J217">
        <f>FIND("Miss.",train!D218)</f>
        <v>11</v>
      </c>
      <c r="K217">
        <f>IF(J217&gt;0,train!F218,"NA")</f>
        <v>27</v>
      </c>
      <c r="N217" t="e">
        <f>FIND("Master.",train!D218)</f>
        <v>#VALUE!</v>
      </c>
    </row>
    <row r="218" spans="1:14" x14ac:dyDescent="0.25">
      <c r="A218" t="e">
        <f>FIND("Mrs.",train!D219)</f>
        <v>#VALUE!</v>
      </c>
      <c r="B218" t="e">
        <f>IF(A218&gt;0,train!F219,"NA")</f>
        <v>#VALUE!</v>
      </c>
      <c r="F218">
        <f>FIND("Mr.",train!D219)</f>
        <v>12</v>
      </c>
      <c r="G218">
        <f>IF(F218&gt;0,train!F219,"NA")</f>
        <v>42</v>
      </c>
      <c r="J218" t="e">
        <f>FIND("Miss.",train!D219)</f>
        <v>#VALUE!</v>
      </c>
      <c r="K218" t="e">
        <f>IF(J218&gt;0,train!F219,"NA")</f>
        <v>#VALUE!</v>
      </c>
      <c r="N218" t="e">
        <f>FIND("Master.",train!D219)</f>
        <v>#VALUE!</v>
      </c>
    </row>
    <row r="219" spans="1:14" x14ac:dyDescent="0.25">
      <c r="A219" t="e">
        <f>FIND("Mrs.",train!D220)</f>
        <v>#VALUE!</v>
      </c>
      <c r="B219" t="e">
        <f>IF(A219&gt;0,train!F220,"NA")</f>
        <v>#VALUE!</v>
      </c>
      <c r="F219" t="e">
        <f>FIND("Mr.",train!D220)</f>
        <v>#VALUE!</v>
      </c>
      <c r="G219" t="e">
        <f>IF(F219&gt;0,train!F220,"NA")</f>
        <v>#VALUE!</v>
      </c>
      <c r="J219">
        <f>FIND("Miss.",train!D220)</f>
        <v>10</v>
      </c>
      <c r="K219">
        <f>IF(J219&gt;0,train!F220,"NA")</f>
        <v>32</v>
      </c>
      <c r="N219" t="e">
        <f>FIND("Master.",train!D220)</f>
        <v>#VALUE!</v>
      </c>
    </row>
    <row r="220" spans="1:14" x14ac:dyDescent="0.25">
      <c r="A220" t="e">
        <f>FIND("Mrs.",train!D221)</f>
        <v>#VALUE!</v>
      </c>
      <c r="B220" t="e">
        <f>IF(A220&gt;0,train!F221,"NA")</f>
        <v>#VALUE!</v>
      </c>
      <c r="F220">
        <f>FIND("Mr.",train!D221)</f>
        <v>9</v>
      </c>
      <c r="G220">
        <f>IF(F220&gt;0,train!F221,"NA")</f>
        <v>30</v>
      </c>
      <c r="J220" t="e">
        <f>FIND("Miss.",train!D221)</f>
        <v>#VALUE!</v>
      </c>
      <c r="K220" t="e">
        <f>IF(J220&gt;0,train!F221,"NA")</f>
        <v>#VALUE!</v>
      </c>
      <c r="N220" t="e">
        <f>FIND("Master.",train!D221)</f>
        <v>#VALUE!</v>
      </c>
    </row>
    <row r="221" spans="1:14" x14ac:dyDescent="0.25">
      <c r="A221" t="e">
        <f>FIND("Mrs.",train!D222)</f>
        <v>#VALUE!</v>
      </c>
      <c r="B221" t="e">
        <f>IF(A221&gt;0,train!F222,"NA")</f>
        <v>#VALUE!</v>
      </c>
      <c r="F221">
        <f>FIND("Mr.",train!D222)</f>
        <v>13</v>
      </c>
      <c r="G221">
        <f>IF(F221&gt;0,train!F222,"NA")</f>
        <v>16</v>
      </c>
      <c r="J221" t="e">
        <f>FIND("Miss.",train!D222)</f>
        <v>#VALUE!</v>
      </c>
      <c r="K221" t="e">
        <f>IF(J221&gt;0,train!F222,"NA")</f>
        <v>#VALUE!</v>
      </c>
      <c r="N221" t="e">
        <f>FIND("Master.",train!D222)</f>
        <v>#VALUE!</v>
      </c>
    </row>
    <row r="222" spans="1:14" x14ac:dyDescent="0.25">
      <c r="A222" t="e">
        <f>FIND("Mrs.",train!D223)</f>
        <v>#VALUE!</v>
      </c>
      <c r="B222" t="e">
        <f>IF(A222&gt;0,train!F223,"NA")</f>
        <v>#VALUE!</v>
      </c>
      <c r="F222">
        <f>FIND("Mr.",train!D223)</f>
        <v>10</v>
      </c>
      <c r="G222">
        <f>IF(F222&gt;0,train!F223,"NA")</f>
        <v>27</v>
      </c>
      <c r="J222" t="e">
        <f>FIND("Miss.",train!D223)</f>
        <v>#VALUE!</v>
      </c>
      <c r="K222" t="e">
        <f>IF(J222&gt;0,train!F223,"NA")</f>
        <v>#VALUE!</v>
      </c>
      <c r="N222" t="e">
        <f>FIND("Master.",train!D223)</f>
        <v>#VALUE!</v>
      </c>
    </row>
    <row r="223" spans="1:14" x14ac:dyDescent="0.25">
      <c r="A223" t="e">
        <f>FIND("Mrs.",train!D224)</f>
        <v>#VALUE!</v>
      </c>
      <c r="B223" t="e">
        <f>IF(A223&gt;0,train!F224,"NA")</f>
        <v>#VALUE!</v>
      </c>
      <c r="F223">
        <f>FIND("Mr.",train!D224)</f>
        <v>8</v>
      </c>
      <c r="G223">
        <f>IF(F223&gt;0,train!F224,"NA")</f>
        <v>51</v>
      </c>
      <c r="J223" t="e">
        <f>FIND("Miss.",train!D224)</f>
        <v>#VALUE!</v>
      </c>
      <c r="K223" t="e">
        <f>IF(J223&gt;0,train!F224,"NA")</f>
        <v>#VALUE!</v>
      </c>
      <c r="N223" t="e">
        <f>FIND("Master.",train!D224)</f>
        <v>#VALUE!</v>
      </c>
    </row>
    <row r="224" spans="1:14" x14ac:dyDescent="0.25">
      <c r="A224" t="e">
        <f>FIND("Mrs.",train!D225)</f>
        <v>#VALUE!</v>
      </c>
      <c r="B224" t="e">
        <f>IF(A224&gt;0,train!F225,"NA")</f>
        <v>#VALUE!</v>
      </c>
      <c r="F224">
        <f>FIND("Mr.",train!D225)</f>
        <v>10</v>
      </c>
      <c r="G224">
        <f>IF(F224&gt;0,train!F225,"NA")</f>
        <v>32</v>
      </c>
      <c r="J224" t="e">
        <f>FIND("Miss.",train!D225)</f>
        <v>#VALUE!</v>
      </c>
      <c r="K224" t="e">
        <f>IF(J224&gt;0,train!F225,"NA")</f>
        <v>#VALUE!</v>
      </c>
      <c r="N224" t="e">
        <f>FIND("Master.",train!D225)</f>
        <v>#VALUE!</v>
      </c>
    </row>
    <row r="225" spans="1:14" x14ac:dyDescent="0.25">
      <c r="A225" t="e">
        <f>FIND("Mrs.",train!D226)</f>
        <v>#VALUE!</v>
      </c>
      <c r="B225" t="e">
        <f>IF(A225&gt;0,train!F226,"NA")</f>
        <v>#VALUE!</v>
      </c>
      <c r="F225">
        <f>FIND("Mr.",train!D226)</f>
        <v>7</v>
      </c>
      <c r="G225">
        <f>IF(F225&gt;0,train!F226,"NA")</f>
        <v>38</v>
      </c>
      <c r="J225" t="e">
        <f>FIND("Miss.",train!D226)</f>
        <v>#VALUE!</v>
      </c>
      <c r="K225" t="e">
        <f>IF(J225&gt;0,train!F226,"NA")</f>
        <v>#VALUE!</v>
      </c>
      <c r="N225" t="e">
        <f>FIND("Master.",train!D226)</f>
        <v>#VALUE!</v>
      </c>
    </row>
    <row r="226" spans="1:14" x14ac:dyDescent="0.25">
      <c r="A226" t="e">
        <f>FIND("Mrs.",train!D227)</f>
        <v>#VALUE!</v>
      </c>
      <c r="B226" t="e">
        <f>IF(A226&gt;0,train!F227,"NA")</f>
        <v>#VALUE!</v>
      </c>
      <c r="F226">
        <f>FIND("Mr.",train!D227)</f>
        <v>11</v>
      </c>
      <c r="G226">
        <f>IF(F226&gt;0,train!F227,"NA")</f>
        <v>22</v>
      </c>
      <c r="J226" t="e">
        <f>FIND("Miss.",train!D227)</f>
        <v>#VALUE!</v>
      </c>
      <c r="K226" t="e">
        <f>IF(J226&gt;0,train!F227,"NA")</f>
        <v>#VALUE!</v>
      </c>
      <c r="N226" t="e">
        <f>FIND("Master.",train!D227)</f>
        <v>#VALUE!</v>
      </c>
    </row>
    <row r="227" spans="1:14" x14ac:dyDescent="0.25">
      <c r="A227" t="e">
        <f>FIND("Mrs.",train!D228)</f>
        <v>#VALUE!</v>
      </c>
      <c r="B227" t="e">
        <f>IF(A227&gt;0,train!F228,"NA")</f>
        <v>#VALUE!</v>
      </c>
      <c r="F227">
        <f>FIND("Mr.",train!D228)</f>
        <v>10</v>
      </c>
      <c r="G227">
        <f>IF(F227&gt;0,train!F228,"NA")</f>
        <v>19</v>
      </c>
      <c r="J227" t="e">
        <f>FIND("Miss.",train!D228)</f>
        <v>#VALUE!</v>
      </c>
      <c r="K227" t="e">
        <f>IF(J227&gt;0,train!F228,"NA")</f>
        <v>#VALUE!</v>
      </c>
      <c r="N227" t="e">
        <f>FIND("Master.",train!D228)</f>
        <v>#VALUE!</v>
      </c>
    </row>
    <row r="228" spans="1:14" x14ac:dyDescent="0.25">
      <c r="A228" t="e">
        <f>FIND("Mrs.",train!D229)</f>
        <v>#VALUE!</v>
      </c>
      <c r="B228" t="e">
        <f>IF(A228&gt;0,train!F229,"NA")</f>
        <v>#VALUE!</v>
      </c>
      <c r="F228">
        <f>FIND("Mr.",train!D229)</f>
        <v>9</v>
      </c>
      <c r="G228">
        <f>IF(F228&gt;0,train!F229,"NA")</f>
        <v>20.5</v>
      </c>
      <c r="J228" t="e">
        <f>FIND("Miss.",train!D229)</f>
        <v>#VALUE!</v>
      </c>
      <c r="K228" t="e">
        <f>IF(J228&gt;0,train!F229,"NA")</f>
        <v>#VALUE!</v>
      </c>
      <c r="N228" t="e">
        <f>FIND("Master.",train!D229)</f>
        <v>#VALUE!</v>
      </c>
    </row>
    <row r="229" spans="1:14" x14ac:dyDescent="0.25">
      <c r="A229" t="e">
        <f>FIND("Mrs.",train!D230)</f>
        <v>#VALUE!</v>
      </c>
      <c r="B229" t="e">
        <f>IF(A229&gt;0,train!F230,"NA")</f>
        <v>#VALUE!</v>
      </c>
      <c r="F229">
        <f>FIND("Mr.",train!D230)</f>
        <v>12</v>
      </c>
      <c r="G229">
        <f>IF(F229&gt;0,train!F230,"NA")</f>
        <v>18</v>
      </c>
      <c r="J229" t="e">
        <f>FIND("Miss.",train!D230)</f>
        <v>#VALUE!</v>
      </c>
      <c r="K229" t="e">
        <f>IF(J229&gt;0,train!F230,"NA")</f>
        <v>#VALUE!</v>
      </c>
      <c r="N229" t="e">
        <f>FIND("Master.",train!D230)</f>
        <v>#VALUE!</v>
      </c>
    </row>
    <row r="230" spans="1:14" x14ac:dyDescent="0.25">
      <c r="A230" t="e">
        <f>FIND("Mrs.",train!D231)</f>
        <v>#VALUE!</v>
      </c>
      <c r="B230" t="e">
        <f>IF(A230&gt;0,train!F231,"NA")</f>
        <v>#VALUE!</v>
      </c>
      <c r="F230" t="e">
        <f>FIND("Mr.",train!D231)</f>
        <v>#VALUE!</v>
      </c>
      <c r="G230" t="e">
        <f>IF(F230&gt;0,train!F231,"NA")</f>
        <v>#VALUE!</v>
      </c>
      <c r="J230">
        <f>FIND("Miss.",train!D231)</f>
        <v>10</v>
      </c>
      <c r="K230">
        <f>IF(J230&gt;0,train!F231,"NA")</f>
        <v>21</v>
      </c>
      <c r="N230" t="e">
        <f>FIND("Master.",train!D231)</f>
        <v>#VALUE!</v>
      </c>
    </row>
    <row r="231" spans="1:14" x14ac:dyDescent="0.25">
      <c r="A231">
        <f>FIND("Mrs.",train!D232)</f>
        <v>9</v>
      </c>
      <c r="B231">
        <f>IF(A231&gt;0,train!F232,"NA")</f>
        <v>36</v>
      </c>
      <c r="F231" t="e">
        <f>FIND("Mr.",train!D232)</f>
        <v>#VALUE!</v>
      </c>
      <c r="G231" t="e">
        <f>IF(F231&gt;0,train!F232,"NA")</f>
        <v>#VALUE!</v>
      </c>
      <c r="J231" t="e">
        <f>FIND("Miss.",train!D232)</f>
        <v>#VALUE!</v>
      </c>
      <c r="K231" t="e">
        <f>IF(J231&gt;0,train!F232,"NA")</f>
        <v>#VALUE!</v>
      </c>
      <c r="N231" t="e">
        <f>FIND("Master.",train!D232)</f>
        <v>#VALUE!</v>
      </c>
    </row>
    <row r="232" spans="1:14" x14ac:dyDescent="0.25">
      <c r="A232" t="e">
        <f>FIND("Mrs.",train!D233)</f>
        <v>#VALUE!</v>
      </c>
      <c r="B232" t="e">
        <f>IF(A232&gt;0,train!F233,"NA")</f>
        <v>#VALUE!</v>
      </c>
      <c r="F232">
        <f>FIND("Mr.",train!D233)</f>
        <v>10</v>
      </c>
      <c r="G232">
        <f>IF(F232&gt;0,train!F233,"NA")</f>
        <v>29</v>
      </c>
      <c r="J232" t="e">
        <f>FIND("Miss.",train!D233)</f>
        <v>#VALUE!</v>
      </c>
      <c r="K232" t="e">
        <f>IF(J232&gt;0,train!F233,"NA")</f>
        <v>#VALUE!</v>
      </c>
      <c r="N232" t="e">
        <f>FIND("Master.",train!D233)</f>
        <v>#VALUE!</v>
      </c>
    </row>
    <row r="233" spans="1:14" x14ac:dyDescent="0.25">
      <c r="A233" t="e">
        <f>FIND("Mrs.",train!D234)</f>
        <v>#VALUE!</v>
      </c>
      <c r="B233" t="e">
        <f>IF(A233&gt;0,train!F234,"NA")</f>
        <v>#VALUE!</v>
      </c>
      <c r="F233">
        <f>FIND("Mr.",train!D234)</f>
        <v>11</v>
      </c>
      <c r="G233">
        <f>IF(F233&gt;0,train!F234,"NA")</f>
        <v>59</v>
      </c>
      <c r="J233" t="e">
        <f>FIND("Miss.",train!D234)</f>
        <v>#VALUE!</v>
      </c>
      <c r="K233" t="e">
        <f>IF(J233&gt;0,train!F234,"NA")</f>
        <v>#VALUE!</v>
      </c>
      <c r="N233" t="e">
        <f>FIND("Master.",train!D234)</f>
        <v>#VALUE!</v>
      </c>
    </row>
    <row r="234" spans="1:14" x14ac:dyDescent="0.25">
      <c r="A234" t="e">
        <f>FIND("Mrs.",train!D235)</f>
        <v>#VALUE!</v>
      </c>
      <c r="B234" t="e">
        <f>IF(A234&gt;0,train!F235,"NA")</f>
        <v>#VALUE!</v>
      </c>
      <c r="F234" t="e">
        <f>FIND("Mr.",train!D235)</f>
        <v>#VALUE!</v>
      </c>
      <c r="G234" t="e">
        <f>IF(F234&gt;0,train!F235,"NA")</f>
        <v>#VALUE!</v>
      </c>
      <c r="J234">
        <f>FIND("Miss.",train!D235)</f>
        <v>10</v>
      </c>
      <c r="K234">
        <f>IF(J234&gt;0,train!F235,"NA")</f>
        <v>25</v>
      </c>
      <c r="N234" t="e">
        <f>FIND("Master.",train!D235)</f>
        <v>#VALUE!</v>
      </c>
    </row>
    <row r="235" spans="1:14" x14ac:dyDescent="0.25">
      <c r="A235" t="e">
        <f>FIND("Mrs.",train!D236)</f>
        <v>#VALUE!</v>
      </c>
      <c r="B235" t="e">
        <f>IF(A235&gt;0,train!F236,"NA")</f>
        <v>#VALUE!</v>
      </c>
      <c r="F235">
        <f>FIND("Mr.",train!D236)</f>
        <v>9</v>
      </c>
      <c r="G235">
        <f>IF(F235&gt;0,train!F236,"NA")</f>
        <v>24</v>
      </c>
      <c r="J235" t="e">
        <f>FIND("Miss.",train!D236)</f>
        <v>#VALUE!</v>
      </c>
      <c r="K235" t="e">
        <f>IF(J235&gt;0,train!F236,"NA")</f>
        <v>#VALUE!</v>
      </c>
      <c r="N235" t="e">
        <f>FIND("Master.",train!D236)</f>
        <v>#VALUE!</v>
      </c>
    </row>
    <row r="236" spans="1:14" x14ac:dyDescent="0.25">
      <c r="A236" t="e">
        <f>FIND("Mrs.",train!D237)</f>
        <v>#VALUE!</v>
      </c>
      <c r="B236" t="e">
        <f>IF(A236&gt;0,train!F237,"NA")</f>
        <v>#VALUE!</v>
      </c>
      <c r="F236" t="e">
        <f>FIND("Mr.",train!D237)</f>
        <v>#VALUE!</v>
      </c>
      <c r="G236" t="e">
        <f>IF(F236&gt;0,train!F237,"NA")</f>
        <v>#VALUE!</v>
      </c>
      <c r="J236">
        <f>FIND("Miss.",train!D237)</f>
        <v>11</v>
      </c>
      <c r="K236">
        <f>IF(J236&gt;0,train!F237,"NA")</f>
        <v>21</v>
      </c>
      <c r="N236" t="e">
        <f>FIND("Master.",train!D237)</f>
        <v>#VALUE!</v>
      </c>
    </row>
    <row r="237" spans="1:14" x14ac:dyDescent="0.25">
      <c r="A237" t="e">
        <f>FIND("Mrs.",train!D238)</f>
        <v>#VALUE!</v>
      </c>
      <c r="B237" t="e">
        <f>IF(A237&gt;0,train!F238,"NA")</f>
        <v>#VALUE!</v>
      </c>
      <c r="F237">
        <f>FIND("Mr.",train!D238)</f>
        <v>7</v>
      </c>
      <c r="G237">
        <f>IF(F237&gt;0,train!F238,"NA")</f>
        <v>44</v>
      </c>
      <c r="J237" t="e">
        <f>FIND("Miss.",train!D238)</f>
        <v>#VALUE!</v>
      </c>
      <c r="K237" t="e">
        <f>IF(J237&gt;0,train!F238,"NA")</f>
        <v>#VALUE!</v>
      </c>
      <c r="N237" t="e">
        <f>FIND("Master.",train!D238)</f>
        <v>#VALUE!</v>
      </c>
    </row>
    <row r="238" spans="1:14" x14ac:dyDescent="0.25">
      <c r="A238" t="e">
        <f>FIND("Mrs.",train!D239)</f>
        <v>#VALUE!</v>
      </c>
      <c r="B238" t="e">
        <f>IF(A238&gt;0,train!F239,"NA")</f>
        <v>#VALUE!</v>
      </c>
      <c r="F238" t="e">
        <f>FIND("Mr.",train!D239)</f>
        <v>#VALUE!</v>
      </c>
      <c r="G238" t="e">
        <f>IF(F238&gt;0,train!F239,"NA")</f>
        <v>#VALUE!</v>
      </c>
      <c r="J238">
        <f>FIND("Miss.",train!D239)</f>
        <v>10</v>
      </c>
      <c r="K238">
        <f>IF(J238&gt;0,train!F239,"NA")</f>
        <v>8</v>
      </c>
      <c r="N238" t="e">
        <f>FIND("Master.",train!D239)</f>
        <v>#VALUE!</v>
      </c>
    </row>
    <row r="239" spans="1:14" x14ac:dyDescent="0.25">
      <c r="A239" t="e">
        <f>FIND("Mrs.",train!D240)</f>
        <v>#VALUE!</v>
      </c>
      <c r="B239" t="e">
        <f>IF(A239&gt;0,train!F240,"NA")</f>
        <v>#VALUE!</v>
      </c>
      <c r="F239">
        <f>FIND("Mr.",train!D240)</f>
        <v>11</v>
      </c>
      <c r="G239">
        <f>IF(F239&gt;0,train!F240,"NA")</f>
        <v>19</v>
      </c>
      <c r="J239" t="e">
        <f>FIND("Miss.",train!D240)</f>
        <v>#VALUE!</v>
      </c>
      <c r="K239" t="e">
        <f>IF(J239&gt;0,train!F240,"NA")</f>
        <v>#VALUE!</v>
      </c>
      <c r="N239" t="e">
        <f>FIND("Master.",train!D240)</f>
        <v>#VALUE!</v>
      </c>
    </row>
    <row r="240" spans="1:14" x14ac:dyDescent="0.25">
      <c r="A240" t="e">
        <f>FIND("Mrs.",train!D241)</f>
        <v>#VALUE!</v>
      </c>
      <c r="B240" t="e">
        <f>IF(A240&gt;0,train!F241,"NA")</f>
        <v>#VALUE!</v>
      </c>
      <c r="F240">
        <f>FIND("Mr.",train!D241)</f>
        <v>7</v>
      </c>
      <c r="G240">
        <f>IF(F240&gt;0,train!F241,"NA")</f>
        <v>33</v>
      </c>
      <c r="J240" t="e">
        <f>FIND("Miss.",train!D241)</f>
        <v>#VALUE!</v>
      </c>
      <c r="K240" t="e">
        <f>IF(J240&gt;0,train!F241,"NA")</f>
        <v>#VALUE!</v>
      </c>
      <c r="N240" t="e">
        <f>FIND("Master.",train!D241)</f>
        <v>#VALUE!</v>
      </c>
    </row>
    <row r="241" spans="1:14" x14ac:dyDescent="0.25">
      <c r="A241" t="e">
        <f>FIND("Mrs.",train!D242)</f>
        <v>#VALUE!</v>
      </c>
      <c r="B241" t="e">
        <f>IF(A241&gt;0,train!F242,"NA")</f>
        <v>#VALUE!</v>
      </c>
      <c r="F241" t="e">
        <f>FIND("Mr.",train!D242)</f>
        <v>#VALUE!</v>
      </c>
      <c r="G241" t="e">
        <f>IF(F241&gt;0,train!F242,"NA")</f>
        <v>#VALUE!</v>
      </c>
      <c r="J241">
        <f>FIND("Miss.",train!D242)</f>
        <v>9</v>
      </c>
      <c r="K241">
        <f>IF(J241&gt;0,train!F242,"NA")</f>
        <v>21</v>
      </c>
      <c r="N241" t="e">
        <f>FIND("Master.",train!D242)</f>
        <v>#VALUE!</v>
      </c>
    </row>
    <row r="242" spans="1:14" x14ac:dyDescent="0.25">
      <c r="A242" t="e">
        <f>FIND("Mrs.",train!D243)</f>
        <v>#VALUE!</v>
      </c>
      <c r="B242" t="e">
        <f>IF(A242&gt;0,train!F243,"NA")</f>
        <v>#VALUE!</v>
      </c>
      <c r="F242" t="e">
        <f>FIND("Mr.",train!D243)</f>
        <v>#VALUE!</v>
      </c>
      <c r="G242" t="e">
        <f>IF(F242&gt;0,train!F243,"NA")</f>
        <v>#VALUE!</v>
      </c>
      <c r="J242">
        <f>FIND("Miss.",train!D243)</f>
        <v>9</v>
      </c>
      <c r="K242">
        <f>IF(J242&gt;0,train!F243,"NA")</f>
        <v>21</v>
      </c>
      <c r="N242" t="e">
        <f>FIND("Master.",train!D243)</f>
        <v>#VALUE!</v>
      </c>
    </row>
    <row r="243" spans="1:14" x14ac:dyDescent="0.25">
      <c r="A243" t="e">
        <f>FIND("Mrs.",train!D244)</f>
        <v>#VALUE!</v>
      </c>
      <c r="B243" t="e">
        <f>IF(A243&gt;0,train!F244,"NA")</f>
        <v>#VALUE!</v>
      </c>
      <c r="F243">
        <f>FIND("Mr.",train!D244)</f>
        <v>12</v>
      </c>
      <c r="G243">
        <f>IF(F243&gt;0,train!F244,"NA")</f>
        <v>29</v>
      </c>
      <c r="J243" t="e">
        <f>FIND("Miss.",train!D244)</f>
        <v>#VALUE!</v>
      </c>
      <c r="K243" t="e">
        <f>IF(J243&gt;0,train!F244,"NA")</f>
        <v>#VALUE!</v>
      </c>
      <c r="N243" t="e">
        <f>FIND("Master.",train!D244)</f>
        <v>#VALUE!</v>
      </c>
    </row>
    <row r="244" spans="1:14" x14ac:dyDescent="0.25">
      <c r="A244" t="e">
        <f>FIND("Mrs.",train!D245)</f>
        <v>#VALUE!</v>
      </c>
      <c r="B244" t="e">
        <f>IF(A244&gt;0,train!F245,"NA")</f>
        <v>#VALUE!</v>
      </c>
      <c r="F244">
        <f>FIND("Mr.",train!D245)</f>
        <v>10</v>
      </c>
      <c r="G244">
        <f>IF(F244&gt;0,train!F245,"NA")</f>
        <v>22</v>
      </c>
      <c r="J244" t="e">
        <f>FIND("Miss.",train!D245)</f>
        <v>#VALUE!</v>
      </c>
      <c r="K244" t="e">
        <f>IF(J244&gt;0,train!F245,"NA")</f>
        <v>#VALUE!</v>
      </c>
      <c r="N244" t="e">
        <f>FIND("Master.",train!D245)</f>
        <v>#VALUE!</v>
      </c>
    </row>
    <row r="245" spans="1:14" x14ac:dyDescent="0.25">
      <c r="A245" t="e">
        <f>FIND("Mrs.",train!D246)</f>
        <v>#VALUE!</v>
      </c>
      <c r="B245" t="e">
        <f>IF(A245&gt;0,train!F246,"NA")</f>
        <v>#VALUE!</v>
      </c>
      <c r="F245">
        <f>FIND("Mr.",train!D246)</f>
        <v>10</v>
      </c>
      <c r="G245">
        <f>IF(F245&gt;0,train!F246,"NA")</f>
        <v>30</v>
      </c>
      <c r="J245" t="e">
        <f>FIND("Miss.",train!D246)</f>
        <v>#VALUE!</v>
      </c>
      <c r="K245" t="e">
        <f>IF(J245&gt;0,train!F246,"NA")</f>
        <v>#VALUE!</v>
      </c>
      <c r="N245" t="e">
        <f>FIND("Master.",train!D246)</f>
        <v>#VALUE!</v>
      </c>
    </row>
    <row r="246" spans="1:14" x14ac:dyDescent="0.25">
      <c r="A246" t="e">
        <f>FIND("Mrs.",train!D247)</f>
        <v>#VALUE!</v>
      </c>
      <c r="B246" t="e">
        <f>IF(A246&gt;0,train!F247,"NA")</f>
        <v>#VALUE!</v>
      </c>
      <c r="F246" t="e">
        <f>FIND("Mr.",train!D247)</f>
        <v>#VALUE!</v>
      </c>
      <c r="G246" t="e">
        <f>IF(F246&gt;0,train!F247,"NA")</f>
        <v>#VALUE!</v>
      </c>
      <c r="J246" t="e">
        <f>FIND("Miss.",train!D247)</f>
        <v>#VALUE!</v>
      </c>
      <c r="K246" t="e">
        <f>IF(J246&gt;0,train!F247,"NA")</f>
        <v>#VALUE!</v>
      </c>
      <c r="N246" t="e">
        <f>FIND("Master.",train!D247)</f>
        <v>#VALUE!</v>
      </c>
    </row>
    <row r="247" spans="1:14" x14ac:dyDescent="0.25">
      <c r="A247" t="e">
        <f>FIND("Mrs.",train!D248)</f>
        <v>#VALUE!</v>
      </c>
      <c r="B247" t="e">
        <f>IF(A247&gt;0,train!F248,"NA")</f>
        <v>#VALUE!</v>
      </c>
      <c r="F247" t="e">
        <f>FIND("Mr.",train!D248)</f>
        <v>#VALUE!</v>
      </c>
      <c r="G247" t="e">
        <f>IF(F247&gt;0,train!F248,"NA")</f>
        <v>#VALUE!</v>
      </c>
      <c r="J247">
        <f>FIND("Miss.",train!D248)</f>
        <v>10</v>
      </c>
      <c r="K247">
        <f>IF(J247&gt;0,train!F248,"NA")</f>
        <v>25</v>
      </c>
      <c r="N247" t="e">
        <f>FIND("Master.",train!D248)</f>
        <v>#VALUE!</v>
      </c>
    </row>
    <row r="248" spans="1:14" x14ac:dyDescent="0.25">
      <c r="A248">
        <f>FIND("Mrs.",train!D249)</f>
        <v>13</v>
      </c>
      <c r="B248">
        <f>IF(A248&gt;0,train!F249,"NA")</f>
        <v>24</v>
      </c>
      <c r="F248" t="e">
        <f>FIND("Mr.",train!D249)</f>
        <v>#VALUE!</v>
      </c>
      <c r="G248" t="e">
        <f>IF(F248&gt;0,train!F249,"NA")</f>
        <v>#VALUE!</v>
      </c>
      <c r="J248" t="e">
        <f>FIND("Miss.",train!D249)</f>
        <v>#VALUE!</v>
      </c>
      <c r="K248" t="e">
        <f>IF(J248&gt;0,train!F249,"NA")</f>
        <v>#VALUE!</v>
      </c>
      <c r="N248" t="e">
        <f>FIND("Master.",train!D249)</f>
        <v>#VALUE!</v>
      </c>
    </row>
    <row r="249" spans="1:14" x14ac:dyDescent="0.25">
      <c r="A249" t="e">
        <f>FIND("Mrs.",train!D250)</f>
        <v>#VALUE!</v>
      </c>
      <c r="B249" t="e">
        <f>IF(A249&gt;0,train!F250,"NA")</f>
        <v>#VALUE!</v>
      </c>
      <c r="F249">
        <f>FIND("Mr.",train!D250)</f>
        <v>11</v>
      </c>
      <c r="G249">
        <f>IF(F249&gt;0,train!F250,"NA")</f>
        <v>37</v>
      </c>
      <c r="J249" t="e">
        <f>FIND("Miss.",train!D250)</f>
        <v>#VALUE!</v>
      </c>
      <c r="K249" t="e">
        <f>IF(J249&gt;0,train!F250,"NA")</f>
        <v>#VALUE!</v>
      </c>
      <c r="N249" t="e">
        <f>FIND("Master.",train!D250)</f>
        <v>#VALUE!</v>
      </c>
    </row>
    <row r="250" spans="1:14" x14ac:dyDescent="0.25">
      <c r="A250" t="e">
        <f>FIND("Mrs.",train!D251)</f>
        <v>#VALUE!</v>
      </c>
      <c r="B250" t="e">
        <f>IF(A250&gt;0,train!F251,"NA")</f>
        <v>#VALUE!</v>
      </c>
      <c r="F250" t="e">
        <f>FIND("Mr.",train!D251)</f>
        <v>#VALUE!</v>
      </c>
      <c r="G250" t="e">
        <f>IF(F250&gt;0,train!F251,"NA")</f>
        <v>#VALUE!</v>
      </c>
      <c r="J250" t="e">
        <f>FIND("Miss.",train!D251)</f>
        <v>#VALUE!</v>
      </c>
      <c r="K250" t="e">
        <f>IF(J250&gt;0,train!F251,"NA")</f>
        <v>#VALUE!</v>
      </c>
      <c r="N250" t="e">
        <f>FIND("Master.",train!D251)</f>
        <v>#VALUE!</v>
      </c>
    </row>
    <row r="251" spans="1:14" x14ac:dyDescent="0.25">
      <c r="A251" t="e">
        <f>FIND("Mrs.",train!D252)</f>
        <v>#VALUE!</v>
      </c>
      <c r="B251" t="e">
        <f>IF(A251&gt;0,train!F252,"NA")</f>
        <v>#VALUE!</v>
      </c>
      <c r="F251">
        <f>FIND("Mr.",train!D252)</f>
        <v>7</v>
      </c>
      <c r="G251">
        <f>IF(F251&gt;0,train!F252,"NA")</f>
        <v>32</v>
      </c>
      <c r="J251" t="e">
        <f>FIND("Miss.",train!D252)</f>
        <v>#VALUE!</v>
      </c>
      <c r="K251" t="e">
        <f>IF(J251&gt;0,train!F252,"NA")</f>
        <v>#VALUE!</v>
      </c>
      <c r="N251" t="e">
        <f>FIND("Master.",train!D252)</f>
        <v>#VALUE!</v>
      </c>
    </row>
    <row r="252" spans="1:14" x14ac:dyDescent="0.25">
      <c r="A252">
        <f>FIND("Mrs.",train!D253)</f>
        <v>8</v>
      </c>
      <c r="B252">
        <f>IF(A252&gt;0,train!F253,"NA")</f>
        <v>29</v>
      </c>
      <c r="F252" t="e">
        <f>FIND("Mr.",train!D253)</f>
        <v>#VALUE!</v>
      </c>
      <c r="G252" t="e">
        <f>IF(F252&gt;0,train!F253,"NA")</f>
        <v>#VALUE!</v>
      </c>
      <c r="J252" t="e">
        <f>FIND("Miss.",train!D253)</f>
        <v>#VALUE!</v>
      </c>
      <c r="K252" t="e">
        <f>IF(J252&gt;0,train!F253,"NA")</f>
        <v>#VALUE!</v>
      </c>
      <c r="N252" t="e">
        <f>FIND("Master.",train!D253)</f>
        <v>#VALUE!</v>
      </c>
    </row>
    <row r="253" spans="1:14" x14ac:dyDescent="0.25">
      <c r="A253" t="e">
        <f>FIND("Mrs.",train!D254)</f>
        <v>#VALUE!</v>
      </c>
      <c r="B253" t="e">
        <f>IF(A253&gt;0,train!F254,"NA")</f>
        <v>#VALUE!</v>
      </c>
      <c r="F253">
        <f>FIND("Mr.",train!D254)</f>
        <v>8</v>
      </c>
      <c r="G253">
        <f>IF(F253&gt;0,train!F254,"NA")</f>
        <v>62</v>
      </c>
      <c r="J253" t="e">
        <f>FIND("Miss.",train!D254)</f>
        <v>#VALUE!</v>
      </c>
      <c r="K253" t="e">
        <f>IF(J253&gt;0,train!F254,"NA")</f>
        <v>#VALUE!</v>
      </c>
      <c r="N253" t="e">
        <f>FIND("Master.",train!D254)</f>
        <v>#VALUE!</v>
      </c>
    </row>
    <row r="254" spans="1:14" x14ac:dyDescent="0.25">
      <c r="A254" t="e">
        <f>FIND("Mrs.",train!D255)</f>
        <v>#VALUE!</v>
      </c>
      <c r="B254" t="e">
        <f>IF(A254&gt;0,train!F255,"NA")</f>
        <v>#VALUE!</v>
      </c>
      <c r="F254">
        <f>FIND("Mr.",train!D255)</f>
        <v>7</v>
      </c>
      <c r="G254">
        <f>IF(F254&gt;0,train!F255,"NA")</f>
        <v>30</v>
      </c>
      <c r="J254" t="e">
        <f>FIND("Miss.",train!D255)</f>
        <v>#VALUE!</v>
      </c>
      <c r="K254" t="e">
        <f>IF(J254&gt;0,train!F255,"NA")</f>
        <v>#VALUE!</v>
      </c>
      <c r="N254" t="e">
        <f>FIND("Master.",train!D255)</f>
        <v>#VALUE!</v>
      </c>
    </row>
    <row r="255" spans="1:14" x14ac:dyDescent="0.25">
      <c r="A255">
        <f>FIND("Mrs.",train!D256)</f>
        <v>10</v>
      </c>
      <c r="B255">
        <f>IF(A255&gt;0,train!F256,"NA")</f>
        <v>41</v>
      </c>
      <c r="F255" t="e">
        <f>FIND("Mr.",train!D256)</f>
        <v>#VALUE!</v>
      </c>
      <c r="G255" t="e">
        <f>IF(F255&gt;0,train!F256,"NA")</f>
        <v>#VALUE!</v>
      </c>
      <c r="J255" t="e">
        <f>FIND("Miss.",train!D256)</f>
        <v>#VALUE!</v>
      </c>
      <c r="K255" t="e">
        <f>IF(J255&gt;0,train!F256,"NA")</f>
        <v>#VALUE!</v>
      </c>
      <c r="N255" t="e">
        <f>FIND("Master.",train!D256)</f>
        <v>#VALUE!</v>
      </c>
    </row>
    <row r="256" spans="1:14" x14ac:dyDescent="0.25">
      <c r="A256">
        <f>FIND("Mrs.",train!D257)</f>
        <v>8</v>
      </c>
      <c r="B256">
        <f>IF(A256&gt;0,train!F257,"NA")</f>
        <v>29</v>
      </c>
      <c r="F256" t="e">
        <f>FIND("Mr.",train!D257)</f>
        <v>#VALUE!</v>
      </c>
      <c r="G256" t="e">
        <f>IF(F256&gt;0,train!F257,"NA")</f>
        <v>#VALUE!</v>
      </c>
      <c r="J256" t="e">
        <f>FIND("Miss.",train!D257)</f>
        <v>#VALUE!</v>
      </c>
      <c r="K256" t="e">
        <f>IF(J256&gt;0,train!F257,"NA")</f>
        <v>#VALUE!</v>
      </c>
      <c r="N256" t="e">
        <f>FIND("Master.",train!D257)</f>
        <v>#VALUE!</v>
      </c>
    </row>
    <row r="257" spans="1:14" x14ac:dyDescent="0.25">
      <c r="A257">
        <f>FIND("Mrs.",train!D258)</f>
        <v>9</v>
      </c>
      <c r="B257">
        <f>IF(A257&gt;0,train!F258,"NA")</f>
        <v>36</v>
      </c>
      <c r="F257" t="e">
        <f>FIND("Mr.",train!D258)</f>
        <v>#VALUE!</v>
      </c>
      <c r="G257" t="e">
        <f>IF(F257&gt;0,train!F258,"NA")</f>
        <v>#VALUE!</v>
      </c>
      <c r="J257" t="e">
        <f>FIND("Miss.",train!D258)</f>
        <v>#VALUE!</v>
      </c>
      <c r="K257" t="e">
        <f>IF(J257&gt;0,train!F258,"NA")</f>
        <v>#VALUE!</v>
      </c>
      <c r="N257" t="e">
        <f>FIND("Master.",train!D258)</f>
        <v>#VALUE!</v>
      </c>
    </row>
    <row r="258" spans="1:14" x14ac:dyDescent="0.25">
      <c r="A258" t="e">
        <f>FIND("Mrs.",train!D259)</f>
        <v>#VALUE!</v>
      </c>
      <c r="B258" t="e">
        <f>IF(A258&gt;0,train!F259,"NA")</f>
        <v>#VALUE!</v>
      </c>
      <c r="F258" t="e">
        <f>FIND("Mr.",train!D259)</f>
        <v>#VALUE!</v>
      </c>
      <c r="G258" t="e">
        <f>IF(F258&gt;0,train!F259,"NA")</f>
        <v>#VALUE!</v>
      </c>
      <c r="J258">
        <f>FIND("Miss.",train!D259)</f>
        <v>9</v>
      </c>
      <c r="K258">
        <f>IF(J258&gt;0,train!F259,"NA")</f>
        <v>30</v>
      </c>
      <c r="N258" t="e">
        <f>FIND("Master.",train!D259)</f>
        <v>#VALUE!</v>
      </c>
    </row>
    <row r="259" spans="1:14" x14ac:dyDescent="0.25">
      <c r="A259" t="e">
        <f>FIND("Mrs.",train!D260)</f>
        <v>#VALUE!</v>
      </c>
      <c r="B259" t="e">
        <f>IF(A259&gt;0,train!F260,"NA")</f>
        <v>#VALUE!</v>
      </c>
      <c r="F259" t="e">
        <f>FIND("Mr.",train!D260)</f>
        <v>#VALUE!</v>
      </c>
      <c r="G259" t="e">
        <f>IF(F259&gt;0,train!F260,"NA")</f>
        <v>#VALUE!</v>
      </c>
      <c r="J259">
        <f>FIND("Miss.",train!D260)</f>
        <v>7</v>
      </c>
      <c r="K259">
        <f>IF(J259&gt;0,train!F260,"NA")</f>
        <v>25</v>
      </c>
      <c r="N259" t="e">
        <f>FIND("Master.",train!D260)</f>
        <v>#VALUE!</v>
      </c>
    </row>
    <row r="260" spans="1:14" x14ac:dyDescent="0.25">
      <c r="A260">
        <f>FIND("Mrs.",train!D261)</f>
        <v>10</v>
      </c>
      <c r="B260">
        <f>IF(A260&gt;0,train!F261,"NA")</f>
        <v>50</v>
      </c>
      <c r="F260" t="e">
        <f>FIND("Mr.",train!D261)</f>
        <v>#VALUE!</v>
      </c>
      <c r="G260" t="e">
        <f>IF(F260&gt;0,train!F261,"NA")</f>
        <v>#VALUE!</v>
      </c>
      <c r="J260" t="e">
        <f>FIND("Miss.",train!D261)</f>
        <v>#VALUE!</v>
      </c>
      <c r="K260" t="e">
        <f>IF(J260&gt;0,train!F261,"NA")</f>
        <v>#VALUE!</v>
      </c>
      <c r="N260" t="e">
        <f>FIND("Master.",train!D261)</f>
        <v>#VALUE!</v>
      </c>
    </row>
    <row r="261" spans="1:14" x14ac:dyDescent="0.25">
      <c r="A261" t="e">
        <f>FIND("Mrs.",train!D262)</f>
        <v>#VALUE!</v>
      </c>
      <c r="B261" t="e">
        <f>IF(A261&gt;0,train!F262,"NA")</f>
        <v>#VALUE!</v>
      </c>
      <c r="F261">
        <f>FIND("Mr.",train!D262)</f>
        <v>8</v>
      </c>
      <c r="G261">
        <f>IF(F261&gt;0,train!F262,"NA")</f>
        <v>32</v>
      </c>
      <c r="J261" t="e">
        <f>FIND("Miss.",train!D262)</f>
        <v>#VALUE!</v>
      </c>
      <c r="K261" t="e">
        <f>IF(J261&gt;0,train!F262,"NA")</f>
        <v>#VALUE!</v>
      </c>
      <c r="N261" t="e">
        <f>FIND("Master.",train!D262)</f>
        <v>#VALUE!</v>
      </c>
    </row>
    <row r="262" spans="1:14" x14ac:dyDescent="0.25">
      <c r="A262" t="e">
        <f>FIND("Mrs.",train!D263)</f>
        <v>#VALUE!</v>
      </c>
      <c r="B262" t="e">
        <f>IF(A262&gt;0,train!F263,"NA")</f>
        <v>#VALUE!</v>
      </c>
      <c r="F262" t="e">
        <f>FIND("Mr.",train!D263)</f>
        <v>#VALUE!</v>
      </c>
      <c r="G262" t="e">
        <f>IF(F262&gt;0,train!F263,"NA")</f>
        <v>#VALUE!</v>
      </c>
      <c r="J262" t="e">
        <f>FIND("Miss.",train!D263)</f>
        <v>#VALUE!</v>
      </c>
      <c r="K262" t="e">
        <f>IF(J262&gt;0,train!F263,"NA")</f>
        <v>#VALUE!</v>
      </c>
      <c r="N262">
        <f>FIND("Master.",train!D263)</f>
        <v>10</v>
      </c>
    </row>
    <row r="263" spans="1:14" x14ac:dyDescent="0.25">
      <c r="A263" t="e">
        <f>FIND("Mrs.",train!D264)</f>
        <v>#VALUE!</v>
      </c>
      <c r="B263" t="e">
        <f>IF(A263&gt;0,train!F264,"NA")</f>
        <v>#VALUE!</v>
      </c>
      <c r="F263">
        <f>FIND("Mr.",train!D264)</f>
        <v>10</v>
      </c>
      <c r="G263">
        <f>IF(F263&gt;0,train!F264,"NA")</f>
        <v>52</v>
      </c>
      <c r="J263" t="e">
        <f>FIND("Miss.",train!D264)</f>
        <v>#VALUE!</v>
      </c>
      <c r="K263" t="e">
        <f>IF(J263&gt;0,train!F264,"NA")</f>
        <v>#VALUE!</v>
      </c>
      <c r="N263" t="e">
        <f>FIND("Master.",train!D264)</f>
        <v>#VALUE!</v>
      </c>
    </row>
    <row r="264" spans="1:14" x14ac:dyDescent="0.25">
      <c r="A264" t="e">
        <f>FIND("Mrs.",train!D265)</f>
        <v>#VALUE!</v>
      </c>
      <c r="B264" t="e">
        <f>IF(A264&gt;0,train!F265,"NA")</f>
        <v>#VALUE!</v>
      </c>
      <c r="F264">
        <f>FIND("Mr.",train!D265)</f>
        <v>11</v>
      </c>
      <c r="G264">
        <f>IF(F264&gt;0,train!F265,"NA")</f>
        <v>40</v>
      </c>
      <c r="J264" t="e">
        <f>FIND("Miss.",train!D265)</f>
        <v>#VALUE!</v>
      </c>
      <c r="K264" t="e">
        <f>IF(J264&gt;0,train!F265,"NA")</f>
        <v>#VALUE!</v>
      </c>
      <c r="N264" t="e">
        <f>FIND("Master.",train!D265)</f>
        <v>#VALUE!</v>
      </c>
    </row>
    <row r="265" spans="1:14" x14ac:dyDescent="0.25">
      <c r="A265" t="e">
        <f>FIND("Mrs.",train!D266)</f>
        <v>#VALUE!</v>
      </c>
      <c r="B265" t="e">
        <f>IF(A265&gt;0,train!F266,"NA")</f>
        <v>#VALUE!</v>
      </c>
      <c r="F265" t="e">
        <f>FIND("Mr.",train!D266)</f>
        <v>#VALUE!</v>
      </c>
      <c r="G265" t="e">
        <f>IF(F265&gt;0,train!F266,"NA")</f>
        <v>#VALUE!</v>
      </c>
      <c r="J265">
        <f>FIND("Miss.",train!D266)</f>
        <v>8</v>
      </c>
      <c r="K265">
        <f>IF(J265&gt;0,train!F266,"NA")</f>
        <v>21</v>
      </c>
      <c r="N265" t="e">
        <f>FIND("Master.",train!D266)</f>
        <v>#VALUE!</v>
      </c>
    </row>
    <row r="266" spans="1:14" x14ac:dyDescent="0.25">
      <c r="A266" t="e">
        <f>FIND("Mrs.",train!D267)</f>
        <v>#VALUE!</v>
      </c>
      <c r="B266" t="e">
        <f>IF(A266&gt;0,train!F267,"NA")</f>
        <v>#VALUE!</v>
      </c>
      <c r="F266">
        <f>FIND("Mr.",train!D267)</f>
        <v>9</v>
      </c>
      <c r="G266">
        <f>IF(F266&gt;0,train!F267,"NA")</f>
        <v>36</v>
      </c>
      <c r="J266" t="e">
        <f>FIND("Miss.",train!D267)</f>
        <v>#VALUE!</v>
      </c>
      <c r="K266" t="e">
        <f>IF(J266&gt;0,train!F267,"NA")</f>
        <v>#VALUE!</v>
      </c>
      <c r="N266" t="e">
        <f>FIND("Master.",train!D267)</f>
        <v>#VALUE!</v>
      </c>
    </row>
    <row r="267" spans="1:14" x14ac:dyDescent="0.25">
      <c r="A267" t="e">
        <f>FIND("Mrs.",train!D268)</f>
        <v>#VALUE!</v>
      </c>
      <c r="B267" t="e">
        <f>IF(A267&gt;0,train!F268,"NA")</f>
        <v>#VALUE!</v>
      </c>
      <c r="F267">
        <f>FIND("Mr.",train!D268)</f>
        <v>9</v>
      </c>
      <c r="G267">
        <f>IF(F267&gt;0,train!F268,"NA")</f>
        <v>16</v>
      </c>
      <c r="J267" t="e">
        <f>FIND("Miss.",train!D268)</f>
        <v>#VALUE!</v>
      </c>
      <c r="K267" t="e">
        <f>IF(J267&gt;0,train!F268,"NA")</f>
        <v>#VALUE!</v>
      </c>
      <c r="N267" t="e">
        <f>FIND("Master.",train!D268)</f>
        <v>#VALUE!</v>
      </c>
    </row>
    <row r="268" spans="1:14" x14ac:dyDescent="0.25">
      <c r="A268" t="e">
        <f>FIND("Mrs.",train!D269)</f>
        <v>#VALUE!</v>
      </c>
      <c r="B268" t="e">
        <f>IF(A268&gt;0,train!F269,"NA")</f>
        <v>#VALUE!</v>
      </c>
      <c r="F268">
        <f>FIND("Mr.",train!D269)</f>
        <v>10</v>
      </c>
      <c r="G268">
        <f>IF(F268&gt;0,train!F269,"NA")</f>
        <v>25</v>
      </c>
      <c r="J268" t="e">
        <f>FIND("Miss.",train!D269)</f>
        <v>#VALUE!</v>
      </c>
      <c r="K268" t="e">
        <f>IF(J268&gt;0,train!F269,"NA")</f>
        <v>#VALUE!</v>
      </c>
      <c r="N268" t="e">
        <f>FIND("Master.",train!D269)</f>
        <v>#VALUE!</v>
      </c>
    </row>
    <row r="269" spans="1:14" x14ac:dyDescent="0.25">
      <c r="A269">
        <f>FIND("Mrs.",train!D270)</f>
        <v>9</v>
      </c>
      <c r="B269">
        <f>IF(A269&gt;0,train!F270,"NA")</f>
        <v>58</v>
      </c>
      <c r="F269" t="e">
        <f>FIND("Mr.",train!D270)</f>
        <v>#VALUE!</v>
      </c>
      <c r="G269" t="e">
        <f>IF(F269&gt;0,train!F270,"NA")</f>
        <v>#VALUE!</v>
      </c>
      <c r="J269" t="e">
        <f>FIND("Miss.",train!D270)</f>
        <v>#VALUE!</v>
      </c>
      <c r="K269" t="e">
        <f>IF(J269&gt;0,train!F270,"NA")</f>
        <v>#VALUE!</v>
      </c>
      <c r="N269" t="e">
        <f>FIND("Master.",train!D270)</f>
        <v>#VALUE!</v>
      </c>
    </row>
    <row r="270" spans="1:14" x14ac:dyDescent="0.25">
      <c r="A270" t="e">
        <f>FIND("Mrs.",train!D271)</f>
        <v>#VALUE!</v>
      </c>
      <c r="B270" t="e">
        <f>IF(A270&gt;0,train!F271,"NA")</f>
        <v>#VALUE!</v>
      </c>
      <c r="F270" t="e">
        <f>FIND("Mr.",train!D271)</f>
        <v>#VALUE!</v>
      </c>
      <c r="G270" t="e">
        <f>IF(F270&gt;0,train!F271,"NA")</f>
        <v>#VALUE!</v>
      </c>
      <c r="J270">
        <f>FIND("Miss.",train!D271)</f>
        <v>11</v>
      </c>
      <c r="K270">
        <f>IF(J270&gt;0,train!F271,"NA")</f>
        <v>25</v>
      </c>
      <c r="N270" t="e">
        <f>FIND("Master.",train!D271)</f>
        <v>#VALUE!</v>
      </c>
    </row>
    <row r="271" spans="1:14" x14ac:dyDescent="0.25">
      <c r="A271" t="e">
        <f>FIND("Mrs.",train!D272)</f>
        <v>#VALUE!</v>
      </c>
      <c r="B271" t="e">
        <f>IF(A271&gt;0,train!F272,"NA")</f>
        <v>#VALUE!</v>
      </c>
      <c r="F271">
        <f>FIND("Mr.",train!D272)</f>
        <v>9</v>
      </c>
      <c r="G271">
        <f>IF(F271&gt;0,train!F272,"NA")</f>
        <v>32</v>
      </c>
      <c r="J271" t="e">
        <f>FIND("Miss.",train!D272)</f>
        <v>#VALUE!</v>
      </c>
      <c r="K271" t="e">
        <f>IF(J271&gt;0,train!F272,"NA")</f>
        <v>#VALUE!</v>
      </c>
      <c r="N271" t="e">
        <f>FIND("Master.",train!D272)</f>
        <v>#VALUE!</v>
      </c>
    </row>
    <row r="272" spans="1:14" x14ac:dyDescent="0.25">
      <c r="A272" t="e">
        <f>FIND("Mrs.",train!D273)</f>
        <v>#VALUE!</v>
      </c>
      <c r="B272" t="e">
        <f>IF(A272&gt;0,train!F273,"NA")</f>
        <v>#VALUE!</v>
      </c>
      <c r="F272">
        <f>FIND("Mr.",train!D273)</f>
        <v>12</v>
      </c>
      <c r="G272">
        <f>IF(F272&gt;0,train!F273,"NA")</f>
        <v>25</v>
      </c>
      <c r="J272" t="e">
        <f>FIND("Miss.",train!D273)</f>
        <v>#VALUE!</v>
      </c>
      <c r="K272" t="e">
        <f>IF(J272&gt;0,train!F273,"NA")</f>
        <v>#VALUE!</v>
      </c>
      <c r="N272" t="e">
        <f>FIND("Master.",train!D273)</f>
        <v>#VALUE!</v>
      </c>
    </row>
    <row r="273" spans="1:14" x14ac:dyDescent="0.25">
      <c r="A273">
        <f>FIND("Mrs.",train!D274)</f>
        <v>12</v>
      </c>
      <c r="B273">
        <f>IF(A273&gt;0,train!F274,"NA")</f>
        <v>41</v>
      </c>
      <c r="F273" t="e">
        <f>FIND("Mr.",train!D274)</f>
        <v>#VALUE!</v>
      </c>
      <c r="G273" t="e">
        <f>IF(F273&gt;0,train!F274,"NA")</f>
        <v>#VALUE!</v>
      </c>
      <c r="J273" t="e">
        <f>FIND("Miss.",train!D274)</f>
        <v>#VALUE!</v>
      </c>
      <c r="K273" t="e">
        <f>IF(J273&gt;0,train!F274,"NA")</f>
        <v>#VALUE!</v>
      </c>
      <c r="N273" t="e">
        <f>FIND("Master.",train!D274)</f>
        <v>#VALUE!</v>
      </c>
    </row>
    <row r="274" spans="1:14" x14ac:dyDescent="0.25">
      <c r="A274" t="e">
        <f>FIND("Mrs.",train!D275)</f>
        <v>#VALUE!</v>
      </c>
      <c r="B274" t="e">
        <f>IF(A274&gt;0,train!F275,"NA")</f>
        <v>#VALUE!</v>
      </c>
      <c r="F274">
        <f>FIND("Mr.",train!D275)</f>
        <v>9</v>
      </c>
      <c r="G274">
        <f>IF(F274&gt;0,train!F275,"NA")</f>
        <v>37</v>
      </c>
      <c r="J274" t="e">
        <f>FIND("Miss.",train!D275)</f>
        <v>#VALUE!</v>
      </c>
      <c r="K274" t="e">
        <f>IF(J274&gt;0,train!F275,"NA")</f>
        <v>#VALUE!</v>
      </c>
      <c r="N274" t="e">
        <f>FIND("Master.",train!D275)</f>
        <v>#VALUE!</v>
      </c>
    </row>
    <row r="275" spans="1:14" x14ac:dyDescent="0.25">
      <c r="A275" t="e">
        <f>FIND("Mrs.",train!D276)</f>
        <v>#VALUE!</v>
      </c>
      <c r="B275" t="e">
        <f>IF(A275&gt;0,train!F276,"NA")</f>
        <v>#VALUE!</v>
      </c>
      <c r="F275" t="e">
        <f>FIND("Mr.",train!D276)</f>
        <v>#VALUE!</v>
      </c>
      <c r="G275" t="e">
        <f>IF(F275&gt;0,train!F276,"NA")</f>
        <v>#VALUE!</v>
      </c>
      <c r="J275">
        <f>FIND("Miss.",train!D276)</f>
        <v>8</v>
      </c>
      <c r="K275">
        <f>IF(J275&gt;0,train!F276,"NA")</f>
        <v>21</v>
      </c>
      <c r="N275" t="e">
        <f>FIND("Master.",train!D276)</f>
        <v>#VALUE!</v>
      </c>
    </row>
    <row r="276" spans="1:14" x14ac:dyDescent="0.25">
      <c r="A276" t="e">
        <f>FIND("Mrs.",train!D277)</f>
        <v>#VALUE!</v>
      </c>
      <c r="B276" t="e">
        <f>IF(A276&gt;0,train!F277,"NA")</f>
        <v>#VALUE!</v>
      </c>
      <c r="F276" t="e">
        <f>FIND("Mr.",train!D277)</f>
        <v>#VALUE!</v>
      </c>
      <c r="G276" t="e">
        <f>IF(F276&gt;0,train!F277,"NA")</f>
        <v>#VALUE!</v>
      </c>
      <c r="J276">
        <f>FIND("Miss.",train!D277)</f>
        <v>10</v>
      </c>
      <c r="K276">
        <f>IF(J276&gt;0,train!F277,"NA")</f>
        <v>63</v>
      </c>
      <c r="N276" t="e">
        <f>FIND("Master.",train!D277)</f>
        <v>#VALUE!</v>
      </c>
    </row>
    <row r="277" spans="1:14" x14ac:dyDescent="0.25">
      <c r="A277" t="e">
        <f>FIND("Mrs.",train!D278)</f>
        <v>#VALUE!</v>
      </c>
      <c r="B277" t="e">
        <f>IF(A277&gt;0,train!F278,"NA")</f>
        <v>#VALUE!</v>
      </c>
      <c r="F277" t="e">
        <f>FIND("Mr.",train!D278)</f>
        <v>#VALUE!</v>
      </c>
      <c r="G277" t="e">
        <f>IF(F277&gt;0,train!F278,"NA")</f>
        <v>#VALUE!</v>
      </c>
      <c r="J277">
        <f>FIND("Miss.",train!D278)</f>
        <v>11</v>
      </c>
      <c r="K277">
        <f>IF(J277&gt;0,train!F278,"NA")</f>
        <v>45</v>
      </c>
      <c r="N277" t="e">
        <f>FIND("Master.",train!D278)</f>
        <v>#VALUE!</v>
      </c>
    </row>
    <row r="278" spans="1:14" x14ac:dyDescent="0.25">
      <c r="A278" t="e">
        <f>FIND("Mrs.",train!D279)</f>
        <v>#VALUE!</v>
      </c>
      <c r="B278" t="e">
        <f>IF(A278&gt;0,train!F279,"NA")</f>
        <v>#VALUE!</v>
      </c>
      <c r="F278">
        <f>FIND("Mr.",train!D279)</f>
        <v>9</v>
      </c>
      <c r="G278">
        <f>IF(F278&gt;0,train!F279,"NA")</f>
        <v>32</v>
      </c>
      <c r="J278" t="e">
        <f>FIND("Miss.",train!D279)</f>
        <v>#VALUE!</v>
      </c>
      <c r="K278" t="e">
        <f>IF(J278&gt;0,train!F279,"NA")</f>
        <v>#VALUE!</v>
      </c>
      <c r="N278" t="e">
        <f>FIND("Master.",train!D279)</f>
        <v>#VALUE!</v>
      </c>
    </row>
    <row r="279" spans="1:14" x14ac:dyDescent="0.25">
      <c r="A279" t="e">
        <f>FIND("Mrs.",train!D280)</f>
        <v>#VALUE!</v>
      </c>
      <c r="B279" t="e">
        <f>IF(A279&gt;0,train!F280,"NA")</f>
        <v>#VALUE!</v>
      </c>
      <c r="F279" t="e">
        <f>FIND("Mr.",train!D280)</f>
        <v>#VALUE!</v>
      </c>
      <c r="G279" t="e">
        <f>IF(F279&gt;0,train!F280,"NA")</f>
        <v>#VALUE!</v>
      </c>
      <c r="J279" t="e">
        <f>FIND("Miss.",train!D280)</f>
        <v>#VALUE!</v>
      </c>
      <c r="K279" t="e">
        <f>IF(J279&gt;0,train!F280,"NA")</f>
        <v>#VALUE!</v>
      </c>
      <c r="N279">
        <f>FIND("Master.",train!D280)</f>
        <v>7</v>
      </c>
    </row>
    <row r="280" spans="1:14" x14ac:dyDescent="0.25">
      <c r="A280">
        <f>FIND("Mrs.",train!D281)</f>
        <v>9</v>
      </c>
      <c r="B280">
        <f>IF(A280&gt;0,train!F281,"NA")</f>
        <v>36</v>
      </c>
      <c r="F280" t="e">
        <f>FIND("Mr.",train!D281)</f>
        <v>#VALUE!</v>
      </c>
      <c r="G280" t="e">
        <f>IF(F280&gt;0,train!F281,"NA")</f>
        <v>#VALUE!</v>
      </c>
      <c r="J280" t="e">
        <f>FIND("Miss.",train!D281)</f>
        <v>#VALUE!</v>
      </c>
      <c r="K280" t="e">
        <f>IF(J280&gt;0,train!F281,"NA")</f>
        <v>#VALUE!</v>
      </c>
      <c r="N280" t="e">
        <f>FIND("Master.",train!D281)</f>
        <v>#VALUE!</v>
      </c>
    </row>
    <row r="281" spans="1:14" x14ac:dyDescent="0.25">
      <c r="A281" t="e">
        <f>FIND("Mrs.",train!D282)</f>
        <v>#VALUE!</v>
      </c>
      <c r="B281" t="e">
        <f>IF(A281&gt;0,train!F282,"NA")</f>
        <v>#VALUE!</v>
      </c>
      <c r="F281">
        <f>FIND("Mr.",train!D282)</f>
        <v>8</v>
      </c>
      <c r="G281">
        <f>IF(F281&gt;0,train!F282,"NA")</f>
        <v>65</v>
      </c>
      <c r="J281" t="e">
        <f>FIND("Miss.",train!D282)</f>
        <v>#VALUE!</v>
      </c>
      <c r="K281" t="e">
        <f>IF(J281&gt;0,train!F282,"NA")</f>
        <v>#VALUE!</v>
      </c>
      <c r="N281" t="e">
        <f>FIND("Master.",train!D282)</f>
        <v>#VALUE!</v>
      </c>
    </row>
    <row r="282" spans="1:14" x14ac:dyDescent="0.25">
      <c r="A282" t="e">
        <f>FIND("Mrs.",train!D283)</f>
        <v>#VALUE!</v>
      </c>
      <c r="B282" t="e">
        <f>IF(A282&gt;0,train!F283,"NA")</f>
        <v>#VALUE!</v>
      </c>
      <c r="F282">
        <f>FIND("Mr.",train!D283)</f>
        <v>9</v>
      </c>
      <c r="G282">
        <f>IF(F282&gt;0,train!F283,"NA")</f>
        <v>28</v>
      </c>
      <c r="J282" t="e">
        <f>FIND("Miss.",train!D283)</f>
        <v>#VALUE!</v>
      </c>
      <c r="K282" t="e">
        <f>IF(J282&gt;0,train!F283,"NA")</f>
        <v>#VALUE!</v>
      </c>
      <c r="N282" t="e">
        <f>FIND("Master.",train!D283)</f>
        <v>#VALUE!</v>
      </c>
    </row>
    <row r="283" spans="1:14" x14ac:dyDescent="0.25">
      <c r="A283" t="e">
        <f>FIND("Mrs.",train!D284)</f>
        <v>#VALUE!</v>
      </c>
      <c r="B283" t="e">
        <f>IF(A283&gt;0,train!F284,"NA")</f>
        <v>#VALUE!</v>
      </c>
      <c r="F283">
        <f>FIND("Mr.",train!D284)</f>
        <v>16</v>
      </c>
      <c r="G283">
        <f>IF(F283&gt;0,train!F284,"NA")</f>
        <v>16</v>
      </c>
      <c r="J283" t="e">
        <f>FIND("Miss.",train!D284)</f>
        <v>#VALUE!</v>
      </c>
      <c r="K283" t="e">
        <f>IF(J283&gt;0,train!F284,"NA")</f>
        <v>#VALUE!</v>
      </c>
      <c r="N283" t="e">
        <f>FIND("Master.",train!D284)</f>
        <v>#VALUE!</v>
      </c>
    </row>
    <row r="284" spans="1:14" x14ac:dyDescent="0.25">
      <c r="A284" t="e">
        <f>FIND("Mrs.",train!D285)</f>
        <v>#VALUE!</v>
      </c>
      <c r="B284" t="e">
        <f>IF(A284&gt;0,train!F285,"NA")</f>
        <v>#VALUE!</v>
      </c>
      <c r="F284">
        <f>FIND("Mr.",train!D285)</f>
        <v>10</v>
      </c>
      <c r="G284">
        <f>IF(F284&gt;0,train!F285,"NA")</f>
        <v>19</v>
      </c>
      <c r="J284" t="e">
        <f>FIND("Miss.",train!D285)</f>
        <v>#VALUE!</v>
      </c>
      <c r="K284" t="e">
        <f>IF(J284&gt;0,train!F285,"NA")</f>
        <v>#VALUE!</v>
      </c>
      <c r="N284" t="e">
        <f>FIND("Master.",train!D285)</f>
        <v>#VALUE!</v>
      </c>
    </row>
    <row r="285" spans="1:14" x14ac:dyDescent="0.25">
      <c r="A285" t="e">
        <f>FIND("Mrs.",train!D286)</f>
        <v>#VALUE!</v>
      </c>
      <c r="B285" t="e">
        <f>IF(A285&gt;0,train!F286,"NA")</f>
        <v>#VALUE!</v>
      </c>
      <c r="F285">
        <f>FIND("Mr.",train!D286)</f>
        <v>8</v>
      </c>
      <c r="G285">
        <f>IF(F285&gt;0,train!F286,"NA")</f>
        <v>32</v>
      </c>
      <c r="J285" t="e">
        <f>FIND("Miss.",train!D286)</f>
        <v>#VALUE!</v>
      </c>
      <c r="K285" t="e">
        <f>IF(J285&gt;0,train!F286,"NA")</f>
        <v>#VALUE!</v>
      </c>
      <c r="N285" t="e">
        <f>FIND("Master.",train!D286)</f>
        <v>#VALUE!</v>
      </c>
    </row>
    <row r="286" spans="1:14" x14ac:dyDescent="0.25">
      <c r="A286" t="e">
        <f>FIND("Mrs.",train!D287)</f>
        <v>#VALUE!</v>
      </c>
      <c r="B286" t="e">
        <f>IF(A286&gt;0,train!F287,"NA")</f>
        <v>#VALUE!</v>
      </c>
      <c r="F286">
        <f>FIND("Mr.",train!D287)</f>
        <v>12</v>
      </c>
      <c r="G286">
        <f>IF(F286&gt;0,train!F287,"NA")</f>
        <v>33</v>
      </c>
      <c r="J286" t="e">
        <f>FIND("Miss.",train!D287)</f>
        <v>#VALUE!</v>
      </c>
      <c r="K286" t="e">
        <f>IF(J286&gt;0,train!F287,"NA")</f>
        <v>#VALUE!</v>
      </c>
      <c r="N286" t="e">
        <f>FIND("Master.",train!D287)</f>
        <v>#VALUE!</v>
      </c>
    </row>
    <row r="287" spans="1:14" x14ac:dyDescent="0.25">
      <c r="A287" t="e">
        <f>FIND("Mrs.",train!D288)</f>
        <v>#VALUE!</v>
      </c>
      <c r="B287" t="e">
        <f>IF(A287&gt;0,train!F288,"NA")</f>
        <v>#VALUE!</v>
      </c>
      <c r="F287">
        <f>FIND("Mr.",train!D288)</f>
        <v>12</v>
      </c>
      <c r="G287">
        <f>IF(F287&gt;0,train!F288,"NA")</f>
        <v>30</v>
      </c>
      <c r="J287" t="e">
        <f>FIND("Miss.",train!D288)</f>
        <v>#VALUE!</v>
      </c>
      <c r="K287" t="e">
        <f>IF(J287&gt;0,train!F288,"NA")</f>
        <v>#VALUE!</v>
      </c>
      <c r="N287" t="e">
        <f>FIND("Master.",train!D288)</f>
        <v>#VALUE!</v>
      </c>
    </row>
    <row r="288" spans="1:14" x14ac:dyDescent="0.25">
      <c r="A288" t="e">
        <f>FIND("Mrs.",train!D289)</f>
        <v>#VALUE!</v>
      </c>
      <c r="B288" t="e">
        <f>IF(A288&gt;0,train!F289,"NA")</f>
        <v>#VALUE!</v>
      </c>
      <c r="F288">
        <f>FIND("Mr.",train!D289)</f>
        <v>12</v>
      </c>
      <c r="G288">
        <f>IF(F288&gt;0,train!F289,"NA")</f>
        <v>22</v>
      </c>
      <c r="J288" t="e">
        <f>FIND("Miss.",train!D289)</f>
        <v>#VALUE!</v>
      </c>
      <c r="K288" t="e">
        <f>IF(J288&gt;0,train!F289,"NA")</f>
        <v>#VALUE!</v>
      </c>
      <c r="N288" t="e">
        <f>FIND("Master.",train!D289)</f>
        <v>#VALUE!</v>
      </c>
    </row>
    <row r="289" spans="1:14" x14ac:dyDescent="0.25">
      <c r="A289" t="e">
        <f>FIND("Mrs.",train!D290)</f>
        <v>#VALUE!</v>
      </c>
      <c r="B289" t="e">
        <f>IF(A289&gt;0,train!F290,"NA")</f>
        <v>#VALUE!</v>
      </c>
      <c r="F289">
        <f>FIND("Mr.",train!D290)</f>
        <v>9</v>
      </c>
      <c r="G289">
        <f>IF(F289&gt;0,train!F290,"NA")</f>
        <v>42</v>
      </c>
      <c r="J289" t="e">
        <f>FIND("Miss.",train!D290)</f>
        <v>#VALUE!</v>
      </c>
      <c r="K289" t="e">
        <f>IF(J289&gt;0,train!F290,"NA")</f>
        <v>#VALUE!</v>
      </c>
      <c r="N289" t="e">
        <f>FIND("Master.",train!D290)</f>
        <v>#VALUE!</v>
      </c>
    </row>
    <row r="290" spans="1:14" x14ac:dyDescent="0.25">
      <c r="A290" t="e">
        <f>FIND("Mrs.",train!D291)</f>
        <v>#VALUE!</v>
      </c>
      <c r="B290" t="e">
        <f>IF(A290&gt;0,train!F291,"NA")</f>
        <v>#VALUE!</v>
      </c>
      <c r="F290" t="e">
        <f>FIND("Mr.",train!D291)</f>
        <v>#VALUE!</v>
      </c>
      <c r="G290" t="e">
        <f>IF(F290&gt;0,train!F291,"NA")</f>
        <v>#VALUE!</v>
      </c>
      <c r="J290">
        <f>FIND("Miss.",train!D291)</f>
        <v>11</v>
      </c>
      <c r="K290">
        <f>IF(J290&gt;0,train!F291,"NA")</f>
        <v>22</v>
      </c>
      <c r="N290" t="e">
        <f>FIND("Master.",train!D291)</f>
        <v>#VALUE!</v>
      </c>
    </row>
    <row r="291" spans="1:14" x14ac:dyDescent="0.25">
      <c r="A291" t="e">
        <f>FIND("Mrs.",train!D292)</f>
        <v>#VALUE!</v>
      </c>
      <c r="B291" t="e">
        <f>IF(A291&gt;0,train!F292,"NA")</f>
        <v>#VALUE!</v>
      </c>
      <c r="F291" t="e">
        <f>FIND("Mr.",train!D292)</f>
        <v>#VALUE!</v>
      </c>
      <c r="G291" t="e">
        <f>IF(F291&gt;0,train!F292,"NA")</f>
        <v>#VALUE!</v>
      </c>
      <c r="J291">
        <f>FIND("Miss.",train!D292)</f>
        <v>9</v>
      </c>
      <c r="K291">
        <f>IF(J291&gt;0,train!F292,"NA")</f>
        <v>26</v>
      </c>
      <c r="N291" t="e">
        <f>FIND("Master.",train!D292)</f>
        <v>#VALUE!</v>
      </c>
    </row>
    <row r="292" spans="1:14" x14ac:dyDescent="0.25">
      <c r="A292">
        <f>FIND("Mrs.",train!D293)</f>
        <v>9</v>
      </c>
      <c r="B292">
        <f>IF(A292&gt;0,train!F293,"NA")</f>
        <v>19</v>
      </c>
      <c r="F292" t="e">
        <f>FIND("Mr.",train!D293)</f>
        <v>#VALUE!</v>
      </c>
      <c r="G292" t="e">
        <f>IF(F292&gt;0,train!F293,"NA")</f>
        <v>#VALUE!</v>
      </c>
      <c r="J292" t="e">
        <f>FIND("Miss.",train!D293)</f>
        <v>#VALUE!</v>
      </c>
      <c r="K292" t="e">
        <f>IF(J292&gt;0,train!F293,"NA")</f>
        <v>#VALUE!</v>
      </c>
      <c r="N292" t="e">
        <f>FIND("Master.",train!D293)</f>
        <v>#VALUE!</v>
      </c>
    </row>
    <row r="293" spans="1:14" x14ac:dyDescent="0.25">
      <c r="A293" t="e">
        <f>FIND("Mrs.",train!D294)</f>
        <v>#VALUE!</v>
      </c>
      <c r="B293" t="e">
        <f>IF(A293&gt;0,train!F294,"NA")</f>
        <v>#VALUE!</v>
      </c>
      <c r="F293">
        <f>FIND("Mr.",train!D294)</f>
        <v>7</v>
      </c>
      <c r="G293">
        <f>IF(F293&gt;0,train!F294,"NA")</f>
        <v>36</v>
      </c>
      <c r="J293" t="e">
        <f>FIND("Miss.",train!D294)</f>
        <v>#VALUE!</v>
      </c>
      <c r="K293" t="e">
        <f>IF(J293&gt;0,train!F294,"NA")</f>
        <v>#VALUE!</v>
      </c>
      <c r="N293" t="e">
        <f>FIND("Master.",train!D294)</f>
        <v>#VALUE!</v>
      </c>
    </row>
    <row r="294" spans="1:14" x14ac:dyDescent="0.25">
      <c r="A294" t="e">
        <f>FIND("Mrs.",train!D295)</f>
        <v>#VALUE!</v>
      </c>
      <c r="B294" t="e">
        <f>IF(A294&gt;0,train!F295,"NA")</f>
        <v>#VALUE!</v>
      </c>
      <c r="F294" t="e">
        <f>FIND("Mr.",train!D295)</f>
        <v>#VALUE!</v>
      </c>
      <c r="G294" t="e">
        <f>IF(F294&gt;0,train!F295,"NA")</f>
        <v>#VALUE!</v>
      </c>
      <c r="J294">
        <f>FIND("Miss.",train!D295)</f>
        <v>7</v>
      </c>
      <c r="K294">
        <f>IF(J294&gt;0,train!F295,"NA")</f>
        <v>24</v>
      </c>
      <c r="N294" t="e">
        <f>FIND("Master.",train!D295)</f>
        <v>#VALUE!</v>
      </c>
    </row>
    <row r="295" spans="1:14" x14ac:dyDescent="0.25">
      <c r="A295" t="e">
        <f>FIND("Mrs.",train!D296)</f>
        <v>#VALUE!</v>
      </c>
      <c r="B295" t="e">
        <f>IF(A295&gt;0,train!F296,"NA")</f>
        <v>#VALUE!</v>
      </c>
      <c r="F295">
        <f>FIND("Mr.",train!D296)</f>
        <v>9</v>
      </c>
      <c r="G295">
        <f>IF(F295&gt;0,train!F296,"NA")</f>
        <v>24</v>
      </c>
      <c r="J295" t="e">
        <f>FIND("Miss.",train!D296)</f>
        <v>#VALUE!</v>
      </c>
      <c r="K295" t="e">
        <f>IF(J295&gt;0,train!F296,"NA")</f>
        <v>#VALUE!</v>
      </c>
      <c r="N295" t="e">
        <f>FIND("Master.",train!D296)</f>
        <v>#VALUE!</v>
      </c>
    </row>
    <row r="296" spans="1:14" x14ac:dyDescent="0.25">
      <c r="A296" t="e">
        <f>FIND("Mrs.",train!D297)</f>
        <v>#VALUE!</v>
      </c>
      <c r="B296" t="e">
        <f>IF(A296&gt;0,train!F297,"NA")</f>
        <v>#VALUE!</v>
      </c>
      <c r="F296">
        <f>FIND("Mr.",train!D297)</f>
        <v>7</v>
      </c>
      <c r="G296">
        <f>IF(F296&gt;0,train!F297,"NA")</f>
        <v>32</v>
      </c>
      <c r="J296" t="e">
        <f>FIND("Miss.",train!D297)</f>
        <v>#VALUE!</v>
      </c>
      <c r="K296" t="e">
        <f>IF(J296&gt;0,train!F297,"NA")</f>
        <v>#VALUE!</v>
      </c>
      <c r="N296" t="e">
        <f>FIND("Master.",train!D297)</f>
        <v>#VALUE!</v>
      </c>
    </row>
    <row r="297" spans="1:14" x14ac:dyDescent="0.25">
      <c r="A297" t="e">
        <f>FIND("Mrs.",train!D298)</f>
        <v>#VALUE!</v>
      </c>
      <c r="B297" t="e">
        <f>IF(A297&gt;0,train!F298,"NA")</f>
        <v>#VALUE!</v>
      </c>
      <c r="F297">
        <f>FIND("Mr.",train!D298)</f>
        <v>8</v>
      </c>
      <c r="G297">
        <f>IF(F297&gt;0,train!F298,"NA")</f>
        <v>23.5</v>
      </c>
      <c r="J297" t="e">
        <f>FIND("Miss.",train!D298)</f>
        <v>#VALUE!</v>
      </c>
      <c r="K297" t="e">
        <f>IF(J297&gt;0,train!F298,"NA")</f>
        <v>#VALUE!</v>
      </c>
      <c r="N297" t="e">
        <f>FIND("Master.",train!D298)</f>
        <v>#VALUE!</v>
      </c>
    </row>
    <row r="298" spans="1:14" x14ac:dyDescent="0.25">
      <c r="A298" t="e">
        <f>FIND("Mrs.",train!D299)</f>
        <v>#VALUE!</v>
      </c>
      <c r="B298" t="e">
        <f>IF(A298&gt;0,train!F299,"NA")</f>
        <v>#VALUE!</v>
      </c>
      <c r="F298" t="e">
        <f>FIND("Mr.",train!D299)</f>
        <v>#VALUE!</v>
      </c>
      <c r="G298" t="e">
        <f>IF(F298&gt;0,train!F299,"NA")</f>
        <v>#VALUE!</v>
      </c>
      <c r="J298">
        <f>FIND("Miss.",train!D299)</f>
        <v>10</v>
      </c>
      <c r="K298">
        <f>IF(J298&gt;0,train!F299,"NA")</f>
        <v>2</v>
      </c>
      <c r="N298" t="e">
        <f>FIND("Master.",train!D299)</f>
        <v>#VALUE!</v>
      </c>
    </row>
    <row r="299" spans="1:14" x14ac:dyDescent="0.25">
      <c r="A299" t="e">
        <f>FIND("Mrs.",train!D300)</f>
        <v>#VALUE!</v>
      </c>
      <c r="B299" t="e">
        <f>IF(A299&gt;0,train!F300,"NA")</f>
        <v>#VALUE!</v>
      </c>
      <c r="F299">
        <f>FIND("Mr.",train!D300)</f>
        <v>11</v>
      </c>
      <c r="G299">
        <f>IF(F299&gt;0,train!F300,"NA")</f>
        <v>32</v>
      </c>
      <c r="J299" t="e">
        <f>FIND("Miss.",train!D300)</f>
        <v>#VALUE!</v>
      </c>
      <c r="K299" t="e">
        <f>IF(J299&gt;0,train!F300,"NA")</f>
        <v>#VALUE!</v>
      </c>
      <c r="N299" t="e">
        <f>FIND("Master.",train!D300)</f>
        <v>#VALUE!</v>
      </c>
    </row>
    <row r="300" spans="1:14" x14ac:dyDescent="0.25">
      <c r="A300">
        <f>FIND("Mrs.",train!D301)</f>
        <v>9</v>
      </c>
      <c r="B300">
        <f>IF(A300&gt;0,train!F301,"NA")</f>
        <v>50</v>
      </c>
      <c r="F300" t="e">
        <f>FIND("Mr.",train!D301)</f>
        <v>#VALUE!</v>
      </c>
      <c r="G300" t="e">
        <f>IF(F300&gt;0,train!F301,"NA")</f>
        <v>#VALUE!</v>
      </c>
      <c r="J300" t="e">
        <f>FIND("Miss.",train!D301)</f>
        <v>#VALUE!</v>
      </c>
      <c r="K300" t="e">
        <f>IF(J300&gt;0,train!F301,"NA")</f>
        <v>#VALUE!</v>
      </c>
      <c r="N300" t="e">
        <f>FIND("Master.",train!D301)</f>
        <v>#VALUE!</v>
      </c>
    </row>
    <row r="301" spans="1:14" x14ac:dyDescent="0.25">
      <c r="A301" t="e">
        <f>FIND("Mrs.",train!D302)</f>
        <v>#VALUE!</v>
      </c>
      <c r="B301" t="e">
        <f>IF(A301&gt;0,train!F302,"NA")</f>
        <v>#VALUE!</v>
      </c>
      <c r="F301" t="e">
        <f>FIND("Mr.",train!D302)</f>
        <v>#VALUE!</v>
      </c>
      <c r="G301" t="e">
        <f>IF(F301&gt;0,train!F302,"NA")</f>
        <v>#VALUE!</v>
      </c>
      <c r="J301">
        <f>FIND("Miss.",train!D302)</f>
        <v>8</v>
      </c>
      <c r="K301">
        <f>IF(J301&gt;0,train!F302,"NA")</f>
        <v>21</v>
      </c>
      <c r="N301" t="e">
        <f>FIND("Master.",train!D302)</f>
        <v>#VALUE!</v>
      </c>
    </row>
    <row r="302" spans="1:14" x14ac:dyDescent="0.25">
      <c r="A302" t="e">
        <f>FIND("Mrs.",train!D303)</f>
        <v>#VALUE!</v>
      </c>
      <c r="B302" t="e">
        <f>IF(A302&gt;0,train!F303,"NA")</f>
        <v>#VALUE!</v>
      </c>
      <c r="F302">
        <f>FIND("Mr.",train!D303)</f>
        <v>8</v>
      </c>
      <c r="G302">
        <f>IF(F302&gt;0,train!F303,"NA")</f>
        <v>32</v>
      </c>
      <c r="J302" t="e">
        <f>FIND("Miss.",train!D303)</f>
        <v>#VALUE!</v>
      </c>
      <c r="K302" t="e">
        <f>IF(J302&gt;0,train!F303,"NA")</f>
        <v>#VALUE!</v>
      </c>
      <c r="N302" t="e">
        <f>FIND("Master.",train!D303)</f>
        <v>#VALUE!</v>
      </c>
    </row>
    <row r="303" spans="1:14" x14ac:dyDescent="0.25">
      <c r="A303" t="e">
        <f>FIND("Mrs.",train!D304)</f>
        <v>#VALUE!</v>
      </c>
      <c r="B303" t="e">
        <f>IF(A303&gt;0,train!F304,"NA")</f>
        <v>#VALUE!</v>
      </c>
      <c r="F303">
        <f>FIND("Mr.",train!D304)</f>
        <v>10</v>
      </c>
      <c r="G303">
        <f>IF(F303&gt;0,train!F304,"NA")</f>
        <v>19</v>
      </c>
      <c r="J303" t="e">
        <f>FIND("Miss.",train!D304)</f>
        <v>#VALUE!</v>
      </c>
      <c r="K303" t="e">
        <f>IF(J303&gt;0,train!F304,"NA")</f>
        <v>#VALUE!</v>
      </c>
      <c r="N303" t="e">
        <f>FIND("Master.",train!D304)</f>
        <v>#VALUE!</v>
      </c>
    </row>
    <row r="304" spans="1:14" x14ac:dyDescent="0.25">
      <c r="A304" t="e">
        <f>FIND("Mrs.",train!D305)</f>
        <v>#VALUE!</v>
      </c>
      <c r="B304" t="e">
        <f>IF(A304&gt;0,train!F305,"NA")</f>
        <v>#VALUE!</v>
      </c>
      <c r="F304" t="e">
        <f>FIND("Mr.",train!D305)</f>
        <v>#VALUE!</v>
      </c>
      <c r="G304" t="e">
        <f>IF(F304&gt;0,train!F305,"NA")</f>
        <v>#VALUE!</v>
      </c>
      <c r="J304">
        <f>FIND("Miss.",train!D305)</f>
        <v>8</v>
      </c>
      <c r="K304">
        <f>IF(J304&gt;0,train!F305,"NA")</f>
        <v>21</v>
      </c>
      <c r="N304" t="e">
        <f>FIND("Master.",train!D305)</f>
        <v>#VALUE!</v>
      </c>
    </row>
    <row r="305" spans="1:14" x14ac:dyDescent="0.25">
      <c r="A305" t="e">
        <f>FIND("Mrs.",train!D306)</f>
        <v>#VALUE!</v>
      </c>
      <c r="B305" t="e">
        <f>IF(A305&gt;0,train!F306,"NA")</f>
        <v>#VALUE!</v>
      </c>
      <c r="F305">
        <f>FIND("Mr.",train!D306)</f>
        <v>11</v>
      </c>
      <c r="G305">
        <f>IF(F305&gt;0,train!F306,"NA")</f>
        <v>32</v>
      </c>
      <c r="J305" t="e">
        <f>FIND("Miss.",train!D306)</f>
        <v>#VALUE!</v>
      </c>
      <c r="K305" t="e">
        <f>IF(J305&gt;0,train!F306,"NA")</f>
        <v>#VALUE!</v>
      </c>
      <c r="N305" t="e">
        <f>FIND("Master.",train!D306)</f>
        <v>#VALUE!</v>
      </c>
    </row>
    <row r="306" spans="1:14" x14ac:dyDescent="0.25">
      <c r="A306" t="e">
        <f>FIND("Mrs.",train!D307)</f>
        <v>#VALUE!</v>
      </c>
      <c r="B306" t="e">
        <f>IF(A306&gt;0,train!F307,"NA")</f>
        <v>#VALUE!</v>
      </c>
      <c r="F306" t="e">
        <f>FIND("Mr.",train!D307)</f>
        <v>#VALUE!</v>
      </c>
      <c r="G306" t="e">
        <f>IF(F306&gt;0,train!F307,"NA")</f>
        <v>#VALUE!</v>
      </c>
      <c r="J306" t="e">
        <f>FIND("Miss.",train!D307)</f>
        <v>#VALUE!</v>
      </c>
      <c r="K306" t="e">
        <f>IF(J306&gt;0,train!F307,"NA")</f>
        <v>#VALUE!</v>
      </c>
      <c r="N306">
        <f>FIND("Master.",train!D307)</f>
        <v>10</v>
      </c>
    </row>
    <row r="307" spans="1:14" x14ac:dyDescent="0.25">
      <c r="A307" t="e">
        <f>FIND("Mrs.",train!D308)</f>
        <v>#VALUE!</v>
      </c>
      <c r="B307" t="e">
        <f>IF(A307&gt;0,train!F308,"NA")</f>
        <v>#VALUE!</v>
      </c>
      <c r="F307" t="e">
        <f>FIND("Mr.",train!D308)</f>
        <v>#VALUE!</v>
      </c>
      <c r="G307" t="e">
        <f>IF(F307&gt;0,train!F308,"NA")</f>
        <v>#VALUE!</v>
      </c>
      <c r="J307">
        <f>FIND("Miss.",train!D308)</f>
        <v>10</v>
      </c>
      <c r="K307">
        <f>IF(J307&gt;0,train!F308,"NA")</f>
        <v>21</v>
      </c>
      <c r="N307" t="e">
        <f>FIND("Master.",train!D308)</f>
        <v>#VALUE!</v>
      </c>
    </row>
    <row r="308" spans="1:14" x14ac:dyDescent="0.25">
      <c r="A308">
        <f>FIND("Mrs.",train!D309)</f>
        <v>23</v>
      </c>
      <c r="B308">
        <f>IF(A308&gt;0,train!F309,"NA")</f>
        <v>17</v>
      </c>
      <c r="F308" t="e">
        <f>FIND("Mr.",train!D309)</f>
        <v>#VALUE!</v>
      </c>
      <c r="G308" t="e">
        <f>IF(F308&gt;0,train!F309,"NA")</f>
        <v>#VALUE!</v>
      </c>
      <c r="J308" t="e">
        <f>FIND("Miss.",train!D309)</f>
        <v>#VALUE!</v>
      </c>
      <c r="K308" t="e">
        <f>IF(J308&gt;0,train!F309,"NA")</f>
        <v>#VALUE!</v>
      </c>
      <c r="N308" t="e">
        <f>FIND("Master.",train!D309)</f>
        <v>#VALUE!</v>
      </c>
    </row>
    <row r="309" spans="1:14" x14ac:dyDescent="0.25">
      <c r="A309" t="e">
        <f>FIND("Mrs.",train!D310)</f>
        <v>#VALUE!</v>
      </c>
      <c r="B309" t="e">
        <f>IF(A309&gt;0,train!F310,"NA")</f>
        <v>#VALUE!</v>
      </c>
      <c r="F309">
        <f>FIND("Mr.",train!D310)</f>
        <v>10</v>
      </c>
      <c r="G309">
        <f>IF(F309&gt;0,train!F310,"NA")</f>
        <v>30</v>
      </c>
      <c r="J309" t="e">
        <f>FIND("Miss.",train!D310)</f>
        <v>#VALUE!</v>
      </c>
      <c r="K309" t="e">
        <f>IF(J309&gt;0,train!F310,"NA")</f>
        <v>#VALUE!</v>
      </c>
      <c r="N309" t="e">
        <f>FIND("Master.",train!D310)</f>
        <v>#VALUE!</v>
      </c>
    </row>
    <row r="310" spans="1:14" x14ac:dyDescent="0.25">
      <c r="A310" t="e">
        <f>FIND("Mrs.",train!D311)</f>
        <v>#VALUE!</v>
      </c>
      <c r="B310" t="e">
        <f>IF(A310&gt;0,train!F311,"NA")</f>
        <v>#VALUE!</v>
      </c>
      <c r="F310" t="e">
        <f>FIND("Mr.",train!D311)</f>
        <v>#VALUE!</v>
      </c>
      <c r="G310" t="e">
        <f>IF(F310&gt;0,train!F311,"NA")</f>
        <v>#VALUE!</v>
      </c>
      <c r="J310">
        <f>FIND("Miss.",train!D311)</f>
        <v>14</v>
      </c>
      <c r="K310">
        <f>IF(J310&gt;0,train!F311,"NA")</f>
        <v>30</v>
      </c>
      <c r="N310" t="e">
        <f>FIND("Master.",train!D311)</f>
        <v>#VALUE!</v>
      </c>
    </row>
    <row r="311" spans="1:14" x14ac:dyDescent="0.25">
      <c r="A311" t="e">
        <f>FIND("Mrs.",train!D312)</f>
        <v>#VALUE!</v>
      </c>
      <c r="B311" t="e">
        <f>IF(A311&gt;0,train!F312,"NA")</f>
        <v>#VALUE!</v>
      </c>
      <c r="F311" t="e">
        <f>FIND("Mr.",train!D312)</f>
        <v>#VALUE!</v>
      </c>
      <c r="G311" t="e">
        <f>IF(F311&gt;0,train!F312,"NA")</f>
        <v>#VALUE!</v>
      </c>
      <c r="J311">
        <f>FIND("Miss.",train!D312)</f>
        <v>7</v>
      </c>
      <c r="K311">
        <f>IF(J311&gt;0,train!F312,"NA")</f>
        <v>24</v>
      </c>
      <c r="N311" t="e">
        <f>FIND("Master.",train!D312)</f>
        <v>#VALUE!</v>
      </c>
    </row>
    <row r="312" spans="1:14" x14ac:dyDescent="0.25">
      <c r="A312" t="e">
        <f>FIND("Mrs.",train!D313)</f>
        <v>#VALUE!</v>
      </c>
      <c r="B312" t="e">
        <f>IF(A312&gt;0,train!F313,"NA")</f>
        <v>#VALUE!</v>
      </c>
      <c r="F312" t="e">
        <f>FIND("Mr.",train!D313)</f>
        <v>#VALUE!</v>
      </c>
      <c r="G312" t="e">
        <f>IF(F312&gt;0,train!F313,"NA")</f>
        <v>#VALUE!</v>
      </c>
      <c r="J312">
        <f>FIND("Miss.",train!D313)</f>
        <v>10</v>
      </c>
      <c r="K312">
        <f>IF(J312&gt;0,train!F313,"NA")</f>
        <v>18</v>
      </c>
      <c r="N312" t="e">
        <f>FIND("Master.",train!D313)</f>
        <v>#VALUE!</v>
      </c>
    </row>
    <row r="313" spans="1:14" x14ac:dyDescent="0.25">
      <c r="A313">
        <f>FIND("Mrs.",train!D314)</f>
        <v>11</v>
      </c>
      <c r="B313">
        <f>IF(A313&gt;0,train!F314,"NA")</f>
        <v>26</v>
      </c>
      <c r="F313" t="e">
        <f>FIND("Mr.",train!D314)</f>
        <v>#VALUE!</v>
      </c>
      <c r="G313" t="e">
        <f>IF(F313&gt;0,train!F314,"NA")</f>
        <v>#VALUE!</v>
      </c>
      <c r="J313" t="e">
        <f>FIND("Miss.",train!D314)</f>
        <v>#VALUE!</v>
      </c>
      <c r="K313" t="e">
        <f>IF(J313&gt;0,train!F314,"NA")</f>
        <v>#VALUE!</v>
      </c>
      <c r="N313" t="e">
        <f>FIND("Master.",train!D314)</f>
        <v>#VALUE!</v>
      </c>
    </row>
    <row r="314" spans="1:14" x14ac:dyDescent="0.25">
      <c r="A314" t="e">
        <f>FIND("Mrs.",train!D315)</f>
        <v>#VALUE!</v>
      </c>
      <c r="B314" t="e">
        <f>IF(A314&gt;0,train!F315,"NA")</f>
        <v>#VALUE!</v>
      </c>
      <c r="F314">
        <f>FIND("Mr.",train!D315)</f>
        <v>13</v>
      </c>
      <c r="G314">
        <f>IF(F314&gt;0,train!F315,"NA")</f>
        <v>28</v>
      </c>
      <c r="J314" t="e">
        <f>FIND("Miss.",train!D315)</f>
        <v>#VALUE!</v>
      </c>
      <c r="K314" t="e">
        <f>IF(J314&gt;0,train!F315,"NA")</f>
        <v>#VALUE!</v>
      </c>
      <c r="N314" t="e">
        <f>FIND("Master.",train!D315)</f>
        <v>#VALUE!</v>
      </c>
    </row>
    <row r="315" spans="1:14" x14ac:dyDescent="0.25">
      <c r="A315" t="e">
        <f>FIND("Mrs.",train!D316)</f>
        <v>#VALUE!</v>
      </c>
      <c r="B315" t="e">
        <f>IF(A315&gt;0,train!F316,"NA")</f>
        <v>#VALUE!</v>
      </c>
      <c r="F315">
        <f>FIND("Mr.",train!D316)</f>
        <v>7</v>
      </c>
      <c r="G315">
        <f>IF(F315&gt;0,train!F316,"NA")</f>
        <v>43</v>
      </c>
      <c r="J315" t="e">
        <f>FIND("Miss.",train!D316)</f>
        <v>#VALUE!</v>
      </c>
      <c r="K315" t="e">
        <f>IF(J315&gt;0,train!F316,"NA")</f>
        <v>#VALUE!</v>
      </c>
      <c r="N315" t="e">
        <f>FIND("Master.",train!D316)</f>
        <v>#VALUE!</v>
      </c>
    </row>
    <row r="316" spans="1:14" x14ac:dyDescent="0.25">
      <c r="A316" t="e">
        <f>FIND("Mrs.",train!D317)</f>
        <v>#VALUE!</v>
      </c>
      <c r="B316" t="e">
        <f>IF(A316&gt;0,train!F317,"NA")</f>
        <v>#VALUE!</v>
      </c>
      <c r="F316" t="e">
        <f>FIND("Mr.",train!D317)</f>
        <v>#VALUE!</v>
      </c>
      <c r="G316" t="e">
        <f>IF(F316&gt;0,train!F317,"NA")</f>
        <v>#VALUE!</v>
      </c>
      <c r="J316">
        <f>FIND("Miss.",train!D317)</f>
        <v>10</v>
      </c>
      <c r="K316">
        <f>IF(J316&gt;0,train!F317,"NA")</f>
        <v>26</v>
      </c>
      <c r="N316" t="e">
        <f>FIND("Master.",train!D317)</f>
        <v>#VALUE!</v>
      </c>
    </row>
    <row r="317" spans="1:14" x14ac:dyDescent="0.25">
      <c r="A317">
        <f>FIND("Mrs.",train!D318)</f>
        <v>9</v>
      </c>
      <c r="B317">
        <f>IF(A317&gt;0,train!F318,"NA")</f>
        <v>24</v>
      </c>
      <c r="F317" t="e">
        <f>FIND("Mr.",train!D318)</f>
        <v>#VALUE!</v>
      </c>
      <c r="G317" t="e">
        <f>IF(F317&gt;0,train!F318,"NA")</f>
        <v>#VALUE!</v>
      </c>
      <c r="J317" t="e">
        <f>FIND("Miss.",train!D318)</f>
        <v>#VALUE!</v>
      </c>
      <c r="K317" t="e">
        <f>IF(J317&gt;0,train!F318,"NA")</f>
        <v>#VALUE!</v>
      </c>
      <c r="N317" t="e">
        <f>FIND("Master.",train!D318)</f>
        <v>#VALUE!</v>
      </c>
    </row>
    <row r="318" spans="1:14" x14ac:dyDescent="0.25">
      <c r="A318" t="e">
        <f>FIND("Mrs.",train!D319)</f>
        <v>#VALUE!</v>
      </c>
      <c r="B318" t="e">
        <f>IF(A318&gt;0,train!F319,"NA")</f>
        <v>#VALUE!</v>
      </c>
      <c r="F318" t="e">
        <f>FIND("Mr.",train!D319)</f>
        <v>#VALUE!</v>
      </c>
      <c r="G318" t="e">
        <f>IF(F318&gt;0,train!F319,"NA")</f>
        <v>#VALUE!</v>
      </c>
      <c r="J318" t="e">
        <f>FIND("Miss.",train!D319)</f>
        <v>#VALUE!</v>
      </c>
      <c r="K318" t="e">
        <f>IF(J318&gt;0,train!F319,"NA")</f>
        <v>#VALUE!</v>
      </c>
      <c r="N318" t="e">
        <f>FIND("Master.",train!D319)</f>
        <v>#VALUE!</v>
      </c>
    </row>
    <row r="319" spans="1:14" x14ac:dyDescent="0.25">
      <c r="A319" t="e">
        <f>FIND("Mrs.",train!D320)</f>
        <v>#VALUE!</v>
      </c>
      <c r="B319" t="e">
        <f>IF(A319&gt;0,train!F320,"NA")</f>
        <v>#VALUE!</v>
      </c>
      <c r="F319" t="e">
        <f>FIND("Mr.",train!D320)</f>
        <v>#VALUE!</v>
      </c>
      <c r="G319" t="e">
        <f>IF(F319&gt;0,train!F320,"NA")</f>
        <v>#VALUE!</v>
      </c>
      <c r="J319">
        <f>FIND("Miss.",train!D320)</f>
        <v>7</v>
      </c>
      <c r="K319">
        <f>IF(J319&gt;0,train!F320,"NA")</f>
        <v>31</v>
      </c>
      <c r="N319" t="e">
        <f>FIND("Master.",train!D320)</f>
        <v>#VALUE!</v>
      </c>
    </row>
    <row r="320" spans="1:14" x14ac:dyDescent="0.25">
      <c r="A320">
        <f>FIND("Mrs.",train!D321)</f>
        <v>10</v>
      </c>
      <c r="B320">
        <f>IF(A320&gt;0,train!F321,"NA")</f>
        <v>40</v>
      </c>
      <c r="F320" t="e">
        <f>FIND("Mr.",train!D321)</f>
        <v>#VALUE!</v>
      </c>
      <c r="G320" t="e">
        <f>IF(F320&gt;0,train!F321,"NA")</f>
        <v>#VALUE!</v>
      </c>
      <c r="J320" t="e">
        <f>FIND("Miss.",train!D321)</f>
        <v>#VALUE!</v>
      </c>
      <c r="K320" t="e">
        <f>IF(J320&gt;0,train!F321,"NA")</f>
        <v>#VALUE!</v>
      </c>
      <c r="N320" t="e">
        <f>FIND("Master.",train!D321)</f>
        <v>#VALUE!</v>
      </c>
    </row>
    <row r="321" spans="1:14" x14ac:dyDescent="0.25">
      <c r="A321" t="e">
        <f>FIND("Mrs.",train!D322)</f>
        <v>#VALUE!</v>
      </c>
      <c r="B321" t="e">
        <f>IF(A321&gt;0,train!F322,"NA")</f>
        <v>#VALUE!</v>
      </c>
      <c r="F321">
        <f>FIND("Mr.",train!D322)</f>
        <v>9</v>
      </c>
      <c r="G321">
        <f>IF(F321&gt;0,train!F322,"NA")</f>
        <v>22</v>
      </c>
      <c r="J321" t="e">
        <f>FIND("Miss.",train!D322)</f>
        <v>#VALUE!</v>
      </c>
      <c r="K321" t="e">
        <f>IF(J321&gt;0,train!F322,"NA")</f>
        <v>#VALUE!</v>
      </c>
      <c r="N321" t="e">
        <f>FIND("Master.",train!D322)</f>
        <v>#VALUE!</v>
      </c>
    </row>
    <row r="322" spans="1:14" x14ac:dyDescent="0.25">
      <c r="A322" t="e">
        <f>FIND("Mrs.",train!D323)</f>
        <v>#VALUE!</v>
      </c>
      <c r="B322" t="e">
        <f>IF(A322&gt;0,train!F323,"NA")</f>
        <v>#VALUE!</v>
      </c>
      <c r="F322">
        <f>FIND("Mr.",train!D323)</f>
        <v>9</v>
      </c>
      <c r="G322">
        <f>IF(F322&gt;0,train!F323,"NA")</f>
        <v>27</v>
      </c>
      <c r="J322" t="e">
        <f>FIND("Miss.",train!D323)</f>
        <v>#VALUE!</v>
      </c>
      <c r="K322" t="e">
        <f>IF(J322&gt;0,train!F323,"NA")</f>
        <v>#VALUE!</v>
      </c>
      <c r="N322" t="e">
        <f>FIND("Master.",train!D323)</f>
        <v>#VALUE!</v>
      </c>
    </row>
    <row r="323" spans="1:14" x14ac:dyDescent="0.25">
      <c r="A323" t="e">
        <f>FIND("Mrs.",train!D324)</f>
        <v>#VALUE!</v>
      </c>
      <c r="B323" t="e">
        <f>IF(A323&gt;0,train!F324,"NA")</f>
        <v>#VALUE!</v>
      </c>
      <c r="F323" t="e">
        <f>FIND("Mr.",train!D324)</f>
        <v>#VALUE!</v>
      </c>
      <c r="G323" t="e">
        <f>IF(F323&gt;0,train!F324,"NA")</f>
        <v>#VALUE!</v>
      </c>
      <c r="J323">
        <f>FIND("Miss.",train!D324)</f>
        <v>10</v>
      </c>
      <c r="K323">
        <f>IF(J323&gt;0,train!F324,"NA")</f>
        <v>30</v>
      </c>
      <c r="N323" t="e">
        <f>FIND("Master.",train!D324)</f>
        <v>#VALUE!</v>
      </c>
    </row>
    <row r="324" spans="1:14" x14ac:dyDescent="0.25">
      <c r="A324">
        <f>FIND("Mrs.",train!D325)</f>
        <v>11</v>
      </c>
      <c r="B324">
        <f>IF(A324&gt;0,train!F325,"NA")</f>
        <v>22</v>
      </c>
      <c r="F324" t="e">
        <f>FIND("Mr.",train!D325)</f>
        <v>#VALUE!</v>
      </c>
      <c r="G324" t="e">
        <f>IF(F324&gt;0,train!F325,"NA")</f>
        <v>#VALUE!</v>
      </c>
      <c r="J324" t="e">
        <f>FIND("Miss.",train!D325)</f>
        <v>#VALUE!</v>
      </c>
      <c r="K324" t="e">
        <f>IF(J324&gt;0,train!F325,"NA")</f>
        <v>#VALUE!</v>
      </c>
      <c r="N324" t="e">
        <f>FIND("Master.",train!D325)</f>
        <v>#VALUE!</v>
      </c>
    </row>
    <row r="325" spans="1:14" x14ac:dyDescent="0.25">
      <c r="A325" t="e">
        <f>FIND("Mrs.",train!D326)</f>
        <v>#VALUE!</v>
      </c>
      <c r="B325" t="e">
        <f>IF(A325&gt;0,train!F326,"NA")</f>
        <v>#VALUE!</v>
      </c>
      <c r="F325">
        <f>FIND("Mr.",train!D326)</f>
        <v>7</v>
      </c>
      <c r="G325">
        <f>IF(F325&gt;0,train!F326,"NA")</f>
        <v>32</v>
      </c>
      <c r="J325" t="e">
        <f>FIND("Miss.",train!D326)</f>
        <v>#VALUE!</v>
      </c>
      <c r="K325" t="e">
        <f>IF(J325&gt;0,train!F326,"NA")</f>
        <v>#VALUE!</v>
      </c>
      <c r="N325" t="e">
        <f>FIND("Master.",train!D326)</f>
        <v>#VALUE!</v>
      </c>
    </row>
    <row r="326" spans="1:14" x14ac:dyDescent="0.25">
      <c r="A326" t="e">
        <f>FIND("Mrs.",train!D327)</f>
        <v>#VALUE!</v>
      </c>
      <c r="B326" t="e">
        <f>IF(A326&gt;0,train!F327,"NA")</f>
        <v>#VALUE!</v>
      </c>
      <c r="F326" t="e">
        <f>FIND("Mr.",train!D327)</f>
        <v>#VALUE!</v>
      </c>
      <c r="G326" t="e">
        <f>IF(F326&gt;0,train!F327,"NA")</f>
        <v>#VALUE!</v>
      </c>
      <c r="J326">
        <f>FIND("Miss.",train!D327)</f>
        <v>8</v>
      </c>
      <c r="K326">
        <f>IF(J326&gt;0,train!F327,"NA")</f>
        <v>36</v>
      </c>
      <c r="N326" t="e">
        <f>FIND("Master.",train!D327)</f>
        <v>#VALUE!</v>
      </c>
    </row>
    <row r="327" spans="1:14" x14ac:dyDescent="0.25">
      <c r="A327" t="e">
        <f>FIND("Mrs.",train!D328)</f>
        <v>#VALUE!</v>
      </c>
      <c r="B327" t="e">
        <f>IF(A327&gt;0,train!F328,"NA")</f>
        <v>#VALUE!</v>
      </c>
      <c r="F327">
        <f>FIND("Mr.",train!D328)</f>
        <v>10</v>
      </c>
      <c r="G327">
        <f>IF(F327&gt;0,train!F328,"NA")</f>
        <v>61</v>
      </c>
      <c r="J327" t="e">
        <f>FIND("Miss.",train!D328)</f>
        <v>#VALUE!</v>
      </c>
      <c r="K327" t="e">
        <f>IF(J327&gt;0,train!F328,"NA")</f>
        <v>#VALUE!</v>
      </c>
      <c r="N327" t="e">
        <f>FIND("Master.",train!D328)</f>
        <v>#VALUE!</v>
      </c>
    </row>
    <row r="328" spans="1:14" x14ac:dyDescent="0.25">
      <c r="A328">
        <f>FIND("Mrs.",train!D329)</f>
        <v>7</v>
      </c>
      <c r="B328">
        <f>IF(A328&gt;0,train!F329,"NA")</f>
        <v>36</v>
      </c>
      <c r="F328" t="e">
        <f>FIND("Mr.",train!D329)</f>
        <v>#VALUE!</v>
      </c>
      <c r="G328" t="e">
        <f>IF(F328&gt;0,train!F329,"NA")</f>
        <v>#VALUE!</v>
      </c>
      <c r="J328" t="e">
        <f>FIND("Miss.",train!D329)</f>
        <v>#VALUE!</v>
      </c>
      <c r="K328" t="e">
        <f>IF(J328&gt;0,train!F329,"NA")</f>
        <v>#VALUE!</v>
      </c>
      <c r="N328" t="e">
        <f>FIND("Master.",train!D329)</f>
        <v>#VALUE!</v>
      </c>
    </row>
    <row r="329" spans="1:14" x14ac:dyDescent="0.25">
      <c r="A329">
        <f>FIND("Mrs.",train!D330)</f>
        <v>12</v>
      </c>
      <c r="B329">
        <f>IF(A329&gt;0,train!F330,"NA")</f>
        <v>31</v>
      </c>
      <c r="F329" t="e">
        <f>FIND("Mr.",train!D330)</f>
        <v>#VALUE!</v>
      </c>
      <c r="G329" t="e">
        <f>IF(F329&gt;0,train!F330,"NA")</f>
        <v>#VALUE!</v>
      </c>
      <c r="J329" t="e">
        <f>FIND("Miss.",train!D330)</f>
        <v>#VALUE!</v>
      </c>
      <c r="K329" t="e">
        <f>IF(J329&gt;0,train!F330,"NA")</f>
        <v>#VALUE!</v>
      </c>
      <c r="N329" t="e">
        <f>FIND("Master.",train!D330)</f>
        <v>#VALUE!</v>
      </c>
    </row>
    <row r="330" spans="1:14" x14ac:dyDescent="0.25">
      <c r="A330" t="e">
        <f>FIND("Mrs.",train!D331)</f>
        <v>#VALUE!</v>
      </c>
      <c r="B330" t="e">
        <f>IF(A330&gt;0,train!F331,"NA")</f>
        <v>#VALUE!</v>
      </c>
      <c r="F330" t="e">
        <f>FIND("Mr.",train!D331)</f>
        <v>#VALUE!</v>
      </c>
      <c r="G330" t="e">
        <f>IF(F330&gt;0,train!F331,"NA")</f>
        <v>#VALUE!</v>
      </c>
      <c r="J330">
        <f>FIND("Miss.",train!D331)</f>
        <v>10</v>
      </c>
      <c r="K330">
        <f>IF(J330&gt;0,train!F331,"NA")</f>
        <v>16</v>
      </c>
      <c r="N330" t="e">
        <f>FIND("Master.",train!D331)</f>
        <v>#VALUE!</v>
      </c>
    </row>
    <row r="331" spans="1:14" x14ac:dyDescent="0.25">
      <c r="A331" t="e">
        <f>FIND("Mrs.",train!D332)</f>
        <v>#VALUE!</v>
      </c>
      <c r="B331" t="e">
        <f>IF(A331&gt;0,train!F332,"NA")</f>
        <v>#VALUE!</v>
      </c>
      <c r="F331" t="e">
        <f>FIND("Mr.",train!D332)</f>
        <v>#VALUE!</v>
      </c>
      <c r="G331" t="e">
        <f>IF(F331&gt;0,train!F332,"NA")</f>
        <v>#VALUE!</v>
      </c>
      <c r="J331">
        <f>FIND("Miss.",train!D332)</f>
        <v>8</v>
      </c>
      <c r="K331">
        <f>IF(J331&gt;0,train!F332,"NA")</f>
        <v>21</v>
      </c>
      <c r="N331" t="e">
        <f>FIND("Master.",train!D332)</f>
        <v>#VALUE!</v>
      </c>
    </row>
    <row r="332" spans="1:14" x14ac:dyDescent="0.25">
      <c r="A332" t="e">
        <f>FIND("Mrs.",train!D333)</f>
        <v>#VALUE!</v>
      </c>
      <c r="B332" t="e">
        <f>IF(A332&gt;0,train!F333,"NA")</f>
        <v>#VALUE!</v>
      </c>
      <c r="F332">
        <f>FIND("Mr.",train!D333)</f>
        <v>10</v>
      </c>
      <c r="G332">
        <f>IF(F332&gt;0,train!F333,"NA")</f>
        <v>45.5</v>
      </c>
      <c r="J332" t="e">
        <f>FIND("Miss.",train!D333)</f>
        <v>#VALUE!</v>
      </c>
      <c r="K332" t="e">
        <f>IF(J332&gt;0,train!F333,"NA")</f>
        <v>#VALUE!</v>
      </c>
      <c r="N332" t="e">
        <f>FIND("Master.",train!D333)</f>
        <v>#VALUE!</v>
      </c>
    </row>
    <row r="333" spans="1:14" x14ac:dyDescent="0.25">
      <c r="A333" t="e">
        <f>FIND("Mrs.",train!D334)</f>
        <v>#VALUE!</v>
      </c>
      <c r="B333" t="e">
        <f>IF(A333&gt;0,train!F334,"NA")</f>
        <v>#VALUE!</v>
      </c>
      <c r="F333">
        <f>FIND("Mr.",train!D334)</f>
        <v>9</v>
      </c>
      <c r="G333">
        <f>IF(F333&gt;0,train!F334,"NA")</f>
        <v>38</v>
      </c>
      <c r="J333" t="e">
        <f>FIND("Miss.",train!D334)</f>
        <v>#VALUE!</v>
      </c>
      <c r="K333" t="e">
        <f>IF(J333&gt;0,train!F334,"NA")</f>
        <v>#VALUE!</v>
      </c>
      <c r="N333" t="e">
        <f>FIND("Master.",train!D334)</f>
        <v>#VALUE!</v>
      </c>
    </row>
    <row r="334" spans="1:14" x14ac:dyDescent="0.25">
      <c r="A334" t="e">
        <f>FIND("Mrs.",train!D335)</f>
        <v>#VALUE!</v>
      </c>
      <c r="B334" t="e">
        <f>IF(A334&gt;0,train!F335,"NA")</f>
        <v>#VALUE!</v>
      </c>
      <c r="F334">
        <f>FIND("Mr.",train!D335)</f>
        <v>16</v>
      </c>
      <c r="G334">
        <f>IF(F334&gt;0,train!F335,"NA")</f>
        <v>16</v>
      </c>
      <c r="J334" t="e">
        <f>FIND("Miss.",train!D335)</f>
        <v>#VALUE!</v>
      </c>
      <c r="K334" t="e">
        <f>IF(J334&gt;0,train!F335,"NA")</f>
        <v>#VALUE!</v>
      </c>
      <c r="N334" t="e">
        <f>FIND("Master.",train!D335)</f>
        <v>#VALUE!</v>
      </c>
    </row>
    <row r="335" spans="1:14" x14ac:dyDescent="0.25">
      <c r="A335">
        <f>FIND("Mrs.",train!D336)</f>
        <v>13</v>
      </c>
      <c r="B335">
        <f>IF(A335&gt;0,train!F336,"NA")</f>
        <v>36</v>
      </c>
      <c r="F335" t="e">
        <f>FIND("Mr.",train!D336)</f>
        <v>#VALUE!</v>
      </c>
      <c r="G335" t="e">
        <f>IF(F335&gt;0,train!F336,"NA")</f>
        <v>#VALUE!</v>
      </c>
      <c r="J335" t="e">
        <f>FIND("Miss.",train!D336)</f>
        <v>#VALUE!</v>
      </c>
      <c r="K335" t="e">
        <f>IF(J335&gt;0,train!F336,"NA")</f>
        <v>#VALUE!</v>
      </c>
      <c r="N335" t="e">
        <f>FIND("Master.",train!D336)</f>
        <v>#VALUE!</v>
      </c>
    </row>
    <row r="336" spans="1:14" x14ac:dyDescent="0.25">
      <c r="A336" t="e">
        <f>FIND("Mrs.",train!D337)</f>
        <v>#VALUE!</v>
      </c>
      <c r="B336" t="e">
        <f>IF(A336&gt;0,train!F337,"NA")</f>
        <v>#VALUE!</v>
      </c>
      <c r="F336">
        <f>FIND("Mr.",train!D337)</f>
        <v>10</v>
      </c>
      <c r="G336">
        <f>IF(F336&gt;0,train!F337,"NA")</f>
        <v>32</v>
      </c>
      <c r="J336" t="e">
        <f>FIND("Miss.",train!D337)</f>
        <v>#VALUE!</v>
      </c>
      <c r="K336" t="e">
        <f>IF(J336&gt;0,train!F337,"NA")</f>
        <v>#VALUE!</v>
      </c>
      <c r="N336" t="e">
        <f>FIND("Master.",train!D337)</f>
        <v>#VALUE!</v>
      </c>
    </row>
    <row r="337" spans="1:14" x14ac:dyDescent="0.25">
      <c r="A337" t="e">
        <f>FIND("Mrs.",train!D338)</f>
        <v>#VALUE!</v>
      </c>
      <c r="B337" t="e">
        <f>IF(A337&gt;0,train!F338,"NA")</f>
        <v>#VALUE!</v>
      </c>
      <c r="F337">
        <f>FIND("Mr.",train!D338)</f>
        <v>8</v>
      </c>
      <c r="G337">
        <f>IF(F337&gt;0,train!F338,"NA")</f>
        <v>29</v>
      </c>
      <c r="J337" t="e">
        <f>FIND("Miss.",train!D338)</f>
        <v>#VALUE!</v>
      </c>
      <c r="K337" t="e">
        <f>IF(J337&gt;0,train!F338,"NA")</f>
        <v>#VALUE!</v>
      </c>
      <c r="N337" t="e">
        <f>FIND("Master.",train!D338)</f>
        <v>#VALUE!</v>
      </c>
    </row>
    <row r="338" spans="1:14" x14ac:dyDescent="0.25">
      <c r="A338" t="e">
        <f>FIND("Mrs.",train!D339)</f>
        <v>#VALUE!</v>
      </c>
      <c r="B338" t="e">
        <f>IF(A338&gt;0,train!F339,"NA")</f>
        <v>#VALUE!</v>
      </c>
      <c r="F338" t="e">
        <f>FIND("Mr.",train!D339)</f>
        <v>#VALUE!</v>
      </c>
      <c r="G338" t="e">
        <f>IF(F338&gt;0,train!F339,"NA")</f>
        <v>#VALUE!</v>
      </c>
      <c r="J338">
        <f>FIND("Miss.",train!D339)</f>
        <v>8</v>
      </c>
      <c r="K338">
        <f>IF(J338&gt;0,train!F339,"NA")</f>
        <v>41</v>
      </c>
      <c r="N338" t="e">
        <f>FIND("Master.",train!D339)</f>
        <v>#VALUE!</v>
      </c>
    </row>
    <row r="339" spans="1:14" x14ac:dyDescent="0.25">
      <c r="A339" t="e">
        <f>FIND("Mrs.",train!D340)</f>
        <v>#VALUE!</v>
      </c>
      <c r="B339" t="e">
        <f>IF(A339&gt;0,train!F340,"NA")</f>
        <v>#VALUE!</v>
      </c>
      <c r="F339">
        <f>FIND("Mr.",train!D340)</f>
        <v>7</v>
      </c>
      <c r="G339">
        <f>IF(F339&gt;0,train!F340,"NA")</f>
        <v>45</v>
      </c>
      <c r="J339" t="e">
        <f>FIND("Miss.",train!D340)</f>
        <v>#VALUE!</v>
      </c>
      <c r="K339" t="e">
        <f>IF(J339&gt;0,train!F340,"NA")</f>
        <v>#VALUE!</v>
      </c>
      <c r="N339" t="e">
        <f>FIND("Master.",train!D340)</f>
        <v>#VALUE!</v>
      </c>
    </row>
    <row r="340" spans="1:14" x14ac:dyDescent="0.25">
      <c r="A340" t="e">
        <f>FIND("Mrs.",train!D341)</f>
        <v>#VALUE!</v>
      </c>
      <c r="B340" t="e">
        <f>IF(A340&gt;0,train!F341,"NA")</f>
        <v>#VALUE!</v>
      </c>
      <c r="F340">
        <f>FIND("Mr.",train!D341)</f>
        <v>12</v>
      </c>
      <c r="G340">
        <f>IF(F340&gt;0,train!F341,"NA")</f>
        <v>45</v>
      </c>
      <c r="J340" t="e">
        <f>FIND("Miss.",train!D341)</f>
        <v>#VALUE!</v>
      </c>
      <c r="K340" t="e">
        <f>IF(J340&gt;0,train!F341,"NA")</f>
        <v>#VALUE!</v>
      </c>
      <c r="N340" t="e">
        <f>FIND("Master.",train!D341)</f>
        <v>#VALUE!</v>
      </c>
    </row>
    <row r="341" spans="1:14" x14ac:dyDescent="0.25">
      <c r="A341" t="e">
        <f>FIND("Mrs.",train!D342)</f>
        <v>#VALUE!</v>
      </c>
      <c r="B341" t="e">
        <f>IF(A341&gt;0,train!F342,"NA")</f>
        <v>#VALUE!</v>
      </c>
      <c r="F341" t="e">
        <f>FIND("Mr.",train!D342)</f>
        <v>#VALUE!</v>
      </c>
      <c r="G341" t="e">
        <f>IF(F341&gt;0,train!F342,"NA")</f>
        <v>#VALUE!</v>
      </c>
      <c r="J341" t="e">
        <f>FIND("Miss.",train!D342)</f>
        <v>#VALUE!</v>
      </c>
      <c r="K341" t="e">
        <f>IF(J341&gt;0,train!F342,"NA")</f>
        <v>#VALUE!</v>
      </c>
      <c r="N341">
        <f>FIND("Master.",train!D342)</f>
        <v>11</v>
      </c>
    </row>
    <row r="342" spans="1:14" x14ac:dyDescent="0.25">
      <c r="A342" t="e">
        <f>FIND("Mrs.",train!D343)</f>
        <v>#VALUE!</v>
      </c>
      <c r="B342" t="e">
        <f>IF(A342&gt;0,train!F343,"NA")</f>
        <v>#VALUE!</v>
      </c>
      <c r="F342" t="e">
        <f>FIND("Mr.",train!D343)</f>
        <v>#VALUE!</v>
      </c>
      <c r="G342" t="e">
        <f>IF(F342&gt;0,train!F343,"NA")</f>
        <v>#VALUE!</v>
      </c>
      <c r="J342">
        <f>FIND("Miss.",train!D343)</f>
        <v>10</v>
      </c>
      <c r="K342">
        <f>IF(J342&gt;0,train!F343,"NA")</f>
        <v>24</v>
      </c>
      <c r="N342" t="e">
        <f>FIND("Master.",train!D343)</f>
        <v>#VALUE!</v>
      </c>
    </row>
    <row r="343" spans="1:14" x14ac:dyDescent="0.25">
      <c r="A343" t="e">
        <f>FIND("Mrs.",train!D344)</f>
        <v>#VALUE!</v>
      </c>
      <c r="B343" t="e">
        <f>IF(A343&gt;0,train!F344,"NA")</f>
        <v>#VALUE!</v>
      </c>
      <c r="F343">
        <f>FIND("Mr.",train!D344)</f>
        <v>12</v>
      </c>
      <c r="G343">
        <f>IF(F343&gt;0,train!F344,"NA")</f>
        <v>28</v>
      </c>
      <c r="J343" t="e">
        <f>FIND("Miss.",train!D344)</f>
        <v>#VALUE!</v>
      </c>
      <c r="K343" t="e">
        <f>IF(J343&gt;0,train!F344,"NA")</f>
        <v>#VALUE!</v>
      </c>
      <c r="N343" t="e">
        <f>FIND("Master.",train!D344)</f>
        <v>#VALUE!</v>
      </c>
    </row>
    <row r="344" spans="1:14" x14ac:dyDescent="0.25">
      <c r="A344" t="e">
        <f>FIND("Mrs.",train!D345)</f>
        <v>#VALUE!</v>
      </c>
      <c r="B344" t="e">
        <f>IF(A344&gt;0,train!F345,"NA")</f>
        <v>#VALUE!</v>
      </c>
      <c r="F344">
        <f>FIND("Mr.",train!D345)</f>
        <v>11</v>
      </c>
      <c r="G344">
        <f>IF(F344&gt;0,train!F345,"NA")</f>
        <v>25</v>
      </c>
      <c r="J344" t="e">
        <f>FIND("Miss.",train!D345)</f>
        <v>#VALUE!</v>
      </c>
      <c r="K344" t="e">
        <f>IF(J344&gt;0,train!F345,"NA")</f>
        <v>#VALUE!</v>
      </c>
      <c r="N344" t="e">
        <f>FIND("Master.",train!D345)</f>
        <v>#VALUE!</v>
      </c>
    </row>
    <row r="345" spans="1:14" x14ac:dyDescent="0.25">
      <c r="A345" t="e">
        <f>FIND("Mrs.",train!D346)</f>
        <v>#VALUE!</v>
      </c>
      <c r="B345" t="e">
        <f>IF(A345&gt;0,train!F346,"NA")</f>
        <v>#VALUE!</v>
      </c>
      <c r="F345">
        <f>FIND("Mr.",train!D346)</f>
        <v>6</v>
      </c>
      <c r="G345">
        <f>IF(F345&gt;0,train!F346,"NA")</f>
        <v>36</v>
      </c>
      <c r="J345" t="e">
        <f>FIND("Miss.",train!D346)</f>
        <v>#VALUE!</v>
      </c>
      <c r="K345" t="e">
        <f>IF(J345&gt;0,train!F346,"NA")</f>
        <v>#VALUE!</v>
      </c>
      <c r="N345" t="e">
        <f>FIND("Master.",train!D346)</f>
        <v>#VALUE!</v>
      </c>
    </row>
    <row r="346" spans="1:14" x14ac:dyDescent="0.25">
      <c r="A346" t="e">
        <f>FIND("Mrs.",train!D347)</f>
        <v>#VALUE!</v>
      </c>
      <c r="B346" t="e">
        <f>IF(A346&gt;0,train!F347,"NA")</f>
        <v>#VALUE!</v>
      </c>
      <c r="F346" t="e">
        <f>FIND("Mr.",train!D347)</f>
        <v>#VALUE!</v>
      </c>
      <c r="G346" t="e">
        <f>IF(F346&gt;0,train!F347,"NA")</f>
        <v>#VALUE!</v>
      </c>
      <c r="J346">
        <f>FIND("Miss.",train!D347)</f>
        <v>8</v>
      </c>
      <c r="K346">
        <f>IF(J346&gt;0,train!F347,"NA")</f>
        <v>24</v>
      </c>
      <c r="N346" t="e">
        <f>FIND("Master.",train!D347)</f>
        <v>#VALUE!</v>
      </c>
    </row>
    <row r="347" spans="1:14" x14ac:dyDescent="0.25">
      <c r="A347" t="e">
        <f>FIND("Mrs.",train!D348)</f>
        <v>#VALUE!</v>
      </c>
      <c r="B347" t="e">
        <f>IF(A347&gt;0,train!F348,"NA")</f>
        <v>#VALUE!</v>
      </c>
      <c r="F347" t="e">
        <f>FIND("Mr.",train!D348)</f>
        <v>#VALUE!</v>
      </c>
      <c r="G347" t="e">
        <f>IF(F347&gt;0,train!F348,"NA")</f>
        <v>#VALUE!</v>
      </c>
      <c r="J347">
        <f>FIND("Miss.",train!D348)</f>
        <v>8</v>
      </c>
      <c r="K347">
        <f>IF(J347&gt;0,train!F348,"NA")</f>
        <v>40</v>
      </c>
      <c r="N347" t="e">
        <f>FIND("Master.",train!D348)</f>
        <v>#VALUE!</v>
      </c>
    </row>
    <row r="348" spans="1:14" x14ac:dyDescent="0.25">
      <c r="A348">
        <f>FIND("Mrs.",train!D349)</f>
        <v>10</v>
      </c>
      <c r="B348">
        <f>IF(A348&gt;0,train!F349,"NA")</f>
        <v>36</v>
      </c>
      <c r="F348" t="e">
        <f>FIND("Mr.",train!D349)</f>
        <v>#VALUE!</v>
      </c>
      <c r="G348" t="e">
        <f>IF(F348&gt;0,train!F349,"NA")</f>
        <v>#VALUE!</v>
      </c>
      <c r="J348" t="e">
        <f>FIND("Miss.",train!D349)</f>
        <v>#VALUE!</v>
      </c>
      <c r="K348" t="e">
        <f>IF(J348&gt;0,train!F349,"NA")</f>
        <v>#VALUE!</v>
      </c>
      <c r="N348" t="e">
        <f>FIND("Master.",train!D349)</f>
        <v>#VALUE!</v>
      </c>
    </row>
    <row r="349" spans="1:14" x14ac:dyDescent="0.25">
      <c r="A349" t="e">
        <f>FIND("Mrs.",train!D350)</f>
        <v>#VALUE!</v>
      </c>
      <c r="B349" t="e">
        <f>IF(A349&gt;0,train!F350,"NA")</f>
        <v>#VALUE!</v>
      </c>
      <c r="F349" t="e">
        <f>FIND("Mr.",train!D350)</f>
        <v>#VALUE!</v>
      </c>
      <c r="G349" t="e">
        <f>IF(F349&gt;0,train!F350,"NA")</f>
        <v>#VALUE!</v>
      </c>
      <c r="J349" t="e">
        <f>FIND("Miss.",train!D350)</f>
        <v>#VALUE!</v>
      </c>
      <c r="K349" t="e">
        <f>IF(J349&gt;0,train!F350,"NA")</f>
        <v>#VALUE!</v>
      </c>
      <c r="N349">
        <f>FIND("Master.",train!D350)</f>
        <v>9</v>
      </c>
    </row>
    <row r="350" spans="1:14" x14ac:dyDescent="0.25">
      <c r="A350" t="e">
        <f>FIND("Mrs.",train!D351)</f>
        <v>#VALUE!</v>
      </c>
      <c r="B350" t="e">
        <f>IF(A350&gt;0,train!F351,"NA")</f>
        <v>#VALUE!</v>
      </c>
      <c r="F350">
        <f>FIND("Mr.",train!D351)</f>
        <v>8</v>
      </c>
      <c r="G350">
        <f>IF(F350&gt;0,train!F351,"NA")</f>
        <v>42</v>
      </c>
      <c r="J350" t="e">
        <f>FIND("Miss.",train!D351)</f>
        <v>#VALUE!</v>
      </c>
      <c r="K350" t="e">
        <f>IF(J350&gt;0,train!F351,"NA")</f>
        <v>#VALUE!</v>
      </c>
      <c r="N350" t="e">
        <f>FIND("Master.",train!D351)</f>
        <v>#VALUE!</v>
      </c>
    </row>
    <row r="351" spans="1:14" x14ac:dyDescent="0.25">
      <c r="A351" t="e">
        <f>FIND("Mrs.",train!D352)</f>
        <v>#VALUE!</v>
      </c>
      <c r="B351" t="e">
        <f>IF(A351&gt;0,train!F352,"NA")</f>
        <v>#VALUE!</v>
      </c>
      <c r="F351">
        <f>FIND("Mr.",train!D352)</f>
        <v>8</v>
      </c>
      <c r="G351">
        <f>IF(F351&gt;0,train!F352,"NA")</f>
        <v>23</v>
      </c>
      <c r="J351" t="e">
        <f>FIND("Miss.",train!D352)</f>
        <v>#VALUE!</v>
      </c>
      <c r="K351" t="e">
        <f>IF(J351&gt;0,train!F352,"NA")</f>
        <v>#VALUE!</v>
      </c>
      <c r="N351" t="e">
        <f>FIND("Master.",train!D352)</f>
        <v>#VALUE!</v>
      </c>
    </row>
    <row r="352" spans="1:14" x14ac:dyDescent="0.25">
      <c r="A352" t="e">
        <f>FIND("Mrs.",train!D353)</f>
        <v>#VALUE!</v>
      </c>
      <c r="B352" t="e">
        <f>IF(A352&gt;0,train!F353,"NA")</f>
        <v>#VALUE!</v>
      </c>
      <c r="F352">
        <f>FIND("Mr.",train!D353)</f>
        <v>19</v>
      </c>
      <c r="G352">
        <f>IF(F352&gt;0,train!F353,"NA")</f>
        <v>32</v>
      </c>
      <c r="J352" t="e">
        <f>FIND("Miss.",train!D353)</f>
        <v>#VALUE!</v>
      </c>
      <c r="K352" t="e">
        <f>IF(J352&gt;0,train!F353,"NA")</f>
        <v>#VALUE!</v>
      </c>
      <c r="N352" t="e">
        <f>FIND("Master.",train!D353)</f>
        <v>#VALUE!</v>
      </c>
    </row>
    <row r="353" spans="1:14" x14ac:dyDescent="0.25">
      <c r="A353" t="e">
        <f>FIND("Mrs.",train!D354)</f>
        <v>#VALUE!</v>
      </c>
      <c r="B353" t="e">
        <f>IF(A353&gt;0,train!F354,"NA")</f>
        <v>#VALUE!</v>
      </c>
      <c r="F353">
        <f>FIND("Mr.",train!D354)</f>
        <v>8</v>
      </c>
      <c r="G353">
        <f>IF(F353&gt;0,train!F354,"NA")</f>
        <v>15</v>
      </c>
      <c r="J353" t="e">
        <f>FIND("Miss.",train!D354)</f>
        <v>#VALUE!</v>
      </c>
      <c r="K353" t="e">
        <f>IF(J353&gt;0,train!F354,"NA")</f>
        <v>#VALUE!</v>
      </c>
      <c r="N353" t="e">
        <f>FIND("Master.",train!D354)</f>
        <v>#VALUE!</v>
      </c>
    </row>
    <row r="354" spans="1:14" x14ac:dyDescent="0.25">
      <c r="A354" t="e">
        <f>FIND("Mrs.",train!D355)</f>
        <v>#VALUE!</v>
      </c>
      <c r="B354" t="e">
        <f>IF(A354&gt;0,train!F355,"NA")</f>
        <v>#VALUE!</v>
      </c>
      <c r="F354">
        <f>FIND("Mr.",train!D355)</f>
        <v>17</v>
      </c>
      <c r="G354">
        <f>IF(F354&gt;0,train!F355,"NA")</f>
        <v>25</v>
      </c>
      <c r="J354" t="e">
        <f>FIND("Miss.",train!D355)</f>
        <v>#VALUE!</v>
      </c>
      <c r="K354" t="e">
        <f>IF(J354&gt;0,train!F355,"NA")</f>
        <v>#VALUE!</v>
      </c>
      <c r="N354" t="e">
        <f>FIND("Master.",train!D355)</f>
        <v>#VALUE!</v>
      </c>
    </row>
    <row r="355" spans="1:14" x14ac:dyDescent="0.25">
      <c r="A355" t="e">
        <f>FIND("Mrs.",train!D356)</f>
        <v>#VALUE!</v>
      </c>
      <c r="B355" t="e">
        <f>IF(A355&gt;0,train!F356,"NA")</f>
        <v>#VALUE!</v>
      </c>
      <c r="F355">
        <f>FIND("Mr.",train!D356)</f>
        <v>9</v>
      </c>
      <c r="G355">
        <f>IF(F355&gt;0,train!F356,"NA")</f>
        <v>32</v>
      </c>
      <c r="J355" t="e">
        <f>FIND("Miss.",train!D356)</f>
        <v>#VALUE!</v>
      </c>
      <c r="K355" t="e">
        <f>IF(J355&gt;0,train!F356,"NA")</f>
        <v>#VALUE!</v>
      </c>
      <c r="N355" t="e">
        <f>FIND("Master.",train!D356)</f>
        <v>#VALUE!</v>
      </c>
    </row>
    <row r="356" spans="1:14" x14ac:dyDescent="0.25">
      <c r="A356" t="e">
        <f>FIND("Mrs.",train!D357)</f>
        <v>#VALUE!</v>
      </c>
      <c r="B356" t="e">
        <f>IF(A356&gt;0,train!F357,"NA")</f>
        <v>#VALUE!</v>
      </c>
      <c r="F356">
        <f>FIND("Mr.",train!D357)</f>
        <v>15</v>
      </c>
      <c r="G356">
        <f>IF(F356&gt;0,train!F357,"NA")</f>
        <v>28</v>
      </c>
      <c r="J356" t="e">
        <f>FIND("Miss.",train!D357)</f>
        <v>#VALUE!</v>
      </c>
      <c r="K356" t="e">
        <f>IF(J356&gt;0,train!F357,"NA")</f>
        <v>#VALUE!</v>
      </c>
      <c r="N356" t="e">
        <f>FIND("Master.",train!D357)</f>
        <v>#VALUE!</v>
      </c>
    </row>
    <row r="357" spans="1:14" x14ac:dyDescent="0.25">
      <c r="A357" t="e">
        <f>FIND("Mrs.",train!D358)</f>
        <v>#VALUE!</v>
      </c>
      <c r="B357" t="e">
        <f>IF(A357&gt;0,train!F358,"NA")</f>
        <v>#VALUE!</v>
      </c>
      <c r="F357" t="e">
        <f>FIND("Mr.",train!D358)</f>
        <v>#VALUE!</v>
      </c>
      <c r="G357" t="e">
        <f>IF(F357&gt;0,train!F358,"NA")</f>
        <v>#VALUE!</v>
      </c>
      <c r="J357">
        <f>FIND("Miss.",train!D358)</f>
        <v>11</v>
      </c>
      <c r="K357">
        <f>IF(J357&gt;0,train!F358,"NA")</f>
        <v>22</v>
      </c>
      <c r="N357" t="e">
        <f>FIND("Master.",train!D358)</f>
        <v>#VALUE!</v>
      </c>
    </row>
    <row r="358" spans="1:14" x14ac:dyDescent="0.25">
      <c r="A358" t="e">
        <f>FIND("Mrs.",train!D359)</f>
        <v>#VALUE!</v>
      </c>
      <c r="B358" t="e">
        <f>IF(A358&gt;0,train!F359,"NA")</f>
        <v>#VALUE!</v>
      </c>
      <c r="F358" t="e">
        <f>FIND("Mr.",train!D359)</f>
        <v>#VALUE!</v>
      </c>
      <c r="G358" t="e">
        <f>IF(F358&gt;0,train!F359,"NA")</f>
        <v>#VALUE!</v>
      </c>
      <c r="J358">
        <f>FIND("Miss.",train!D359)</f>
        <v>7</v>
      </c>
      <c r="K358">
        <f>IF(J358&gt;0,train!F359,"NA")</f>
        <v>38</v>
      </c>
      <c r="N358" t="e">
        <f>FIND("Master.",train!D359)</f>
        <v>#VALUE!</v>
      </c>
    </row>
    <row r="359" spans="1:14" x14ac:dyDescent="0.25">
      <c r="A359" t="e">
        <f>FIND("Mrs.",train!D360)</f>
        <v>#VALUE!</v>
      </c>
      <c r="B359" t="e">
        <f>IF(A359&gt;0,train!F360,"NA")</f>
        <v>#VALUE!</v>
      </c>
      <c r="F359" t="e">
        <f>FIND("Mr.",train!D360)</f>
        <v>#VALUE!</v>
      </c>
      <c r="G359" t="e">
        <f>IF(F359&gt;0,train!F360,"NA")</f>
        <v>#VALUE!</v>
      </c>
      <c r="J359">
        <f>FIND("Miss.",train!D360)</f>
        <v>11</v>
      </c>
      <c r="K359">
        <f>IF(J359&gt;0,train!F360,"NA")</f>
        <v>21</v>
      </c>
      <c r="N359" t="e">
        <f>FIND("Master.",train!D360)</f>
        <v>#VALUE!</v>
      </c>
    </row>
    <row r="360" spans="1:14" x14ac:dyDescent="0.25">
      <c r="A360" t="e">
        <f>FIND("Mrs.",train!D361)</f>
        <v>#VALUE!</v>
      </c>
      <c r="B360" t="e">
        <f>IF(A360&gt;0,train!F361,"NA")</f>
        <v>#VALUE!</v>
      </c>
      <c r="F360" t="e">
        <f>FIND("Mr.",train!D361)</f>
        <v>#VALUE!</v>
      </c>
      <c r="G360" t="e">
        <f>IF(F360&gt;0,train!F361,"NA")</f>
        <v>#VALUE!</v>
      </c>
      <c r="J360">
        <f>FIND("Miss.",train!D361)</f>
        <v>10</v>
      </c>
      <c r="K360">
        <f>IF(J360&gt;0,train!F361,"NA")</f>
        <v>21</v>
      </c>
      <c r="N360" t="e">
        <f>FIND("Master.",train!D361)</f>
        <v>#VALUE!</v>
      </c>
    </row>
    <row r="361" spans="1:14" x14ac:dyDescent="0.25">
      <c r="A361" t="e">
        <f>FIND("Mrs.",train!D362)</f>
        <v>#VALUE!</v>
      </c>
      <c r="B361" t="e">
        <f>IF(A361&gt;0,train!F362,"NA")</f>
        <v>#VALUE!</v>
      </c>
      <c r="F361">
        <f>FIND("Mr.",train!D362)</f>
        <v>8</v>
      </c>
      <c r="G361">
        <f>IF(F361&gt;0,train!F362,"NA")</f>
        <v>40</v>
      </c>
      <c r="J361" t="e">
        <f>FIND("Miss.",train!D362)</f>
        <v>#VALUE!</v>
      </c>
      <c r="K361" t="e">
        <f>IF(J361&gt;0,train!F362,"NA")</f>
        <v>#VALUE!</v>
      </c>
      <c r="N361" t="e">
        <f>FIND("Master.",train!D362)</f>
        <v>#VALUE!</v>
      </c>
    </row>
    <row r="362" spans="1:14" x14ac:dyDescent="0.25">
      <c r="A362" t="e">
        <f>FIND("Mrs.",train!D363)</f>
        <v>#VALUE!</v>
      </c>
      <c r="B362" t="e">
        <f>IF(A362&gt;0,train!F363,"NA")</f>
        <v>#VALUE!</v>
      </c>
      <c r="F362">
        <f>FIND("Mr.",train!D363)</f>
        <v>12</v>
      </c>
      <c r="G362">
        <f>IF(F362&gt;0,train!F363,"NA")</f>
        <v>29</v>
      </c>
      <c r="J362" t="e">
        <f>FIND("Miss.",train!D363)</f>
        <v>#VALUE!</v>
      </c>
      <c r="K362" t="e">
        <f>IF(J362&gt;0,train!F363,"NA")</f>
        <v>#VALUE!</v>
      </c>
      <c r="N362" t="e">
        <f>FIND("Master.",train!D363)</f>
        <v>#VALUE!</v>
      </c>
    </row>
    <row r="363" spans="1:14" x14ac:dyDescent="0.25">
      <c r="A363">
        <f>FIND("Mrs.",train!D364)</f>
        <v>10</v>
      </c>
      <c r="B363">
        <f>IF(A363&gt;0,train!F364,"NA")</f>
        <v>45</v>
      </c>
      <c r="F363" t="e">
        <f>FIND("Mr.",train!D364)</f>
        <v>#VALUE!</v>
      </c>
      <c r="G363" t="e">
        <f>IF(F363&gt;0,train!F364,"NA")</f>
        <v>#VALUE!</v>
      </c>
      <c r="J363" t="e">
        <f>FIND("Miss.",train!D364)</f>
        <v>#VALUE!</v>
      </c>
      <c r="K363" t="e">
        <f>IF(J363&gt;0,train!F364,"NA")</f>
        <v>#VALUE!</v>
      </c>
      <c r="N363" t="e">
        <f>FIND("Master.",train!D364)</f>
        <v>#VALUE!</v>
      </c>
    </row>
    <row r="364" spans="1:14" x14ac:dyDescent="0.25">
      <c r="A364" t="e">
        <f>FIND("Mrs.",train!D365)</f>
        <v>#VALUE!</v>
      </c>
      <c r="B364" t="e">
        <f>IF(A364&gt;0,train!F365,"NA")</f>
        <v>#VALUE!</v>
      </c>
      <c r="F364">
        <f>FIND("Mr.",train!D365)</f>
        <v>7</v>
      </c>
      <c r="G364">
        <f>IF(F364&gt;0,train!F365,"NA")</f>
        <v>32</v>
      </c>
      <c r="J364" t="e">
        <f>FIND("Miss.",train!D365)</f>
        <v>#VALUE!</v>
      </c>
      <c r="K364" t="e">
        <f>IF(J364&gt;0,train!F365,"NA")</f>
        <v>#VALUE!</v>
      </c>
      <c r="N364" t="e">
        <f>FIND("Master.",train!D365)</f>
        <v>#VALUE!</v>
      </c>
    </row>
    <row r="365" spans="1:14" x14ac:dyDescent="0.25">
      <c r="A365" t="e">
        <f>FIND("Mrs.",train!D366)</f>
        <v>#VALUE!</v>
      </c>
      <c r="B365" t="e">
        <f>IF(A365&gt;0,train!F366,"NA")</f>
        <v>#VALUE!</v>
      </c>
      <c r="F365">
        <f>FIND("Mr.",train!D366)</f>
        <v>10</v>
      </c>
      <c r="G365">
        <f>IF(F365&gt;0,train!F366,"NA")</f>
        <v>32</v>
      </c>
      <c r="J365" t="e">
        <f>FIND("Miss.",train!D366)</f>
        <v>#VALUE!</v>
      </c>
      <c r="K365" t="e">
        <f>IF(J365&gt;0,train!F366,"NA")</f>
        <v>#VALUE!</v>
      </c>
      <c r="N365" t="e">
        <f>FIND("Master.",train!D366)</f>
        <v>#VALUE!</v>
      </c>
    </row>
    <row r="366" spans="1:14" x14ac:dyDescent="0.25">
      <c r="A366" t="e">
        <f>FIND("Mrs.",train!D367)</f>
        <v>#VALUE!</v>
      </c>
      <c r="B366" t="e">
        <f>IF(A366&gt;0,train!F367,"NA")</f>
        <v>#VALUE!</v>
      </c>
      <c r="F366">
        <f>FIND("Mr.",train!D367)</f>
        <v>8</v>
      </c>
      <c r="G366">
        <f>IF(F366&gt;0,train!F367,"NA")</f>
        <v>30</v>
      </c>
      <c r="J366" t="e">
        <f>FIND("Miss.",train!D367)</f>
        <v>#VALUE!</v>
      </c>
      <c r="K366" t="e">
        <f>IF(J366&gt;0,train!F367,"NA")</f>
        <v>#VALUE!</v>
      </c>
      <c r="N366" t="e">
        <f>FIND("Master.",train!D367)</f>
        <v>#VALUE!</v>
      </c>
    </row>
    <row r="367" spans="1:14" x14ac:dyDescent="0.25">
      <c r="A367">
        <f>FIND("Mrs.",train!D368)</f>
        <v>9</v>
      </c>
      <c r="B367">
        <f>IF(A367&gt;0,train!F368,"NA")</f>
        <v>60</v>
      </c>
      <c r="F367" t="e">
        <f>FIND("Mr.",train!D368)</f>
        <v>#VALUE!</v>
      </c>
      <c r="G367" t="e">
        <f>IF(F367&gt;0,train!F368,"NA")</f>
        <v>#VALUE!</v>
      </c>
      <c r="J367" t="e">
        <f>FIND("Miss.",train!D368)</f>
        <v>#VALUE!</v>
      </c>
      <c r="K367" t="e">
        <f>IF(J367&gt;0,train!F368,"NA")</f>
        <v>#VALUE!</v>
      </c>
      <c r="N367" t="e">
        <f>FIND("Master.",train!D368)</f>
        <v>#VALUE!</v>
      </c>
    </row>
    <row r="368" spans="1:14" x14ac:dyDescent="0.25">
      <c r="A368">
        <f>FIND("Mrs.",train!D369)</f>
        <v>9</v>
      </c>
      <c r="B368">
        <f>IF(A368&gt;0,train!F369,"NA")</f>
        <v>36</v>
      </c>
      <c r="F368" t="e">
        <f>FIND("Mr.",train!D369)</f>
        <v>#VALUE!</v>
      </c>
      <c r="G368" t="e">
        <f>IF(F368&gt;0,train!F369,"NA")</f>
        <v>#VALUE!</v>
      </c>
      <c r="J368" t="e">
        <f>FIND("Miss.",train!D369)</f>
        <v>#VALUE!</v>
      </c>
      <c r="K368" t="e">
        <f>IF(J368&gt;0,train!F369,"NA")</f>
        <v>#VALUE!</v>
      </c>
      <c r="N368" t="e">
        <f>FIND("Master.",train!D369)</f>
        <v>#VALUE!</v>
      </c>
    </row>
    <row r="369" spans="1:14" x14ac:dyDescent="0.25">
      <c r="A369" t="e">
        <f>FIND("Mrs.",train!D370)</f>
        <v>#VALUE!</v>
      </c>
      <c r="B369" t="e">
        <f>IF(A369&gt;0,train!F370,"NA")</f>
        <v>#VALUE!</v>
      </c>
      <c r="F369" t="e">
        <f>FIND("Mr.",train!D370)</f>
        <v>#VALUE!</v>
      </c>
      <c r="G369" t="e">
        <f>IF(F369&gt;0,train!F370,"NA")</f>
        <v>#VALUE!</v>
      </c>
      <c r="J369">
        <f>FIND("Miss.",train!D370)</f>
        <v>9</v>
      </c>
      <c r="K369">
        <f>IF(J369&gt;0,train!F370,"NA")</f>
        <v>21</v>
      </c>
      <c r="N369" t="e">
        <f>FIND("Master.",train!D370)</f>
        <v>#VALUE!</v>
      </c>
    </row>
    <row r="370" spans="1:14" x14ac:dyDescent="0.25">
      <c r="A370" t="e">
        <f>FIND("Mrs.",train!D371)</f>
        <v>#VALUE!</v>
      </c>
      <c r="B370" t="e">
        <f>IF(A370&gt;0,train!F371,"NA")</f>
        <v>#VALUE!</v>
      </c>
      <c r="F370" t="e">
        <f>FIND("Mr.",train!D371)</f>
        <v>#VALUE!</v>
      </c>
      <c r="G370" t="e">
        <f>IF(F370&gt;0,train!F371,"NA")</f>
        <v>#VALUE!</v>
      </c>
      <c r="J370" t="e">
        <f>FIND("Miss.",train!D371)</f>
        <v>#VALUE!</v>
      </c>
      <c r="K370" t="e">
        <f>IF(J370&gt;0,train!F371,"NA")</f>
        <v>#VALUE!</v>
      </c>
      <c r="N370" t="e">
        <f>FIND("Master.",train!D371)</f>
        <v>#VALUE!</v>
      </c>
    </row>
    <row r="371" spans="1:14" x14ac:dyDescent="0.25">
      <c r="A371" t="e">
        <f>FIND("Mrs.",train!D372)</f>
        <v>#VALUE!</v>
      </c>
      <c r="B371" t="e">
        <f>IF(A371&gt;0,train!F372,"NA")</f>
        <v>#VALUE!</v>
      </c>
      <c r="F371">
        <f>FIND("Mr.",train!D372)</f>
        <v>9</v>
      </c>
      <c r="G371">
        <f>IF(F371&gt;0,train!F372,"NA")</f>
        <v>25</v>
      </c>
      <c r="J371" t="e">
        <f>FIND("Miss.",train!D372)</f>
        <v>#VALUE!</v>
      </c>
      <c r="K371" t="e">
        <f>IF(J371&gt;0,train!F372,"NA")</f>
        <v>#VALUE!</v>
      </c>
      <c r="N371" t="e">
        <f>FIND("Master.",train!D372)</f>
        <v>#VALUE!</v>
      </c>
    </row>
    <row r="372" spans="1:14" x14ac:dyDescent="0.25">
      <c r="A372" t="e">
        <f>FIND("Mrs.",train!D373)</f>
        <v>#VALUE!</v>
      </c>
      <c r="B372" t="e">
        <f>IF(A372&gt;0,train!F373,"NA")</f>
        <v>#VALUE!</v>
      </c>
      <c r="F372">
        <f>FIND("Mr.",train!D373)</f>
        <v>10</v>
      </c>
      <c r="G372">
        <f>IF(F372&gt;0,train!F373,"NA")</f>
        <v>18</v>
      </c>
      <c r="J372" t="e">
        <f>FIND("Miss.",train!D373)</f>
        <v>#VALUE!</v>
      </c>
      <c r="K372" t="e">
        <f>IF(J372&gt;0,train!F373,"NA")</f>
        <v>#VALUE!</v>
      </c>
      <c r="N372" t="e">
        <f>FIND("Master.",train!D373)</f>
        <v>#VALUE!</v>
      </c>
    </row>
    <row r="373" spans="1:14" x14ac:dyDescent="0.25">
      <c r="A373" t="e">
        <f>FIND("Mrs.",train!D374)</f>
        <v>#VALUE!</v>
      </c>
      <c r="B373" t="e">
        <f>IF(A373&gt;0,train!F374,"NA")</f>
        <v>#VALUE!</v>
      </c>
      <c r="F373">
        <f>FIND("Mr.",train!D374)</f>
        <v>9</v>
      </c>
      <c r="G373">
        <f>IF(F373&gt;0,train!F374,"NA")</f>
        <v>19</v>
      </c>
      <c r="J373" t="e">
        <f>FIND("Miss.",train!D374)</f>
        <v>#VALUE!</v>
      </c>
      <c r="K373" t="e">
        <f>IF(J373&gt;0,train!F374,"NA")</f>
        <v>#VALUE!</v>
      </c>
      <c r="N373" t="e">
        <f>FIND("Master.",train!D374)</f>
        <v>#VALUE!</v>
      </c>
    </row>
    <row r="374" spans="1:14" x14ac:dyDescent="0.25">
      <c r="A374" t="e">
        <f>FIND("Mrs.",train!D375)</f>
        <v>#VALUE!</v>
      </c>
      <c r="B374" t="e">
        <f>IF(A374&gt;0,train!F375,"NA")</f>
        <v>#VALUE!</v>
      </c>
      <c r="F374">
        <f>FIND("Mr.",train!D375)</f>
        <v>11</v>
      </c>
      <c r="G374">
        <f>IF(F374&gt;0,train!F375,"NA")</f>
        <v>22</v>
      </c>
      <c r="J374" t="e">
        <f>FIND("Miss.",train!D375)</f>
        <v>#VALUE!</v>
      </c>
      <c r="K374" t="e">
        <f>IF(J374&gt;0,train!F375,"NA")</f>
        <v>#VALUE!</v>
      </c>
      <c r="N374" t="e">
        <f>FIND("Master.",train!D375)</f>
        <v>#VALUE!</v>
      </c>
    </row>
    <row r="375" spans="1:14" x14ac:dyDescent="0.25">
      <c r="A375" t="e">
        <f>FIND("Mrs.",train!D376)</f>
        <v>#VALUE!</v>
      </c>
      <c r="B375" t="e">
        <f>IF(A375&gt;0,train!F376,"NA")</f>
        <v>#VALUE!</v>
      </c>
      <c r="F375" t="e">
        <f>FIND("Mr.",train!D376)</f>
        <v>#VALUE!</v>
      </c>
      <c r="G375" t="e">
        <f>IF(F375&gt;0,train!F376,"NA")</f>
        <v>#VALUE!</v>
      </c>
      <c r="J375">
        <f>FIND("Miss.",train!D376)</f>
        <v>10</v>
      </c>
      <c r="K375">
        <f>IF(J375&gt;0,train!F376,"NA")</f>
        <v>3</v>
      </c>
      <c r="N375" t="e">
        <f>FIND("Master.",train!D376)</f>
        <v>#VALUE!</v>
      </c>
    </row>
    <row r="376" spans="1:14" x14ac:dyDescent="0.25">
      <c r="A376">
        <f>FIND("Mrs.",train!D377)</f>
        <v>8</v>
      </c>
      <c r="B376">
        <f>IF(A376&gt;0,train!F377,"NA")</f>
        <v>36</v>
      </c>
      <c r="F376" t="e">
        <f>FIND("Mr.",train!D377)</f>
        <v>#VALUE!</v>
      </c>
      <c r="G376" t="e">
        <f>IF(F376&gt;0,train!F377,"NA")</f>
        <v>#VALUE!</v>
      </c>
      <c r="J376" t="e">
        <f>FIND("Miss.",train!D377)</f>
        <v>#VALUE!</v>
      </c>
      <c r="K376" t="e">
        <f>IF(J376&gt;0,train!F377,"NA")</f>
        <v>#VALUE!</v>
      </c>
      <c r="N376" t="e">
        <f>FIND("Master.",train!D377)</f>
        <v>#VALUE!</v>
      </c>
    </row>
    <row r="377" spans="1:14" x14ac:dyDescent="0.25">
      <c r="A377" t="e">
        <f>FIND("Mrs.",train!D378)</f>
        <v>#VALUE!</v>
      </c>
      <c r="B377" t="e">
        <f>IF(A377&gt;0,train!F378,"NA")</f>
        <v>#VALUE!</v>
      </c>
      <c r="F377" t="e">
        <f>FIND("Mr.",train!D378)</f>
        <v>#VALUE!</v>
      </c>
      <c r="G377" t="e">
        <f>IF(F377&gt;0,train!F378,"NA")</f>
        <v>#VALUE!</v>
      </c>
      <c r="J377">
        <f>FIND("Miss.",train!D378)</f>
        <v>13</v>
      </c>
      <c r="K377">
        <f>IF(J377&gt;0,train!F378,"NA")</f>
        <v>22</v>
      </c>
      <c r="N377" t="e">
        <f>FIND("Master.",train!D378)</f>
        <v>#VALUE!</v>
      </c>
    </row>
    <row r="378" spans="1:14" x14ac:dyDescent="0.25">
      <c r="A378" t="e">
        <f>FIND("Mrs.",train!D379)</f>
        <v>#VALUE!</v>
      </c>
      <c r="B378" t="e">
        <f>IF(A378&gt;0,train!F379,"NA")</f>
        <v>#VALUE!</v>
      </c>
      <c r="F378">
        <f>FIND("Mr.",train!D379)</f>
        <v>10</v>
      </c>
      <c r="G378">
        <f>IF(F378&gt;0,train!F379,"NA")</f>
        <v>27</v>
      </c>
      <c r="J378" t="e">
        <f>FIND("Miss.",train!D379)</f>
        <v>#VALUE!</v>
      </c>
      <c r="K378" t="e">
        <f>IF(J378&gt;0,train!F379,"NA")</f>
        <v>#VALUE!</v>
      </c>
      <c r="N378" t="e">
        <f>FIND("Master.",train!D379)</f>
        <v>#VALUE!</v>
      </c>
    </row>
    <row r="379" spans="1:14" x14ac:dyDescent="0.25">
      <c r="A379" t="e">
        <f>FIND("Mrs.",train!D380)</f>
        <v>#VALUE!</v>
      </c>
      <c r="B379" t="e">
        <f>IF(A379&gt;0,train!F380,"NA")</f>
        <v>#VALUE!</v>
      </c>
      <c r="F379">
        <f>FIND("Mr.",train!D380)</f>
        <v>9</v>
      </c>
      <c r="G379">
        <f>IF(F379&gt;0,train!F380,"NA")</f>
        <v>20</v>
      </c>
      <c r="J379" t="e">
        <f>FIND("Miss.",train!D380)</f>
        <v>#VALUE!</v>
      </c>
      <c r="K379" t="e">
        <f>IF(J379&gt;0,train!F380,"NA")</f>
        <v>#VALUE!</v>
      </c>
      <c r="N379" t="e">
        <f>FIND("Master.",train!D380)</f>
        <v>#VALUE!</v>
      </c>
    </row>
    <row r="380" spans="1:14" x14ac:dyDescent="0.25">
      <c r="A380" t="e">
        <f>FIND("Mrs.",train!D381)</f>
        <v>#VALUE!</v>
      </c>
      <c r="B380" t="e">
        <f>IF(A380&gt;0,train!F381,"NA")</f>
        <v>#VALUE!</v>
      </c>
      <c r="F380">
        <f>FIND("Mr.",train!D381)</f>
        <v>13</v>
      </c>
      <c r="G380">
        <f>IF(F380&gt;0,train!F381,"NA")</f>
        <v>19</v>
      </c>
      <c r="J380" t="e">
        <f>FIND("Miss.",train!D381)</f>
        <v>#VALUE!</v>
      </c>
      <c r="K380" t="e">
        <f>IF(J380&gt;0,train!F381,"NA")</f>
        <v>#VALUE!</v>
      </c>
      <c r="N380" t="e">
        <f>FIND("Master.",train!D381)</f>
        <v>#VALUE!</v>
      </c>
    </row>
    <row r="381" spans="1:14" x14ac:dyDescent="0.25">
      <c r="A381" t="e">
        <f>FIND("Mrs.",train!D382)</f>
        <v>#VALUE!</v>
      </c>
      <c r="B381" t="e">
        <f>IF(A381&gt;0,train!F382,"NA")</f>
        <v>#VALUE!</v>
      </c>
      <c r="F381" t="e">
        <f>FIND("Mr.",train!D382)</f>
        <v>#VALUE!</v>
      </c>
      <c r="G381" t="e">
        <f>IF(F381&gt;0,train!F382,"NA")</f>
        <v>#VALUE!</v>
      </c>
      <c r="J381">
        <f>FIND("Miss.",train!D382)</f>
        <v>9</v>
      </c>
      <c r="K381">
        <f>IF(J381&gt;0,train!F382,"NA")</f>
        <v>42</v>
      </c>
      <c r="N381" t="e">
        <f>FIND("Master.",train!D382)</f>
        <v>#VALUE!</v>
      </c>
    </row>
    <row r="382" spans="1:14" x14ac:dyDescent="0.25">
      <c r="A382" t="e">
        <f>FIND("Mrs.",train!D383)</f>
        <v>#VALUE!</v>
      </c>
      <c r="B382" t="e">
        <f>IF(A382&gt;0,train!F383,"NA")</f>
        <v>#VALUE!</v>
      </c>
      <c r="F382" t="e">
        <f>FIND("Mr.",train!D383)</f>
        <v>#VALUE!</v>
      </c>
      <c r="G382" t="e">
        <f>IF(F382&gt;0,train!F383,"NA")</f>
        <v>#VALUE!</v>
      </c>
      <c r="J382">
        <f>FIND("Miss.",train!D383)</f>
        <v>8</v>
      </c>
      <c r="K382">
        <f>IF(J382&gt;0,train!F383,"NA")</f>
        <v>1</v>
      </c>
      <c r="N382" t="e">
        <f>FIND("Master.",train!D383)</f>
        <v>#VALUE!</v>
      </c>
    </row>
    <row r="383" spans="1:14" x14ac:dyDescent="0.25">
      <c r="A383" t="e">
        <f>FIND("Mrs.",train!D384)</f>
        <v>#VALUE!</v>
      </c>
      <c r="B383" t="e">
        <f>IF(A383&gt;0,train!F384,"NA")</f>
        <v>#VALUE!</v>
      </c>
      <c r="F383">
        <f>FIND("Mr.",train!D384)</f>
        <v>11</v>
      </c>
      <c r="G383">
        <f>IF(F383&gt;0,train!F384,"NA")</f>
        <v>32</v>
      </c>
      <c r="J383" t="e">
        <f>FIND("Miss.",train!D384)</f>
        <v>#VALUE!</v>
      </c>
      <c r="K383" t="e">
        <f>IF(J383&gt;0,train!F384,"NA")</f>
        <v>#VALUE!</v>
      </c>
      <c r="N383" t="e">
        <f>FIND("Master.",train!D384)</f>
        <v>#VALUE!</v>
      </c>
    </row>
    <row r="384" spans="1:14" x14ac:dyDescent="0.25">
      <c r="A384">
        <f>FIND("Mrs.",train!D385)</f>
        <v>12</v>
      </c>
      <c r="B384">
        <f>IF(A384&gt;0,train!F385,"NA")</f>
        <v>36</v>
      </c>
      <c r="F384" t="e">
        <f>FIND("Mr.",train!D385)</f>
        <v>#VALUE!</v>
      </c>
      <c r="G384" t="e">
        <f>IF(F384&gt;0,train!F385,"NA")</f>
        <v>#VALUE!</v>
      </c>
      <c r="J384" t="e">
        <f>FIND("Miss.",train!D385)</f>
        <v>#VALUE!</v>
      </c>
      <c r="K384" t="e">
        <f>IF(J384&gt;0,train!F385,"NA")</f>
        <v>#VALUE!</v>
      </c>
      <c r="N384" t="e">
        <f>FIND("Master.",train!D385)</f>
        <v>#VALUE!</v>
      </c>
    </row>
    <row r="385" spans="1:14" x14ac:dyDescent="0.25">
      <c r="A385" t="e">
        <f>FIND("Mrs.",train!D386)</f>
        <v>#VALUE!</v>
      </c>
      <c r="B385" t="e">
        <f>IF(A385&gt;0,train!F386,"NA")</f>
        <v>#VALUE!</v>
      </c>
      <c r="F385">
        <f>FIND("Mr.",train!D386)</f>
        <v>14</v>
      </c>
      <c r="G385">
        <f>IF(F385&gt;0,train!F386,"NA")</f>
        <v>32</v>
      </c>
      <c r="J385" t="e">
        <f>FIND("Miss.",train!D386)</f>
        <v>#VALUE!</v>
      </c>
      <c r="K385" t="e">
        <f>IF(J385&gt;0,train!F386,"NA")</f>
        <v>#VALUE!</v>
      </c>
      <c r="N385" t="e">
        <f>FIND("Master.",train!D386)</f>
        <v>#VALUE!</v>
      </c>
    </row>
    <row r="386" spans="1:14" x14ac:dyDescent="0.25">
      <c r="A386" t="e">
        <f>FIND("Mrs.",train!D387)</f>
        <v>#VALUE!</v>
      </c>
      <c r="B386" t="e">
        <f>IF(A386&gt;0,train!F387,"NA")</f>
        <v>#VALUE!</v>
      </c>
      <c r="F386">
        <f>FIND("Mr.",train!D387)</f>
        <v>9</v>
      </c>
      <c r="G386">
        <f>IF(F386&gt;0,train!F387,"NA")</f>
        <v>18</v>
      </c>
      <c r="J386" t="e">
        <f>FIND("Miss.",train!D387)</f>
        <v>#VALUE!</v>
      </c>
      <c r="K386" t="e">
        <f>IF(J386&gt;0,train!F387,"NA")</f>
        <v>#VALUE!</v>
      </c>
      <c r="N386" t="e">
        <f>FIND("Master.",train!D387)</f>
        <v>#VALUE!</v>
      </c>
    </row>
    <row r="387" spans="1:14" x14ac:dyDescent="0.25">
      <c r="A387" t="e">
        <f>FIND("Mrs.",train!D388)</f>
        <v>#VALUE!</v>
      </c>
      <c r="B387" t="e">
        <f>IF(A387&gt;0,train!F388,"NA")</f>
        <v>#VALUE!</v>
      </c>
      <c r="F387" t="e">
        <f>FIND("Mr.",train!D388)</f>
        <v>#VALUE!</v>
      </c>
      <c r="G387" t="e">
        <f>IF(F387&gt;0,train!F388,"NA")</f>
        <v>#VALUE!</v>
      </c>
      <c r="J387" t="e">
        <f>FIND("Miss.",train!D388)</f>
        <v>#VALUE!</v>
      </c>
      <c r="K387" t="e">
        <f>IF(J387&gt;0,train!F388,"NA")</f>
        <v>#VALUE!</v>
      </c>
      <c r="N387">
        <f>FIND("Master.",train!D388)</f>
        <v>10</v>
      </c>
    </row>
    <row r="388" spans="1:14" x14ac:dyDescent="0.25">
      <c r="A388" t="e">
        <f>FIND("Mrs.",train!D389)</f>
        <v>#VALUE!</v>
      </c>
      <c r="B388" t="e">
        <f>IF(A388&gt;0,train!F389,"NA")</f>
        <v>#VALUE!</v>
      </c>
      <c r="F388" t="e">
        <f>FIND("Mr.",train!D389)</f>
        <v>#VALUE!</v>
      </c>
      <c r="G388" t="e">
        <f>IF(F388&gt;0,train!F389,"NA")</f>
        <v>#VALUE!</v>
      </c>
      <c r="J388">
        <f>FIND("Miss.",train!D389)</f>
        <v>7</v>
      </c>
      <c r="K388">
        <f>IF(J388&gt;0,train!F389,"NA")</f>
        <v>36</v>
      </c>
      <c r="N388" t="e">
        <f>FIND("Master.",train!D389)</f>
        <v>#VALUE!</v>
      </c>
    </row>
    <row r="389" spans="1:14" x14ac:dyDescent="0.25">
      <c r="A389" t="e">
        <f>FIND("Mrs.",train!D390)</f>
        <v>#VALUE!</v>
      </c>
      <c r="B389" t="e">
        <f>IF(A389&gt;0,train!F390,"NA")</f>
        <v>#VALUE!</v>
      </c>
      <c r="F389">
        <f>FIND("Mr.",train!D390)</f>
        <v>10</v>
      </c>
      <c r="G389">
        <f>IF(F389&gt;0,train!F390,"NA")</f>
        <v>32</v>
      </c>
      <c r="J389" t="e">
        <f>FIND("Miss.",train!D390)</f>
        <v>#VALUE!</v>
      </c>
      <c r="K389" t="e">
        <f>IF(J389&gt;0,train!F390,"NA")</f>
        <v>#VALUE!</v>
      </c>
      <c r="N389" t="e">
        <f>FIND("Master.",train!D390)</f>
        <v>#VALUE!</v>
      </c>
    </row>
    <row r="390" spans="1:14" x14ac:dyDescent="0.25">
      <c r="A390" t="e">
        <f>FIND("Mrs.",train!D391)</f>
        <v>#VALUE!</v>
      </c>
      <c r="B390" t="e">
        <f>IF(A390&gt;0,train!F391,"NA")</f>
        <v>#VALUE!</v>
      </c>
      <c r="F390" t="e">
        <f>FIND("Mr.",train!D391)</f>
        <v>#VALUE!</v>
      </c>
      <c r="G390" t="e">
        <f>IF(F390&gt;0,train!F391,"NA")</f>
        <v>#VALUE!</v>
      </c>
      <c r="J390">
        <f>FIND("Miss.",train!D391)</f>
        <v>10</v>
      </c>
      <c r="K390">
        <f>IF(J390&gt;0,train!F391,"NA")</f>
        <v>17</v>
      </c>
      <c r="N390" t="e">
        <f>FIND("Master.",train!D391)</f>
        <v>#VALUE!</v>
      </c>
    </row>
    <row r="391" spans="1:14" x14ac:dyDescent="0.25">
      <c r="A391" t="e">
        <f>FIND("Mrs.",train!D392)</f>
        <v>#VALUE!</v>
      </c>
      <c r="B391" t="e">
        <f>IF(A391&gt;0,train!F392,"NA")</f>
        <v>#VALUE!</v>
      </c>
      <c r="F391">
        <f>FIND("Mr.",train!D392)</f>
        <v>9</v>
      </c>
      <c r="G391">
        <f>IF(F391&gt;0,train!F392,"NA")</f>
        <v>36</v>
      </c>
      <c r="J391" t="e">
        <f>FIND("Miss.",train!D392)</f>
        <v>#VALUE!</v>
      </c>
      <c r="K391" t="e">
        <f>IF(J391&gt;0,train!F392,"NA")</f>
        <v>#VALUE!</v>
      </c>
      <c r="N391" t="e">
        <f>FIND("Master.",train!D392)</f>
        <v>#VALUE!</v>
      </c>
    </row>
    <row r="392" spans="1:14" x14ac:dyDescent="0.25">
      <c r="A392" t="e">
        <f>FIND("Mrs.",train!D393)</f>
        <v>#VALUE!</v>
      </c>
      <c r="B392" t="e">
        <f>IF(A392&gt;0,train!F393,"NA")</f>
        <v>#VALUE!</v>
      </c>
      <c r="F392">
        <f>FIND("Mr.",train!D393)</f>
        <v>10</v>
      </c>
      <c r="G392">
        <f>IF(F392&gt;0,train!F393,"NA")</f>
        <v>21</v>
      </c>
      <c r="J392" t="e">
        <f>FIND("Miss.",train!D393)</f>
        <v>#VALUE!</v>
      </c>
      <c r="K392" t="e">
        <f>IF(J392&gt;0,train!F393,"NA")</f>
        <v>#VALUE!</v>
      </c>
      <c r="N392" t="e">
        <f>FIND("Master.",train!D393)</f>
        <v>#VALUE!</v>
      </c>
    </row>
    <row r="393" spans="1:14" x14ac:dyDescent="0.25">
      <c r="A393" t="e">
        <f>FIND("Mrs.",train!D394)</f>
        <v>#VALUE!</v>
      </c>
      <c r="B393" t="e">
        <f>IF(A393&gt;0,train!F394,"NA")</f>
        <v>#VALUE!</v>
      </c>
      <c r="F393">
        <f>FIND("Mr.",train!D394)</f>
        <v>13</v>
      </c>
      <c r="G393">
        <f>IF(F393&gt;0,train!F394,"NA")</f>
        <v>28</v>
      </c>
      <c r="J393" t="e">
        <f>FIND("Miss.",train!D394)</f>
        <v>#VALUE!</v>
      </c>
      <c r="K393" t="e">
        <f>IF(J393&gt;0,train!F394,"NA")</f>
        <v>#VALUE!</v>
      </c>
      <c r="N393" t="e">
        <f>FIND("Master.",train!D394)</f>
        <v>#VALUE!</v>
      </c>
    </row>
    <row r="394" spans="1:14" x14ac:dyDescent="0.25">
      <c r="A394" t="e">
        <f>FIND("Mrs.",train!D395)</f>
        <v>#VALUE!</v>
      </c>
      <c r="B394" t="e">
        <f>IF(A394&gt;0,train!F395,"NA")</f>
        <v>#VALUE!</v>
      </c>
      <c r="F394" t="e">
        <f>FIND("Mr.",train!D395)</f>
        <v>#VALUE!</v>
      </c>
      <c r="G394" t="e">
        <f>IF(F394&gt;0,train!F395,"NA")</f>
        <v>#VALUE!</v>
      </c>
      <c r="J394">
        <f>FIND("Miss.",train!D395)</f>
        <v>9</v>
      </c>
      <c r="K394">
        <f>IF(J394&gt;0,train!F395,"NA")</f>
        <v>23</v>
      </c>
      <c r="N394" t="e">
        <f>FIND("Master.",train!D395)</f>
        <v>#VALUE!</v>
      </c>
    </row>
    <row r="395" spans="1:14" x14ac:dyDescent="0.25">
      <c r="A395">
        <f>FIND("Mrs.",train!D396)</f>
        <v>12</v>
      </c>
      <c r="B395">
        <f>IF(A395&gt;0,train!F396,"NA")</f>
        <v>24</v>
      </c>
      <c r="F395" t="e">
        <f>FIND("Mr.",train!D396)</f>
        <v>#VALUE!</v>
      </c>
      <c r="G395" t="e">
        <f>IF(F395&gt;0,train!F396,"NA")</f>
        <v>#VALUE!</v>
      </c>
      <c r="J395" t="e">
        <f>FIND("Miss.",train!D396)</f>
        <v>#VALUE!</v>
      </c>
      <c r="K395" t="e">
        <f>IF(J395&gt;0,train!F396,"NA")</f>
        <v>#VALUE!</v>
      </c>
      <c r="N395" t="e">
        <f>FIND("Master.",train!D396)</f>
        <v>#VALUE!</v>
      </c>
    </row>
    <row r="396" spans="1:14" x14ac:dyDescent="0.25">
      <c r="A396" t="e">
        <f>FIND("Mrs.",train!D397)</f>
        <v>#VALUE!</v>
      </c>
      <c r="B396" t="e">
        <f>IF(A396&gt;0,train!F397,"NA")</f>
        <v>#VALUE!</v>
      </c>
      <c r="F396">
        <f>FIND("Mr.",train!D397)</f>
        <v>12</v>
      </c>
      <c r="G396">
        <f>IF(F396&gt;0,train!F397,"NA")</f>
        <v>22</v>
      </c>
      <c r="J396" t="e">
        <f>FIND("Miss.",train!D397)</f>
        <v>#VALUE!</v>
      </c>
      <c r="K396" t="e">
        <f>IF(J396&gt;0,train!F397,"NA")</f>
        <v>#VALUE!</v>
      </c>
      <c r="N396" t="e">
        <f>FIND("Master.",train!D397)</f>
        <v>#VALUE!</v>
      </c>
    </row>
    <row r="397" spans="1:14" x14ac:dyDescent="0.25">
      <c r="A397" t="e">
        <f>FIND("Mrs.",train!D398)</f>
        <v>#VALUE!</v>
      </c>
      <c r="B397" t="e">
        <f>IF(A397&gt;0,train!F398,"NA")</f>
        <v>#VALUE!</v>
      </c>
      <c r="F397" t="e">
        <f>FIND("Mr.",train!D398)</f>
        <v>#VALUE!</v>
      </c>
      <c r="G397" t="e">
        <f>IF(F397&gt;0,train!F398,"NA")</f>
        <v>#VALUE!</v>
      </c>
      <c r="J397">
        <f>FIND("Miss.",train!D398)</f>
        <v>9</v>
      </c>
      <c r="K397">
        <f>IF(J397&gt;0,train!F398,"NA")</f>
        <v>31</v>
      </c>
      <c r="N397" t="e">
        <f>FIND("Master.",train!D398)</f>
        <v>#VALUE!</v>
      </c>
    </row>
    <row r="398" spans="1:14" x14ac:dyDescent="0.25">
      <c r="A398" t="e">
        <f>FIND("Mrs.",train!D399)</f>
        <v>#VALUE!</v>
      </c>
      <c r="B398" t="e">
        <f>IF(A398&gt;0,train!F399,"NA")</f>
        <v>#VALUE!</v>
      </c>
      <c r="F398">
        <f>FIND("Mr.",train!D399)</f>
        <v>9</v>
      </c>
      <c r="G398">
        <f>IF(F398&gt;0,train!F399,"NA")</f>
        <v>46</v>
      </c>
      <c r="J398" t="e">
        <f>FIND("Miss.",train!D399)</f>
        <v>#VALUE!</v>
      </c>
      <c r="K398" t="e">
        <f>IF(J398&gt;0,train!F399,"NA")</f>
        <v>#VALUE!</v>
      </c>
      <c r="N398" t="e">
        <f>FIND("Master.",train!D399)</f>
        <v>#VALUE!</v>
      </c>
    </row>
    <row r="399" spans="1:14" x14ac:dyDescent="0.25">
      <c r="A399" t="e">
        <f>FIND("Mrs.",train!D400)</f>
        <v>#VALUE!</v>
      </c>
      <c r="B399" t="e">
        <f>IF(A399&gt;0,train!F400,"NA")</f>
        <v>#VALUE!</v>
      </c>
      <c r="F399" t="e">
        <f>FIND("Mr.",train!D400)</f>
        <v>#VALUE!</v>
      </c>
      <c r="G399" t="e">
        <f>IF(F399&gt;0,train!F400,"NA")</f>
        <v>#VALUE!</v>
      </c>
      <c r="J399" t="e">
        <f>FIND("Miss.",train!D400)</f>
        <v>#VALUE!</v>
      </c>
      <c r="K399" t="e">
        <f>IF(J399&gt;0,train!F400,"NA")</f>
        <v>#VALUE!</v>
      </c>
      <c r="N399" t="e">
        <f>FIND("Master.",train!D400)</f>
        <v>#VALUE!</v>
      </c>
    </row>
    <row r="400" spans="1:14" x14ac:dyDescent="0.25">
      <c r="A400">
        <f>FIND("Mrs.",train!D401)</f>
        <v>8</v>
      </c>
      <c r="B400">
        <f>IF(A400&gt;0,train!F401,"NA")</f>
        <v>28</v>
      </c>
      <c r="F400" t="e">
        <f>FIND("Mr.",train!D401)</f>
        <v>#VALUE!</v>
      </c>
      <c r="G400" t="e">
        <f>IF(F400&gt;0,train!F401,"NA")</f>
        <v>#VALUE!</v>
      </c>
      <c r="J400" t="e">
        <f>FIND("Miss.",train!D401)</f>
        <v>#VALUE!</v>
      </c>
      <c r="K400" t="e">
        <f>IF(J400&gt;0,train!F401,"NA")</f>
        <v>#VALUE!</v>
      </c>
      <c r="N400" t="e">
        <f>FIND("Master.",train!D401)</f>
        <v>#VALUE!</v>
      </c>
    </row>
    <row r="401" spans="1:14" x14ac:dyDescent="0.25">
      <c r="A401" t="e">
        <f>FIND("Mrs.",train!D402)</f>
        <v>#VALUE!</v>
      </c>
      <c r="B401" t="e">
        <f>IF(A401&gt;0,train!F402,"NA")</f>
        <v>#VALUE!</v>
      </c>
      <c r="F401">
        <f>FIND("Mr.",train!D402)</f>
        <v>11</v>
      </c>
      <c r="G401">
        <f>IF(F401&gt;0,train!F402,"NA")</f>
        <v>39</v>
      </c>
      <c r="J401" t="e">
        <f>FIND("Miss.",train!D402)</f>
        <v>#VALUE!</v>
      </c>
      <c r="K401" t="e">
        <f>IF(J401&gt;0,train!F402,"NA")</f>
        <v>#VALUE!</v>
      </c>
      <c r="N401" t="e">
        <f>FIND("Master.",train!D402)</f>
        <v>#VALUE!</v>
      </c>
    </row>
    <row r="402" spans="1:14" x14ac:dyDescent="0.25">
      <c r="A402" t="e">
        <f>FIND("Mrs.",train!D403)</f>
        <v>#VALUE!</v>
      </c>
      <c r="B402" t="e">
        <f>IF(A402&gt;0,train!F403,"NA")</f>
        <v>#VALUE!</v>
      </c>
      <c r="F402">
        <f>FIND("Mr.",train!D403)</f>
        <v>8</v>
      </c>
      <c r="G402">
        <f>IF(F402&gt;0,train!F403,"NA")</f>
        <v>26</v>
      </c>
      <c r="J402" t="e">
        <f>FIND("Miss.",train!D403)</f>
        <v>#VALUE!</v>
      </c>
      <c r="K402" t="e">
        <f>IF(J402&gt;0,train!F403,"NA")</f>
        <v>#VALUE!</v>
      </c>
      <c r="N402" t="e">
        <f>FIND("Master.",train!D403)</f>
        <v>#VALUE!</v>
      </c>
    </row>
    <row r="403" spans="1:14" x14ac:dyDescent="0.25">
      <c r="A403" t="e">
        <f>FIND("Mrs.",train!D404)</f>
        <v>#VALUE!</v>
      </c>
      <c r="B403" t="e">
        <f>IF(A403&gt;0,train!F404,"NA")</f>
        <v>#VALUE!</v>
      </c>
      <c r="F403" t="e">
        <f>FIND("Mr.",train!D404)</f>
        <v>#VALUE!</v>
      </c>
      <c r="G403" t="e">
        <f>IF(F403&gt;0,train!F404,"NA")</f>
        <v>#VALUE!</v>
      </c>
      <c r="J403">
        <f>FIND("Miss.",train!D404)</f>
        <v>10</v>
      </c>
      <c r="K403">
        <f>IF(J403&gt;0,train!F404,"NA")</f>
        <v>21</v>
      </c>
      <c r="N403" t="e">
        <f>FIND("Master.",train!D404)</f>
        <v>#VALUE!</v>
      </c>
    </row>
    <row r="404" spans="1:14" x14ac:dyDescent="0.25">
      <c r="A404" t="e">
        <f>FIND("Mrs.",train!D405)</f>
        <v>#VALUE!</v>
      </c>
      <c r="B404" t="e">
        <f>IF(A404&gt;0,train!F405,"NA")</f>
        <v>#VALUE!</v>
      </c>
      <c r="F404">
        <f>FIND("Mr.",train!D405)</f>
        <v>14</v>
      </c>
      <c r="G404">
        <f>IF(F404&gt;0,train!F405,"NA")</f>
        <v>28</v>
      </c>
      <c r="J404" t="e">
        <f>FIND("Miss.",train!D405)</f>
        <v>#VALUE!</v>
      </c>
      <c r="K404" t="e">
        <f>IF(J404&gt;0,train!F405,"NA")</f>
        <v>#VALUE!</v>
      </c>
      <c r="N404" t="e">
        <f>FIND("Master.",train!D405)</f>
        <v>#VALUE!</v>
      </c>
    </row>
    <row r="405" spans="1:14" x14ac:dyDescent="0.25">
      <c r="A405" t="e">
        <f>FIND("Mrs.",train!D406)</f>
        <v>#VALUE!</v>
      </c>
      <c r="B405" t="e">
        <f>IF(A405&gt;0,train!F406,"NA")</f>
        <v>#VALUE!</v>
      </c>
      <c r="F405" t="e">
        <f>FIND("Mr.",train!D406)</f>
        <v>#VALUE!</v>
      </c>
      <c r="G405" t="e">
        <f>IF(F405&gt;0,train!F406,"NA")</f>
        <v>#VALUE!</v>
      </c>
      <c r="J405">
        <f>FIND("Miss.",train!D406)</f>
        <v>12</v>
      </c>
      <c r="K405">
        <f>IF(J405&gt;0,train!F406,"NA")</f>
        <v>20</v>
      </c>
      <c r="N405" t="e">
        <f>FIND("Master.",train!D406)</f>
        <v>#VALUE!</v>
      </c>
    </row>
    <row r="406" spans="1:14" x14ac:dyDescent="0.25">
      <c r="A406" t="e">
        <f>FIND("Mrs.",train!D407)</f>
        <v>#VALUE!</v>
      </c>
      <c r="B406" t="e">
        <f>IF(A406&gt;0,train!F407,"NA")</f>
        <v>#VALUE!</v>
      </c>
      <c r="F406">
        <f>FIND("Mr.",train!D407)</f>
        <v>7</v>
      </c>
      <c r="G406">
        <f>IF(F406&gt;0,train!F407,"NA")</f>
        <v>34</v>
      </c>
      <c r="J406" t="e">
        <f>FIND("Miss.",train!D407)</f>
        <v>#VALUE!</v>
      </c>
      <c r="K406" t="e">
        <f>IF(J406&gt;0,train!F407,"NA")</f>
        <v>#VALUE!</v>
      </c>
      <c r="N406" t="e">
        <f>FIND("Master.",train!D407)</f>
        <v>#VALUE!</v>
      </c>
    </row>
    <row r="407" spans="1:14" x14ac:dyDescent="0.25">
      <c r="A407" t="e">
        <f>FIND("Mrs.",train!D408)</f>
        <v>#VALUE!</v>
      </c>
      <c r="B407" t="e">
        <f>IF(A407&gt;0,train!F408,"NA")</f>
        <v>#VALUE!</v>
      </c>
      <c r="F407">
        <f>FIND("Mr.",train!D408)</f>
        <v>11</v>
      </c>
      <c r="G407">
        <f>IF(F407&gt;0,train!F408,"NA")</f>
        <v>51</v>
      </c>
      <c r="J407" t="e">
        <f>FIND("Miss.",train!D408)</f>
        <v>#VALUE!</v>
      </c>
      <c r="K407" t="e">
        <f>IF(J407&gt;0,train!F408,"NA")</f>
        <v>#VALUE!</v>
      </c>
      <c r="N407" t="e">
        <f>FIND("Master.",train!D408)</f>
        <v>#VALUE!</v>
      </c>
    </row>
    <row r="408" spans="1:14" x14ac:dyDescent="0.25">
      <c r="A408" t="e">
        <f>FIND("Mrs.",train!D409)</f>
        <v>#VALUE!</v>
      </c>
      <c r="B408" t="e">
        <f>IF(A408&gt;0,train!F409,"NA")</f>
        <v>#VALUE!</v>
      </c>
      <c r="F408" t="e">
        <f>FIND("Mr.",train!D409)</f>
        <v>#VALUE!</v>
      </c>
      <c r="G408" t="e">
        <f>IF(F408&gt;0,train!F409,"NA")</f>
        <v>#VALUE!</v>
      </c>
      <c r="J408" t="e">
        <f>FIND("Miss.",train!D409)</f>
        <v>#VALUE!</v>
      </c>
      <c r="K408" t="e">
        <f>IF(J408&gt;0,train!F409,"NA")</f>
        <v>#VALUE!</v>
      </c>
      <c r="N408">
        <f>FIND("Master.",train!D409)</f>
        <v>11</v>
      </c>
    </row>
    <row r="409" spans="1:14" x14ac:dyDescent="0.25">
      <c r="A409" t="e">
        <f>FIND("Mrs.",train!D410)</f>
        <v>#VALUE!</v>
      </c>
      <c r="B409" t="e">
        <f>IF(A409&gt;0,train!F410,"NA")</f>
        <v>#VALUE!</v>
      </c>
      <c r="F409">
        <f>FIND("Mr.",train!D410)</f>
        <v>12</v>
      </c>
      <c r="G409">
        <f>IF(F409&gt;0,train!F410,"NA")</f>
        <v>21</v>
      </c>
      <c r="J409" t="e">
        <f>FIND("Miss.",train!D410)</f>
        <v>#VALUE!</v>
      </c>
      <c r="K409" t="e">
        <f>IF(J409&gt;0,train!F410,"NA")</f>
        <v>#VALUE!</v>
      </c>
      <c r="N409" t="e">
        <f>FIND("Master.",train!D410)</f>
        <v>#VALUE!</v>
      </c>
    </row>
    <row r="410" spans="1:14" x14ac:dyDescent="0.25">
      <c r="A410" t="e">
        <f>FIND("Mrs.",train!D411)</f>
        <v>#VALUE!</v>
      </c>
      <c r="B410" t="e">
        <f>IF(A410&gt;0,train!F411,"NA")</f>
        <v>#VALUE!</v>
      </c>
      <c r="F410" t="e">
        <f>FIND("Mr.",train!D411)</f>
        <v>#VALUE!</v>
      </c>
      <c r="G410" t="e">
        <f>IF(F410&gt;0,train!F411,"NA")</f>
        <v>#VALUE!</v>
      </c>
      <c r="J410">
        <f>FIND("Miss.",train!D411)</f>
        <v>10</v>
      </c>
      <c r="K410">
        <f>IF(J410&gt;0,train!F411,"NA")</f>
        <v>21</v>
      </c>
      <c r="N410" t="e">
        <f>FIND("Master.",train!D411)</f>
        <v>#VALUE!</v>
      </c>
    </row>
    <row r="411" spans="1:14" x14ac:dyDescent="0.25">
      <c r="A411" t="e">
        <f>FIND("Mrs.",train!D412)</f>
        <v>#VALUE!</v>
      </c>
      <c r="B411" t="e">
        <f>IF(A411&gt;0,train!F412,"NA")</f>
        <v>#VALUE!</v>
      </c>
      <c r="F411">
        <f>FIND("Mr.",train!D412)</f>
        <v>10</v>
      </c>
      <c r="G411">
        <f>IF(F411&gt;0,train!F412,"NA")</f>
        <v>32</v>
      </c>
      <c r="J411" t="e">
        <f>FIND("Miss.",train!D412)</f>
        <v>#VALUE!</v>
      </c>
      <c r="K411" t="e">
        <f>IF(J411&gt;0,train!F412,"NA")</f>
        <v>#VALUE!</v>
      </c>
      <c r="N411" t="e">
        <f>FIND("Master.",train!D412)</f>
        <v>#VALUE!</v>
      </c>
    </row>
    <row r="412" spans="1:14" x14ac:dyDescent="0.25">
      <c r="A412" t="e">
        <f>FIND("Mrs.",train!D413)</f>
        <v>#VALUE!</v>
      </c>
      <c r="B412" t="e">
        <f>IF(A412&gt;0,train!F413,"NA")</f>
        <v>#VALUE!</v>
      </c>
      <c r="F412">
        <f>FIND("Mr.",train!D413)</f>
        <v>7</v>
      </c>
      <c r="G412">
        <f>IF(F412&gt;0,train!F413,"NA")</f>
        <v>32</v>
      </c>
      <c r="J412" t="e">
        <f>FIND("Miss.",train!D413)</f>
        <v>#VALUE!</v>
      </c>
      <c r="K412" t="e">
        <f>IF(J412&gt;0,train!F413,"NA")</f>
        <v>#VALUE!</v>
      </c>
      <c r="N412" t="e">
        <f>FIND("Master.",train!D413)</f>
        <v>#VALUE!</v>
      </c>
    </row>
    <row r="413" spans="1:14" x14ac:dyDescent="0.25">
      <c r="A413" t="e">
        <f>FIND("Mrs.",train!D414)</f>
        <v>#VALUE!</v>
      </c>
      <c r="B413" t="e">
        <f>IF(A413&gt;0,train!F414,"NA")</f>
        <v>#VALUE!</v>
      </c>
      <c r="F413" t="e">
        <f>FIND("Mr.",train!D414)</f>
        <v>#VALUE!</v>
      </c>
      <c r="G413" t="e">
        <f>IF(F413&gt;0,train!F414,"NA")</f>
        <v>#VALUE!</v>
      </c>
      <c r="J413">
        <f>FIND("Miss.",train!D414)</f>
        <v>10</v>
      </c>
      <c r="K413">
        <f>IF(J413&gt;0,train!F414,"NA")</f>
        <v>33</v>
      </c>
      <c r="N413" t="e">
        <f>FIND("Master.",train!D414)</f>
        <v>#VALUE!</v>
      </c>
    </row>
    <row r="414" spans="1:14" x14ac:dyDescent="0.25">
      <c r="A414" t="e">
        <f>FIND("Mrs.",train!D415)</f>
        <v>#VALUE!</v>
      </c>
      <c r="B414" t="e">
        <f>IF(A414&gt;0,train!F415,"NA")</f>
        <v>#VALUE!</v>
      </c>
      <c r="F414">
        <f>FIND("Mr.",train!D415)</f>
        <v>13</v>
      </c>
      <c r="G414">
        <f>IF(F414&gt;0,train!F415,"NA")</f>
        <v>32</v>
      </c>
      <c r="J414" t="e">
        <f>FIND("Miss.",train!D415)</f>
        <v>#VALUE!</v>
      </c>
      <c r="K414" t="e">
        <f>IF(J414&gt;0,train!F415,"NA")</f>
        <v>#VALUE!</v>
      </c>
      <c r="N414" t="e">
        <f>FIND("Master.",train!D415)</f>
        <v>#VALUE!</v>
      </c>
    </row>
    <row r="415" spans="1:14" x14ac:dyDescent="0.25">
      <c r="A415" t="e">
        <f>FIND("Mrs.",train!D416)</f>
        <v>#VALUE!</v>
      </c>
      <c r="B415" t="e">
        <f>IF(A415&gt;0,train!F416,"NA")</f>
        <v>#VALUE!</v>
      </c>
      <c r="F415">
        <f>FIND("Mr.",train!D416)</f>
        <v>10</v>
      </c>
      <c r="G415">
        <f>IF(F415&gt;0,train!F416,"NA")</f>
        <v>44</v>
      </c>
      <c r="J415" t="e">
        <f>FIND("Miss.",train!D416)</f>
        <v>#VALUE!</v>
      </c>
      <c r="K415" t="e">
        <f>IF(J415&gt;0,train!F416,"NA")</f>
        <v>#VALUE!</v>
      </c>
      <c r="N415" t="e">
        <f>FIND("Master.",train!D416)</f>
        <v>#VALUE!</v>
      </c>
    </row>
    <row r="416" spans="1:14" x14ac:dyDescent="0.25">
      <c r="A416">
        <f>FIND("Mrs.",train!D417)</f>
        <v>7</v>
      </c>
      <c r="B416">
        <f>IF(A416&gt;0,train!F417,"NA")</f>
        <v>36</v>
      </c>
      <c r="F416" t="e">
        <f>FIND("Mr.",train!D417)</f>
        <v>#VALUE!</v>
      </c>
      <c r="G416" t="e">
        <f>IF(F416&gt;0,train!F417,"NA")</f>
        <v>#VALUE!</v>
      </c>
      <c r="J416" t="e">
        <f>FIND("Miss.",train!D417)</f>
        <v>#VALUE!</v>
      </c>
      <c r="K416" t="e">
        <f>IF(J416&gt;0,train!F417,"NA")</f>
        <v>#VALUE!</v>
      </c>
      <c r="N416" t="e">
        <f>FIND("Master.",train!D417)</f>
        <v>#VALUE!</v>
      </c>
    </row>
    <row r="417" spans="1:14" x14ac:dyDescent="0.25">
      <c r="A417">
        <f>FIND("Mrs.",train!D418)</f>
        <v>7</v>
      </c>
      <c r="B417">
        <f>IF(A417&gt;0,train!F418,"NA")</f>
        <v>34</v>
      </c>
      <c r="F417" t="e">
        <f>FIND("Mr.",train!D418)</f>
        <v>#VALUE!</v>
      </c>
      <c r="G417" t="e">
        <f>IF(F417&gt;0,train!F418,"NA")</f>
        <v>#VALUE!</v>
      </c>
      <c r="J417" t="e">
        <f>FIND("Miss.",train!D418)</f>
        <v>#VALUE!</v>
      </c>
      <c r="K417" t="e">
        <f>IF(J417&gt;0,train!F418,"NA")</f>
        <v>#VALUE!</v>
      </c>
      <c r="N417" t="e">
        <f>FIND("Master.",train!D418)</f>
        <v>#VALUE!</v>
      </c>
    </row>
    <row r="418" spans="1:14" x14ac:dyDescent="0.25">
      <c r="A418" t="e">
        <f>FIND("Mrs.",train!D419)</f>
        <v>#VALUE!</v>
      </c>
      <c r="B418" t="e">
        <f>IF(A418&gt;0,train!F419,"NA")</f>
        <v>#VALUE!</v>
      </c>
      <c r="F418" t="e">
        <f>FIND("Mr.",train!D419)</f>
        <v>#VALUE!</v>
      </c>
      <c r="G418" t="e">
        <f>IF(F418&gt;0,train!F419,"NA")</f>
        <v>#VALUE!</v>
      </c>
      <c r="J418">
        <f>FIND("Miss.",train!D419)</f>
        <v>9</v>
      </c>
      <c r="K418">
        <f>IF(J418&gt;0,train!F419,"NA")</f>
        <v>18</v>
      </c>
      <c r="N418" t="e">
        <f>FIND("Master.",train!D419)</f>
        <v>#VALUE!</v>
      </c>
    </row>
    <row r="419" spans="1:14" x14ac:dyDescent="0.25">
      <c r="A419" t="e">
        <f>FIND("Mrs.",train!D420)</f>
        <v>#VALUE!</v>
      </c>
      <c r="B419" t="e">
        <f>IF(A419&gt;0,train!F420,"NA")</f>
        <v>#VALUE!</v>
      </c>
      <c r="F419">
        <f>FIND("Mr.",train!D420)</f>
        <v>11</v>
      </c>
      <c r="G419">
        <f>IF(F419&gt;0,train!F420,"NA")</f>
        <v>30</v>
      </c>
      <c r="J419" t="e">
        <f>FIND("Miss.",train!D420)</f>
        <v>#VALUE!</v>
      </c>
      <c r="K419" t="e">
        <f>IF(J419&gt;0,train!F420,"NA")</f>
        <v>#VALUE!</v>
      </c>
      <c r="N419" t="e">
        <f>FIND("Master.",train!D420)</f>
        <v>#VALUE!</v>
      </c>
    </row>
    <row r="420" spans="1:14" x14ac:dyDescent="0.25">
      <c r="A420" t="e">
        <f>FIND("Mrs.",train!D421)</f>
        <v>#VALUE!</v>
      </c>
      <c r="B420" t="e">
        <f>IF(A420&gt;0,train!F421,"NA")</f>
        <v>#VALUE!</v>
      </c>
      <c r="F420" t="e">
        <f>FIND("Mr.",train!D421)</f>
        <v>#VALUE!</v>
      </c>
      <c r="G420" t="e">
        <f>IF(F420&gt;0,train!F421,"NA")</f>
        <v>#VALUE!</v>
      </c>
      <c r="J420">
        <f>FIND("Miss.",train!D421)</f>
        <v>11</v>
      </c>
      <c r="K420">
        <f>IF(J420&gt;0,train!F421,"NA")</f>
        <v>10</v>
      </c>
      <c r="N420" t="e">
        <f>FIND("Master.",train!D421)</f>
        <v>#VALUE!</v>
      </c>
    </row>
    <row r="421" spans="1:14" x14ac:dyDescent="0.25">
      <c r="A421" t="e">
        <f>FIND("Mrs.",train!D422)</f>
        <v>#VALUE!</v>
      </c>
      <c r="B421" t="e">
        <f>IF(A421&gt;0,train!F422,"NA")</f>
        <v>#VALUE!</v>
      </c>
      <c r="F421">
        <f>FIND("Mr.",train!D422)</f>
        <v>13</v>
      </c>
      <c r="G421">
        <f>IF(F421&gt;0,train!F422,"NA")</f>
        <v>32</v>
      </c>
      <c r="J421" t="e">
        <f>FIND("Miss.",train!D422)</f>
        <v>#VALUE!</v>
      </c>
      <c r="K421" t="e">
        <f>IF(J421&gt;0,train!F422,"NA")</f>
        <v>#VALUE!</v>
      </c>
      <c r="N421" t="e">
        <f>FIND("Master.",train!D422)</f>
        <v>#VALUE!</v>
      </c>
    </row>
    <row r="422" spans="1:14" x14ac:dyDescent="0.25">
      <c r="A422" t="e">
        <f>FIND("Mrs.",train!D423)</f>
        <v>#VALUE!</v>
      </c>
      <c r="B422" t="e">
        <f>IF(A422&gt;0,train!F423,"NA")</f>
        <v>#VALUE!</v>
      </c>
      <c r="F422">
        <f>FIND("Mr.",train!D423)</f>
        <v>11</v>
      </c>
      <c r="G422">
        <f>IF(F422&gt;0,train!F423,"NA")</f>
        <v>21</v>
      </c>
      <c r="J422" t="e">
        <f>FIND("Miss.",train!D423)</f>
        <v>#VALUE!</v>
      </c>
      <c r="K422" t="e">
        <f>IF(J422&gt;0,train!F423,"NA")</f>
        <v>#VALUE!</v>
      </c>
      <c r="N422" t="e">
        <f>FIND("Master.",train!D423)</f>
        <v>#VALUE!</v>
      </c>
    </row>
    <row r="423" spans="1:14" x14ac:dyDescent="0.25">
      <c r="A423" t="e">
        <f>FIND("Mrs.",train!D424)</f>
        <v>#VALUE!</v>
      </c>
      <c r="B423" t="e">
        <f>IF(A423&gt;0,train!F424,"NA")</f>
        <v>#VALUE!</v>
      </c>
      <c r="F423">
        <f>FIND("Mr.",train!D424)</f>
        <v>12</v>
      </c>
      <c r="G423">
        <f>IF(F423&gt;0,train!F424,"NA")</f>
        <v>29</v>
      </c>
      <c r="J423" t="e">
        <f>FIND("Miss.",train!D424)</f>
        <v>#VALUE!</v>
      </c>
      <c r="K423" t="e">
        <f>IF(J423&gt;0,train!F424,"NA")</f>
        <v>#VALUE!</v>
      </c>
      <c r="N423" t="e">
        <f>FIND("Master.",train!D424)</f>
        <v>#VALUE!</v>
      </c>
    </row>
    <row r="424" spans="1:14" x14ac:dyDescent="0.25">
      <c r="A424">
        <f>FIND("Mrs.",train!D425)</f>
        <v>9</v>
      </c>
      <c r="B424">
        <f>IF(A424&gt;0,train!F425,"NA")</f>
        <v>28</v>
      </c>
      <c r="F424" t="e">
        <f>FIND("Mr.",train!D425)</f>
        <v>#VALUE!</v>
      </c>
      <c r="G424" t="e">
        <f>IF(F424&gt;0,train!F425,"NA")</f>
        <v>#VALUE!</v>
      </c>
      <c r="J424" t="e">
        <f>FIND("Miss.",train!D425)</f>
        <v>#VALUE!</v>
      </c>
      <c r="K424" t="e">
        <f>IF(J424&gt;0,train!F425,"NA")</f>
        <v>#VALUE!</v>
      </c>
      <c r="N424" t="e">
        <f>FIND("Master.",train!D425)</f>
        <v>#VALUE!</v>
      </c>
    </row>
    <row r="425" spans="1:14" x14ac:dyDescent="0.25">
      <c r="A425" t="e">
        <f>FIND("Mrs.",train!D426)</f>
        <v>#VALUE!</v>
      </c>
      <c r="B425" t="e">
        <f>IF(A425&gt;0,train!F426,"NA")</f>
        <v>#VALUE!</v>
      </c>
      <c r="F425">
        <f>FIND("Mr.",train!D426)</f>
        <v>10</v>
      </c>
      <c r="G425">
        <f>IF(F425&gt;0,train!F426,"NA")</f>
        <v>18</v>
      </c>
      <c r="J425" t="e">
        <f>FIND("Miss.",train!D426)</f>
        <v>#VALUE!</v>
      </c>
      <c r="K425" t="e">
        <f>IF(J425&gt;0,train!F426,"NA")</f>
        <v>#VALUE!</v>
      </c>
      <c r="N425" t="e">
        <f>FIND("Master.",train!D426)</f>
        <v>#VALUE!</v>
      </c>
    </row>
    <row r="426" spans="1:14" x14ac:dyDescent="0.25">
      <c r="A426" t="e">
        <f>FIND("Mrs.",train!D427)</f>
        <v>#VALUE!</v>
      </c>
      <c r="B426" t="e">
        <f>IF(A426&gt;0,train!F427,"NA")</f>
        <v>#VALUE!</v>
      </c>
      <c r="F426">
        <f>FIND("Mr.",train!D427)</f>
        <v>10</v>
      </c>
      <c r="G426">
        <f>IF(F426&gt;0,train!F427,"NA")</f>
        <v>32</v>
      </c>
      <c r="J426" t="e">
        <f>FIND("Miss.",train!D427)</f>
        <v>#VALUE!</v>
      </c>
      <c r="K426" t="e">
        <f>IF(J426&gt;0,train!F427,"NA")</f>
        <v>#VALUE!</v>
      </c>
      <c r="N426" t="e">
        <f>FIND("Master.",train!D427)</f>
        <v>#VALUE!</v>
      </c>
    </row>
    <row r="427" spans="1:14" x14ac:dyDescent="0.25">
      <c r="A427">
        <f>FIND("Mrs.",train!D428)</f>
        <v>9</v>
      </c>
      <c r="B427">
        <f>IF(A427&gt;0,train!F428,"NA")</f>
        <v>28</v>
      </c>
      <c r="F427" t="e">
        <f>FIND("Mr.",train!D428)</f>
        <v>#VALUE!</v>
      </c>
      <c r="G427" t="e">
        <f>IF(F427&gt;0,train!F428,"NA")</f>
        <v>#VALUE!</v>
      </c>
      <c r="J427" t="e">
        <f>FIND("Miss.",train!D428)</f>
        <v>#VALUE!</v>
      </c>
      <c r="K427" t="e">
        <f>IF(J427&gt;0,train!F428,"NA")</f>
        <v>#VALUE!</v>
      </c>
      <c r="N427" t="e">
        <f>FIND("Master.",train!D428)</f>
        <v>#VALUE!</v>
      </c>
    </row>
    <row r="428" spans="1:14" x14ac:dyDescent="0.25">
      <c r="A428" t="e">
        <f>FIND("Mrs.",train!D429)</f>
        <v>#VALUE!</v>
      </c>
      <c r="B428" t="e">
        <f>IF(A428&gt;0,train!F429,"NA")</f>
        <v>#VALUE!</v>
      </c>
      <c r="F428" t="e">
        <f>FIND("Mr.",train!D429)</f>
        <v>#VALUE!</v>
      </c>
      <c r="G428" t="e">
        <f>IF(F428&gt;0,train!F429,"NA")</f>
        <v>#VALUE!</v>
      </c>
      <c r="J428">
        <f>FIND("Miss.",train!D429)</f>
        <v>11</v>
      </c>
      <c r="K428">
        <f>IF(J428&gt;0,train!F429,"NA")</f>
        <v>19</v>
      </c>
      <c r="N428" t="e">
        <f>FIND("Master.",train!D429)</f>
        <v>#VALUE!</v>
      </c>
    </row>
    <row r="429" spans="1:14" x14ac:dyDescent="0.25">
      <c r="A429" t="e">
        <f>FIND("Mrs.",train!D430)</f>
        <v>#VALUE!</v>
      </c>
      <c r="B429" t="e">
        <f>IF(A429&gt;0,train!F430,"NA")</f>
        <v>#VALUE!</v>
      </c>
      <c r="F429">
        <f>FIND("Mr.",train!D430)</f>
        <v>8</v>
      </c>
      <c r="G429">
        <f>IF(F429&gt;0,train!F430,"NA")</f>
        <v>32</v>
      </c>
      <c r="J429" t="e">
        <f>FIND("Miss.",train!D430)</f>
        <v>#VALUE!</v>
      </c>
      <c r="K429" t="e">
        <f>IF(J429&gt;0,train!F430,"NA")</f>
        <v>#VALUE!</v>
      </c>
      <c r="N429" t="e">
        <f>FIND("Master.",train!D430)</f>
        <v>#VALUE!</v>
      </c>
    </row>
    <row r="430" spans="1:14" x14ac:dyDescent="0.25">
      <c r="A430" t="e">
        <f>FIND("Mrs.",train!D431)</f>
        <v>#VALUE!</v>
      </c>
      <c r="B430" t="e">
        <f>IF(A430&gt;0,train!F431,"NA")</f>
        <v>#VALUE!</v>
      </c>
      <c r="F430">
        <f>FIND("Mr.",train!D431)</f>
        <v>10</v>
      </c>
      <c r="G430">
        <f>IF(F430&gt;0,train!F431,"NA")</f>
        <v>32</v>
      </c>
      <c r="J430" t="e">
        <f>FIND("Miss.",train!D431)</f>
        <v>#VALUE!</v>
      </c>
      <c r="K430" t="e">
        <f>IF(J430&gt;0,train!F431,"NA")</f>
        <v>#VALUE!</v>
      </c>
      <c r="N430" t="e">
        <f>FIND("Master.",train!D431)</f>
        <v>#VALUE!</v>
      </c>
    </row>
    <row r="431" spans="1:14" x14ac:dyDescent="0.25">
      <c r="A431" t="e">
        <f>FIND("Mrs.",train!D432)</f>
        <v>#VALUE!</v>
      </c>
      <c r="B431" t="e">
        <f>IF(A431&gt;0,train!F432,"NA")</f>
        <v>#VALUE!</v>
      </c>
      <c r="F431">
        <f>FIND("Mr.",train!D432)</f>
        <v>25</v>
      </c>
      <c r="G431">
        <f>IF(F431&gt;0,train!F432,"NA")</f>
        <v>28</v>
      </c>
      <c r="J431" t="e">
        <f>FIND("Miss.",train!D432)</f>
        <v>#VALUE!</v>
      </c>
      <c r="K431" t="e">
        <f>IF(J431&gt;0,train!F432,"NA")</f>
        <v>#VALUE!</v>
      </c>
      <c r="N431" t="e">
        <f>FIND("Master.",train!D432)</f>
        <v>#VALUE!</v>
      </c>
    </row>
    <row r="432" spans="1:14" x14ac:dyDescent="0.25">
      <c r="A432">
        <f>FIND("Mrs.",train!D433)</f>
        <v>15</v>
      </c>
      <c r="B432">
        <f>IF(A432&gt;0,train!F433,"NA")</f>
        <v>36</v>
      </c>
      <c r="F432" t="e">
        <f>FIND("Mr.",train!D433)</f>
        <v>#VALUE!</v>
      </c>
      <c r="G432" t="e">
        <f>IF(F432&gt;0,train!F433,"NA")</f>
        <v>#VALUE!</v>
      </c>
      <c r="J432" t="e">
        <f>FIND("Miss.",train!D433)</f>
        <v>#VALUE!</v>
      </c>
      <c r="K432" t="e">
        <f>IF(J432&gt;0,train!F433,"NA")</f>
        <v>#VALUE!</v>
      </c>
      <c r="N432" t="e">
        <f>FIND("Master.",train!D433)</f>
        <v>#VALUE!</v>
      </c>
    </row>
    <row r="433" spans="1:14" x14ac:dyDescent="0.25">
      <c r="A433">
        <f>FIND("Mrs.",train!D434)</f>
        <v>8</v>
      </c>
      <c r="B433">
        <f>IF(A433&gt;0,train!F434,"NA")</f>
        <v>42</v>
      </c>
      <c r="F433" t="e">
        <f>FIND("Mr.",train!D434)</f>
        <v>#VALUE!</v>
      </c>
      <c r="G433" t="e">
        <f>IF(F433&gt;0,train!F434,"NA")</f>
        <v>#VALUE!</v>
      </c>
      <c r="J433" t="e">
        <f>FIND("Miss.",train!D434)</f>
        <v>#VALUE!</v>
      </c>
      <c r="K433" t="e">
        <f>IF(J433&gt;0,train!F434,"NA")</f>
        <v>#VALUE!</v>
      </c>
      <c r="N433" t="e">
        <f>FIND("Master.",train!D434)</f>
        <v>#VALUE!</v>
      </c>
    </row>
    <row r="434" spans="1:14" x14ac:dyDescent="0.25">
      <c r="A434" t="e">
        <f>FIND("Mrs.",train!D435)</f>
        <v>#VALUE!</v>
      </c>
      <c r="B434" t="e">
        <f>IF(A434&gt;0,train!F435,"NA")</f>
        <v>#VALUE!</v>
      </c>
      <c r="F434">
        <f>FIND("Mr.",train!D435)</f>
        <v>9</v>
      </c>
      <c r="G434">
        <f>IF(F434&gt;0,train!F435,"NA")</f>
        <v>17</v>
      </c>
      <c r="J434" t="e">
        <f>FIND("Miss.",train!D435)</f>
        <v>#VALUE!</v>
      </c>
      <c r="K434" t="e">
        <f>IF(J434&gt;0,train!F435,"NA")</f>
        <v>#VALUE!</v>
      </c>
      <c r="N434" t="e">
        <f>FIND("Master.",train!D435)</f>
        <v>#VALUE!</v>
      </c>
    </row>
    <row r="435" spans="1:14" x14ac:dyDescent="0.25">
      <c r="A435" t="e">
        <f>FIND("Mrs.",train!D436)</f>
        <v>#VALUE!</v>
      </c>
      <c r="B435" t="e">
        <f>IF(A435&gt;0,train!F436,"NA")</f>
        <v>#VALUE!</v>
      </c>
      <c r="F435">
        <f>FIND("Mr.",train!D436)</f>
        <v>9</v>
      </c>
      <c r="G435">
        <f>IF(F435&gt;0,train!F436,"NA")</f>
        <v>50</v>
      </c>
      <c r="J435" t="e">
        <f>FIND("Miss.",train!D436)</f>
        <v>#VALUE!</v>
      </c>
      <c r="K435" t="e">
        <f>IF(J435&gt;0,train!F436,"NA")</f>
        <v>#VALUE!</v>
      </c>
      <c r="N435" t="e">
        <f>FIND("Master.",train!D436)</f>
        <v>#VALUE!</v>
      </c>
    </row>
    <row r="436" spans="1:14" x14ac:dyDescent="0.25">
      <c r="A436" t="e">
        <f>FIND("Mrs.",train!D437)</f>
        <v>#VALUE!</v>
      </c>
      <c r="B436" t="e">
        <f>IF(A436&gt;0,train!F437,"NA")</f>
        <v>#VALUE!</v>
      </c>
      <c r="F436" t="e">
        <f>FIND("Mr.",train!D437)</f>
        <v>#VALUE!</v>
      </c>
      <c r="G436" t="e">
        <f>IF(F436&gt;0,train!F437,"NA")</f>
        <v>#VALUE!</v>
      </c>
      <c r="J436">
        <f>FIND("Miss.",train!D437)</f>
        <v>9</v>
      </c>
      <c r="K436">
        <f>IF(J436&gt;0,train!F437,"NA")</f>
        <v>14</v>
      </c>
      <c r="N436" t="e">
        <f>FIND("Master.",train!D437)</f>
        <v>#VALUE!</v>
      </c>
    </row>
    <row r="437" spans="1:14" x14ac:dyDescent="0.25">
      <c r="A437" t="e">
        <f>FIND("Mrs.",train!D438)</f>
        <v>#VALUE!</v>
      </c>
      <c r="B437" t="e">
        <f>IF(A437&gt;0,train!F438,"NA")</f>
        <v>#VALUE!</v>
      </c>
      <c r="F437" t="e">
        <f>FIND("Mr.",train!D438)</f>
        <v>#VALUE!</v>
      </c>
      <c r="G437" t="e">
        <f>IF(F437&gt;0,train!F438,"NA")</f>
        <v>#VALUE!</v>
      </c>
      <c r="J437">
        <f>FIND("Miss.",train!D438)</f>
        <v>7</v>
      </c>
      <c r="K437">
        <f>IF(J437&gt;0,train!F438,"NA")</f>
        <v>21</v>
      </c>
      <c r="N437" t="e">
        <f>FIND("Master.",train!D438)</f>
        <v>#VALUE!</v>
      </c>
    </row>
    <row r="438" spans="1:14" x14ac:dyDescent="0.25">
      <c r="A438">
        <f>FIND("Mrs.",train!D439)</f>
        <v>11</v>
      </c>
      <c r="B438">
        <f>IF(A438&gt;0,train!F439,"NA")</f>
        <v>24</v>
      </c>
      <c r="F438" t="e">
        <f>FIND("Mr.",train!D439)</f>
        <v>#VALUE!</v>
      </c>
      <c r="G438" t="e">
        <f>IF(F438&gt;0,train!F439,"NA")</f>
        <v>#VALUE!</v>
      </c>
      <c r="J438" t="e">
        <f>FIND("Miss.",train!D439)</f>
        <v>#VALUE!</v>
      </c>
      <c r="K438" t="e">
        <f>IF(J438&gt;0,train!F439,"NA")</f>
        <v>#VALUE!</v>
      </c>
      <c r="N438" t="e">
        <f>FIND("Master.",train!D439)</f>
        <v>#VALUE!</v>
      </c>
    </row>
    <row r="439" spans="1:14" x14ac:dyDescent="0.25">
      <c r="A439" t="e">
        <f>FIND("Mrs.",train!D440)</f>
        <v>#VALUE!</v>
      </c>
      <c r="B439" t="e">
        <f>IF(A439&gt;0,train!F440,"NA")</f>
        <v>#VALUE!</v>
      </c>
      <c r="F439">
        <f>FIND("Mr.",train!D440)</f>
        <v>10</v>
      </c>
      <c r="G439">
        <f>IF(F439&gt;0,train!F440,"NA")</f>
        <v>64</v>
      </c>
      <c r="J439" t="e">
        <f>FIND("Miss.",train!D440)</f>
        <v>#VALUE!</v>
      </c>
      <c r="K439" t="e">
        <f>IF(J439&gt;0,train!F440,"NA")</f>
        <v>#VALUE!</v>
      </c>
      <c r="N439" t="e">
        <f>FIND("Master.",train!D440)</f>
        <v>#VALUE!</v>
      </c>
    </row>
    <row r="440" spans="1:14" x14ac:dyDescent="0.25">
      <c r="A440" t="e">
        <f>FIND("Mrs.",train!D441)</f>
        <v>#VALUE!</v>
      </c>
      <c r="B440" t="e">
        <f>IF(A440&gt;0,train!F441,"NA")</f>
        <v>#VALUE!</v>
      </c>
      <c r="F440">
        <f>FIND("Mr.",train!D441)</f>
        <v>11</v>
      </c>
      <c r="G440">
        <f>IF(F440&gt;0,train!F441,"NA")</f>
        <v>31</v>
      </c>
      <c r="J440" t="e">
        <f>FIND("Miss.",train!D441)</f>
        <v>#VALUE!</v>
      </c>
      <c r="K440" t="e">
        <f>IF(J440&gt;0,train!F441,"NA")</f>
        <v>#VALUE!</v>
      </c>
      <c r="N440" t="e">
        <f>FIND("Master.",train!D441)</f>
        <v>#VALUE!</v>
      </c>
    </row>
    <row r="441" spans="1:14" x14ac:dyDescent="0.25">
      <c r="A441">
        <f>FIND("Mrs.",train!D442)</f>
        <v>7</v>
      </c>
      <c r="B441">
        <f>IF(A441&gt;0,train!F442,"NA")</f>
        <v>45</v>
      </c>
      <c r="F441" t="e">
        <f>FIND("Mr.",train!D442)</f>
        <v>#VALUE!</v>
      </c>
      <c r="G441" t="e">
        <f>IF(F441&gt;0,train!F442,"NA")</f>
        <v>#VALUE!</v>
      </c>
      <c r="J441" t="e">
        <f>FIND("Miss.",train!D442)</f>
        <v>#VALUE!</v>
      </c>
      <c r="K441" t="e">
        <f>IF(J441&gt;0,train!F442,"NA")</f>
        <v>#VALUE!</v>
      </c>
      <c r="N441" t="e">
        <f>FIND("Master.",train!D442)</f>
        <v>#VALUE!</v>
      </c>
    </row>
    <row r="442" spans="1:14" x14ac:dyDescent="0.25">
      <c r="A442" t="e">
        <f>FIND("Mrs.",train!D443)</f>
        <v>#VALUE!</v>
      </c>
      <c r="B442" t="e">
        <f>IF(A442&gt;0,train!F443,"NA")</f>
        <v>#VALUE!</v>
      </c>
      <c r="F442">
        <f>FIND("Mr.",train!D443)</f>
        <v>8</v>
      </c>
      <c r="G442">
        <f>IF(F442&gt;0,train!F443,"NA")</f>
        <v>20</v>
      </c>
      <c r="J442" t="e">
        <f>FIND("Miss.",train!D443)</f>
        <v>#VALUE!</v>
      </c>
      <c r="K442" t="e">
        <f>IF(J442&gt;0,train!F443,"NA")</f>
        <v>#VALUE!</v>
      </c>
      <c r="N442" t="e">
        <f>FIND("Master.",train!D443)</f>
        <v>#VALUE!</v>
      </c>
    </row>
    <row r="443" spans="1:14" x14ac:dyDescent="0.25">
      <c r="A443" t="e">
        <f>FIND("Mrs.",train!D444)</f>
        <v>#VALUE!</v>
      </c>
      <c r="B443" t="e">
        <f>IF(A443&gt;0,train!F444,"NA")</f>
        <v>#VALUE!</v>
      </c>
      <c r="F443">
        <f>FIND("Mr.",train!D444)</f>
        <v>12</v>
      </c>
      <c r="G443">
        <f>IF(F443&gt;0,train!F444,"NA")</f>
        <v>25</v>
      </c>
      <c r="J443" t="e">
        <f>FIND("Miss.",train!D444)</f>
        <v>#VALUE!</v>
      </c>
      <c r="K443" t="e">
        <f>IF(J443&gt;0,train!F444,"NA")</f>
        <v>#VALUE!</v>
      </c>
      <c r="N443" t="e">
        <f>FIND("Master.",train!D444)</f>
        <v>#VALUE!</v>
      </c>
    </row>
    <row r="444" spans="1:14" x14ac:dyDescent="0.25">
      <c r="A444" t="e">
        <f>FIND("Mrs.",train!D445)</f>
        <v>#VALUE!</v>
      </c>
      <c r="B444" t="e">
        <f>IF(A444&gt;0,train!F445,"NA")</f>
        <v>#VALUE!</v>
      </c>
      <c r="F444" t="e">
        <f>FIND("Mr.",train!D445)</f>
        <v>#VALUE!</v>
      </c>
      <c r="G444" t="e">
        <f>IF(F444&gt;0,train!F445,"NA")</f>
        <v>#VALUE!</v>
      </c>
      <c r="J444" t="e">
        <f>FIND("Miss.",train!D445)</f>
        <v>#VALUE!</v>
      </c>
      <c r="K444" t="e">
        <f>IF(J444&gt;0,train!F445,"NA")</f>
        <v>#VALUE!</v>
      </c>
      <c r="N444" t="e">
        <f>FIND("Master.",train!D445)</f>
        <v>#VALUE!</v>
      </c>
    </row>
    <row r="445" spans="1:14" x14ac:dyDescent="0.25">
      <c r="A445" t="e">
        <f>FIND("Mrs.",train!D446)</f>
        <v>#VALUE!</v>
      </c>
      <c r="B445" t="e">
        <f>IF(A445&gt;0,train!F446,"NA")</f>
        <v>#VALUE!</v>
      </c>
      <c r="F445">
        <f>FIND("Mr.",train!D446)</f>
        <v>25</v>
      </c>
      <c r="G445">
        <f>IF(F445&gt;0,train!F446,"NA")</f>
        <v>32</v>
      </c>
      <c r="J445" t="e">
        <f>FIND("Miss.",train!D446)</f>
        <v>#VALUE!</v>
      </c>
      <c r="K445" t="e">
        <f>IF(J445&gt;0,train!F446,"NA")</f>
        <v>#VALUE!</v>
      </c>
      <c r="N445" t="e">
        <f>FIND("Master.",train!D446)</f>
        <v>#VALUE!</v>
      </c>
    </row>
    <row r="446" spans="1:14" x14ac:dyDescent="0.25">
      <c r="A446" t="e">
        <f>FIND("Mrs.",train!D447)</f>
        <v>#VALUE!</v>
      </c>
      <c r="B446" t="e">
        <f>IF(A446&gt;0,train!F447,"NA")</f>
        <v>#VALUE!</v>
      </c>
      <c r="F446" t="e">
        <f>FIND("Mr.",train!D447)</f>
        <v>#VALUE!</v>
      </c>
      <c r="G446" t="e">
        <f>IF(F446&gt;0,train!F447,"NA")</f>
        <v>#VALUE!</v>
      </c>
      <c r="J446" t="e">
        <f>FIND("Miss.",train!D447)</f>
        <v>#VALUE!</v>
      </c>
      <c r="K446" t="e">
        <f>IF(J446&gt;0,train!F447,"NA")</f>
        <v>#VALUE!</v>
      </c>
      <c r="N446">
        <f>FIND("Master.",train!D447)</f>
        <v>8</v>
      </c>
    </row>
    <row r="447" spans="1:14" x14ac:dyDescent="0.25">
      <c r="A447" t="e">
        <f>FIND("Mrs.",train!D448)</f>
        <v>#VALUE!</v>
      </c>
      <c r="B447" t="e">
        <f>IF(A447&gt;0,train!F448,"NA")</f>
        <v>#VALUE!</v>
      </c>
      <c r="F447" t="e">
        <f>FIND("Mr.",train!D448)</f>
        <v>#VALUE!</v>
      </c>
      <c r="G447" t="e">
        <f>IF(F447&gt;0,train!F448,"NA")</f>
        <v>#VALUE!</v>
      </c>
      <c r="J447">
        <f>FIND("Miss.",train!D448)</f>
        <v>12</v>
      </c>
      <c r="K447">
        <f>IF(J447&gt;0,train!F448,"NA")</f>
        <v>13</v>
      </c>
      <c r="N447" t="e">
        <f>FIND("Master.",train!D448)</f>
        <v>#VALUE!</v>
      </c>
    </row>
    <row r="448" spans="1:14" x14ac:dyDescent="0.25">
      <c r="A448" t="e">
        <f>FIND("Mrs.",train!D449)</f>
        <v>#VALUE!</v>
      </c>
      <c r="B448" t="e">
        <f>IF(A448&gt;0,train!F449,"NA")</f>
        <v>#VALUE!</v>
      </c>
      <c r="F448">
        <f>FIND("Mr.",train!D449)</f>
        <v>9</v>
      </c>
      <c r="G448">
        <f>IF(F448&gt;0,train!F449,"NA")</f>
        <v>34</v>
      </c>
      <c r="J448" t="e">
        <f>FIND("Miss.",train!D449)</f>
        <v>#VALUE!</v>
      </c>
      <c r="K448" t="e">
        <f>IF(J448&gt;0,train!F449,"NA")</f>
        <v>#VALUE!</v>
      </c>
      <c r="N448" t="e">
        <f>FIND("Master.",train!D449)</f>
        <v>#VALUE!</v>
      </c>
    </row>
    <row r="449" spans="1:14" x14ac:dyDescent="0.25">
      <c r="A449" t="e">
        <f>FIND("Mrs.",train!D450)</f>
        <v>#VALUE!</v>
      </c>
      <c r="B449" t="e">
        <f>IF(A449&gt;0,train!F450,"NA")</f>
        <v>#VALUE!</v>
      </c>
      <c r="F449" t="e">
        <f>FIND("Mr.",train!D450)</f>
        <v>#VALUE!</v>
      </c>
      <c r="G449" t="e">
        <f>IF(F449&gt;0,train!F450,"NA")</f>
        <v>#VALUE!</v>
      </c>
      <c r="J449">
        <f>FIND("Miss.",train!D450)</f>
        <v>10</v>
      </c>
      <c r="K449">
        <f>IF(J449&gt;0,train!F450,"NA")</f>
        <v>5</v>
      </c>
      <c r="N449" t="e">
        <f>FIND("Master.",train!D450)</f>
        <v>#VALUE!</v>
      </c>
    </row>
    <row r="450" spans="1:14" x14ac:dyDescent="0.25">
      <c r="A450" t="e">
        <f>FIND("Mrs.",train!D451)</f>
        <v>#VALUE!</v>
      </c>
      <c r="B450" t="e">
        <f>IF(A450&gt;0,train!F451,"NA")</f>
        <v>#VALUE!</v>
      </c>
      <c r="F450" t="e">
        <f>FIND("Mr.",train!D451)</f>
        <v>#VALUE!</v>
      </c>
      <c r="G450" t="e">
        <f>IF(F450&gt;0,train!F451,"NA")</f>
        <v>#VALUE!</v>
      </c>
      <c r="J450" t="e">
        <f>FIND("Miss.",train!D451)</f>
        <v>#VALUE!</v>
      </c>
      <c r="K450" t="e">
        <f>IF(J450&gt;0,train!F451,"NA")</f>
        <v>#VALUE!</v>
      </c>
      <c r="N450" t="e">
        <f>FIND("Master.",train!D451)</f>
        <v>#VALUE!</v>
      </c>
    </row>
    <row r="451" spans="1:14" x14ac:dyDescent="0.25">
      <c r="A451" t="e">
        <f>FIND("Mrs.",train!D452)</f>
        <v>#VALUE!</v>
      </c>
      <c r="B451" t="e">
        <f>IF(A451&gt;0,train!F452,"NA")</f>
        <v>#VALUE!</v>
      </c>
      <c r="F451">
        <f>FIND("Mr.",train!D452)</f>
        <v>7</v>
      </c>
      <c r="G451">
        <f>IF(F451&gt;0,train!F452,"NA")</f>
        <v>36</v>
      </c>
      <c r="J451" t="e">
        <f>FIND("Miss.",train!D452)</f>
        <v>#VALUE!</v>
      </c>
      <c r="K451" t="e">
        <f>IF(J451&gt;0,train!F452,"NA")</f>
        <v>#VALUE!</v>
      </c>
      <c r="N451" t="e">
        <f>FIND("Master.",train!D452)</f>
        <v>#VALUE!</v>
      </c>
    </row>
    <row r="452" spans="1:14" x14ac:dyDescent="0.25">
      <c r="A452" t="e">
        <f>FIND("Mrs.",train!D453)</f>
        <v>#VALUE!</v>
      </c>
      <c r="B452" t="e">
        <f>IF(A452&gt;0,train!F453,"NA")</f>
        <v>#VALUE!</v>
      </c>
      <c r="F452">
        <f>FIND("Mr.",train!D453)</f>
        <v>10</v>
      </c>
      <c r="G452">
        <f>IF(F452&gt;0,train!F453,"NA")</f>
        <v>11</v>
      </c>
      <c r="J452" t="e">
        <f>FIND("Miss.",train!D453)</f>
        <v>#VALUE!</v>
      </c>
      <c r="K452" t="e">
        <f>IF(J452&gt;0,train!F453,"NA")</f>
        <v>#VALUE!</v>
      </c>
      <c r="N452" t="e">
        <f>FIND("Master.",train!D453)</f>
        <v>#VALUE!</v>
      </c>
    </row>
    <row r="453" spans="1:14" x14ac:dyDescent="0.25">
      <c r="A453" t="e">
        <f>FIND("Mrs.",train!D454)</f>
        <v>#VALUE!</v>
      </c>
      <c r="B453" t="e">
        <f>IF(A453&gt;0,train!F454,"NA")</f>
        <v>#VALUE!</v>
      </c>
      <c r="F453">
        <f>FIND("Mr.",train!D454)</f>
        <v>10</v>
      </c>
      <c r="G453">
        <f>IF(F453&gt;0,train!F454,"NA")</f>
        <v>30</v>
      </c>
      <c r="J453" t="e">
        <f>FIND("Miss.",train!D454)</f>
        <v>#VALUE!</v>
      </c>
      <c r="K453" t="e">
        <f>IF(J453&gt;0,train!F454,"NA")</f>
        <v>#VALUE!</v>
      </c>
      <c r="N453" t="e">
        <f>FIND("Master.",train!D454)</f>
        <v>#VALUE!</v>
      </c>
    </row>
    <row r="454" spans="1:14" x14ac:dyDescent="0.25">
      <c r="A454" t="e">
        <f>FIND("Mrs.",train!D455)</f>
        <v>#VALUE!</v>
      </c>
      <c r="B454" t="e">
        <f>IF(A454&gt;0,train!F455,"NA")</f>
        <v>#VALUE!</v>
      </c>
      <c r="F454">
        <f>FIND("Mr.",train!D455)</f>
        <v>13</v>
      </c>
      <c r="G454">
        <f>IF(F454&gt;0,train!F455,"NA")</f>
        <v>49</v>
      </c>
      <c r="J454" t="e">
        <f>FIND("Miss.",train!D455)</f>
        <v>#VALUE!</v>
      </c>
      <c r="K454" t="e">
        <f>IF(J454&gt;0,train!F455,"NA")</f>
        <v>#VALUE!</v>
      </c>
      <c r="N454" t="e">
        <f>FIND("Master.",train!D455)</f>
        <v>#VALUE!</v>
      </c>
    </row>
    <row r="455" spans="1:14" x14ac:dyDescent="0.25">
      <c r="A455" t="e">
        <f>FIND("Mrs.",train!D456)</f>
        <v>#VALUE!</v>
      </c>
      <c r="B455" t="e">
        <f>IF(A455&gt;0,train!F456,"NA")</f>
        <v>#VALUE!</v>
      </c>
      <c r="F455">
        <f>FIND("Mr.",train!D456)</f>
        <v>10</v>
      </c>
      <c r="G455">
        <f>IF(F455&gt;0,train!F456,"NA")</f>
        <v>32</v>
      </c>
      <c r="J455" t="e">
        <f>FIND("Miss.",train!D456)</f>
        <v>#VALUE!</v>
      </c>
      <c r="K455" t="e">
        <f>IF(J455&gt;0,train!F456,"NA")</f>
        <v>#VALUE!</v>
      </c>
      <c r="N455" t="e">
        <f>FIND("Master.",train!D456)</f>
        <v>#VALUE!</v>
      </c>
    </row>
    <row r="456" spans="1:14" x14ac:dyDescent="0.25">
      <c r="A456" t="e">
        <f>FIND("Mrs.",train!D457)</f>
        <v>#VALUE!</v>
      </c>
      <c r="B456" t="e">
        <f>IF(A456&gt;0,train!F457,"NA")</f>
        <v>#VALUE!</v>
      </c>
      <c r="F456">
        <f>FIND("Mr.",train!D457)</f>
        <v>11</v>
      </c>
      <c r="G456">
        <f>IF(F456&gt;0,train!F457,"NA")</f>
        <v>29</v>
      </c>
      <c r="J456" t="e">
        <f>FIND("Miss.",train!D457)</f>
        <v>#VALUE!</v>
      </c>
      <c r="K456" t="e">
        <f>IF(J456&gt;0,train!F457,"NA")</f>
        <v>#VALUE!</v>
      </c>
      <c r="N456" t="e">
        <f>FIND("Master.",train!D457)</f>
        <v>#VALUE!</v>
      </c>
    </row>
    <row r="457" spans="1:14" x14ac:dyDescent="0.25">
      <c r="A457" t="e">
        <f>FIND("Mrs.",train!D458)</f>
        <v>#VALUE!</v>
      </c>
      <c r="B457" t="e">
        <f>IF(A457&gt;0,train!F458,"NA")</f>
        <v>#VALUE!</v>
      </c>
      <c r="F457">
        <f>FIND("Mr.",train!D458)</f>
        <v>9</v>
      </c>
      <c r="G457">
        <f>IF(F457&gt;0,train!F458,"NA")</f>
        <v>65</v>
      </c>
      <c r="J457" t="e">
        <f>FIND("Miss.",train!D458)</f>
        <v>#VALUE!</v>
      </c>
      <c r="K457" t="e">
        <f>IF(J457&gt;0,train!F458,"NA")</f>
        <v>#VALUE!</v>
      </c>
      <c r="N457" t="e">
        <f>FIND("Master.",train!D458)</f>
        <v>#VALUE!</v>
      </c>
    </row>
    <row r="458" spans="1:14" x14ac:dyDescent="0.25">
      <c r="A458">
        <f>FIND("Mrs.",train!D459)</f>
        <v>9</v>
      </c>
      <c r="B458">
        <f>IF(A458&gt;0,train!F459,"NA")</f>
        <v>36</v>
      </c>
      <c r="F458" t="e">
        <f>FIND("Mr.",train!D459)</f>
        <v>#VALUE!</v>
      </c>
      <c r="G458" t="e">
        <f>IF(F458&gt;0,train!F459,"NA")</f>
        <v>#VALUE!</v>
      </c>
      <c r="J458" t="e">
        <f>FIND("Miss.",train!D459)</f>
        <v>#VALUE!</v>
      </c>
      <c r="K458" t="e">
        <f>IF(J458&gt;0,train!F459,"NA")</f>
        <v>#VALUE!</v>
      </c>
      <c r="N458" t="e">
        <f>FIND("Master.",train!D459)</f>
        <v>#VALUE!</v>
      </c>
    </row>
    <row r="459" spans="1:14" x14ac:dyDescent="0.25">
      <c r="A459" t="e">
        <f>FIND("Mrs.",train!D460)</f>
        <v>#VALUE!</v>
      </c>
      <c r="B459" t="e">
        <f>IF(A459&gt;0,train!F460,"NA")</f>
        <v>#VALUE!</v>
      </c>
      <c r="F459" t="e">
        <f>FIND("Mr.",train!D460)</f>
        <v>#VALUE!</v>
      </c>
      <c r="G459" t="e">
        <f>IF(F459&gt;0,train!F460,"NA")</f>
        <v>#VALUE!</v>
      </c>
      <c r="J459">
        <f>FIND("Miss.",train!D460)</f>
        <v>9</v>
      </c>
      <c r="K459">
        <f>IF(J459&gt;0,train!F460,"NA")</f>
        <v>50</v>
      </c>
      <c r="N459" t="e">
        <f>FIND("Master.",train!D460)</f>
        <v>#VALUE!</v>
      </c>
    </row>
    <row r="460" spans="1:14" x14ac:dyDescent="0.25">
      <c r="A460" t="e">
        <f>FIND("Mrs.",train!D461)</f>
        <v>#VALUE!</v>
      </c>
      <c r="B460" t="e">
        <f>IF(A460&gt;0,train!F461,"NA")</f>
        <v>#VALUE!</v>
      </c>
      <c r="F460">
        <f>FIND("Mr.",train!D461)</f>
        <v>11</v>
      </c>
      <c r="G460">
        <f>IF(F460&gt;0,train!F461,"NA")</f>
        <v>32</v>
      </c>
      <c r="J460" t="e">
        <f>FIND("Miss.",train!D461)</f>
        <v>#VALUE!</v>
      </c>
      <c r="K460" t="e">
        <f>IF(J460&gt;0,train!F461,"NA")</f>
        <v>#VALUE!</v>
      </c>
      <c r="N460" t="e">
        <f>FIND("Master.",train!D461)</f>
        <v>#VALUE!</v>
      </c>
    </row>
    <row r="461" spans="1:14" x14ac:dyDescent="0.25">
      <c r="A461" t="e">
        <f>FIND("Mrs.",train!D462)</f>
        <v>#VALUE!</v>
      </c>
      <c r="B461" t="e">
        <f>IF(A461&gt;0,train!F462,"NA")</f>
        <v>#VALUE!</v>
      </c>
      <c r="F461">
        <f>FIND("Mr.",train!D462)</f>
        <v>11</v>
      </c>
      <c r="G461">
        <f>IF(F461&gt;0,train!F462,"NA")</f>
        <v>48</v>
      </c>
      <c r="J461" t="e">
        <f>FIND("Miss.",train!D462)</f>
        <v>#VALUE!</v>
      </c>
      <c r="K461" t="e">
        <f>IF(J461&gt;0,train!F462,"NA")</f>
        <v>#VALUE!</v>
      </c>
      <c r="N461" t="e">
        <f>FIND("Master.",train!D462)</f>
        <v>#VALUE!</v>
      </c>
    </row>
    <row r="462" spans="1:14" x14ac:dyDescent="0.25">
      <c r="A462" t="e">
        <f>FIND("Mrs.",train!D463)</f>
        <v>#VALUE!</v>
      </c>
      <c r="B462" t="e">
        <f>IF(A462&gt;0,train!F463,"NA")</f>
        <v>#VALUE!</v>
      </c>
      <c r="F462">
        <f>FIND("Mr.",train!D463)</f>
        <v>9</v>
      </c>
      <c r="G462">
        <f>IF(F462&gt;0,train!F463,"NA")</f>
        <v>34</v>
      </c>
      <c r="J462" t="e">
        <f>FIND("Miss.",train!D463)</f>
        <v>#VALUE!</v>
      </c>
      <c r="K462" t="e">
        <f>IF(J462&gt;0,train!F463,"NA")</f>
        <v>#VALUE!</v>
      </c>
      <c r="N462" t="e">
        <f>FIND("Master.",train!D463)</f>
        <v>#VALUE!</v>
      </c>
    </row>
    <row r="463" spans="1:14" x14ac:dyDescent="0.25">
      <c r="A463" t="e">
        <f>FIND("Mrs.",train!D464)</f>
        <v>#VALUE!</v>
      </c>
      <c r="B463" t="e">
        <f>IF(A463&gt;0,train!F464,"NA")</f>
        <v>#VALUE!</v>
      </c>
      <c r="F463">
        <f>FIND("Mr.",train!D464)</f>
        <v>6</v>
      </c>
      <c r="G463">
        <f>IF(F463&gt;0,train!F464,"NA")</f>
        <v>47</v>
      </c>
      <c r="J463" t="e">
        <f>FIND("Miss.",train!D464)</f>
        <v>#VALUE!</v>
      </c>
      <c r="K463" t="e">
        <f>IF(J463&gt;0,train!F464,"NA")</f>
        <v>#VALUE!</v>
      </c>
      <c r="N463" t="e">
        <f>FIND("Master.",train!D464)</f>
        <v>#VALUE!</v>
      </c>
    </row>
    <row r="464" spans="1:14" x14ac:dyDescent="0.25">
      <c r="A464" t="e">
        <f>FIND("Mrs.",train!D465)</f>
        <v>#VALUE!</v>
      </c>
      <c r="B464" t="e">
        <f>IF(A464&gt;0,train!F465,"NA")</f>
        <v>#VALUE!</v>
      </c>
      <c r="F464">
        <f>FIND("Mr.",train!D465)</f>
        <v>10</v>
      </c>
      <c r="G464">
        <f>IF(F464&gt;0,train!F465,"NA")</f>
        <v>48</v>
      </c>
      <c r="J464" t="e">
        <f>FIND("Miss.",train!D465)</f>
        <v>#VALUE!</v>
      </c>
      <c r="K464" t="e">
        <f>IF(J464&gt;0,train!F465,"NA")</f>
        <v>#VALUE!</v>
      </c>
      <c r="N464" t="e">
        <f>FIND("Master.",train!D465)</f>
        <v>#VALUE!</v>
      </c>
    </row>
    <row r="465" spans="1:14" x14ac:dyDescent="0.25">
      <c r="A465" t="e">
        <f>FIND("Mrs.",train!D466)</f>
        <v>#VALUE!</v>
      </c>
      <c r="B465" t="e">
        <f>IF(A465&gt;0,train!F466,"NA")</f>
        <v>#VALUE!</v>
      </c>
      <c r="F465">
        <f>FIND("Mr.",train!D466)</f>
        <v>10</v>
      </c>
      <c r="G465">
        <f>IF(F465&gt;0,train!F466,"NA")</f>
        <v>32</v>
      </c>
      <c r="J465" t="e">
        <f>FIND("Miss.",train!D466)</f>
        <v>#VALUE!</v>
      </c>
      <c r="K465" t="e">
        <f>IF(J465&gt;0,train!F466,"NA")</f>
        <v>#VALUE!</v>
      </c>
      <c r="N465" t="e">
        <f>FIND("Master.",train!D466)</f>
        <v>#VALUE!</v>
      </c>
    </row>
    <row r="466" spans="1:14" x14ac:dyDescent="0.25">
      <c r="A466" t="e">
        <f>FIND("Mrs.",train!D467)</f>
        <v>#VALUE!</v>
      </c>
      <c r="B466" t="e">
        <f>IF(A466&gt;0,train!F467,"NA")</f>
        <v>#VALUE!</v>
      </c>
      <c r="F466">
        <f>FIND("Mr.",train!D467)</f>
        <v>12</v>
      </c>
      <c r="G466">
        <f>IF(F466&gt;0,train!F467,"NA")</f>
        <v>38</v>
      </c>
      <c r="J466" t="e">
        <f>FIND("Miss.",train!D467)</f>
        <v>#VALUE!</v>
      </c>
      <c r="K466" t="e">
        <f>IF(J466&gt;0,train!F467,"NA")</f>
        <v>#VALUE!</v>
      </c>
      <c r="N466" t="e">
        <f>FIND("Master.",train!D467)</f>
        <v>#VALUE!</v>
      </c>
    </row>
    <row r="467" spans="1:14" x14ac:dyDescent="0.25">
      <c r="A467" t="e">
        <f>FIND("Mrs.",train!D468)</f>
        <v>#VALUE!</v>
      </c>
      <c r="B467" t="e">
        <f>IF(A467&gt;0,train!F468,"NA")</f>
        <v>#VALUE!</v>
      </c>
      <c r="F467">
        <f>FIND("Mr.",train!D468)</f>
        <v>11</v>
      </c>
      <c r="G467">
        <f>IF(F467&gt;0,train!F468,"NA")</f>
        <v>32</v>
      </c>
      <c r="J467" t="e">
        <f>FIND("Miss.",train!D468)</f>
        <v>#VALUE!</v>
      </c>
      <c r="K467" t="e">
        <f>IF(J467&gt;0,train!F468,"NA")</f>
        <v>#VALUE!</v>
      </c>
      <c r="N467" t="e">
        <f>FIND("Master.",train!D468)</f>
        <v>#VALUE!</v>
      </c>
    </row>
    <row r="468" spans="1:14" x14ac:dyDescent="0.25">
      <c r="A468" t="e">
        <f>FIND("Mrs.",train!D469)</f>
        <v>#VALUE!</v>
      </c>
      <c r="B468" t="e">
        <f>IF(A468&gt;0,train!F469,"NA")</f>
        <v>#VALUE!</v>
      </c>
      <c r="F468">
        <f>FIND("Mr.",train!D469)</f>
        <v>8</v>
      </c>
      <c r="G468">
        <f>IF(F468&gt;0,train!F469,"NA")</f>
        <v>56</v>
      </c>
      <c r="J468" t="e">
        <f>FIND("Miss.",train!D469)</f>
        <v>#VALUE!</v>
      </c>
      <c r="K468" t="e">
        <f>IF(J468&gt;0,train!F469,"NA")</f>
        <v>#VALUE!</v>
      </c>
      <c r="N468" t="e">
        <f>FIND("Master.",train!D469)</f>
        <v>#VALUE!</v>
      </c>
    </row>
    <row r="469" spans="1:14" x14ac:dyDescent="0.25">
      <c r="A469" t="e">
        <f>FIND("Mrs.",train!D470)</f>
        <v>#VALUE!</v>
      </c>
      <c r="B469" t="e">
        <f>IF(A469&gt;0,train!F470,"NA")</f>
        <v>#VALUE!</v>
      </c>
      <c r="F469">
        <f>FIND("Mr.",train!D470)</f>
        <v>10</v>
      </c>
      <c r="G469">
        <f>IF(F469&gt;0,train!F470,"NA")</f>
        <v>32</v>
      </c>
      <c r="J469" t="e">
        <f>FIND("Miss.",train!D470)</f>
        <v>#VALUE!</v>
      </c>
      <c r="K469" t="e">
        <f>IF(J469&gt;0,train!F470,"NA")</f>
        <v>#VALUE!</v>
      </c>
      <c r="N469" t="e">
        <f>FIND("Master.",train!D470)</f>
        <v>#VALUE!</v>
      </c>
    </row>
    <row r="470" spans="1:14" x14ac:dyDescent="0.25">
      <c r="A470" t="e">
        <f>FIND("Mrs.",train!D471)</f>
        <v>#VALUE!</v>
      </c>
      <c r="B470" t="e">
        <f>IF(A470&gt;0,train!F471,"NA")</f>
        <v>#VALUE!</v>
      </c>
      <c r="F470" t="e">
        <f>FIND("Mr.",train!D471)</f>
        <v>#VALUE!</v>
      </c>
      <c r="G470" t="e">
        <f>IF(F470&gt;0,train!F471,"NA")</f>
        <v>#VALUE!</v>
      </c>
      <c r="J470">
        <f>FIND("Miss.",train!D471)</f>
        <v>10</v>
      </c>
      <c r="K470">
        <f>IF(J470&gt;0,train!F471,"NA")</f>
        <v>0.75</v>
      </c>
      <c r="N470" t="e">
        <f>FIND("Master.",train!D471)</f>
        <v>#VALUE!</v>
      </c>
    </row>
    <row r="471" spans="1:14" x14ac:dyDescent="0.25">
      <c r="A471" t="e">
        <f>FIND("Mrs.",train!D472)</f>
        <v>#VALUE!</v>
      </c>
      <c r="B471" t="e">
        <f>IF(A471&gt;0,train!F472,"NA")</f>
        <v>#VALUE!</v>
      </c>
      <c r="F471">
        <f>FIND("Mr.",train!D472)</f>
        <v>8</v>
      </c>
      <c r="G471">
        <f>IF(F471&gt;0,train!F472,"NA")</f>
        <v>32</v>
      </c>
      <c r="J471" t="e">
        <f>FIND("Miss.",train!D472)</f>
        <v>#VALUE!</v>
      </c>
      <c r="K471" t="e">
        <f>IF(J471&gt;0,train!F472,"NA")</f>
        <v>#VALUE!</v>
      </c>
      <c r="N471" t="e">
        <f>FIND("Master.",train!D472)</f>
        <v>#VALUE!</v>
      </c>
    </row>
    <row r="472" spans="1:14" x14ac:dyDescent="0.25">
      <c r="A472" t="e">
        <f>FIND("Mrs.",train!D473)</f>
        <v>#VALUE!</v>
      </c>
      <c r="B472" t="e">
        <f>IF(A472&gt;0,train!F473,"NA")</f>
        <v>#VALUE!</v>
      </c>
      <c r="F472">
        <f>FIND("Mr.",train!D473)</f>
        <v>8</v>
      </c>
      <c r="G472">
        <f>IF(F472&gt;0,train!F473,"NA")</f>
        <v>38</v>
      </c>
      <c r="J472" t="e">
        <f>FIND("Miss.",train!D473)</f>
        <v>#VALUE!</v>
      </c>
      <c r="K472" t="e">
        <f>IF(J472&gt;0,train!F473,"NA")</f>
        <v>#VALUE!</v>
      </c>
      <c r="N472" t="e">
        <f>FIND("Master.",train!D473)</f>
        <v>#VALUE!</v>
      </c>
    </row>
    <row r="473" spans="1:14" x14ac:dyDescent="0.25">
      <c r="A473">
        <f>FIND("Mrs.",train!D474)</f>
        <v>7</v>
      </c>
      <c r="B473">
        <f>IF(A473&gt;0,train!F474,"NA")</f>
        <v>33</v>
      </c>
      <c r="F473" t="e">
        <f>FIND("Mr.",train!D474)</f>
        <v>#VALUE!</v>
      </c>
      <c r="G473" t="e">
        <f>IF(F473&gt;0,train!F474,"NA")</f>
        <v>#VALUE!</v>
      </c>
      <c r="J473" t="e">
        <f>FIND("Miss.",train!D474)</f>
        <v>#VALUE!</v>
      </c>
      <c r="K473" t="e">
        <f>IF(J473&gt;0,train!F474,"NA")</f>
        <v>#VALUE!</v>
      </c>
      <c r="N473" t="e">
        <f>FIND("Master.",train!D474)</f>
        <v>#VALUE!</v>
      </c>
    </row>
    <row r="474" spans="1:14" x14ac:dyDescent="0.25">
      <c r="A474">
        <f>FIND("Mrs.",train!D475)</f>
        <v>9</v>
      </c>
      <c r="B474">
        <f>IF(A474&gt;0,train!F475,"NA")</f>
        <v>23</v>
      </c>
      <c r="F474" t="e">
        <f>FIND("Mr.",train!D475)</f>
        <v>#VALUE!</v>
      </c>
      <c r="G474" t="e">
        <f>IF(F474&gt;0,train!F475,"NA")</f>
        <v>#VALUE!</v>
      </c>
      <c r="J474" t="e">
        <f>FIND("Miss.",train!D475)</f>
        <v>#VALUE!</v>
      </c>
      <c r="K474" t="e">
        <f>IF(J474&gt;0,train!F475,"NA")</f>
        <v>#VALUE!</v>
      </c>
      <c r="N474" t="e">
        <f>FIND("Master.",train!D475)</f>
        <v>#VALUE!</v>
      </c>
    </row>
    <row r="475" spans="1:14" x14ac:dyDescent="0.25">
      <c r="A475" t="e">
        <f>FIND("Mrs.",train!D476)</f>
        <v>#VALUE!</v>
      </c>
      <c r="B475" t="e">
        <f>IF(A475&gt;0,train!F476,"NA")</f>
        <v>#VALUE!</v>
      </c>
      <c r="F475" t="e">
        <f>FIND("Mr.",train!D476)</f>
        <v>#VALUE!</v>
      </c>
      <c r="G475" t="e">
        <f>IF(F475&gt;0,train!F476,"NA")</f>
        <v>#VALUE!</v>
      </c>
      <c r="J475">
        <f>FIND("Miss.",train!D476)</f>
        <v>13</v>
      </c>
      <c r="K475">
        <f>IF(J475&gt;0,train!F476,"NA")</f>
        <v>22</v>
      </c>
      <c r="N475" t="e">
        <f>FIND("Master.",train!D476)</f>
        <v>#VALUE!</v>
      </c>
    </row>
    <row r="476" spans="1:14" x14ac:dyDescent="0.25">
      <c r="A476" t="e">
        <f>FIND("Mrs.",train!D477)</f>
        <v>#VALUE!</v>
      </c>
      <c r="B476" t="e">
        <f>IF(A476&gt;0,train!F477,"NA")</f>
        <v>#VALUE!</v>
      </c>
      <c r="F476">
        <f>FIND("Mr.",train!D477)</f>
        <v>11</v>
      </c>
      <c r="G476">
        <f>IF(F476&gt;0,train!F477,"NA")</f>
        <v>32</v>
      </c>
      <c r="J476" t="e">
        <f>FIND("Miss.",train!D477)</f>
        <v>#VALUE!</v>
      </c>
      <c r="K476" t="e">
        <f>IF(J476&gt;0,train!F477,"NA")</f>
        <v>#VALUE!</v>
      </c>
      <c r="N476" t="e">
        <f>FIND("Master.",train!D477)</f>
        <v>#VALUE!</v>
      </c>
    </row>
    <row r="477" spans="1:14" x14ac:dyDescent="0.25">
      <c r="A477" t="e">
        <f>FIND("Mrs.",train!D478)</f>
        <v>#VALUE!</v>
      </c>
      <c r="B477" t="e">
        <f>IF(A477&gt;0,train!F478,"NA")</f>
        <v>#VALUE!</v>
      </c>
      <c r="F477">
        <f>FIND("Mr.",train!D478)</f>
        <v>9</v>
      </c>
      <c r="G477">
        <f>IF(F477&gt;0,train!F478,"NA")</f>
        <v>34</v>
      </c>
      <c r="J477" t="e">
        <f>FIND("Miss.",train!D478)</f>
        <v>#VALUE!</v>
      </c>
      <c r="K477" t="e">
        <f>IF(J477&gt;0,train!F478,"NA")</f>
        <v>#VALUE!</v>
      </c>
      <c r="N477" t="e">
        <f>FIND("Master.",train!D478)</f>
        <v>#VALUE!</v>
      </c>
    </row>
    <row r="478" spans="1:14" x14ac:dyDescent="0.25">
      <c r="A478" t="e">
        <f>FIND("Mrs.",train!D479)</f>
        <v>#VALUE!</v>
      </c>
      <c r="B478" t="e">
        <f>IF(A478&gt;0,train!F479,"NA")</f>
        <v>#VALUE!</v>
      </c>
      <c r="F478">
        <f>FIND("Mr.",train!D479)</f>
        <v>9</v>
      </c>
      <c r="G478">
        <f>IF(F478&gt;0,train!F479,"NA")</f>
        <v>29</v>
      </c>
      <c r="J478" t="e">
        <f>FIND("Miss.",train!D479)</f>
        <v>#VALUE!</v>
      </c>
      <c r="K478" t="e">
        <f>IF(J478&gt;0,train!F479,"NA")</f>
        <v>#VALUE!</v>
      </c>
      <c r="N478" t="e">
        <f>FIND("Master.",train!D479)</f>
        <v>#VALUE!</v>
      </c>
    </row>
    <row r="479" spans="1:14" x14ac:dyDescent="0.25">
      <c r="A479" t="e">
        <f>FIND("Mrs.",train!D480)</f>
        <v>#VALUE!</v>
      </c>
      <c r="B479" t="e">
        <f>IF(A479&gt;0,train!F480,"NA")</f>
        <v>#VALUE!</v>
      </c>
      <c r="F479">
        <f>FIND("Mr.",train!D480)</f>
        <v>11</v>
      </c>
      <c r="G479">
        <f>IF(F479&gt;0,train!F480,"NA")</f>
        <v>22</v>
      </c>
      <c r="J479" t="e">
        <f>FIND("Miss.",train!D480)</f>
        <v>#VALUE!</v>
      </c>
      <c r="K479" t="e">
        <f>IF(J479&gt;0,train!F480,"NA")</f>
        <v>#VALUE!</v>
      </c>
      <c r="N479" t="e">
        <f>FIND("Master.",train!D480)</f>
        <v>#VALUE!</v>
      </c>
    </row>
    <row r="480" spans="1:14" x14ac:dyDescent="0.25">
      <c r="A480" t="e">
        <f>FIND("Mrs.",train!D481)</f>
        <v>#VALUE!</v>
      </c>
      <c r="B480" t="e">
        <f>IF(A480&gt;0,train!F481,"NA")</f>
        <v>#VALUE!</v>
      </c>
      <c r="F480" t="e">
        <f>FIND("Mr.",train!D481)</f>
        <v>#VALUE!</v>
      </c>
      <c r="G480" t="e">
        <f>IF(F480&gt;0,train!F481,"NA")</f>
        <v>#VALUE!</v>
      </c>
      <c r="J480">
        <f>FIND("Miss.",train!D481)</f>
        <v>11</v>
      </c>
      <c r="K480">
        <f>IF(J480&gt;0,train!F481,"NA")</f>
        <v>2</v>
      </c>
      <c r="N480" t="e">
        <f>FIND("Master.",train!D481)</f>
        <v>#VALUE!</v>
      </c>
    </row>
    <row r="481" spans="1:14" x14ac:dyDescent="0.25">
      <c r="A481" t="e">
        <f>FIND("Mrs.",train!D482)</f>
        <v>#VALUE!</v>
      </c>
      <c r="B481" t="e">
        <f>IF(A481&gt;0,train!F482,"NA")</f>
        <v>#VALUE!</v>
      </c>
      <c r="F481" t="e">
        <f>FIND("Mr.",train!D482)</f>
        <v>#VALUE!</v>
      </c>
      <c r="G481" t="e">
        <f>IF(F481&gt;0,train!F482,"NA")</f>
        <v>#VALUE!</v>
      </c>
      <c r="J481" t="e">
        <f>FIND("Miss.",train!D482)</f>
        <v>#VALUE!</v>
      </c>
      <c r="K481" t="e">
        <f>IF(J481&gt;0,train!F482,"NA")</f>
        <v>#VALUE!</v>
      </c>
      <c r="N481">
        <f>FIND("Master.",train!D482)</f>
        <v>10</v>
      </c>
    </row>
    <row r="482" spans="1:14" x14ac:dyDescent="0.25">
      <c r="A482" t="e">
        <f>FIND("Mrs.",train!D483)</f>
        <v>#VALUE!</v>
      </c>
      <c r="B482" t="e">
        <f>IF(A482&gt;0,train!F483,"NA")</f>
        <v>#VALUE!</v>
      </c>
      <c r="F482">
        <f>FIND("Mr.",train!D483)</f>
        <v>8</v>
      </c>
      <c r="G482">
        <f>IF(F482&gt;0,train!F483,"NA")</f>
        <v>32</v>
      </c>
      <c r="J482" t="e">
        <f>FIND("Miss.",train!D483)</f>
        <v>#VALUE!</v>
      </c>
      <c r="K482" t="e">
        <f>IF(J482&gt;0,train!F483,"NA")</f>
        <v>#VALUE!</v>
      </c>
      <c r="N482" t="e">
        <f>FIND("Master.",train!D483)</f>
        <v>#VALUE!</v>
      </c>
    </row>
    <row r="483" spans="1:14" x14ac:dyDescent="0.25">
      <c r="A483" t="e">
        <f>FIND("Mrs.",train!D484)</f>
        <v>#VALUE!</v>
      </c>
      <c r="B483" t="e">
        <f>IF(A483&gt;0,train!F484,"NA")</f>
        <v>#VALUE!</v>
      </c>
      <c r="F483">
        <f>FIND("Mr.",train!D484)</f>
        <v>8</v>
      </c>
      <c r="G483">
        <f>IF(F483&gt;0,train!F484,"NA")</f>
        <v>50</v>
      </c>
      <c r="J483" t="e">
        <f>FIND("Miss.",train!D484)</f>
        <v>#VALUE!</v>
      </c>
      <c r="K483" t="e">
        <f>IF(J483&gt;0,train!F484,"NA")</f>
        <v>#VALUE!</v>
      </c>
      <c r="N483" t="e">
        <f>FIND("Master.",train!D484)</f>
        <v>#VALUE!</v>
      </c>
    </row>
    <row r="484" spans="1:14" x14ac:dyDescent="0.25">
      <c r="A484">
        <f>FIND("Mrs.",train!D485)</f>
        <v>10</v>
      </c>
      <c r="B484">
        <f>IF(A484&gt;0,train!F485,"NA")</f>
        <v>63</v>
      </c>
      <c r="F484" t="e">
        <f>FIND("Mr.",train!D485)</f>
        <v>#VALUE!</v>
      </c>
      <c r="G484" t="e">
        <f>IF(F484&gt;0,train!F485,"NA")</f>
        <v>#VALUE!</v>
      </c>
      <c r="J484" t="e">
        <f>FIND("Miss.",train!D485)</f>
        <v>#VALUE!</v>
      </c>
      <c r="K484" t="e">
        <f>IF(J484&gt;0,train!F485,"NA")</f>
        <v>#VALUE!</v>
      </c>
      <c r="N484" t="e">
        <f>FIND("Master.",train!D485)</f>
        <v>#VALUE!</v>
      </c>
    </row>
    <row r="485" spans="1:14" x14ac:dyDescent="0.25">
      <c r="A485" t="e">
        <f>FIND("Mrs.",train!D486)</f>
        <v>#VALUE!</v>
      </c>
      <c r="B485" t="e">
        <f>IF(A485&gt;0,train!F486,"NA")</f>
        <v>#VALUE!</v>
      </c>
      <c r="F485">
        <f>FIND("Mr.",train!D486)</f>
        <v>9</v>
      </c>
      <c r="G485">
        <f>IF(F485&gt;0,train!F486,"NA")</f>
        <v>25</v>
      </c>
      <c r="J485" t="e">
        <f>FIND("Miss.",train!D486)</f>
        <v>#VALUE!</v>
      </c>
      <c r="K485" t="e">
        <f>IF(J485&gt;0,train!F486,"NA")</f>
        <v>#VALUE!</v>
      </c>
      <c r="N485" t="e">
        <f>FIND("Master.",train!D486)</f>
        <v>#VALUE!</v>
      </c>
    </row>
    <row r="486" spans="1:14" x14ac:dyDescent="0.25">
      <c r="A486" t="e">
        <f>FIND("Mrs.",train!D487)</f>
        <v>#VALUE!</v>
      </c>
      <c r="B486" t="e">
        <f>IF(A486&gt;0,train!F487,"NA")</f>
        <v>#VALUE!</v>
      </c>
      <c r="F486" t="e">
        <f>FIND("Mr.",train!D487)</f>
        <v>#VALUE!</v>
      </c>
      <c r="G486" t="e">
        <f>IF(F486&gt;0,train!F487,"NA")</f>
        <v>#VALUE!</v>
      </c>
      <c r="J486">
        <f>FIND("Miss.",train!D487)</f>
        <v>10</v>
      </c>
      <c r="K486">
        <f>IF(J486&gt;0,train!F487,"NA")</f>
        <v>21</v>
      </c>
      <c r="N486" t="e">
        <f>FIND("Master.",train!D487)</f>
        <v>#VALUE!</v>
      </c>
    </row>
    <row r="487" spans="1:14" x14ac:dyDescent="0.25">
      <c r="A487">
        <f>FIND("Mrs.",train!D488)</f>
        <v>7</v>
      </c>
      <c r="B487">
        <f>IF(A487&gt;0,train!F488,"NA")</f>
        <v>36</v>
      </c>
      <c r="F487" t="e">
        <f>FIND("Mr.",train!D488)</f>
        <v>#VALUE!</v>
      </c>
      <c r="G487" t="e">
        <f>IF(F487&gt;0,train!F488,"NA")</f>
        <v>#VALUE!</v>
      </c>
      <c r="J487" t="e">
        <f>FIND("Miss.",train!D488)</f>
        <v>#VALUE!</v>
      </c>
      <c r="K487" t="e">
        <f>IF(J487&gt;0,train!F488,"NA")</f>
        <v>#VALUE!</v>
      </c>
      <c r="N487" t="e">
        <f>FIND("Master.",train!D488)</f>
        <v>#VALUE!</v>
      </c>
    </row>
    <row r="488" spans="1:14" x14ac:dyDescent="0.25">
      <c r="A488" t="e">
        <f>FIND("Mrs.",train!D489)</f>
        <v>#VALUE!</v>
      </c>
      <c r="B488" t="e">
        <f>IF(A488&gt;0,train!F489,"NA")</f>
        <v>#VALUE!</v>
      </c>
      <c r="F488">
        <f>FIND("Mr.",train!D489)</f>
        <v>7</v>
      </c>
      <c r="G488">
        <f>IF(F488&gt;0,train!F489,"NA")</f>
        <v>58</v>
      </c>
      <c r="J488" t="e">
        <f>FIND("Miss.",train!D489)</f>
        <v>#VALUE!</v>
      </c>
      <c r="K488" t="e">
        <f>IF(J488&gt;0,train!F489,"NA")</f>
        <v>#VALUE!</v>
      </c>
      <c r="N488" t="e">
        <f>FIND("Master.",train!D489)</f>
        <v>#VALUE!</v>
      </c>
    </row>
    <row r="489" spans="1:14" x14ac:dyDescent="0.25">
      <c r="A489" t="e">
        <f>FIND("Mrs.",train!D490)</f>
        <v>#VALUE!</v>
      </c>
      <c r="B489" t="e">
        <f>IF(A489&gt;0,train!F490,"NA")</f>
        <v>#VALUE!</v>
      </c>
      <c r="F489">
        <f>FIND("Mr.",train!D490)</f>
        <v>11</v>
      </c>
      <c r="G489">
        <f>IF(F489&gt;0,train!F490,"NA")</f>
        <v>30</v>
      </c>
      <c r="J489" t="e">
        <f>FIND("Miss.",train!D490)</f>
        <v>#VALUE!</v>
      </c>
      <c r="K489" t="e">
        <f>IF(J489&gt;0,train!F490,"NA")</f>
        <v>#VALUE!</v>
      </c>
      <c r="N489" t="e">
        <f>FIND("Master.",train!D490)</f>
        <v>#VALUE!</v>
      </c>
    </row>
    <row r="490" spans="1:14" x14ac:dyDescent="0.25">
      <c r="A490" t="e">
        <f>FIND("Mrs.",train!D491)</f>
        <v>#VALUE!</v>
      </c>
      <c r="B490" t="e">
        <f>IF(A490&gt;0,train!F491,"NA")</f>
        <v>#VALUE!</v>
      </c>
      <c r="F490" t="e">
        <f>FIND("Mr.",train!D491)</f>
        <v>#VALUE!</v>
      </c>
      <c r="G490" t="e">
        <f>IF(F490&gt;0,train!F491,"NA")</f>
        <v>#VALUE!</v>
      </c>
      <c r="J490" t="e">
        <f>FIND("Miss.",train!D491)</f>
        <v>#VALUE!</v>
      </c>
      <c r="K490" t="e">
        <f>IF(J490&gt;0,train!F491,"NA")</f>
        <v>#VALUE!</v>
      </c>
      <c r="N490">
        <f>FIND("Master.",train!D491)</f>
        <v>9</v>
      </c>
    </row>
    <row r="491" spans="1:14" x14ac:dyDescent="0.25">
      <c r="A491" t="e">
        <f>FIND("Mrs.",train!D492)</f>
        <v>#VALUE!</v>
      </c>
      <c r="B491" t="e">
        <f>IF(A491&gt;0,train!F492,"NA")</f>
        <v>#VALUE!</v>
      </c>
      <c r="F491">
        <f>FIND("Mr.",train!D492)</f>
        <v>10</v>
      </c>
      <c r="G491">
        <f>IF(F491&gt;0,train!F492,"NA")</f>
        <v>11</v>
      </c>
      <c r="J491" t="e">
        <f>FIND("Miss.",train!D492)</f>
        <v>#VALUE!</v>
      </c>
      <c r="K491" t="e">
        <f>IF(J491&gt;0,train!F492,"NA")</f>
        <v>#VALUE!</v>
      </c>
      <c r="N491" t="e">
        <f>FIND("Master.",train!D492)</f>
        <v>#VALUE!</v>
      </c>
    </row>
    <row r="492" spans="1:14" x14ac:dyDescent="0.25">
      <c r="A492" t="e">
        <f>FIND("Mrs.",train!D493)</f>
        <v>#VALUE!</v>
      </c>
      <c r="B492" t="e">
        <f>IF(A492&gt;0,train!F493,"NA")</f>
        <v>#VALUE!</v>
      </c>
      <c r="F492">
        <f>FIND("Mr.",train!D493)</f>
        <v>11</v>
      </c>
      <c r="G492">
        <f>IF(F492&gt;0,train!F493,"NA")</f>
        <v>21</v>
      </c>
      <c r="J492" t="e">
        <f>FIND("Miss.",train!D493)</f>
        <v>#VALUE!</v>
      </c>
      <c r="K492" t="e">
        <f>IF(J492&gt;0,train!F493,"NA")</f>
        <v>#VALUE!</v>
      </c>
      <c r="N492" t="e">
        <f>FIND("Master.",train!D493)</f>
        <v>#VALUE!</v>
      </c>
    </row>
    <row r="493" spans="1:14" x14ac:dyDescent="0.25">
      <c r="A493" t="e">
        <f>FIND("Mrs.",train!D494)</f>
        <v>#VALUE!</v>
      </c>
      <c r="B493" t="e">
        <f>IF(A493&gt;0,train!F494,"NA")</f>
        <v>#VALUE!</v>
      </c>
      <c r="F493">
        <f>FIND("Mr.",train!D494)</f>
        <v>9</v>
      </c>
      <c r="G493">
        <f>IF(F493&gt;0,train!F494,"NA")</f>
        <v>55</v>
      </c>
      <c r="J493" t="e">
        <f>FIND("Miss.",train!D494)</f>
        <v>#VALUE!</v>
      </c>
      <c r="K493" t="e">
        <f>IF(J493&gt;0,train!F494,"NA")</f>
        <v>#VALUE!</v>
      </c>
      <c r="N493" t="e">
        <f>FIND("Master.",train!D494)</f>
        <v>#VALUE!</v>
      </c>
    </row>
    <row r="494" spans="1:14" x14ac:dyDescent="0.25">
      <c r="A494" t="e">
        <f>FIND("Mrs.",train!D495)</f>
        <v>#VALUE!</v>
      </c>
      <c r="B494" t="e">
        <f>IF(A494&gt;0,train!F495,"NA")</f>
        <v>#VALUE!</v>
      </c>
      <c r="F494">
        <f>FIND("Mr.",train!D495)</f>
        <v>15</v>
      </c>
      <c r="G494">
        <f>IF(F494&gt;0,train!F495,"NA")</f>
        <v>71</v>
      </c>
      <c r="J494" t="e">
        <f>FIND("Miss.",train!D495)</f>
        <v>#VALUE!</v>
      </c>
      <c r="K494" t="e">
        <f>IF(J494&gt;0,train!F495,"NA")</f>
        <v>#VALUE!</v>
      </c>
      <c r="N494" t="e">
        <f>FIND("Master.",train!D495)</f>
        <v>#VALUE!</v>
      </c>
    </row>
    <row r="495" spans="1:14" x14ac:dyDescent="0.25">
      <c r="A495" t="e">
        <f>FIND("Mrs.",train!D496)</f>
        <v>#VALUE!</v>
      </c>
      <c r="B495" t="e">
        <f>IF(A495&gt;0,train!F496,"NA")</f>
        <v>#VALUE!</v>
      </c>
      <c r="F495">
        <f>FIND("Mr.",train!D496)</f>
        <v>10</v>
      </c>
      <c r="G495">
        <f>IF(F495&gt;0,train!F496,"NA")</f>
        <v>21</v>
      </c>
      <c r="J495" t="e">
        <f>FIND("Miss.",train!D496)</f>
        <v>#VALUE!</v>
      </c>
      <c r="K495" t="e">
        <f>IF(J495&gt;0,train!F496,"NA")</f>
        <v>#VALUE!</v>
      </c>
      <c r="N495" t="e">
        <f>FIND("Master.",train!D496)</f>
        <v>#VALUE!</v>
      </c>
    </row>
    <row r="496" spans="1:14" x14ac:dyDescent="0.25">
      <c r="A496" t="e">
        <f>FIND("Mrs.",train!D497)</f>
        <v>#VALUE!</v>
      </c>
      <c r="B496" t="e">
        <f>IF(A496&gt;0,train!F497,"NA")</f>
        <v>#VALUE!</v>
      </c>
      <c r="F496">
        <f>FIND("Mr.",train!D497)</f>
        <v>11</v>
      </c>
      <c r="G496">
        <f>IF(F496&gt;0,train!F497,"NA")</f>
        <v>32</v>
      </c>
      <c r="J496" t="e">
        <f>FIND("Miss.",train!D497)</f>
        <v>#VALUE!</v>
      </c>
      <c r="K496" t="e">
        <f>IF(J496&gt;0,train!F497,"NA")</f>
        <v>#VALUE!</v>
      </c>
      <c r="N496" t="e">
        <f>FIND("Master.",train!D497)</f>
        <v>#VALUE!</v>
      </c>
    </row>
    <row r="497" spans="1:14" x14ac:dyDescent="0.25">
      <c r="A497" t="e">
        <f>FIND("Mrs.",train!D498)</f>
        <v>#VALUE!</v>
      </c>
      <c r="B497" t="e">
        <f>IF(A497&gt;0,train!F498,"NA")</f>
        <v>#VALUE!</v>
      </c>
      <c r="F497" t="e">
        <f>FIND("Mr.",train!D498)</f>
        <v>#VALUE!</v>
      </c>
      <c r="G497" t="e">
        <f>IF(F497&gt;0,train!F498,"NA")</f>
        <v>#VALUE!</v>
      </c>
      <c r="J497">
        <f>FIND("Miss.",train!D498)</f>
        <v>9</v>
      </c>
      <c r="K497">
        <f>IF(J497&gt;0,train!F498,"NA")</f>
        <v>54</v>
      </c>
      <c r="N497" t="e">
        <f>FIND("Master.",train!D498)</f>
        <v>#VALUE!</v>
      </c>
    </row>
    <row r="498" spans="1:14" x14ac:dyDescent="0.25">
      <c r="A498" t="e">
        <f>FIND("Mrs.",train!D499)</f>
        <v>#VALUE!</v>
      </c>
      <c r="B498" t="e">
        <f>IF(A498&gt;0,train!F499,"NA")</f>
        <v>#VALUE!</v>
      </c>
      <c r="F498">
        <f>FIND("Mr.",train!D499)</f>
        <v>11</v>
      </c>
      <c r="G498">
        <f>IF(F498&gt;0,train!F499,"NA")</f>
        <v>32</v>
      </c>
      <c r="J498" t="e">
        <f>FIND("Miss.",train!D499)</f>
        <v>#VALUE!</v>
      </c>
      <c r="K498" t="e">
        <f>IF(J498&gt;0,train!F499,"NA")</f>
        <v>#VALUE!</v>
      </c>
      <c r="N498" t="e">
        <f>FIND("Master.",train!D499)</f>
        <v>#VALUE!</v>
      </c>
    </row>
    <row r="499" spans="1:14" x14ac:dyDescent="0.25">
      <c r="A499">
        <f>FIND("Mrs.",train!D500)</f>
        <v>10</v>
      </c>
      <c r="B499">
        <f>IF(A499&gt;0,train!F500,"NA")</f>
        <v>25</v>
      </c>
      <c r="F499" t="e">
        <f>FIND("Mr.",train!D500)</f>
        <v>#VALUE!</v>
      </c>
      <c r="G499" t="e">
        <f>IF(F499&gt;0,train!F500,"NA")</f>
        <v>#VALUE!</v>
      </c>
      <c r="J499" t="e">
        <f>FIND("Miss.",train!D500)</f>
        <v>#VALUE!</v>
      </c>
      <c r="K499" t="e">
        <f>IF(J499&gt;0,train!F500,"NA")</f>
        <v>#VALUE!</v>
      </c>
      <c r="N499" t="e">
        <f>FIND("Master.",train!D500)</f>
        <v>#VALUE!</v>
      </c>
    </row>
    <row r="500" spans="1:14" x14ac:dyDescent="0.25">
      <c r="A500" t="e">
        <f>FIND("Mrs.",train!D501)</f>
        <v>#VALUE!</v>
      </c>
      <c r="B500" t="e">
        <f>IF(A500&gt;0,train!F501,"NA")</f>
        <v>#VALUE!</v>
      </c>
      <c r="F500">
        <f>FIND("Mr.",train!D501)</f>
        <v>11</v>
      </c>
      <c r="G500">
        <f>IF(F500&gt;0,train!F501,"NA")</f>
        <v>24</v>
      </c>
      <c r="J500" t="e">
        <f>FIND("Miss.",train!D501)</f>
        <v>#VALUE!</v>
      </c>
      <c r="K500" t="e">
        <f>IF(J500&gt;0,train!F501,"NA")</f>
        <v>#VALUE!</v>
      </c>
      <c r="N500" t="e">
        <f>FIND("Master.",train!D501)</f>
        <v>#VALUE!</v>
      </c>
    </row>
    <row r="501" spans="1:14" x14ac:dyDescent="0.25">
      <c r="A501" t="e">
        <f>FIND("Mrs.",train!D502)</f>
        <v>#VALUE!</v>
      </c>
      <c r="B501" t="e">
        <f>IF(A501&gt;0,train!F502,"NA")</f>
        <v>#VALUE!</v>
      </c>
      <c r="F501">
        <f>FIND("Mr.",train!D502)</f>
        <v>8</v>
      </c>
      <c r="G501">
        <f>IF(F501&gt;0,train!F502,"NA")</f>
        <v>17</v>
      </c>
      <c r="J501" t="e">
        <f>FIND("Miss.",train!D502)</f>
        <v>#VALUE!</v>
      </c>
      <c r="K501" t="e">
        <f>IF(J501&gt;0,train!F502,"NA")</f>
        <v>#VALUE!</v>
      </c>
      <c r="N501" t="e">
        <f>FIND("Master.",train!D502)</f>
        <v>#VALUE!</v>
      </c>
    </row>
    <row r="502" spans="1:14" x14ac:dyDescent="0.25">
      <c r="A502" t="e">
        <f>FIND("Mrs.",train!D503)</f>
        <v>#VALUE!</v>
      </c>
      <c r="B502" t="e">
        <f>IF(A502&gt;0,train!F503,"NA")</f>
        <v>#VALUE!</v>
      </c>
      <c r="F502" t="e">
        <f>FIND("Mr.",train!D503)</f>
        <v>#VALUE!</v>
      </c>
      <c r="G502" t="e">
        <f>IF(F502&gt;0,train!F503,"NA")</f>
        <v>#VALUE!</v>
      </c>
      <c r="J502">
        <f>FIND("Miss.",train!D503)</f>
        <v>10</v>
      </c>
      <c r="K502">
        <f>IF(J502&gt;0,train!F503,"NA")</f>
        <v>21</v>
      </c>
      <c r="N502" t="e">
        <f>FIND("Master.",train!D503)</f>
        <v>#VALUE!</v>
      </c>
    </row>
    <row r="503" spans="1:14" x14ac:dyDescent="0.25">
      <c r="A503" t="e">
        <f>FIND("Mrs.",train!D504)</f>
        <v>#VALUE!</v>
      </c>
      <c r="B503" t="e">
        <f>IF(A503&gt;0,train!F504,"NA")</f>
        <v>#VALUE!</v>
      </c>
      <c r="F503" t="e">
        <f>FIND("Mr.",train!D504)</f>
        <v>#VALUE!</v>
      </c>
      <c r="G503" t="e">
        <f>IF(F503&gt;0,train!F504,"NA")</f>
        <v>#VALUE!</v>
      </c>
      <c r="J503">
        <f>FIND("Miss.",train!D504)</f>
        <v>13</v>
      </c>
      <c r="K503">
        <f>IF(J503&gt;0,train!F504,"NA")</f>
        <v>21</v>
      </c>
      <c r="N503" t="e">
        <f>FIND("Master.",train!D504)</f>
        <v>#VALUE!</v>
      </c>
    </row>
    <row r="504" spans="1:14" x14ac:dyDescent="0.25">
      <c r="A504" t="e">
        <f>FIND("Mrs.",train!D505)</f>
        <v>#VALUE!</v>
      </c>
      <c r="B504" t="e">
        <f>IF(A504&gt;0,train!F505,"NA")</f>
        <v>#VALUE!</v>
      </c>
      <c r="F504" t="e">
        <f>FIND("Mr.",train!D505)</f>
        <v>#VALUE!</v>
      </c>
      <c r="G504" t="e">
        <f>IF(F504&gt;0,train!F505,"NA")</f>
        <v>#VALUE!</v>
      </c>
      <c r="J504">
        <f>FIND("Miss.",train!D505)</f>
        <v>11</v>
      </c>
      <c r="K504">
        <f>IF(J504&gt;0,train!F505,"NA")</f>
        <v>37</v>
      </c>
      <c r="N504" t="e">
        <f>FIND("Master.",train!D505)</f>
        <v>#VALUE!</v>
      </c>
    </row>
    <row r="505" spans="1:14" x14ac:dyDescent="0.25">
      <c r="A505" t="e">
        <f>FIND("Mrs.",train!D506)</f>
        <v>#VALUE!</v>
      </c>
      <c r="B505" t="e">
        <f>IF(A505&gt;0,train!F506,"NA")</f>
        <v>#VALUE!</v>
      </c>
      <c r="F505" t="e">
        <f>FIND("Mr.",train!D506)</f>
        <v>#VALUE!</v>
      </c>
      <c r="G505" t="e">
        <f>IF(F505&gt;0,train!F506,"NA")</f>
        <v>#VALUE!</v>
      </c>
      <c r="J505">
        <f>FIND("Miss.",train!D506)</f>
        <v>9</v>
      </c>
      <c r="K505">
        <f>IF(J505&gt;0,train!F506,"NA")</f>
        <v>16</v>
      </c>
      <c r="N505" t="e">
        <f>FIND("Master.",train!D506)</f>
        <v>#VALUE!</v>
      </c>
    </row>
    <row r="506" spans="1:14" x14ac:dyDescent="0.25">
      <c r="A506" t="e">
        <f>FIND("Mrs.",train!D507)</f>
        <v>#VALUE!</v>
      </c>
      <c r="B506" t="e">
        <f>IF(A506&gt;0,train!F507,"NA")</f>
        <v>#VALUE!</v>
      </c>
      <c r="F506">
        <f>FIND("Mr.",train!D507)</f>
        <v>23</v>
      </c>
      <c r="G506">
        <f>IF(F506&gt;0,train!F507,"NA")</f>
        <v>18</v>
      </c>
      <c r="J506" t="e">
        <f>FIND("Miss.",train!D507)</f>
        <v>#VALUE!</v>
      </c>
      <c r="K506" t="e">
        <f>IF(J506&gt;0,train!F507,"NA")</f>
        <v>#VALUE!</v>
      </c>
      <c r="N506" t="e">
        <f>FIND("Master.",train!D507)</f>
        <v>#VALUE!</v>
      </c>
    </row>
    <row r="507" spans="1:14" x14ac:dyDescent="0.25">
      <c r="A507">
        <f>FIND("Mrs.",train!D508)</f>
        <v>8</v>
      </c>
      <c r="B507">
        <f>IF(A507&gt;0,train!F508,"NA")</f>
        <v>33</v>
      </c>
      <c r="F507" t="e">
        <f>FIND("Mr.",train!D508)</f>
        <v>#VALUE!</v>
      </c>
      <c r="G507" t="e">
        <f>IF(F507&gt;0,train!F508,"NA")</f>
        <v>#VALUE!</v>
      </c>
      <c r="J507" t="e">
        <f>FIND("Miss.",train!D508)</f>
        <v>#VALUE!</v>
      </c>
      <c r="K507" t="e">
        <f>IF(J507&gt;0,train!F508,"NA")</f>
        <v>#VALUE!</v>
      </c>
      <c r="N507" t="e">
        <f>FIND("Master.",train!D508)</f>
        <v>#VALUE!</v>
      </c>
    </row>
    <row r="508" spans="1:14" x14ac:dyDescent="0.25">
      <c r="A508" t="e">
        <f>FIND("Mrs.",train!D509)</f>
        <v>#VALUE!</v>
      </c>
      <c r="B508" t="e">
        <f>IF(A508&gt;0,train!F509,"NA")</f>
        <v>#VALUE!</v>
      </c>
      <c r="F508">
        <f>FIND("Mr.",train!D509)</f>
        <v>10</v>
      </c>
      <c r="G508">
        <f>IF(F508&gt;0,train!F509,"NA")</f>
        <v>32</v>
      </c>
      <c r="J508" t="e">
        <f>FIND("Miss.",train!D509)</f>
        <v>#VALUE!</v>
      </c>
      <c r="K508" t="e">
        <f>IF(J508&gt;0,train!F509,"NA")</f>
        <v>#VALUE!</v>
      </c>
      <c r="N508" t="e">
        <f>FIND("Master.",train!D509)</f>
        <v>#VALUE!</v>
      </c>
    </row>
    <row r="509" spans="1:14" x14ac:dyDescent="0.25">
      <c r="A509" t="e">
        <f>FIND("Mrs.",train!D510)</f>
        <v>#VALUE!</v>
      </c>
      <c r="B509" t="e">
        <f>IF(A509&gt;0,train!F510,"NA")</f>
        <v>#VALUE!</v>
      </c>
      <c r="F509">
        <f>FIND("Mr.",train!D510)</f>
        <v>8</v>
      </c>
      <c r="G509">
        <f>IF(F509&gt;0,train!F510,"NA")</f>
        <v>28</v>
      </c>
      <c r="J509" t="e">
        <f>FIND("Miss.",train!D510)</f>
        <v>#VALUE!</v>
      </c>
      <c r="K509" t="e">
        <f>IF(J509&gt;0,train!F510,"NA")</f>
        <v>#VALUE!</v>
      </c>
      <c r="N509" t="e">
        <f>FIND("Master.",train!D510)</f>
        <v>#VALUE!</v>
      </c>
    </row>
    <row r="510" spans="1:14" x14ac:dyDescent="0.25">
      <c r="A510" t="e">
        <f>FIND("Mrs.",train!D511)</f>
        <v>#VALUE!</v>
      </c>
      <c r="B510" t="e">
        <f>IF(A510&gt;0,train!F511,"NA")</f>
        <v>#VALUE!</v>
      </c>
      <c r="F510">
        <f>FIND("Mr.",train!D511)</f>
        <v>7</v>
      </c>
      <c r="G510">
        <f>IF(F510&gt;0,train!F511,"NA")</f>
        <v>26</v>
      </c>
      <c r="J510" t="e">
        <f>FIND("Miss.",train!D511)</f>
        <v>#VALUE!</v>
      </c>
      <c r="K510" t="e">
        <f>IF(J510&gt;0,train!F511,"NA")</f>
        <v>#VALUE!</v>
      </c>
      <c r="N510" t="e">
        <f>FIND("Master.",train!D511)</f>
        <v>#VALUE!</v>
      </c>
    </row>
    <row r="511" spans="1:14" x14ac:dyDescent="0.25">
      <c r="A511" t="e">
        <f>FIND("Mrs.",train!D512)</f>
        <v>#VALUE!</v>
      </c>
      <c r="B511" t="e">
        <f>IF(A511&gt;0,train!F512,"NA")</f>
        <v>#VALUE!</v>
      </c>
      <c r="F511">
        <f>FIND("Mr.",train!D512)</f>
        <v>7</v>
      </c>
      <c r="G511">
        <f>IF(F511&gt;0,train!F512,"NA")</f>
        <v>29</v>
      </c>
      <c r="J511" t="e">
        <f>FIND("Miss.",train!D512)</f>
        <v>#VALUE!</v>
      </c>
      <c r="K511" t="e">
        <f>IF(J511&gt;0,train!F512,"NA")</f>
        <v>#VALUE!</v>
      </c>
      <c r="N511" t="e">
        <f>FIND("Master.",train!D512)</f>
        <v>#VALUE!</v>
      </c>
    </row>
    <row r="512" spans="1:14" x14ac:dyDescent="0.25">
      <c r="A512" t="e">
        <f>FIND("Mrs.",train!D513)</f>
        <v>#VALUE!</v>
      </c>
      <c r="B512" t="e">
        <f>IF(A512&gt;0,train!F513,"NA")</f>
        <v>#VALUE!</v>
      </c>
      <c r="F512">
        <f>FIND("Mr.",train!D513)</f>
        <v>9</v>
      </c>
      <c r="G512">
        <f>IF(F512&gt;0,train!F513,"NA")</f>
        <v>32</v>
      </c>
      <c r="J512" t="e">
        <f>FIND("Miss.",train!D513)</f>
        <v>#VALUE!</v>
      </c>
      <c r="K512" t="e">
        <f>IF(J512&gt;0,train!F513,"NA")</f>
        <v>#VALUE!</v>
      </c>
      <c r="N512" t="e">
        <f>FIND("Master.",train!D513)</f>
        <v>#VALUE!</v>
      </c>
    </row>
    <row r="513" spans="1:14" x14ac:dyDescent="0.25">
      <c r="A513" t="e">
        <f>FIND("Mrs.",train!D514)</f>
        <v>#VALUE!</v>
      </c>
      <c r="B513" t="e">
        <f>IF(A513&gt;0,train!F514,"NA")</f>
        <v>#VALUE!</v>
      </c>
      <c r="F513">
        <f>FIND("Mr.",train!D514)</f>
        <v>10</v>
      </c>
      <c r="G513">
        <f>IF(F513&gt;0,train!F514,"NA")</f>
        <v>36</v>
      </c>
      <c r="J513" t="e">
        <f>FIND("Miss.",train!D514)</f>
        <v>#VALUE!</v>
      </c>
      <c r="K513" t="e">
        <f>IF(J513&gt;0,train!F514,"NA")</f>
        <v>#VALUE!</v>
      </c>
      <c r="N513" t="e">
        <f>FIND("Master.",train!D514)</f>
        <v>#VALUE!</v>
      </c>
    </row>
    <row r="514" spans="1:14" x14ac:dyDescent="0.25">
      <c r="A514">
        <f>FIND("Mrs.",train!D515)</f>
        <v>13</v>
      </c>
      <c r="B514">
        <f>IF(A514&gt;0,train!F515,"NA")</f>
        <v>54</v>
      </c>
      <c r="F514" t="e">
        <f>FIND("Mr.",train!D515)</f>
        <v>#VALUE!</v>
      </c>
      <c r="G514" t="e">
        <f>IF(F514&gt;0,train!F515,"NA")</f>
        <v>#VALUE!</v>
      </c>
      <c r="J514" t="e">
        <f>FIND("Miss.",train!D515)</f>
        <v>#VALUE!</v>
      </c>
      <c r="K514" t="e">
        <f>IF(J514&gt;0,train!F515,"NA")</f>
        <v>#VALUE!</v>
      </c>
      <c r="N514" t="e">
        <f>FIND("Master.",train!D515)</f>
        <v>#VALUE!</v>
      </c>
    </row>
    <row r="515" spans="1:14" x14ac:dyDescent="0.25">
      <c r="A515" t="e">
        <f>FIND("Mrs.",train!D516)</f>
        <v>#VALUE!</v>
      </c>
      <c r="B515" t="e">
        <f>IF(A515&gt;0,train!F516,"NA")</f>
        <v>#VALUE!</v>
      </c>
      <c r="F515">
        <f>FIND("Mr.",train!D516)</f>
        <v>9</v>
      </c>
      <c r="G515">
        <f>IF(F515&gt;0,train!F516,"NA")</f>
        <v>24</v>
      </c>
      <c r="J515" t="e">
        <f>FIND("Miss.",train!D516)</f>
        <v>#VALUE!</v>
      </c>
      <c r="K515" t="e">
        <f>IF(J515&gt;0,train!F516,"NA")</f>
        <v>#VALUE!</v>
      </c>
      <c r="N515" t="e">
        <f>FIND("Master.",train!D516)</f>
        <v>#VALUE!</v>
      </c>
    </row>
    <row r="516" spans="1:14" x14ac:dyDescent="0.25">
      <c r="A516" t="e">
        <f>FIND("Mrs.",train!D517)</f>
        <v>#VALUE!</v>
      </c>
      <c r="B516" t="e">
        <f>IF(A516&gt;0,train!F517,"NA")</f>
        <v>#VALUE!</v>
      </c>
      <c r="F516">
        <f>FIND("Mr.",train!D517)</f>
        <v>9</v>
      </c>
      <c r="G516">
        <f>IF(F516&gt;0,train!F517,"NA")</f>
        <v>47</v>
      </c>
      <c r="J516" t="e">
        <f>FIND("Miss.",train!D517)</f>
        <v>#VALUE!</v>
      </c>
      <c r="K516" t="e">
        <f>IF(J516&gt;0,train!F517,"NA")</f>
        <v>#VALUE!</v>
      </c>
      <c r="N516" t="e">
        <f>FIND("Master.",train!D517)</f>
        <v>#VALUE!</v>
      </c>
    </row>
    <row r="517" spans="1:14" x14ac:dyDescent="0.25">
      <c r="A517">
        <f>FIND("Mrs.",train!D518)</f>
        <v>9</v>
      </c>
      <c r="B517">
        <f>IF(A517&gt;0,train!F518,"NA")</f>
        <v>34</v>
      </c>
      <c r="F517" t="e">
        <f>FIND("Mr.",train!D518)</f>
        <v>#VALUE!</v>
      </c>
      <c r="G517" t="e">
        <f>IF(F517&gt;0,train!F518,"NA")</f>
        <v>#VALUE!</v>
      </c>
      <c r="J517" t="e">
        <f>FIND("Miss.",train!D518)</f>
        <v>#VALUE!</v>
      </c>
      <c r="K517" t="e">
        <f>IF(J517&gt;0,train!F518,"NA")</f>
        <v>#VALUE!</v>
      </c>
      <c r="N517" t="e">
        <f>FIND("Master.",train!D518)</f>
        <v>#VALUE!</v>
      </c>
    </row>
    <row r="518" spans="1:14" x14ac:dyDescent="0.25">
      <c r="A518" t="e">
        <f>FIND("Mrs.",train!D519)</f>
        <v>#VALUE!</v>
      </c>
      <c r="B518" t="e">
        <f>IF(A518&gt;0,train!F519,"NA")</f>
        <v>#VALUE!</v>
      </c>
      <c r="F518">
        <f>FIND("Mr.",train!D519)</f>
        <v>7</v>
      </c>
      <c r="G518">
        <f>IF(F518&gt;0,train!F519,"NA")</f>
        <v>32</v>
      </c>
      <c r="J518" t="e">
        <f>FIND("Miss.",train!D519)</f>
        <v>#VALUE!</v>
      </c>
      <c r="K518" t="e">
        <f>IF(J518&gt;0,train!F519,"NA")</f>
        <v>#VALUE!</v>
      </c>
      <c r="N518" t="e">
        <f>FIND("Master.",train!D519)</f>
        <v>#VALUE!</v>
      </c>
    </row>
    <row r="519" spans="1:14" x14ac:dyDescent="0.25">
      <c r="A519">
        <f>FIND("Mrs.",train!D520)</f>
        <v>8</v>
      </c>
      <c r="B519">
        <f>IF(A519&gt;0,train!F520,"NA")</f>
        <v>36</v>
      </c>
      <c r="F519" t="e">
        <f>FIND("Mr.",train!D520)</f>
        <v>#VALUE!</v>
      </c>
      <c r="G519" t="e">
        <f>IF(F519&gt;0,train!F520,"NA")</f>
        <v>#VALUE!</v>
      </c>
      <c r="J519" t="e">
        <f>FIND("Miss.",train!D520)</f>
        <v>#VALUE!</v>
      </c>
      <c r="K519" t="e">
        <f>IF(J519&gt;0,train!F520,"NA")</f>
        <v>#VALUE!</v>
      </c>
      <c r="N519" t="e">
        <f>FIND("Master.",train!D520)</f>
        <v>#VALUE!</v>
      </c>
    </row>
    <row r="520" spans="1:14" x14ac:dyDescent="0.25">
      <c r="A520" t="e">
        <f>FIND("Mrs.",train!D521)</f>
        <v>#VALUE!</v>
      </c>
      <c r="B520" t="e">
        <f>IF(A520&gt;0,train!F521,"NA")</f>
        <v>#VALUE!</v>
      </c>
      <c r="F520">
        <f>FIND("Mr.",train!D521)</f>
        <v>11</v>
      </c>
      <c r="G520">
        <f>IF(F520&gt;0,train!F521,"NA")</f>
        <v>32</v>
      </c>
      <c r="J520" t="e">
        <f>FIND("Miss.",train!D521)</f>
        <v>#VALUE!</v>
      </c>
      <c r="K520" t="e">
        <f>IF(J520&gt;0,train!F521,"NA")</f>
        <v>#VALUE!</v>
      </c>
      <c r="N520" t="e">
        <f>FIND("Master.",train!D521)</f>
        <v>#VALUE!</v>
      </c>
    </row>
    <row r="521" spans="1:14" x14ac:dyDescent="0.25">
      <c r="A521" t="e">
        <f>FIND("Mrs.",train!D522)</f>
        <v>#VALUE!</v>
      </c>
      <c r="B521" t="e">
        <f>IF(A521&gt;0,train!F522,"NA")</f>
        <v>#VALUE!</v>
      </c>
      <c r="F521" t="e">
        <f>FIND("Mr.",train!D522)</f>
        <v>#VALUE!</v>
      </c>
      <c r="G521" t="e">
        <f>IF(F521&gt;0,train!F522,"NA")</f>
        <v>#VALUE!</v>
      </c>
      <c r="J521">
        <f>FIND("Miss.",train!D522)</f>
        <v>12</v>
      </c>
      <c r="K521">
        <f>IF(J521&gt;0,train!F522,"NA")</f>
        <v>30</v>
      </c>
      <c r="N521" t="e">
        <f>FIND("Master.",train!D522)</f>
        <v>#VALUE!</v>
      </c>
    </row>
    <row r="522" spans="1:14" x14ac:dyDescent="0.25">
      <c r="A522" t="e">
        <f>FIND("Mrs.",train!D523)</f>
        <v>#VALUE!</v>
      </c>
      <c r="B522" t="e">
        <f>IF(A522&gt;0,train!F523,"NA")</f>
        <v>#VALUE!</v>
      </c>
      <c r="F522">
        <f>FIND("Mr.",train!D523)</f>
        <v>7</v>
      </c>
      <c r="G522">
        <f>IF(F522&gt;0,train!F523,"NA")</f>
        <v>22</v>
      </c>
      <c r="J522" t="e">
        <f>FIND("Miss.",train!D523)</f>
        <v>#VALUE!</v>
      </c>
      <c r="K522" t="e">
        <f>IF(J522&gt;0,train!F523,"NA")</f>
        <v>#VALUE!</v>
      </c>
      <c r="N522" t="e">
        <f>FIND("Master.",train!D523)</f>
        <v>#VALUE!</v>
      </c>
    </row>
    <row r="523" spans="1:14" x14ac:dyDescent="0.25">
      <c r="A523" t="e">
        <f>FIND("Mrs.",train!D524)</f>
        <v>#VALUE!</v>
      </c>
      <c r="B523" t="e">
        <f>IF(A523&gt;0,train!F524,"NA")</f>
        <v>#VALUE!</v>
      </c>
      <c r="F523">
        <f>FIND("Mr.",train!D524)</f>
        <v>9</v>
      </c>
      <c r="G523">
        <f>IF(F523&gt;0,train!F524,"NA")</f>
        <v>32</v>
      </c>
      <c r="J523" t="e">
        <f>FIND("Miss.",train!D524)</f>
        <v>#VALUE!</v>
      </c>
      <c r="K523" t="e">
        <f>IF(J523&gt;0,train!F524,"NA")</f>
        <v>#VALUE!</v>
      </c>
      <c r="N523" t="e">
        <f>FIND("Master.",train!D524)</f>
        <v>#VALUE!</v>
      </c>
    </row>
    <row r="524" spans="1:14" x14ac:dyDescent="0.25">
      <c r="A524">
        <f>FIND("Mrs.",train!D525)</f>
        <v>10</v>
      </c>
      <c r="B524">
        <f>IF(A524&gt;0,train!F525,"NA")</f>
        <v>44</v>
      </c>
      <c r="F524" t="e">
        <f>FIND("Mr.",train!D525)</f>
        <v>#VALUE!</v>
      </c>
      <c r="G524" t="e">
        <f>IF(F524&gt;0,train!F525,"NA")</f>
        <v>#VALUE!</v>
      </c>
      <c r="J524" t="e">
        <f>FIND("Miss.",train!D525)</f>
        <v>#VALUE!</v>
      </c>
      <c r="K524" t="e">
        <f>IF(J524&gt;0,train!F525,"NA")</f>
        <v>#VALUE!</v>
      </c>
      <c r="N524" t="e">
        <f>FIND("Master.",train!D525)</f>
        <v>#VALUE!</v>
      </c>
    </row>
    <row r="525" spans="1:14" x14ac:dyDescent="0.25">
      <c r="A525" t="e">
        <f>FIND("Mrs.",train!D526)</f>
        <v>#VALUE!</v>
      </c>
      <c r="B525" t="e">
        <f>IF(A525&gt;0,train!F526,"NA")</f>
        <v>#VALUE!</v>
      </c>
      <c r="F525">
        <f>FIND("Mr.",train!D526)</f>
        <v>9</v>
      </c>
      <c r="G525">
        <f>IF(F525&gt;0,train!F526,"NA")</f>
        <v>32</v>
      </c>
      <c r="J525" t="e">
        <f>FIND("Miss.",train!D526)</f>
        <v>#VALUE!</v>
      </c>
      <c r="K525" t="e">
        <f>IF(J525&gt;0,train!F526,"NA")</f>
        <v>#VALUE!</v>
      </c>
      <c r="N525" t="e">
        <f>FIND("Master.",train!D526)</f>
        <v>#VALUE!</v>
      </c>
    </row>
    <row r="526" spans="1:14" x14ac:dyDescent="0.25">
      <c r="A526" t="e">
        <f>FIND("Mrs.",train!D527)</f>
        <v>#VALUE!</v>
      </c>
      <c r="B526" t="e">
        <f>IF(A526&gt;0,train!F527,"NA")</f>
        <v>#VALUE!</v>
      </c>
      <c r="F526">
        <f>FIND("Mr.",train!D527)</f>
        <v>10</v>
      </c>
      <c r="G526">
        <f>IF(F526&gt;0,train!F527,"NA")</f>
        <v>40.5</v>
      </c>
      <c r="J526" t="e">
        <f>FIND("Miss.",train!D527)</f>
        <v>#VALUE!</v>
      </c>
      <c r="K526" t="e">
        <f>IF(J526&gt;0,train!F527,"NA")</f>
        <v>#VALUE!</v>
      </c>
      <c r="N526" t="e">
        <f>FIND("Master.",train!D527)</f>
        <v>#VALUE!</v>
      </c>
    </row>
    <row r="527" spans="1:14" x14ac:dyDescent="0.25">
      <c r="A527" t="e">
        <f>FIND("Mrs.",train!D528)</f>
        <v>#VALUE!</v>
      </c>
      <c r="B527" t="e">
        <f>IF(A527&gt;0,train!F528,"NA")</f>
        <v>#VALUE!</v>
      </c>
      <c r="F527" t="e">
        <f>FIND("Mr.",train!D528)</f>
        <v>#VALUE!</v>
      </c>
      <c r="G527" t="e">
        <f>IF(F527&gt;0,train!F528,"NA")</f>
        <v>#VALUE!</v>
      </c>
      <c r="J527">
        <f>FIND("Miss.",train!D528)</f>
        <v>11</v>
      </c>
      <c r="K527">
        <f>IF(J527&gt;0,train!F528,"NA")</f>
        <v>50</v>
      </c>
      <c r="N527" t="e">
        <f>FIND("Master.",train!D528)</f>
        <v>#VALUE!</v>
      </c>
    </row>
    <row r="528" spans="1:14" x14ac:dyDescent="0.25">
      <c r="A528" t="e">
        <f>FIND("Mrs.",train!D529)</f>
        <v>#VALUE!</v>
      </c>
      <c r="B528" t="e">
        <f>IF(A528&gt;0,train!F529,"NA")</f>
        <v>#VALUE!</v>
      </c>
      <c r="F528">
        <f>FIND("Mr.",train!D529)</f>
        <v>11</v>
      </c>
      <c r="G528">
        <f>IF(F528&gt;0,train!F529,"NA")</f>
        <v>32</v>
      </c>
      <c r="J528" t="e">
        <f>FIND("Miss.",train!D529)</f>
        <v>#VALUE!</v>
      </c>
      <c r="K528" t="e">
        <f>IF(J528&gt;0,train!F529,"NA")</f>
        <v>#VALUE!</v>
      </c>
      <c r="N528" t="e">
        <f>FIND("Master.",train!D529)</f>
        <v>#VALUE!</v>
      </c>
    </row>
    <row r="529" spans="1:14" x14ac:dyDescent="0.25">
      <c r="A529" t="e">
        <f>FIND("Mrs.",train!D530)</f>
        <v>#VALUE!</v>
      </c>
      <c r="B529" t="e">
        <f>IF(A529&gt;0,train!F530,"NA")</f>
        <v>#VALUE!</v>
      </c>
      <c r="F529">
        <f>FIND("Mr.",train!D530)</f>
        <v>10</v>
      </c>
      <c r="G529">
        <f>IF(F529&gt;0,train!F530,"NA")</f>
        <v>39</v>
      </c>
      <c r="J529" t="e">
        <f>FIND("Miss.",train!D530)</f>
        <v>#VALUE!</v>
      </c>
      <c r="K529" t="e">
        <f>IF(J529&gt;0,train!F530,"NA")</f>
        <v>#VALUE!</v>
      </c>
      <c r="N529" t="e">
        <f>FIND("Master.",train!D530)</f>
        <v>#VALUE!</v>
      </c>
    </row>
    <row r="530" spans="1:14" x14ac:dyDescent="0.25">
      <c r="A530" t="e">
        <f>FIND("Mrs.",train!D531)</f>
        <v>#VALUE!</v>
      </c>
      <c r="B530" t="e">
        <f>IF(A530&gt;0,train!F531,"NA")</f>
        <v>#VALUE!</v>
      </c>
      <c r="F530">
        <f>FIND("Mr.",train!D531)</f>
        <v>10</v>
      </c>
      <c r="G530">
        <f>IF(F530&gt;0,train!F531,"NA")</f>
        <v>23</v>
      </c>
      <c r="J530" t="e">
        <f>FIND("Miss.",train!D531)</f>
        <v>#VALUE!</v>
      </c>
      <c r="K530" t="e">
        <f>IF(J530&gt;0,train!F531,"NA")</f>
        <v>#VALUE!</v>
      </c>
      <c r="N530" t="e">
        <f>FIND("Master.",train!D531)</f>
        <v>#VALUE!</v>
      </c>
    </row>
    <row r="531" spans="1:14" x14ac:dyDescent="0.25">
      <c r="A531" t="e">
        <f>FIND("Mrs.",train!D532)</f>
        <v>#VALUE!</v>
      </c>
      <c r="B531" t="e">
        <f>IF(A531&gt;0,train!F532,"NA")</f>
        <v>#VALUE!</v>
      </c>
      <c r="F531" t="e">
        <f>FIND("Mr.",train!D532)</f>
        <v>#VALUE!</v>
      </c>
      <c r="G531" t="e">
        <f>IF(F531&gt;0,train!F532,"NA")</f>
        <v>#VALUE!</v>
      </c>
      <c r="J531">
        <f>FIND("Miss.",train!D532)</f>
        <v>8</v>
      </c>
      <c r="K531">
        <f>IF(J531&gt;0,train!F532,"NA")</f>
        <v>2</v>
      </c>
      <c r="N531" t="e">
        <f>FIND("Master.",train!D532)</f>
        <v>#VALUE!</v>
      </c>
    </row>
    <row r="532" spans="1:14" x14ac:dyDescent="0.25">
      <c r="A532" t="e">
        <f>FIND("Mrs.",train!D533)</f>
        <v>#VALUE!</v>
      </c>
      <c r="B532" t="e">
        <f>IF(A532&gt;0,train!F533,"NA")</f>
        <v>#VALUE!</v>
      </c>
      <c r="F532">
        <f>FIND("Mr.",train!D533)</f>
        <v>9</v>
      </c>
      <c r="G532">
        <f>IF(F532&gt;0,train!F533,"NA")</f>
        <v>32</v>
      </c>
      <c r="J532" t="e">
        <f>FIND("Miss.",train!D533)</f>
        <v>#VALUE!</v>
      </c>
      <c r="K532" t="e">
        <f>IF(J532&gt;0,train!F533,"NA")</f>
        <v>#VALUE!</v>
      </c>
      <c r="N532" t="e">
        <f>FIND("Master.",train!D533)</f>
        <v>#VALUE!</v>
      </c>
    </row>
    <row r="533" spans="1:14" x14ac:dyDescent="0.25">
      <c r="A533" t="e">
        <f>FIND("Mrs.",train!D534)</f>
        <v>#VALUE!</v>
      </c>
      <c r="B533" t="e">
        <f>IF(A533&gt;0,train!F534,"NA")</f>
        <v>#VALUE!</v>
      </c>
      <c r="F533">
        <f>FIND("Mr.",train!D534)</f>
        <v>8</v>
      </c>
      <c r="G533">
        <f>IF(F533&gt;0,train!F534,"NA")</f>
        <v>17</v>
      </c>
      <c r="J533" t="e">
        <f>FIND("Miss.",train!D534)</f>
        <v>#VALUE!</v>
      </c>
      <c r="K533" t="e">
        <f>IF(J533&gt;0,train!F534,"NA")</f>
        <v>#VALUE!</v>
      </c>
      <c r="N533" t="e">
        <f>FIND("Master.",train!D534)</f>
        <v>#VALUE!</v>
      </c>
    </row>
    <row r="534" spans="1:14" x14ac:dyDescent="0.25">
      <c r="A534">
        <f>FIND("Mrs.",train!D535)</f>
        <v>8</v>
      </c>
      <c r="B534">
        <f>IF(A534&gt;0,train!F535,"NA")</f>
        <v>36</v>
      </c>
      <c r="F534" t="e">
        <f>FIND("Mr.",train!D535)</f>
        <v>#VALUE!</v>
      </c>
      <c r="G534" t="e">
        <f>IF(F534&gt;0,train!F535,"NA")</f>
        <v>#VALUE!</v>
      </c>
      <c r="J534" t="e">
        <f>FIND("Miss.",train!D535)</f>
        <v>#VALUE!</v>
      </c>
      <c r="K534" t="e">
        <f>IF(J534&gt;0,train!F535,"NA")</f>
        <v>#VALUE!</v>
      </c>
      <c r="N534" t="e">
        <f>FIND("Master.",train!D535)</f>
        <v>#VALUE!</v>
      </c>
    </row>
    <row r="535" spans="1:14" x14ac:dyDescent="0.25">
      <c r="A535" t="e">
        <f>FIND("Mrs.",train!D536)</f>
        <v>#VALUE!</v>
      </c>
      <c r="B535" t="e">
        <f>IF(A535&gt;0,train!F536,"NA")</f>
        <v>#VALUE!</v>
      </c>
      <c r="F535" t="e">
        <f>FIND("Mr.",train!D536)</f>
        <v>#VALUE!</v>
      </c>
      <c r="G535" t="e">
        <f>IF(F535&gt;0,train!F536,"NA")</f>
        <v>#VALUE!</v>
      </c>
      <c r="J535">
        <f>FIND("Miss.",train!D536)</f>
        <v>8</v>
      </c>
      <c r="K535">
        <f>IF(J535&gt;0,train!F536,"NA")</f>
        <v>30</v>
      </c>
      <c r="N535" t="e">
        <f>FIND("Master.",train!D536)</f>
        <v>#VALUE!</v>
      </c>
    </row>
    <row r="536" spans="1:14" x14ac:dyDescent="0.25">
      <c r="A536" t="e">
        <f>FIND("Mrs.",train!D537)</f>
        <v>#VALUE!</v>
      </c>
      <c r="B536" t="e">
        <f>IF(A536&gt;0,train!F537,"NA")</f>
        <v>#VALUE!</v>
      </c>
      <c r="F536" t="e">
        <f>FIND("Mr.",train!D537)</f>
        <v>#VALUE!</v>
      </c>
      <c r="G536" t="e">
        <f>IF(F536&gt;0,train!F537,"NA")</f>
        <v>#VALUE!</v>
      </c>
      <c r="J536">
        <f>FIND("Miss.",train!D537)</f>
        <v>7</v>
      </c>
      <c r="K536">
        <f>IF(J536&gt;0,train!F537,"NA")</f>
        <v>7</v>
      </c>
      <c r="N536" t="e">
        <f>FIND("Master.",train!D537)</f>
        <v>#VALUE!</v>
      </c>
    </row>
    <row r="537" spans="1:14" x14ac:dyDescent="0.25">
      <c r="A537" t="e">
        <f>FIND("Mrs.",train!D538)</f>
        <v>#VALUE!</v>
      </c>
      <c r="B537" t="e">
        <f>IF(A537&gt;0,train!F538,"NA")</f>
        <v>#VALUE!</v>
      </c>
      <c r="F537" t="e">
        <f>FIND("Mr.",train!D538)</f>
        <v>#VALUE!</v>
      </c>
      <c r="G537" t="e">
        <f>IF(F537&gt;0,train!F538,"NA")</f>
        <v>#VALUE!</v>
      </c>
      <c r="J537" t="e">
        <f>FIND("Miss.",train!D538)</f>
        <v>#VALUE!</v>
      </c>
      <c r="K537" t="e">
        <f>IF(J537&gt;0,train!F538,"NA")</f>
        <v>#VALUE!</v>
      </c>
      <c r="N537" t="e">
        <f>FIND("Master.",train!D538)</f>
        <v>#VALUE!</v>
      </c>
    </row>
    <row r="538" spans="1:14" x14ac:dyDescent="0.25">
      <c r="A538" t="e">
        <f>FIND("Mrs.",train!D539)</f>
        <v>#VALUE!</v>
      </c>
      <c r="B538" t="e">
        <f>IF(A538&gt;0,train!F539,"NA")</f>
        <v>#VALUE!</v>
      </c>
      <c r="F538" t="e">
        <f>FIND("Mr.",train!D539)</f>
        <v>#VALUE!</v>
      </c>
      <c r="G538" t="e">
        <f>IF(F538&gt;0,train!F539,"NA")</f>
        <v>#VALUE!</v>
      </c>
      <c r="J538">
        <f>FIND("Miss.",train!D539)</f>
        <v>8</v>
      </c>
      <c r="K538">
        <f>IF(J538&gt;0,train!F539,"NA")</f>
        <v>30</v>
      </c>
      <c r="N538" t="e">
        <f>FIND("Master.",train!D539)</f>
        <v>#VALUE!</v>
      </c>
    </row>
    <row r="539" spans="1:14" x14ac:dyDescent="0.25">
      <c r="A539" t="e">
        <f>FIND("Mrs.",train!D540)</f>
        <v>#VALUE!</v>
      </c>
      <c r="B539" t="e">
        <f>IF(A539&gt;0,train!F540,"NA")</f>
        <v>#VALUE!</v>
      </c>
      <c r="F539">
        <f>FIND("Mr.",train!D540)</f>
        <v>9</v>
      </c>
      <c r="G539">
        <f>IF(F539&gt;0,train!F540,"NA")</f>
        <v>32</v>
      </c>
      <c r="J539" t="e">
        <f>FIND("Miss.",train!D540)</f>
        <v>#VALUE!</v>
      </c>
      <c r="K539" t="e">
        <f>IF(J539&gt;0,train!F540,"NA")</f>
        <v>#VALUE!</v>
      </c>
      <c r="N539" t="e">
        <f>FIND("Master.",train!D540)</f>
        <v>#VALUE!</v>
      </c>
    </row>
    <row r="540" spans="1:14" x14ac:dyDescent="0.25">
      <c r="A540" t="e">
        <f>FIND("Mrs.",train!D541)</f>
        <v>#VALUE!</v>
      </c>
      <c r="B540" t="e">
        <f>IF(A540&gt;0,train!F541,"NA")</f>
        <v>#VALUE!</v>
      </c>
      <c r="F540" t="e">
        <f>FIND("Mr.",train!D541)</f>
        <v>#VALUE!</v>
      </c>
      <c r="G540" t="e">
        <f>IF(F540&gt;0,train!F541,"NA")</f>
        <v>#VALUE!</v>
      </c>
      <c r="J540">
        <f>FIND("Miss.",train!D541)</f>
        <v>12</v>
      </c>
      <c r="K540">
        <f>IF(J540&gt;0,train!F541,"NA")</f>
        <v>22</v>
      </c>
      <c r="N540" t="e">
        <f>FIND("Master.",train!D541)</f>
        <v>#VALUE!</v>
      </c>
    </row>
    <row r="541" spans="1:14" x14ac:dyDescent="0.25">
      <c r="A541" t="e">
        <f>FIND("Mrs.",train!D542)</f>
        <v>#VALUE!</v>
      </c>
      <c r="B541" t="e">
        <f>IF(A541&gt;0,train!F542,"NA")</f>
        <v>#VALUE!</v>
      </c>
      <c r="F541" t="e">
        <f>FIND("Mr.",train!D542)</f>
        <v>#VALUE!</v>
      </c>
      <c r="G541" t="e">
        <f>IF(F541&gt;0,train!F542,"NA")</f>
        <v>#VALUE!</v>
      </c>
      <c r="J541">
        <f>FIND("Miss.",train!D542)</f>
        <v>9</v>
      </c>
      <c r="K541">
        <f>IF(J541&gt;0,train!F542,"NA")</f>
        <v>36</v>
      </c>
      <c r="N541" t="e">
        <f>FIND("Master.",train!D542)</f>
        <v>#VALUE!</v>
      </c>
    </row>
    <row r="542" spans="1:14" x14ac:dyDescent="0.25">
      <c r="A542" t="e">
        <f>FIND("Mrs.",train!D543)</f>
        <v>#VALUE!</v>
      </c>
      <c r="B542" t="e">
        <f>IF(A542&gt;0,train!F543,"NA")</f>
        <v>#VALUE!</v>
      </c>
      <c r="F542" t="e">
        <f>FIND("Mr.",train!D543)</f>
        <v>#VALUE!</v>
      </c>
      <c r="G542" t="e">
        <f>IF(F542&gt;0,train!F543,"NA")</f>
        <v>#VALUE!</v>
      </c>
      <c r="J542">
        <f>FIND("Miss.",train!D543)</f>
        <v>12</v>
      </c>
      <c r="K542">
        <f>IF(J542&gt;0,train!F543,"NA")</f>
        <v>9</v>
      </c>
      <c r="N542" t="e">
        <f>FIND("Master.",train!D543)</f>
        <v>#VALUE!</v>
      </c>
    </row>
    <row r="543" spans="1:14" x14ac:dyDescent="0.25">
      <c r="A543" t="e">
        <f>FIND("Mrs.",train!D544)</f>
        <v>#VALUE!</v>
      </c>
      <c r="B543" t="e">
        <f>IF(A543&gt;0,train!F544,"NA")</f>
        <v>#VALUE!</v>
      </c>
      <c r="F543" t="e">
        <f>FIND("Mr.",train!D544)</f>
        <v>#VALUE!</v>
      </c>
      <c r="G543" t="e">
        <f>IF(F543&gt;0,train!F544,"NA")</f>
        <v>#VALUE!</v>
      </c>
      <c r="J543">
        <f>FIND("Miss.",train!D544)</f>
        <v>12</v>
      </c>
      <c r="K543">
        <f>IF(J543&gt;0,train!F544,"NA")</f>
        <v>11</v>
      </c>
      <c r="N543" t="e">
        <f>FIND("Master.",train!D544)</f>
        <v>#VALUE!</v>
      </c>
    </row>
    <row r="544" spans="1:14" x14ac:dyDescent="0.25">
      <c r="A544" t="e">
        <f>FIND("Mrs.",train!D545)</f>
        <v>#VALUE!</v>
      </c>
      <c r="B544" t="e">
        <f>IF(A544&gt;0,train!F545,"NA")</f>
        <v>#VALUE!</v>
      </c>
      <c r="F544">
        <f>FIND("Mr.",train!D545)</f>
        <v>8</v>
      </c>
      <c r="G544">
        <f>IF(F544&gt;0,train!F545,"NA")</f>
        <v>32</v>
      </c>
      <c r="J544" t="e">
        <f>FIND("Miss.",train!D545)</f>
        <v>#VALUE!</v>
      </c>
      <c r="K544" t="e">
        <f>IF(J544&gt;0,train!F545,"NA")</f>
        <v>#VALUE!</v>
      </c>
      <c r="N544" t="e">
        <f>FIND("Master.",train!D545)</f>
        <v>#VALUE!</v>
      </c>
    </row>
    <row r="545" spans="1:14" x14ac:dyDescent="0.25">
      <c r="A545" t="e">
        <f>FIND("Mrs.",train!D546)</f>
        <v>#VALUE!</v>
      </c>
      <c r="B545" t="e">
        <f>IF(A545&gt;0,train!F546,"NA")</f>
        <v>#VALUE!</v>
      </c>
      <c r="F545">
        <f>FIND("Mr.",train!D546)</f>
        <v>10</v>
      </c>
      <c r="G545">
        <f>IF(F545&gt;0,train!F546,"NA")</f>
        <v>50</v>
      </c>
      <c r="J545" t="e">
        <f>FIND("Miss.",train!D546)</f>
        <v>#VALUE!</v>
      </c>
      <c r="K545" t="e">
        <f>IF(J545&gt;0,train!F546,"NA")</f>
        <v>#VALUE!</v>
      </c>
      <c r="N545" t="e">
        <f>FIND("Master.",train!D546)</f>
        <v>#VALUE!</v>
      </c>
    </row>
    <row r="546" spans="1:14" x14ac:dyDescent="0.25">
      <c r="A546" t="e">
        <f>FIND("Mrs.",train!D547)</f>
        <v>#VALUE!</v>
      </c>
      <c r="B546" t="e">
        <f>IF(A546&gt;0,train!F547,"NA")</f>
        <v>#VALUE!</v>
      </c>
      <c r="F546">
        <f>FIND("Mr.",train!D547)</f>
        <v>12</v>
      </c>
      <c r="G546">
        <f>IF(F546&gt;0,train!F547,"NA")</f>
        <v>64</v>
      </c>
      <c r="J546" t="e">
        <f>FIND("Miss.",train!D547)</f>
        <v>#VALUE!</v>
      </c>
      <c r="K546" t="e">
        <f>IF(J546&gt;0,train!F547,"NA")</f>
        <v>#VALUE!</v>
      </c>
      <c r="N546" t="e">
        <f>FIND("Master.",train!D547)</f>
        <v>#VALUE!</v>
      </c>
    </row>
    <row r="547" spans="1:14" x14ac:dyDescent="0.25">
      <c r="A547">
        <f>FIND("Mrs.",train!D548)</f>
        <v>8</v>
      </c>
      <c r="B547">
        <f>IF(A547&gt;0,train!F548,"NA")</f>
        <v>19</v>
      </c>
      <c r="F547" t="e">
        <f>FIND("Mr.",train!D548)</f>
        <v>#VALUE!</v>
      </c>
      <c r="G547" t="e">
        <f>IF(F547&gt;0,train!F548,"NA")</f>
        <v>#VALUE!</v>
      </c>
      <c r="J547" t="e">
        <f>FIND("Miss.",train!D548)</f>
        <v>#VALUE!</v>
      </c>
      <c r="K547" t="e">
        <f>IF(J547&gt;0,train!F548,"NA")</f>
        <v>#VALUE!</v>
      </c>
      <c r="N547" t="e">
        <f>FIND("Master.",train!D548)</f>
        <v>#VALUE!</v>
      </c>
    </row>
    <row r="548" spans="1:14" x14ac:dyDescent="0.25">
      <c r="A548" t="e">
        <f>FIND("Mrs.",train!D549)</f>
        <v>#VALUE!</v>
      </c>
      <c r="B548" t="e">
        <f>IF(A548&gt;0,train!F549,"NA")</f>
        <v>#VALUE!</v>
      </c>
      <c r="F548">
        <f>FIND("Mr.",train!D549)</f>
        <v>17</v>
      </c>
      <c r="G548">
        <f>IF(F548&gt;0,train!F549,"NA")</f>
        <v>32</v>
      </c>
      <c r="J548" t="e">
        <f>FIND("Miss.",train!D549)</f>
        <v>#VALUE!</v>
      </c>
      <c r="K548" t="e">
        <f>IF(J548&gt;0,train!F549,"NA")</f>
        <v>#VALUE!</v>
      </c>
      <c r="N548" t="e">
        <f>FIND("Master.",train!D549)</f>
        <v>#VALUE!</v>
      </c>
    </row>
    <row r="549" spans="1:14" x14ac:dyDescent="0.25">
      <c r="A549" t="e">
        <f>FIND("Mrs.",train!D550)</f>
        <v>#VALUE!</v>
      </c>
      <c r="B549" t="e">
        <f>IF(A549&gt;0,train!F550,"NA")</f>
        <v>#VALUE!</v>
      </c>
      <c r="F549">
        <f>FIND("Mr.",train!D550)</f>
        <v>12</v>
      </c>
      <c r="G549">
        <f>IF(F549&gt;0,train!F550,"NA")</f>
        <v>33</v>
      </c>
      <c r="J549" t="e">
        <f>FIND("Miss.",train!D550)</f>
        <v>#VALUE!</v>
      </c>
      <c r="K549" t="e">
        <f>IF(J549&gt;0,train!F550,"NA")</f>
        <v>#VALUE!</v>
      </c>
      <c r="N549" t="e">
        <f>FIND("Master.",train!D550)</f>
        <v>#VALUE!</v>
      </c>
    </row>
    <row r="550" spans="1:14" x14ac:dyDescent="0.25">
      <c r="A550" t="e">
        <f>FIND("Mrs.",train!D551)</f>
        <v>#VALUE!</v>
      </c>
      <c r="B550" t="e">
        <f>IF(A550&gt;0,train!F551,"NA")</f>
        <v>#VALUE!</v>
      </c>
      <c r="F550" t="e">
        <f>FIND("Mr.",train!D551)</f>
        <v>#VALUE!</v>
      </c>
      <c r="G550" t="e">
        <f>IF(F550&gt;0,train!F551,"NA")</f>
        <v>#VALUE!</v>
      </c>
      <c r="J550" t="e">
        <f>FIND("Miss.",train!D551)</f>
        <v>#VALUE!</v>
      </c>
      <c r="K550" t="e">
        <f>IF(J550&gt;0,train!F551,"NA")</f>
        <v>#VALUE!</v>
      </c>
      <c r="N550">
        <f>FIND("Master.",train!D551)</f>
        <v>9</v>
      </c>
    </row>
    <row r="551" spans="1:14" x14ac:dyDescent="0.25">
      <c r="A551" t="e">
        <f>FIND("Mrs.",train!D552)</f>
        <v>#VALUE!</v>
      </c>
      <c r="B551" t="e">
        <f>IF(A551&gt;0,train!F552,"NA")</f>
        <v>#VALUE!</v>
      </c>
      <c r="F551">
        <f>FIND("Mr.",train!D552)</f>
        <v>9</v>
      </c>
      <c r="G551">
        <f>IF(F551&gt;0,train!F552,"NA")</f>
        <v>17</v>
      </c>
      <c r="J551" t="e">
        <f>FIND("Miss.",train!D552)</f>
        <v>#VALUE!</v>
      </c>
      <c r="K551" t="e">
        <f>IF(J551&gt;0,train!F552,"NA")</f>
        <v>#VALUE!</v>
      </c>
      <c r="N551" t="e">
        <f>FIND("Master.",train!D552)</f>
        <v>#VALUE!</v>
      </c>
    </row>
    <row r="552" spans="1:14" x14ac:dyDescent="0.25">
      <c r="A552" t="e">
        <f>FIND("Mrs.",train!D553)</f>
        <v>#VALUE!</v>
      </c>
      <c r="B552" t="e">
        <f>IF(A552&gt;0,train!F553,"NA")</f>
        <v>#VALUE!</v>
      </c>
      <c r="F552">
        <f>FIND("Mr.",train!D553)</f>
        <v>8</v>
      </c>
      <c r="G552">
        <f>IF(F552&gt;0,train!F553,"NA")</f>
        <v>27</v>
      </c>
      <c r="J552" t="e">
        <f>FIND("Miss.",train!D553)</f>
        <v>#VALUE!</v>
      </c>
      <c r="K552" t="e">
        <f>IF(J552&gt;0,train!F553,"NA")</f>
        <v>#VALUE!</v>
      </c>
      <c r="N552" t="e">
        <f>FIND("Master.",train!D553)</f>
        <v>#VALUE!</v>
      </c>
    </row>
    <row r="553" spans="1:14" x14ac:dyDescent="0.25">
      <c r="A553" t="e">
        <f>FIND("Mrs.",train!D554)</f>
        <v>#VALUE!</v>
      </c>
      <c r="B553" t="e">
        <f>IF(A553&gt;0,train!F554,"NA")</f>
        <v>#VALUE!</v>
      </c>
      <c r="F553">
        <f>FIND("Mr.",train!D554)</f>
        <v>10</v>
      </c>
      <c r="G553">
        <f>IF(F553&gt;0,train!F554,"NA")</f>
        <v>32</v>
      </c>
      <c r="J553" t="e">
        <f>FIND("Miss.",train!D554)</f>
        <v>#VALUE!</v>
      </c>
      <c r="K553" t="e">
        <f>IF(J553&gt;0,train!F554,"NA")</f>
        <v>#VALUE!</v>
      </c>
      <c r="N553" t="e">
        <f>FIND("Master.",train!D554)</f>
        <v>#VALUE!</v>
      </c>
    </row>
    <row r="554" spans="1:14" x14ac:dyDescent="0.25">
      <c r="A554" t="e">
        <f>FIND("Mrs.",train!D555)</f>
        <v>#VALUE!</v>
      </c>
      <c r="B554" t="e">
        <f>IF(A554&gt;0,train!F555,"NA")</f>
        <v>#VALUE!</v>
      </c>
      <c r="F554">
        <f>FIND("Mr.",train!D555)</f>
        <v>8</v>
      </c>
      <c r="G554">
        <f>IF(F554&gt;0,train!F555,"NA")</f>
        <v>22</v>
      </c>
      <c r="J554" t="e">
        <f>FIND("Miss.",train!D555)</f>
        <v>#VALUE!</v>
      </c>
      <c r="K554" t="e">
        <f>IF(J554&gt;0,train!F555,"NA")</f>
        <v>#VALUE!</v>
      </c>
      <c r="N554" t="e">
        <f>FIND("Master.",train!D555)</f>
        <v>#VALUE!</v>
      </c>
    </row>
    <row r="555" spans="1:14" x14ac:dyDescent="0.25">
      <c r="A555" t="e">
        <f>FIND("Mrs.",train!D556)</f>
        <v>#VALUE!</v>
      </c>
      <c r="B555" t="e">
        <f>IF(A555&gt;0,train!F556,"NA")</f>
        <v>#VALUE!</v>
      </c>
      <c r="F555" t="e">
        <f>FIND("Mr.",train!D556)</f>
        <v>#VALUE!</v>
      </c>
      <c r="G555" t="e">
        <f>IF(F555&gt;0,train!F556,"NA")</f>
        <v>#VALUE!</v>
      </c>
      <c r="J555">
        <f>FIND("Miss.",train!D556)</f>
        <v>8</v>
      </c>
      <c r="K555">
        <f>IF(J555&gt;0,train!F556,"NA")</f>
        <v>22</v>
      </c>
      <c r="N555" t="e">
        <f>FIND("Master.",train!D556)</f>
        <v>#VALUE!</v>
      </c>
    </row>
    <row r="556" spans="1:14" x14ac:dyDescent="0.25">
      <c r="A556" t="e">
        <f>FIND("Mrs.",train!D557)</f>
        <v>#VALUE!</v>
      </c>
      <c r="B556" t="e">
        <f>IF(A556&gt;0,train!F557,"NA")</f>
        <v>#VALUE!</v>
      </c>
      <c r="F556">
        <f>FIND("Mr.",train!D557)</f>
        <v>9</v>
      </c>
      <c r="G556">
        <f>IF(F556&gt;0,train!F557,"NA")</f>
        <v>62</v>
      </c>
      <c r="J556" t="e">
        <f>FIND("Miss.",train!D557)</f>
        <v>#VALUE!</v>
      </c>
      <c r="K556" t="e">
        <f>IF(J556&gt;0,train!F557,"NA")</f>
        <v>#VALUE!</v>
      </c>
      <c r="N556" t="e">
        <f>FIND("Master.",train!D557)</f>
        <v>#VALUE!</v>
      </c>
    </row>
    <row r="557" spans="1:14" x14ac:dyDescent="0.25">
      <c r="A557" t="e">
        <f>FIND("Mrs.",train!D558)</f>
        <v>#VALUE!</v>
      </c>
      <c r="B557" t="e">
        <f>IF(A557&gt;0,train!F558,"NA")</f>
        <v>#VALUE!</v>
      </c>
      <c r="F557" t="e">
        <f>FIND("Mr.",train!D558)</f>
        <v>#VALUE!</v>
      </c>
      <c r="G557" t="e">
        <f>IF(F557&gt;0,train!F558,"NA")</f>
        <v>#VALUE!</v>
      </c>
      <c r="J557" t="e">
        <f>FIND("Miss.",train!D558)</f>
        <v>#VALUE!</v>
      </c>
      <c r="K557" t="e">
        <f>IF(J557&gt;0,train!F558,"NA")</f>
        <v>#VALUE!</v>
      </c>
      <c r="N557" t="e">
        <f>FIND("Master.",train!D558)</f>
        <v>#VALUE!</v>
      </c>
    </row>
    <row r="558" spans="1:14" x14ac:dyDescent="0.25">
      <c r="A558" t="e">
        <f>FIND("Mrs.",train!D559)</f>
        <v>#VALUE!</v>
      </c>
      <c r="B558" t="e">
        <f>IF(A558&gt;0,train!F559,"NA")</f>
        <v>#VALUE!</v>
      </c>
      <c r="F558">
        <f>FIND("Mr.",train!D559)</f>
        <v>10</v>
      </c>
      <c r="G558">
        <f>IF(F558&gt;0,train!F559,"NA")</f>
        <v>32</v>
      </c>
      <c r="J558" t="e">
        <f>FIND("Miss.",train!D559)</f>
        <v>#VALUE!</v>
      </c>
      <c r="K558" t="e">
        <f>IF(J558&gt;0,train!F559,"NA")</f>
        <v>#VALUE!</v>
      </c>
      <c r="N558" t="e">
        <f>FIND("Master.",train!D559)</f>
        <v>#VALUE!</v>
      </c>
    </row>
    <row r="559" spans="1:14" x14ac:dyDescent="0.25">
      <c r="A559">
        <f>FIND("Mrs.",train!D560)</f>
        <v>10</v>
      </c>
      <c r="B559">
        <f>IF(A559&gt;0,train!F560,"NA")</f>
        <v>39</v>
      </c>
      <c r="F559" t="e">
        <f>FIND("Mr.",train!D560)</f>
        <v>#VALUE!</v>
      </c>
      <c r="G559" t="e">
        <f>IF(F559&gt;0,train!F560,"NA")</f>
        <v>#VALUE!</v>
      </c>
      <c r="J559" t="e">
        <f>FIND("Miss.",train!D560)</f>
        <v>#VALUE!</v>
      </c>
      <c r="K559" t="e">
        <f>IF(J559&gt;0,train!F560,"NA")</f>
        <v>#VALUE!</v>
      </c>
      <c r="N559" t="e">
        <f>FIND("Master.",train!D560)</f>
        <v>#VALUE!</v>
      </c>
    </row>
    <row r="560" spans="1:14" x14ac:dyDescent="0.25">
      <c r="A560">
        <f>FIND("Mrs.",train!D561)</f>
        <v>17</v>
      </c>
      <c r="B560">
        <f>IF(A560&gt;0,train!F561,"NA")</f>
        <v>36</v>
      </c>
      <c r="F560" t="e">
        <f>FIND("Mr.",train!D561)</f>
        <v>#VALUE!</v>
      </c>
      <c r="G560" t="e">
        <f>IF(F560&gt;0,train!F561,"NA")</f>
        <v>#VALUE!</v>
      </c>
      <c r="J560" t="e">
        <f>FIND("Miss.",train!D561)</f>
        <v>#VALUE!</v>
      </c>
      <c r="K560" t="e">
        <f>IF(J560&gt;0,train!F561,"NA")</f>
        <v>#VALUE!</v>
      </c>
      <c r="N560" t="e">
        <f>FIND("Master.",train!D561)</f>
        <v>#VALUE!</v>
      </c>
    </row>
    <row r="561" spans="1:14" x14ac:dyDescent="0.25">
      <c r="A561" t="e">
        <f>FIND("Mrs.",train!D562)</f>
        <v>#VALUE!</v>
      </c>
      <c r="B561" t="e">
        <f>IF(A561&gt;0,train!F562,"NA")</f>
        <v>#VALUE!</v>
      </c>
      <c r="F561">
        <f>FIND("Mr.",train!D562)</f>
        <v>9</v>
      </c>
      <c r="G561">
        <f>IF(F561&gt;0,train!F562,"NA")</f>
        <v>32</v>
      </c>
      <c r="J561" t="e">
        <f>FIND("Miss.",train!D562)</f>
        <v>#VALUE!</v>
      </c>
      <c r="K561" t="e">
        <f>IF(J561&gt;0,train!F562,"NA")</f>
        <v>#VALUE!</v>
      </c>
      <c r="N561" t="e">
        <f>FIND("Master.",train!D562)</f>
        <v>#VALUE!</v>
      </c>
    </row>
    <row r="562" spans="1:14" x14ac:dyDescent="0.25">
      <c r="A562" t="e">
        <f>FIND("Mrs.",train!D563)</f>
        <v>#VALUE!</v>
      </c>
      <c r="B562" t="e">
        <f>IF(A562&gt;0,train!F563,"NA")</f>
        <v>#VALUE!</v>
      </c>
      <c r="F562">
        <f>FIND("Mr.",train!D563)</f>
        <v>8</v>
      </c>
      <c r="G562">
        <f>IF(F562&gt;0,train!F563,"NA")</f>
        <v>40</v>
      </c>
      <c r="J562" t="e">
        <f>FIND("Miss.",train!D563)</f>
        <v>#VALUE!</v>
      </c>
      <c r="K562" t="e">
        <f>IF(J562&gt;0,train!F563,"NA")</f>
        <v>#VALUE!</v>
      </c>
      <c r="N562" t="e">
        <f>FIND("Master.",train!D563)</f>
        <v>#VALUE!</v>
      </c>
    </row>
    <row r="563" spans="1:14" x14ac:dyDescent="0.25">
      <c r="A563" t="e">
        <f>FIND("Mrs.",train!D564)</f>
        <v>#VALUE!</v>
      </c>
      <c r="B563" t="e">
        <f>IF(A563&gt;0,train!F564,"NA")</f>
        <v>#VALUE!</v>
      </c>
      <c r="F563">
        <f>FIND("Mr.",train!D564)</f>
        <v>9</v>
      </c>
      <c r="G563">
        <f>IF(F563&gt;0,train!F564,"NA")</f>
        <v>28</v>
      </c>
      <c r="J563" t="e">
        <f>FIND("Miss.",train!D564)</f>
        <v>#VALUE!</v>
      </c>
      <c r="K563" t="e">
        <f>IF(J563&gt;0,train!F564,"NA")</f>
        <v>#VALUE!</v>
      </c>
      <c r="N563" t="e">
        <f>FIND("Master.",train!D564)</f>
        <v>#VALUE!</v>
      </c>
    </row>
    <row r="564" spans="1:14" x14ac:dyDescent="0.25">
      <c r="A564" t="e">
        <f>FIND("Mrs.",train!D565)</f>
        <v>#VALUE!</v>
      </c>
      <c r="B564" t="e">
        <f>IF(A564&gt;0,train!F565,"NA")</f>
        <v>#VALUE!</v>
      </c>
      <c r="F564">
        <f>FIND("Mr.",train!D565)</f>
        <v>10</v>
      </c>
      <c r="G564">
        <f>IF(F564&gt;0,train!F565,"NA")</f>
        <v>32</v>
      </c>
      <c r="J564" t="e">
        <f>FIND("Miss.",train!D565)</f>
        <v>#VALUE!</v>
      </c>
      <c r="K564" t="e">
        <f>IF(J564&gt;0,train!F565,"NA")</f>
        <v>#VALUE!</v>
      </c>
      <c r="N564" t="e">
        <f>FIND("Master.",train!D565)</f>
        <v>#VALUE!</v>
      </c>
    </row>
    <row r="565" spans="1:14" x14ac:dyDescent="0.25">
      <c r="A565" t="e">
        <f>FIND("Mrs.",train!D566)</f>
        <v>#VALUE!</v>
      </c>
      <c r="B565" t="e">
        <f>IF(A565&gt;0,train!F566,"NA")</f>
        <v>#VALUE!</v>
      </c>
      <c r="F565" t="e">
        <f>FIND("Mr.",train!D566)</f>
        <v>#VALUE!</v>
      </c>
      <c r="G565" t="e">
        <f>IF(F565&gt;0,train!F566,"NA")</f>
        <v>#VALUE!</v>
      </c>
      <c r="J565">
        <f>FIND("Miss.",train!D566)</f>
        <v>11</v>
      </c>
      <c r="K565">
        <f>IF(J565&gt;0,train!F566,"NA")</f>
        <v>21</v>
      </c>
      <c r="N565" t="e">
        <f>FIND("Master.",train!D566)</f>
        <v>#VALUE!</v>
      </c>
    </row>
    <row r="566" spans="1:14" x14ac:dyDescent="0.25">
      <c r="A566" t="e">
        <f>FIND("Mrs.",train!D567)</f>
        <v>#VALUE!</v>
      </c>
      <c r="B566" t="e">
        <f>IF(A566&gt;0,train!F567,"NA")</f>
        <v>#VALUE!</v>
      </c>
      <c r="F566">
        <f>FIND("Mr.",train!D567)</f>
        <v>9</v>
      </c>
      <c r="G566">
        <f>IF(F566&gt;0,train!F567,"NA")</f>
        <v>24</v>
      </c>
      <c r="J566" t="e">
        <f>FIND("Miss.",train!D567)</f>
        <v>#VALUE!</v>
      </c>
      <c r="K566" t="e">
        <f>IF(J566&gt;0,train!F567,"NA")</f>
        <v>#VALUE!</v>
      </c>
      <c r="N566" t="e">
        <f>FIND("Master.",train!D567)</f>
        <v>#VALUE!</v>
      </c>
    </row>
    <row r="567" spans="1:14" x14ac:dyDescent="0.25">
      <c r="A567" t="e">
        <f>FIND("Mrs.",train!D568)</f>
        <v>#VALUE!</v>
      </c>
      <c r="B567" t="e">
        <f>IF(A567&gt;0,train!F568,"NA")</f>
        <v>#VALUE!</v>
      </c>
      <c r="F567">
        <f>FIND("Mr.",train!D568)</f>
        <v>13</v>
      </c>
      <c r="G567">
        <f>IF(F567&gt;0,train!F568,"NA")</f>
        <v>19</v>
      </c>
      <c r="J567" t="e">
        <f>FIND("Miss.",train!D568)</f>
        <v>#VALUE!</v>
      </c>
      <c r="K567" t="e">
        <f>IF(J567&gt;0,train!F568,"NA")</f>
        <v>#VALUE!</v>
      </c>
      <c r="N567" t="e">
        <f>FIND("Master.",train!D568)</f>
        <v>#VALUE!</v>
      </c>
    </row>
    <row r="568" spans="1:14" x14ac:dyDescent="0.25">
      <c r="A568">
        <f>FIND("Mrs.",train!D569)</f>
        <v>10</v>
      </c>
      <c r="B568">
        <f>IF(A568&gt;0,train!F569,"NA")</f>
        <v>29</v>
      </c>
      <c r="F568" t="e">
        <f>FIND("Mr.",train!D569)</f>
        <v>#VALUE!</v>
      </c>
      <c r="G568" t="e">
        <f>IF(F568&gt;0,train!F569,"NA")</f>
        <v>#VALUE!</v>
      </c>
      <c r="J568" t="e">
        <f>FIND("Miss.",train!D569)</f>
        <v>#VALUE!</v>
      </c>
      <c r="K568" t="e">
        <f>IF(J568&gt;0,train!F569,"NA")</f>
        <v>#VALUE!</v>
      </c>
      <c r="N568" t="e">
        <f>FIND("Master.",train!D569)</f>
        <v>#VALUE!</v>
      </c>
    </row>
    <row r="569" spans="1:14" x14ac:dyDescent="0.25">
      <c r="A569" t="e">
        <f>FIND("Mrs.",train!D570)</f>
        <v>#VALUE!</v>
      </c>
      <c r="B569" t="e">
        <f>IF(A569&gt;0,train!F570,"NA")</f>
        <v>#VALUE!</v>
      </c>
      <c r="F569">
        <f>FIND("Mr.",train!D570)</f>
        <v>9</v>
      </c>
      <c r="G569">
        <f>IF(F569&gt;0,train!F570,"NA")</f>
        <v>32</v>
      </c>
      <c r="J569" t="e">
        <f>FIND("Miss.",train!D570)</f>
        <v>#VALUE!</v>
      </c>
      <c r="K569" t="e">
        <f>IF(J569&gt;0,train!F570,"NA")</f>
        <v>#VALUE!</v>
      </c>
      <c r="N569" t="e">
        <f>FIND("Master.",train!D570)</f>
        <v>#VALUE!</v>
      </c>
    </row>
    <row r="570" spans="1:14" x14ac:dyDescent="0.25">
      <c r="A570" t="e">
        <f>FIND("Mrs.",train!D571)</f>
        <v>#VALUE!</v>
      </c>
      <c r="B570" t="e">
        <f>IF(A570&gt;0,train!F571,"NA")</f>
        <v>#VALUE!</v>
      </c>
      <c r="F570">
        <f>FIND("Mr.",train!D571)</f>
        <v>10</v>
      </c>
      <c r="G570">
        <f>IF(F570&gt;0,train!F571,"NA")</f>
        <v>32</v>
      </c>
      <c r="J570" t="e">
        <f>FIND("Miss.",train!D571)</f>
        <v>#VALUE!</v>
      </c>
      <c r="K570" t="e">
        <f>IF(J570&gt;0,train!F571,"NA")</f>
        <v>#VALUE!</v>
      </c>
      <c r="N570" t="e">
        <f>FIND("Master.",train!D571)</f>
        <v>#VALUE!</v>
      </c>
    </row>
    <row r="571" spans="1:14" x14ac:dyDescent="0.25">
      <c r="A571" t="e">
        <f>FIND("Mrs.",train!D572)</f>
        <v>#VALUE!</v>
      </c>
      <c r="B571" t="e">
        <f>IF(A571&gt;0,train!F572,"NA")</f>
        <v>#VALUE!</v>
      </c>
      <c r="F571">
        <f>FIND("Mr.",train!D572)</f>
        <v>9</v>
      </c>
      <c r="G571">
        <f>IF(F571&gt;0,train!F572,"NA")</f>
        <v>62</v>
      </c>
      <c r="J571" t="e">
        <f>FIND("Miss.",train!D572)</f>
        <v>#VALUE!</v>
      </c>
      <c r="K571" t="e">
        <f>IF(J571&gt;0,train!F572,"NA")</f>
        <v>#VALUE!</v>
      </c>
      <c r="N571" t="e">
        <f>FIND("Master.",train!D572)</f>
        <v>#VALUE!</v>
      </c>
    </row>
    <row r="572" spans="1:14" x14ac:dyDescent="0.25">
      <c r="A572">
        <f>FIND("Mrs.",train!D573)</f>
        <v>11</v>
      </c>
      <c r="B572">
        <f>IF(A572&gt;0,train!F573,"NA")</f>
        <v>53</v>
      </c>
      <c r="F572" t="e">
        <f>FIND("Mr.",train!D573)</f>
        <v>#VALUE!</v>
      </c>
      <c r="G572" t="e">
        <f>IF(F572&gt;0,train!F573,"NA")</f>
        <v>#VALUE!</v>
      </c>
      <c r="J572" t="e">
        <f>FIND("Miss.",train!D573)</f>
        <v>#VALUE!</v>
      </c>
      <c r="K572" t="e">
        <f>IF(J572&gt;0,train!F573,"NA")</f>
        <v>#VALUE!</v>
      </c>
      <c r="N572" t="e">
        <f>FIND("Master.",train!D573)</f>
        <v>#VALUE!</v>
      </c>
    </row>
    <row r="573" spans="1:14" x14ac:dyDescent="0.25">
      <c r="A573" t="e">
        <f>FIND("Mrs.",train!D574)</f>
        <v>#VALUE!</v>
      </c>
      <c r="B573" t="e">
        <f>IF(A573&gt;0,train!F574,"NA")</f>
        <v>#VALUE!</v>
      </c>
      <c r="F573">
        <f>FIND("Mr.",train!D574)</f>
        <v>8</v>
      </c>
      <c r="G573">
        <f>IF(F573&gt;0,train!F574,"NA")</f>
        <v>36</v>
      </c>
      <c r="J573" t="e">
        <f>FIND("Miss.",train!D574)</f>
        <v>#VALUE!</v>
      </c>
      <c r="K573" t="e">
        <f>IF(J573&gt;0,train!F574,"NA")</f>
        <v>#VALUE!</v>
      </c>
      <c r="N573" t="e">
        <f>FIND("Master.",train!D574)</f>
        <v>#VALUE!</v>
      </c>
    </row>
    <row r="574" spans="1:14" x14ac:dyDescent="0.25">
      <c r="A574" t="e">
        <f>FIND("Mrs.",train!D575)</f>
        <v>#VALUE!</v>
      </c>
      <c r="B574" t="e">
        <f>IF(A574&gt;0,train!F575,"NA")</f>
        <v>#VALUE!</v>
      </c>
      <c r="F574" t="e">
        <f>FIND("Mr.",train!D575)</f>
        <v>#VALUE!</v>
      </c>
      <c r="G574" t="e">
        <f>IF(F574&gt;0,train!F575,"NA")</f>
        <v>#VALUE!</v>
      </c>
      <c r="J574">
        <f>FIND("Miss.",train!D575)</f>
        <v>8</v>
      </c>
      <c r="K574">
        <f>IF(J574&gt;0,train!F575,"NA")</f>
        <v>21</v>
      </c>
      <c r="N574" t="e">
        <f>FIND("Master.",train!D575)</f>
        <v>#VALUE!</v>
      </c>
    </row>
    <row r="575" spans="1:14" x14ac:dyDescent="0.25">
      <c r="A575" t="e">
        <f>FIND("Mrs.",train!D576)</f>
        <v>#VALUE!</v>
      </c>
      <c r="B575" t="e">
        <f>IF(A575&gt;0,train!F576,"NA")</f>
        <v>#VALUE!</v>
      </c>
      <c r="F575">
        <f>FIND("Mr.",train!D576)</f>
        <v>7</v>
      </c>
      <c r="G575">
        <f>IF(F575&gt;0,train!F576,"NA")</f>
        <v>16</v>
      </c>
      <c r="J575" t="e">
        <f>FIND("Miss.",train!D576)</f>
        <v>#VALUE!</v>
      </c>
      <c r="K575" t="e">
        <f>IF(J575&gt;0,train!F576,"NA")</f>
        <v>#VALUE!</v>
      </c>
      <c r="N575" t="e">
        <f>FIND("Master.",train!D576)</f>
        <v>#VALUE!</v>
      </c>
    </row>
    <row r="576" spans="1:14" x14ac:dyDescent="0.25">
      <c r="A576" t="e">
        <f>FIND("Mrs.",train!D577)</f>
        <v>#VALUE!</v>
      </c>
      <c r="B576" t="e">
        <f>IF(A576&gt;0,train!F577,"NA")</f>
        <v>#VALUE!</v>
      </c>
      <c r="F576">
        <f>FIND("Mr.",train!D577)</f>
        <v>11</v>
      </c>
      <c r="G576">
        <f>IF(F576&gt;0,train!F577,"NA")</f>
        <v>19</v>
      </c>
      <c r="J576" t="e">
        <f>FIND("Miss.",train!D577)</f>
        <v>#VALUE!</v>
      </c>
      <c r="K576" t="e">
        <f>IF(J576&gt;0,train!F577,"NA")</f>
        <v>#VALUE!</v>
      </c>
      <c r="N576" t="e">
        <f>FIND("Master.",train!D577)</f>
        <v>#VALUE!</v>
      </c>
    </row>
    <row r="577" spans="1:14" x14ac:dyDescent="0.25">
      <c r="A577" t="e">
        <f>FIND("Mrs.",train!D578)</f>
        <v>#VALUE!</v>
      </c>
      <c r="B577" t="e">
        <f>IF(A577&gt;0,train!F578,"NA")</f>
        <v>#VALUE!</v>
      </c>
      <c r="F577" t="e">
        <f>FIND("Mr.",train!D578)</f>
        <v>#VALUE!</v>
      </c>
      <c r="G577" t="e">
        <f>IF(F577&gt;0,train!F578,"NA")</f>
        <v>#VALUE!</v>
      </c>
      <c r="J577">
        <f>FIND("Miss.",train!D578)</f>
        <v>10</v>
      </c>
      <c r="K577">
        <f>IF(J577&gt;0,train!F578,"NA")</f>
        <v>34</v>
      </c>
      <c r="N577" t="e">
        <f>FIND("Master.",train!D578)</f>
        <v>#VALUE!</v>
      </c>
    </row>
    <row r="578" spans="1:14" x14ac:dyDescent="0.25">
      <c r="A578">
        <f>FIND("Mrs.",train!D579)</f>
        <v>9</v>
      </c>
      <c r="B578">
        <f>IF(A578&gt;0,train!F579,"NA")</f>
        <v>39</v>
      </c>
      <c r="F578" t="e">
        <f>FIND("Mr.",train!D579)</f>
        <v>#VALUE!</v>
      </c>
      <c r="G578" t="e">
        <f>IF(F578&gt;0,train!F579,"NA")</f>
        <v>#VALUE!</v>
      </c>
      <c r="J578" t="e">
        <f>FIND("Miss.",train!D579)</f>
        <v>#VALUE!</v>
      </c>
      <c r="K578" t="e">
        <f>IF(J578&gt;0,train!F579,"NA")</f>
        <v>#VALUE!</v>
      </c>
      <c r="N578" t="e">
        <f>FIND("Master.",train!D579)</f>
        <v>#VALUE!</v>
      </c>
    </row>
    <row r="579" spans="1:14" x14ac:dyDescent="0.25">
      <c r="A579">
        <f>FIND("Mrs.",train!D580)</f>
        <v>8</v>
      </c>
      <c r="B579">
        <f>IF(A579&gt;0,train!F580,"NA")</f>
        <v>36</v>
      </c>
      <c r="F579" t="e">
        <f>FIND("Mr.",train!D580)</f>
        <v>#VALUE!</v>
      </c>
      <c r="G579" t="e">
        <f>IF(F579&gt;0,train!F580,"NA")</f>
        <v>#VALUE!</v>
      </c>
      <c r="J579" t="e">
        <f>FIND("Miss.",train!D580)</f>
        <v>#VALUE!</v>
      </c>
      <c r="K579" t="e">
        <f>IF(J579&gt;0,train!F580,"NA")</f>
        <v>#VALUE!</v>
      </c>
      <c r="N579" t="e">
        <f>FIND("Master.",train!D580)</f>
        <v>#VALUE!</v>
      </c>
    </row>
    <row r="580" spans="1:14" x14ac:dyDescent="0.25">
      <c r="A580" t="e">
        <f>FIND("Mrs.",train!D581)</f>
        <v>#VALUE!</v>
      </c>
      <c r="B580" t="e">
        <f>IF(A580&gt;0,train!F581,"NA")</f>
        <v>#VALUE!</v>
      </c>
      <c r="F580">
        <f>FIND("Mr.",train!D581)</f>
        <v>10</v>
      </c>
      <c r="G580">
        <f>IF(F580&gt;0,train!F581,"NA")</f>
        <v>32</v>
      </c>
      <c r="J580" t="e">
        <f>FIND("Miss.",train!D581)</f>
        <v>#VALUE!</v>
      </c>
      <c r="K580" t="e">
        <f>IF(J580&gt;0,train!F581,"NA")</f>
        <v>#VALUE!</v>
      </c>
      <c r="N580" t="e">
        <f>FIND("Master.",train!D581)</f>
        <v>#VALUE!</v>
      </c>
    </row>
    <row r="581" spans="1:14" x14ac:dyDescent="0.25">
      <c r="A581" t="e">
        <f>FIND("Mrs.",train!D582)</f>
        <v>#VALUE!</v>
      </c>
      <c r="B581" t="e">
        <f>IF(A581&gt;0,train!F582,"NA")</f>
        <v>#VALUE!</v>
      </c>
      <c r="F581" t="e">
        <f>FIND("Mr.",train!D582)</f>
        <v>#VALUE!</v>
      </c>
      <c r="G581" t="e">
        <f>IF(F581&gt;0,train!F582,"NA")</f>
        <v>#VALUE!</v>
      </c>
      <c r="J581">
        <f>FIND("Miss.",train!D582)</f>
        <v>10</v>
      </c>
      <c r="K581">
        <f>IF(J581&gt;0,train!F582,"NA")</f>
        <v>25</v>
      </c>
      <c r="N581" t="e">
        <f>FIND("Master.",train!D582)</f>
        <v>#VALUE!</v>
      </c>
    </row>
    <row r="582" spans="1:14" x14ac:dyDescent="0.25">
      <c r="A582">
        <f>FIND("Mrs.",train!D583)</f>
        <v>9</v>
      </c>
      <c r="B582">
        <f>IF(A582&gt;0,train!F583,"NA")</f>
        <v>39</v>
      </c>
      <c r="F582" t="e">
        <f>FIND("Mr.",train!D583)</f>
        <v>#VALUE!</v>
      </c>
      <c r="G582" t="e">
        <f>IF(F582&gt;0,train!F583,"NA")</f>
        <v>#VALUE!</v>
      </c>
      <c r="J582" t="e">
        <f>FIND("Miss.",train!D583)</f>
        <v>#VALUE!</v>
      </c>
      <c r="K582" t="e">
        <f>IF(J582&gt;0,train!F583,"NA")</f>
        <v>#VALUE!</v>
      </c>
      <c r="N582" t="e">
        <f>FIND("Master.",train!D583)</f>
        <v>#VALUE!</v>
      </c>
    </row>
    <row r="583" spans="1:14" x14ac:dyDescent="0.25">
      <c r="A583" t="e">
        <f>FIND("Mrs.",train!D584)</f>
        <v>#VALUE!</v>
      </c>
      <c r="B583" t="e">
        <f>IF(A583&gt;0,train!F584,"NA")</f>
        <v>#VALUE!</v>
      </c>
      <c r="F583">
        <f>FIND("Mr.",train!D584)</f>
        <v>10</v>
      </c>
      <c r="G583">
        <f>IF(F583&gt;0,train!F584,"NA")</f>
        <v>54</v>
      </c>
      <c r="J583" t="e">
        <f>FIND("Miss.",train!D584)</f>
        <v>#VALUE!</v>
      </c>
      <c r="K583" t="e">
        <f>IF(J583&gt;0,train!F584,"NA")</f>
        <v>#VALUE!</v>
      </c>
      <c r="N583" t="e">
        <f>FIND("Master.",train!D584)</f>
        <v>#VALUE!</v>
      </c>
    </row>
    <row r="584" spans="1:14" x14ac:dyDescent="0.25">
      <c r="A584" t="e">
        <f>FIND("Mrs.",train!D585)</f>
        <v>#VALUE!</v>
      </c>
      <c r="B584" t="e">
        <f>IF(A584&gt;0,train!F585,"NA")</f>
        <v>#VALUE!</v>
      </c>
      <c r="F584">
        <f>FIND("Mr.",train!D585)</f>
        <v>7</v>
      </c>
      <c r="G584">
        <f>IF(F584&gt;0,train!F585,"NA")</f>
        <v>36</v>
      </c>
      <c r="J584" t="e">
        <f>FIND("Miss.",train!D585)</f>
        <v>#VALUE!</v>
      </c>
      <c r="K584" t="e">
        <f>IF(J584&gt;0,train!F585,"NA")</f>
        <v>#VALUE!</v>
      </c>
      <c r="N584" t="e">
        <f>FIND("Master.",train!D585)</f>
        <v>#VALUE!</v>
      </c>
    </row>
    <row r="585" spans="1:14" x14ac:dyDescent="0.25">
      <c r="A585" t="e">
        <f>FIND("Mrs.",train!D586)</f>
        <v>#VALUE!</v>
      </c>
      <c r="B585" t="e">
        <f>IF(A585&gt;0,train!F586,"NA")</f>
        <v>#VALUE!</v>
      </c>
      <c r="F585">
        <f>FIND("Mr.",train!D586)</f>
        <v>10</v>
      </c>
      <c r="G585">
        <f>IF(F585&gt;0,train!F586,"NA")</f>
        <v>32</v>
      </c>
      <c r="J585" t="e">
        <f>FIND("Miss.",train!D586)</f>
        <v>#VALUE!</v>
      </c>
      <c r="K585" t="e">
        <f>IF(J585&gt;0,train!F586,"NA")</f>
        <v>#VALUE!</v>
      </c>
      <c r="N585" t="e">
        <f>FIND("Master.",train!D586)</f>
        <v>#VALUE!</v>
      </c>
    </row>
    <row r="586" spans="1:14" x14ac:dyDescent="0.25">
      <c r="A586" t="e">
        <f>FIND("Mrs.",train!D587)</f>
        <v>#VALUE!</v>
      </c>
      <c r="B586" t="e">
        <f>IF(A586&gt;0,train!F587,"NA")</f>
        <v>#VALUE!</v>
      </c>
      <c r="F586" t="e">
        <f>FIND("Mr.",train!D587)</f>
        <v>#VALUE!</v>
      </c>
      <c r="G586" t="e">
        <f>IF(F586&gt;0,train!F587,"NA")</f>
        <v>#VALUE!</v>
      </c>
      <c r="J586">
        <f>FIND("Miss.",train!D587)</f>
        <v>10</v>
      </c>
      <c r="K586">
        <f>IF(J586&gt;0,train!F587,"NA")</f>
        <v>18</v>
      </c>
      <c r="N586" t="e">
        <f>FIND("Master.",train!D587)</f>
        <v>#VALUE!</v>
      </c>
    </row>
    <row r="587" spans="1:14" x14ac:dyDescent="0.25">
      <c r="A587" t="e">
        <f>FIND("Mrs.",train!D588)</f>
        <v>#VALUE!</v>
      </c>
      <c r="B587" t="e">
        <f>IF(A587&gt;0,train!F588,"NA")</f>
        <v>#VALUE!</v>
      </c>
      <c r="F587">
        <f>FIND("Mr.",train!D588)</f>
        <v>9</v>
      </c>
      <c r="G587">
        <f>IF(F587&gt;0,train!F588,"NA")</f>
        <v>47</v>
      </c>
      <c r="J587" t="e">
        <f>FIND("Miss.",train!D588)</f>
        <v>#VALUE!</v>
      </c>
      <c r="K587" t="e">
        <f>IF(J587&gt;0,train!F588,"NA")</f>
        <v>#VALUE!</v>
      </c>
      <c r="N587" t="e">
        <f>FIND("Master.",train!D588)</f>
        <v>#VALUE!</v>
      </c>
    </row>
    <row r="588" spans="1:14" x14ac:dyDescent="0.25">
      <c r="A588" t="e">
        <f>FIND("Mrs.",train!D589)</f>
        <v>#VALUE!</v>
      </c>
      <c r="B588" t="e">
        <f>IF(A588&gt;0,train!F589,"NA")</f>
        <v>#VALUE!</v>
      </c>
      <c r="F588">
        <f>FIND("Mr.",train!D589)</f>
        <v>19</v>
      </c>
      <c r="G588">
        <f>IF(F588&gt;0,train!F589,"NA")</f>
        <v>60</v>
      </c>
      <c r="J588" t="e">
        <f>FIND("Miss.",train!D589)</f>
        <v>#VALUE!</v>
      </c>
      <c r="K588" t="e">
        <f>IF(J588&gt;0,train!F589,"NA")</f>
        <v>#VALUE!</v>
      </c>
      <c r="N588" t="e">
        <f>FIND("Master.",train!D589)</f>
        <v>#VALUE!</v>
      </c>
    </row>
    <row r="589" spans="1:14" x14ac:dyDescent="0.25">
      <c r="A589" t="e">
        <f>FIND("Mrs.",train!D590)</f>
        <v>#VALUE!</v>
      </c>
      <c r="B589" t="e">
        <f>IF(A589&gt;0,train!F590,"NA")</f>
        <v>#VALUE!</v>
      </c>
      <c r="F589">
        <f>FIND("Mr.",train!D590)</f>
        <v>11</v>
      </c>
      <c r="G589">
        <f>IF(F589&gt;0,train!F590,"NA")</f>
        <v>22</v>
      </c>
      <c r="J589" t="e">
        <f>FIND("Miss.",train!D590)</f>
        <v>#VALUE!</v>
      </c>
      <c r="K589" t="e">
        <f>IF(J589&gt;0,train!F590,"NA")</f>
        <v>#VALUE!</v>
      </c>
      <c r="N589" t="e">
        <f>FIND("Master.",train!D590)</f>
        <v>#VALUE!</v>
      </c>
    </row>
    <row r="590" spans="1:14" x14ac:dyDescent="0.25">
      <c r="A590" t="e">
        <f>FIND("Mrs.",train!D591)</f>
        <v>#VALUE!</v>
      </c>
      <c r="B590" t="e">
        <f>IF(A590&gt;0,train!F591,"NA")</f>
        <v>#VALUE!</v>
      </c>
      <c r="F590">
        <f>FIND("Mr.",train!D591)</f>
        <v>10</v>
      </c>
      <c r="G590">
        <f>IF(F590&gt;0,train!F591,"NA")</f>
        <v>32</v>
      </c>
      <c r="J590" t="e">
        <f>FIND("Miss.",train!D591)</f>
        <v>#VALUE!</v>
      </c>
      <c r="K590" t="e">
        <f>IF(J590&gt;0,train!F591,"NA")</f>
        <v>#VALUE!</v>
      </c>
      <c r="N590" t="e">
        <f>FIND("Master.",train!D591)</f>
        <v>#VALUE!</v>
      </c>
    </row>
    <row r="591" spans="1:14" x14ac:dyDescent="0.25">
      <c r="A591" t="e">
        <f>FIND("Mrs.",train!D592)</f>
        <v>#VALUE!</v>
      </c>
      <c r="B591" t="e">
        <f>IF(A591&gt;0,train!F592,"NA")</f>
        <v>#VALUE!</v>
      </c>
      <c r="F591">
        <f>FIND("Mr.",train!D592)</f>
        <v>12</v>
      </c>
      <c r="G591">
        <f>IF(F591&gt;0,train!F592,"NA")</f>
        <v>32</v>
      </c>
      <c r="J591" t="e">
        <f>FIND("Miss.",train!D592)</f>
        <v>#VALUE!</v>
      </c>
      <c r="K591" t="e">
        <f>IF(J591&gt;0,train!F592,"NA")</f>
        <v>#VALUE!</v>
      </c>
      <c r="N591" t="e">
        <f>FIND("Master.",train!D592)</f>
        <v>#VALUE!</v>
      </c>
    </row>
    <row r="592" spans="1:14" x14ac:dyDescent="0.25">
      <c r="A592">
        <f>FIND("Mrs.",train!D593)</f>
        <v>13</v>
      </c>
      <c r="B592">
        <f>IF(A592&gt;0,train!F593,"NA")</f>
        <v>52</v>
      </c>
      <c r="F592" t="e">
        <f>FIND("Mr.",train!D593)</f>
        <v>#VALUE!</v>
      </c>
      <c r="G592" t="e">
        <f>IF(F592&gt;0,train!F593,"NA")</f>
        <v>#VALUE!</v>
      </c>
      <c r="J592" t="e">
        <f>FIND("Miss.",train!D593)</f>
        <v>#VALUE!</v>
      </c>
      <c r="K592" t="e">
        <f>IF(J592&gt;0,train!F593,"NA")</f>
        <v>#VALUE!</v>
      </c>
      <c r="N592" t="e">
        <f>FIND("Master.",train!D593)</f>
        <v>#VALUE!</v>
      </c>
    </row>
    <row r="593" spans="1:14" x14ac:dyDescent="0.25">
      <c r="A593" t="e">
        <f>FIND("Mrs.",train!D594)</f>
        <v>#VALUE!</v>
      </c>
      <c r="B593" t="e">
        <f>IF(A593&gt;0,train!F594,"NA")</f>
        <v>#VALUE!</v>
      </c>
      <c r="F593">
        <f>FIND("Mr.",train!D594)</f>
        <v>10</v>
      </c>
      <c r="G593">
        <f>IF(F593&gt;0,train!F594,"NA")</f>
        <v>47</v>
      </c>
      <c r="J593" t="e">
        <f>FIND("Miss.",train!D594)</f>
        <v>#VALUE!</v>
      </c>
      <c r="K593" t="e">
        <f>IF(J593&gt;0,train!F594,"NA")</f>
        <v>#VALUE!</v>
      </c>
      <c r="N593" t="e">
        <f>FIND("Master.",train!D594)</f>
        <v>#VALUE!</v>
      </c>
    </row>
    <row r="594" spans="1:14" x14ac:dyDescent="0.25">
      <c r="A594" t="e">
        <f>FIND("Mrs.",train!D595)</f>
        <v>#VALUE!</v>
      </c>
      <c r="B594" t="e">
        <f>IF(A594&gt;0,train!F595,"NA")</f>
        <v>#VALUE!</v>
      </c>
      <c r="F594" t="e">
        <f>FIND("Mr.",train!D595)</f>
        <v>#VALUE!</v>
      </c>
      <c r="G594" t="e">
        <f>IF(F594&gt;0,train!F595,"NA")</f>
        <v>#VALUE!</v>
      </c>
      <c r="J594">
        <f>FIND("Miss.",train!D595)</f>
        <v>9</v>
      </c>
      <c r="K594">
        <f>IF(J594&gt;0,train!F595,"NA")</f>
        <v>21</v>
      </c>
      <c r="N594" t="e">
        <f>FIND("Master.",train!D595)</f>
        <v>#VALUE!</v>
      </c>
    </row>
    <row r="595" spans="1:14" x14ac:dyDescent="0.25">
      <c r="A595" t="e">
        <f>FIND("Mrs.",train!D596)</f>
        <v>#VALUE!</v>
      </c>
      <c r="B595" t="e">
        <f>IF(A595&gt;0,train!F596,"NA")</f>
        <v>#VALUE!</v>
      </c>
      <c r="F595">
        <f>FIND("Mr.",train!D596)</f>
        <v>10</v>
      </c>
      <c r="G595">
        <f>IF(F595&gt;0,train!F596,"NA")</f>
        <v>37</v>
      </c>
      <c r="J595" t="e">
        <f>FIND("Miss.",train!D596)</f>
        <v>#VALUE!</v>
      </c>
      <c r="K595" t="e">
        <f>IF(J595&gt;0,train!F596,"NA")</f>
        <v>#VALUE!</v>
      </c>
      <c r="N595" t="e">
        <f>FIND("Master.",train!D596)</f>
        <v>#VALUE!</v>
      </c>
    </row>
    <row r="596" spans="1:14" x14ac:dyDescent="0.25">
      <c r="A596" t="e">
        <f>FIND("Mrs.",train!D597)</f>
        <v>#VALUE!</v>
      </c>
      <c r="B596" t="e">
        <f>IF(A596&gt;0,train!F597,"NA")</f>
        <v>#VALUE!</v>
      </c>
      <c r="F596">
        <f>FIND("Mr.",train!D597)</f>
        <v>11</v>
      </c>
      <c r="G596">
        <f>IF(F596&gt;0,train!F597,"NA")</f>
        <v>36</v>
      </c>
      <c r="J596" t="e">
        <f>FIND("Miss.",train!D597)</f>
        <v>#VALUE!</v>
      </c>
      <c r="K596" t="e">
        <f>IF(J596&gt;0,train!F597,"NA")</f>
        <v>#VALUE!</v>
      </c>
      <c r="N596" t="e">
        <f>FIND("Master.",train!D597)</f>
        <v>#VALUE!</v>
      </c>
    </row>
    <row r="597" spans="1:14" x14ac:dyDescent="0.25">
      <c r="A597" t="e">
        <f>FIND("Mrs.",train!D598)</f>
        <v>#VALUE!</v>
      </c>
      <c r="B597" t="e">
        <f>IF(A597&gt;0,train!F598,"NA")</f>
        <v>#VALUE!</v>
      </c>
      <c r="F597" t="e">
        <f>FIND("Mr.",train!D598)</f>
        <v>#VALUE!</v>
      </c>
      <c r="G597" t="e">
        <f>IF(F597&gt;0,train!F598,"NA")</f>
        <v>#VALUE!</v>
      </c>
      <c r="J597">
        <f>FIND("Miss.",train!D598)</f>
        <v>9</v>
      </c>
      <c r="K597">
        <f>IF(J597&gt;0,train!F598,"NA")</f>
        <v>21</v>
      </c>
      <c r="N597" t="e">
        <f>FIND("Master.",train!D598)</f>
        <v>#VALUE!</v>
      </c>
    </row>
    <row r="598" spans="1:14" x14ac:dyDescent="0.25">
      <c r="A598" t="e">
        <f>FIND("Mrs.",train!D599)</f>
        <v>#VALUE!</v>
      </c>
      <c r="B598" t="e">
        <f>IF(A598&gt;0,train!F599,"NA")</f>
        <v>#VALUE!</v>
      </c>
      <c r="F598">
        <f>FIND("Mr.",train!D599)</f>
        <v>10</v>
      </c>
      <c r="G598">
        <f>IF(F598&gt;0,train!F599,"NA")</f>
        <v>49</v>
      </c>
      <c r="J598" t="e">
        <f>FIND("Miss.",train!D599)</f>
        <v>#VALUE!</v>
      </c>
      <c r="K598" t="e">
        <f>IF(J598&gt;0,train!F599,"NA")</f>
        <v>#VALUE!</v>
      </c>
      <c r="N598" t="e">
        <f>FIND("Master.",train!D599)</f>
        <v>#VALUE!</v>
      </c>
    </row>
    <row r="599" spans="1:14" x14ac:dyDescent="0.25">
      <c r="A599" t="e">
        <f>FIND("Mrs.",train!D600)</f>
        <v>#VALUE!</v>
      </c>
      <c r="B599" t="e">
        <f>IF(A599&gt;0,train!F600,"NA")</f>
        <v>#VALUE!</v>
      </c>
      <c r="F599">
        <f>FIND("Mr.",train!D600)</f>
        <v>9</v>
      </c>
      <c r="G599">
        <f>IF(F599&gt;0,train!F600,"NA")</f>
        <v>32</v>
      </c>
      <c r="J599" t="e">
        <f>FIND("Miss.",train!D600)</f>
        <v>#VALUE!</v>
      </c>
      <c r="K599" t="e">
        <f>IF(J599&gt;0,train!F600,"NA")</f>
        <v>#VALUE!</v>
      </c>
      <c r="N599" t="e">
        <f>FIND("Master.",train!D600)</f>
        <v>#VALUE!</v>
      </c>
    </row>
    <row r="600" spans="1:14" x14ac:dyDescent="0.25">
      <c r="A600" t="e">
        <f>FIND("Mrs.",train!D601)</f>
        <v>#VALUE!</v>
      </c>
      <c r="B600" t="e">
        <f>IF(A600&gt;0,train!F601,"NA")</f>
        <v>#VALUE!</v>
      </c>
      <c r="F600" t="e">
        <f>FIND("Mr.",train!D601)</f>
        <v>#VALUE!</v>
      </c>
      <c r="G600" t="e">
        <f>IF(F600&gt;0,train!F601,"NA")</f>
        <v>#VALUE!</v>
      </c>
      <c r="J600" t="e">
        <f>FIND("Miss.",train!D601)</f>
        <v>#VALUE!</v>
      </c>
      <c r="K600" t="e">
        <f>IF(J600&gt;0,train!F601,"NA")</f>
        <v>#VALUE!</v>
      </c>
      <c r="N600" t="e">
        <f>FIND("Master.",train!D601)</f>
        <v>#VALUE!</v>
      </c>
    </row>
    <row r="601" spans="1:14" x14ac:dyDescent="0.25">
      <c r="A601">
        <f>FIND("Mrs.",train!D602)</f>
        <v>12</v>
      </c>
      <c r="B601">
        <f>IF(A601&gt;0,train!F602,"NA")</f>
        <v>24</v>
      </c>
      <c r="F601" t="e">
        <f>FIND("Mr.",train!D602)</f>
        <v>#VALUE!</v>
      </c>
      <c r="G601" t="e">
        <f>IF(F601&gt;0,train!F602,"NA")</f>
        <v>#VALUE!</v>
      </c>
      <c r="J601" t="e">
        <f>FIND("Miss.",train!D602)</f>
        <v>#VALUE!</v>
      </c>
      <c r="K601" t="e">
        <f>IF(J601&gt;0,train!F602,"NA")</f>
        <v>#VALUE!</v>
      </c>
      <c r="N601" t="e">
        <f>FIND("Master.",train!D602)</f>
        <v>#VALUE!</v>
      </c>
    </row>
    <row r="602" spans="1:14" x14ac:dyDescent="0.25">
      <c r="A602" t="e">
        <f>FIND("Mrs.",train!D603)</f>
        <v>#VALUE!</v>
      </c>
      <c r="B602" t="e">
        <f>IF(A602&gt;0,train!F603,"NA")</f>
        <v>#VALUE!</v>
      </c>
      <c r="F602">
        <f>FIND("Mr.",train!D603)</f>
        <v>12</v>
      </c>
      <c r="G602">
        <f>IF(F602&gt;0,train!F603,"NA")</f>
        <v>32</v>
      </c>
      <c r="J602" t="e">
        <f>FIND("Miss.",train!D603)</f>
        <v>#VALUE!</v>
      </c>
      <c r="K602" t="e">
        <f>IF(J602&gt;0,train!F603,"NA")</f>
        <v>#VALUE!</v>
      </c>
      <c r="N602" t="e">
        <f>FIND("Master.",train!D603)</f>
        <v>#VALUE!</v>
      </c>
    </row>
    <row r="603" spans="1:14" x14ac:dyDescent="0.25">
      <c r="A603" t="e">
        <f>FIND("Mrs.",train!D604)</f>
        <v>#VALUE!</v>
      </c>
      <c r="B603" t="e">
        <f>IF(A603&gt;0,train!F604,"NA")</f>
        <v>#VALUE!</v>
      </c>
      <c r="F603">
        <f>FIND("Mr.",train!D604)</f>
        <v>13</v>
      </c>
      <c r="G603">
        <f>IF(F603&gt;0,train!F604,"NA")</f>
        <v>32</v>
      </c>
      <c r="J603" t="e">
        <f>FIND("Miss.",train!D604)</f>
        <v>#VALUE!</v>
      </c>
      <c r="K603" t="e">
        <f>IF(J603&gt;0,train!F604,"NA")</f>
        <v>#VALUE!</v>
      </c>
      <c r="N603" t="e">
        <f>FIND("Master.",train!D604)</f>
        <v>#VALUE!</v>
      </c>
    </row>
    <row r="604" spans="1:14" x14ac:dyDescent="0.25">
      <c r="A604" t="e">
        <f>FIND("Mrs.",train!D605)</f>
        <v>#VALUE!</v>
      </c>
      <c r="B604" t="e">
        <f>IF(A604&gt;0,train!F605,"NA")</f>
        <v>#VALUE!</v>
      </c>
      <c r="F604">
        <f>FIND("Mr.",train!D605)</f>
        <v>9</v>
      </c>
      <c r="G604">
        <f>IF(F604&gt;0,train!F605,"NA")</f>
        <v>44</v>
      </c>
      <c r="J604" t="e">
        <f>FIND("Miss.",train!D605)</f>
        <v>#VALUE!</v>
      </c>
      <c r="K604" t="e">
        <f>IF(J604&gt;0,train!F605,"NA")</f>
        <v>#VALUE!</v>
      </c>
      <c r="N604" t="e">
        <f>FIND("Master.",train!D605)</f>
        <v>#VALUE!</v>
      </c>
    </row>
    <row r="605" spans="1:14" x14ac:dyDescent="0.25">
      <c r="A605" t="e">
        <f>FIND("Mrs.",train!D606)</f>
        <v>#VALUE!</v>
      </c>
      <c r="B605" t="e">
        <f>IF(A605&gt;0,train!F606,"NA")</f>
        <v>#VALUE!</v>
      </c>
      <c r="F605">
        <f>FIND("Mr.",train!D606)</f>
        <v>8</v>
      </c>
      <c r="G605">
        <f>IF(F605&gt;0,train!F606,"NA")</f>
        <v>32</v>
      </c>
      <c r="J605" t="e">
        <f>FIND("Miss.",train!D606)</f>
        <v>#VALUE!</v>
      </c>
      <c r="K605" t="e">
        <f>IF(J605&gt;0,train!F606,"NA")</f>
        <v>#VALUE!</v>
      </c>
      <c r="N605" t="e">
        <f>FIND("Master.",train!D606)</f>
        <v>#VALUE!</v>
      </c>
    </row>
    <row r="606" spans="1:14" x14ac:dyDescent="0.25">
      <c r="A606" t="e">
        <f>FIND("Mrs.",train!D607)</f>
        <v>#VALUE!</v>
      </c>
      <c r="B606" t="e">
        <f>IF(A606&gt;0,train!F607,"NA")</f>
        <v>#VALUE!</v>
      </c>
      <c r="F606">
        <f>FIND("Mr.",train!D607)</f>
        <v>10</v>
      </c>
      <c r="G606">
        <f>IF(F606&gt;0,train!F607,"NA")</f>
        <v>36</v>
      </c>
      <c r="J606" t="e">
        <f>FIND("Miss.",train!D607)</f>
        <v>#VALUE!</v>
      </c>
      <c r="K606" t="e">
        <f>IF(J606&gt;0,train!F607,"NA")</f>
        <v>#VALUE!</v>
      </c>
      <c r="N606" t="e">
        <f>FIND("Master.",train!D607)</f>
        <v>#VALUE!</v>
      </c>
    </row>
    <row r="607" spans="1:14" x14ac:dyDescent="0.25">
      <c r="A607" t="e">
        <f>FIND("Mrs.",train!D608)</f>
        <v>#VALUE!</v>
      </c>
      <c r="B607" t="e">
        <f>IF(A607&gt;0,train!F608,"NA")</f>
        <v>#VALUE!</v>
      </c>
      <c r="F607">
        <f>FIND("Mr.",train!D608)</f>
        <v>9</v>
      </c>
      <c r="G607">
        <f>IF(F607&gt;0,train!F608,"NA")</f>
        <v>30</v>
      </c>
      <c r="J607" t="e">
        <f>FIND("Miss.",train!D608)</f>
        <v>#VALUE!</v>
      </c>
      <c r="K607" t="e">
        <f>IF(J607&gt;0,train!F608,"NA")</f>
        <v>#VALUE!</v>
      </c>
      <c r="N607" t="e">
        <f>FIND("Master.",train!D608)</f>
        <v>#VALUE!</v>
      </c>
    </row>
    <row r="608" spans="1:14" x14ac:dyDescent="0.25">
      <c r="A608" t="e">
        <f>FIND("Mrs.",train!D609)</f>
        <v>#VALUE!</v>
      </c>
      <c r="B608" t="e">
        <f>IF(A608&gt;0,train!F609,"NA")</f>
        <v>#VALUE!</v>
      </c>
      <c r="F608">
        <f>FIND("Mr.",train!D609)</f>
        <v>9</v>
      </c>
      <c r="G608">
        <f>IF(F608&gt;0,train!F609,"NA")</f>
        <v>27</v>
      </c>
      <c r="J608" t="e">
        <f>FIND("Miss.",train!D609)</f>
        <v>#VALUE!</v>
      </c>
      <c r="K608" t="e">
        <f>IF(J608&gt;0,train!F609,"NA")</f>
        <v>#VALUE!</v>
      </c>
      <c r="N608" t="e">
        <f>FIND("Master.",train!D609)</f>
        <v>#VALUE!</v>
      </c>
    </row>
    <row r="609" spans="1:14" x14ac:dyDescent="0.25">
      <c r="A609">
        <f>FIND("Mrs.",train!D610)</f>
        <v>10</v>
      </c>
      <c r="B609">
        <f>IF(A609&gt;0,train!F610,"NA")</f>
        <v>22</v>
      </c>
      <c r="F609" t="e">
        <f>FIND("Mr.",train!D610)</f>
        <v>#VALUE!</v>
      </c>
      <c r="G609" t="e">
        <f>IF(F609&gt;0,train!F610,"NA")</f>
        <v>#VALUE!</v>
      </c>
      <c r="J609" t="e">
        <f>FIND("Miss.",train!D610)</f>
        <v>#VALUE!</v>
      </c>
      <c r="K609" t="e">
        <f>IF(J609&gt;0,train!F610,"NA")</f>
        <v>#VALUE!</v>
      </c>
      <c r="N609" t="e">
        <f>FIND("Master.",train!D610)</f>
        <v>#VALUE!</v>
      </c>
    </row>
    <row r="610" spans="1:14" x14ac:dyDescent="0.25">
      <c r="A610" t="e">
        <f>FIND("Mrs.",train!D611)</f>
        <v>#VALUE!</v>
      </c>
      <c r="B610" t="e">
        <f>IF(A610&gt;0,train!F611,"NA")</f>
        <v>#VALUE!</v>
      </c>
      <c r="F610" t="e">
        <f>FIND("Mr.",train!D611)</f>
        <v>#VALUE!</v>
      </c>
      <c r="G610" t="e">
        <f>IF(F610&gt;0,train!F611,"NA")</f>
        <v>#VALUE!</v>
      </c>
      <c r="J610">
        <f>FIND("Miss.",train!D611)</f>
        <v>9</v>
      </c>
      <c r="K610">
        <f>IF(J610&gt;0,train!F611,"NA")</f>
        <v>40</v>
      </c>
      <c r="N610" t="e">
        <f>FIND("Master.",train!D611)</f>
        <v>#VALUE!</v>
      </c>
    </row>
    <row r="611" spans="1:14" x14ac:dyDescent="0.25">
      <c r="A611">
        <f>FIND("Mrs.",train!D612)</f>
        <v>12</v>
      </c>
      <c r="B611">
        <f>IF(A611&gt;0,train!F612,"NA")</f>
        <v>39</v>
      </c>
      <c r="F611" t="e">
        <f>FIND("Mr.",train!D612)</f>
        <v>#VALUE!</v>
      </c>
      <c r="G611" t="e">
        <f>IF(F611&gt;0,train!F612,"NA")</f>
        <v>#VALUE!</v>
      </c>
      <c r="J611" t="e">
        <f>FIND("Miss.",train!D612)</f>
        <v>#VALUE!</v>
      </c>
      <c r="K611" t="e">
        <f>IF(J611&gt;0,train!F612,"NA")</f>
        <v>#VALUE!</v>
      </c>
      <c r="N611" t="e">
        <f>FIND("Master.",train!D612)</f>
        <v>#VALUE!</v>
      </c>
    </row>
    <row r="612" spans="1:14" x14ac:dyDescent="0.25">
      <c r="A612" t="e">
        <f>FIND("Mrs.",train!D613)</f>
        <v>#VALUE!</v>
      </c>
      <c r="B612" t="e">
        <f>IF(A612&gt;0,train!F613,"NA")</f>
        <v>#VALUE!</v>
      </c>
      <c r="F612">
        <f>FIND("Mr.",train!D613)</f>
        <v>9</v>
      </c>
      <c r="G612">
        <f>IF(F612&gt;0,train!F613,"NA")</f>
        <v>32</v>
      </c>
      <c r="J612" t="e">
        <f>FIND("Miss.",train!D613)</f>
        <v>#VALUE!</v>
      </c>
      <c r="K612" t="e">
        <f>IF(J612&gt;0,train!F613,"NA")</f>
        <v>#VALUE!</v>
      </c>
      <c r="N612" t="e">
        <f>FIND("Master.",train!D613)</f>
        <v>#VALUE!</v>
      </c>
    </row>
    <row r="613" spans="1:14" x14ac:dyDescent="0.25">
      <c r="A613" t="e">
        <f>FIND("Mrs.",train!D614)</f>
        <v>#VALUE!</v>
      </c>
      <c r="B613" t="e">
        <f>IF(A613&gt;0,train!F614,"NA")</f>
        <v>#VALUE!</v>
      </c>
      <c r="F613" t="e">
        <f>FIND("Mr.",train!D614)</f>
        <v>#VALUE!</v>
      </c>
      <c r="G613" t="e">
        <f>IF(F613&gt;0,train!F614,"NA")</f>
        <v>#VALUE!</v>
      </c>
      <c r="J613">
        <f>FIND("Miss.",train!D614)</f>
        <v>9</v>
      </c>
      <c r="K613">
        <f>IF(J613&gt;0,train!F614,"NA")</f>
        <v>21</v>
      </c>
      <c r="N613" t="e">
        <f>FIND("Master.",train!D614)</f>
        <v>#VALUE!</v>
      </c>
    </row>
    <row r="614" spans="1:14" x14ac:dyDescent="0.25">
      <c r="A614" t="e">
        <f>FIND("Mrs.",train!D615)</f>
        <v>#VALUE!</v>
      </c>
      <c r="B614" t="e">
        <f>IF(A614&gt;0,train!F615,"NA")</f>
        <v>#VALUE!</v>
      </c>
      <c r="F614">
        <f>FIND("Mr.",train!D615)</f>
        <v>9</v>
      </c>
      <c r="G614">
        <f>IF(F614&gt;0,train!F615,"NA")</f>
        <v>32</v>
      </c>
      <c r="J614" t="e">
        <f>FIND("Miss.",train!D615)</f>
        <v>#VALUE!</v>
      </c>
      <c r="K614" t="e">
        <f>IF(J614&gt;0,train!F615,"NA")</f>
        <v>#VALUE!</v>
      </c>
      <c r="N614" t="e">
        <f>FIND("Master.",train!D615)</f>
        <v>#VALUE!</v>
      </c>
    </row>
    <row r="615" spans="1:14" x14ac:dyDescent="0.25">
      <c r="A615" t="e">
        <f>FIND("Mrs.",train!D616)</f>
        <v>#VALUE!</v>
      </c>
      <c r="B615" t="e">
        <f>IF(A615&gt;0,train!F616,"NA")</f>
        <v>#VALUE!</v>
      </c>
      <c r="F615">
        <f>FIND("Mr.",train!D616)</f>
        <v>14</v>
      </c>
      <c r="G615">
        <f>IF(F615&gt;0,train!F616,"NA")</f>
        <v>32</v>
      </c>
      <c r="J615" t="e">
        <f>FIND("Miss.",train!D616)</f>
        <v>#VALUE!</v>
      </c>
      <c r="K615" t="e">
        <f>IF(J615&gt;0,train!F616,"NA")</f>
        <v>#VALUE!</v>
      </c>
      <c r="N615" t="e">
        <f>FIND("Master.",train!D616)</f>
        <v>#VALUE!</v>
      </c>
    </row>
    <row r="616" spans="1:14" x14ac:dyDescent="0.25">
      <c r="A616" t="e">
        <f>FIND("Mrs.",train!D617)</f>
        <v>#VALUE!</v>
      </c>
      <c r="B616" t="e">
        <f>IF(A616&gt;0,train!F617,"NA")</f>
        <v>#VALUE!</v>
      </c>
      <c r="F616" t="e">
        <f>FIND("Mr.",train!D617)</f>
        <v>#VALUE!</v>
      </c>
      <c r="G616" t="e">
        <f>IF(F616&gt;0,train!F617,"NA")</f>
        <v>#VALUE!</v>
      </c>
      <c r="J616">
        <f>FIND("Miss.",train!D617)</f>
        <v>9</v>
      </c>
      <c r="K616">
        <f>IF(J616&gt;0,train!F617,"NA")</f>
        <v>24</v>
      </c>
      <c r="N616" t="e">
        <f>FIND("Master.",train!D617)</f>
        <v>#VALUE!</v>
      </c>
    </row>
    <row r="617" spans="1:14" x14ac:dyDescent="0.25">
      <c r="A617" t="e">
        <f>FIND("Mrs.",train!D618)</f>
        <v>#VALUE!</v>
      </c>
      <c r="B617" t="e">
        <f>IF(A617&gt;0,train!F618,"NA")</f>
        <v>#VALUE!</v>
      </c>
      <c r="F617">
        <f>FIND("Mr.",train!D618)</f>
        <v>9</v>
      </c>
      <c r="G617">
        <f>IF(F617&gt;0,train!F618,"NA")</f>
        <v>34</v>
      </c>
      <c r="J617" t="e">
        <f>FIND("Miss.",train!D618)</f>
        <v>#VALUE!</v>
      </c>
      <c r="K617" t="e">
        <f>IF(J617&gt;0,train!F618,"NA")</f>
        <v>#VALUE!</v>
      </c>
      <c r="N617" t="e">
        <f>FIND("Master.",train!D618)</f>
        <v>#VALUE!</v>
      </c>
    </row>
    <row r="618" spans="1:14" x14ac:dyDescent="0.25">
      <c r="A618">
        <f>FIND("Mrs.",train!D619)</f>
        <v>7</v>
      </c>
      <c r="B618">
        <f>IF(A618&gt;0,train!F619,"NA")</f>
        <v>26</v>
      </c>
      <c r="F618" t="e">
        <f>FIND("Mr.",train!D619)</f>
        <v>#VALUE!</v>
      </c>
      <c r="G618" t="e">
        <f>IF(F618&gt;0,train!F619,"NA")</f>
        <v>#VALUE!</v>
      </c>
      <c r="J618" t="e">
        <f>FIND("Miss.",train!D619)</f>
        <v>#VALUE!</v>
      </c>
      <c r="K618" t="e">
        <f>IF(J618&gt;0,train!F619,"NA")</f>
        <v>#VALUE!</v>
      </c>
      <c r="N618" t="e">
        <f>FIND("Master.",train!D619)</f>
        <v>#VALUE!</v>
      </c>
    </row>
    <row r="619" spans="1:14" x14ac:dyDescent="0.25">
      <c r="A619" t="e">
        <f>FIND("Mrs.",train!D620)</f>
        <v>#VALUE!</v>
      </c>
      <c r="B619" t="e">
        <f>IF(A619&gt;0,train!F620,"NA")</f>
        <v>#VALUE!</v>
      </c>
      <c r="F619" t="e">
        <f>FIND("Mr.",train!D620)</f>
        <v>#VALUE!</v>
      </c>
      <c r="G619" t="e">
        <f>IF(F619&gt;0,train!F620,"NA")</f>
        <v>#VALUE!</v>
      </c>
      <c r="J619">
        <f>FIND("Miss.",train!D620)</f>
        <v>9</v>
      </c>
      <c r="K619">
        <f>IF(J619&gt;0,train!F620,"NA")</f>
        <v>4</v>
      </c>
      <c r="N619" t="e">
        <f>FIND("Master.",train!D620)</f>
        <v>#VALUE!</v>
      </c>
    </row>
    <row r="620" spans="1:14" x14ac:dyDescent="0.25">
      <c r="A620" t="e">
        <f>FIND("Mrs.",train!D621)</f>
        <v>#VALUE!</v>
      </c>
      <c r="B620" t="e">
        <f>IF(A620&gt;0,train!F621,"NA")</f>
        <v>#VALUE!</v>
      </c>
      <c r="F620">
        <f>FIND("Mr.",train!D621)</f>
        <v>8</v>
      </c>
      <c r="G620">
        <f>IF(F620&gt;0,train!F621,"NA")</f>
        <v>26</v>
      </c>
      <c r="J620" t="e">
        <f>FIND("Miss.",train!D621)</f>
        <v>#VALUE!</v>
      </c>
      <c r="K620" t="e">
        <f>IF(J620&gt;0,train!F621,"NA")</f>
        <v>#VALUE!</v>
      </c>
      <c r="N620" t="e">
        <f>FIND("Master.",train!D621)</f>
        <v>#VALUE!</v>
      </c>
    </row>
    <row r="621" spans="1:14" x14ac:dyDescent="0.25">
      <c r="A621" t="e">
        <f>FIND("Mrs.",train!D622)</f>
        <v>#VALUE!</v>
      </c>
      <c r="B621" t="e">
        <f>IF(A621&gt;0,train!F622,"NA")</f>
        <v>#VALUE!</v>
      </c>
      <c r="F621">
        <f>FIND("Mr.",train!D622)</f>
        <v>10</v>
      </c>
      <c r="G621">
        <f>IF(F621&gt;0,train!F622,"NA")</f>
        <v>27</v>
      </c>
      <c r="J621" t="e">
        <f>FIND("Miss.",train!D622)</f>
        <v>#VALUE!</v>
      </c>
      <c r="K621" t="e">
        <f>IF(J621&gt;0,train!F622,"NA")</f>
        <v>#VALUE!</v>
      </c>
      <c r="N621" t="e">
        <f>FIND("Master.",train!D622)</f>
        <v>#VALUE!</v>
      </c>
    </row>
    <row r="622" spans="1:14" x14ac:dyDescent="0.25">
      <c r="A622" t="e">
        <f>FIND("Mrs.",train!D623)</f>
        <v>#VALUE!</v>
      </c>
      <c r="B622" t="e">
        <f>IF(A622&gt;0,train!F623,"NA")</f>
        <v>#VALUE!</v>
      </c>
      <c r="F622">
        <f>FIND("Mr.",train!D623)</f>
        <v>10</v>
      </c>
      <c r="G622">
        <f>IF(F622&gt;0,train!F623,"NA")</f>
        <v>42</v>
      </c>
      <c r="J622" t="e">
        <f>FIND("Miss.",train!D623)</f>
        <v>#VALUE!</v>
      </c>
      <c r="K622" t="e">
        <f>IF(J622&gt;0,train!F623,"NA")</f>
        <v>#VALUE!</v>
      </c>
      <c r="N622" t="e">
        <f>FIND("Master.",train!D623)</f>
        <v>#VALUE!</v>
      </c>
    </row>
    <row r="623" spans="1:14" x14ac:dyDescent="0.25">
      <c r="A623" t="e">
        <f>FIND("Mrs.",train!D624)</f>
        <v>#VALUE!</v>
      </c>
      <c r="B623" t="e">
        <f>IF(A623&gt;0,train!F624,"NA")</f>
        <v>#VALUE!</v>
      </c>
      <c r="F623">
        <f>FIND("Mr.",train!D624)</f>
        <v>8</v>
      </c>
      <c r="G623">
        <f>IF(F623&gt;0,train!F624,"NA")</f>
        <v>20</v>
      </c>
      <c r="J623" t="e">
        <f>FIND("Miss.",train!D624)</f>
        <v>#VALUE!</v>
      </c>
      <c r="K623" t="e">
        <f>IF(J623&gt;0,train!F624,"NA")</f>
        <v>#VALUE!</v>
      </c>
      <c r="N623" t="e">
        <f>FIND("Master.",train!D624)</f>
        <v>#VALUE!</v>
      </c>
    </row>
    <row r="624" spans="1:14" x14ac:dyDescent="0.25">
      <c r="A624" t="e">
        <f>FIND("Mrs.",train!D625)</f>
        <v>#VALUE!</v>
      </c>
      <c r="B624" t="e">
        <f>IF(A624&gt;0,train!F625,"NA")</f>
        <v>#VALUE!</v>
      </c>
      <c r="F624">
        <f>FIND("Mr.",train!D625)</f>
        <v>9</v>
      </c>
      <c r="G624">
        <f>IF(F624&gt;0,train!F625,"NA")</f>
        <v>21</v>
      </c>
      <c r="J624" t="e">
        <f>FIND("Miss.",train!D625)</f>
        <v>#VALUE!</v>
      </c>
      <c r="K624" t="e">
        <f>IF(J624&gt;0,train!F625,"NA")</f>
        <v>#VALUE!</v>
      </c>
      <c r="N624" t="e">
        <f>FIND("Master.",train!D625)</f>
        <v>#VALUE!</v>
      </c>
    </row>
    <row r="625" spans="1:14" x14ac:dyDescent="0.25">
      <c r="A625" t="e">
        <f>FIND("Mrs.",train!D626)</f>
        <v>#VALUE!</v>
      </c>
      <c r="B625" t="e">
        <f>IF(A625&gt;0,train!F626,"NA")</f>
        <v>#VALUE!</v>
      </c>
      <c r="F625">
        <f>FIND("Mr.",train!D626)</f>
        <v>8</v>
      </c>
      <c r="G625">
        <f>IF(F625&gt;0,train!F626,"NA")</f>
        <v>21</v>
      </c>
      <c r="J625" t="e">
        <f>FIND("Miss.",train!D626)</f>
        <v>#VALUE!</v>
      </c>
      <c r="K625" t="e">
        <f>IF(J625&gt;0,train!F626,"NA")</f>
        <v>#VALUE!</v>
      </c>
      <c r="N625" t="e">
        <f>FIND("Master.",train!D626)</f>
        <v>#VALUE!</v>
      </c>
    </row>
    <row r="626" spans="1:14" x14ac:dyDescent="0.25">
      <c r="A626" t="e">
        <f>FIND("Mrs.",train!D627)</f>
        <v>#VALUE!</v>
      </c>
      <c r="B626" t="e">
        <f>IF(A626&gt;0,train!F627,"NA")</f>
        <v>#VALUE!</v>
      </c>
      <c r="F626">
        <f>FIND("Mr.",train!D627)</f>
        <v>9</v>
      </c>
      <c r="G626">
        <f>IF(F626&gt;0,train!F627,"NA")</f>
        <v>61</v>
      </c>
      <c r="J626" t="e">
        <f>FIND("Miss.",train!D627)</f>
        <v>#VALUE!</v>
      </c>
      <c r="K626" t="e">
        <f>IF(J626&gt;0,train!F627,"NA")</f>
        <v>#VALUE!</v>
      </c>
      <c r="N626" t="e">
        <f>FIND("Master.",train!D627)</f>
        <v>#VALUE!</v>
      </c>
    </row>
    <row r="627" spans="1:14" x14ac:dyDescent="0.25">
      <c r="A627" t="e">
        <f>FIND("Mrs.",train!D628)</f>
        <v>#VALUE!</v>
      </c>
      <c r="B627" t="e">
        <f>IF(A627&gt;0,train!F628,"NA")</f>
        <v>#VALUE!</v>
      </c>
      <c r="F627" t="e">
        <f>FIND("Mr.",train!D628)</f>
        <v>#VALUE!</v>
      </c>
      <c r="G627" t="e">
        <f>IF(F627&gt;0,train!F628,"NA")</f>
        <v>#VALUE!</v>
      </c>
      <c r="J627" t="e">
        <f>FIND("Miss.",train!D628)</f>
        <v>#VALUE!</v>
      </c>
      <c r="K627" t="e">
        <f>IF(J627&gt;0,train!F628,"NA")</f>
        <v>#VALUE!</v>
      </c>
      <c r="N627" t="e">
        <f>FIND("Master.",train!D628)</f>
        <v>#VALUE!</v>
      </c>
    </row>
    <row r="628" spans="1:14" x14ac:dyDescent="0.25">
      <c r="A628" t="e">
        <f>FIND("Mrs.",train!D629)</f>
        <v>#VALUE!</v>
      </c>
      <c r="B628" t="e">
        <f>IF(A628&gt;0,train!F629,"NA")</f>
        <v>#VALUE!</v>
      </c>
      <c r="F628" t="e">
        <f>FIND("Mr.",train!D629)</f>
        <v>#VALUE!</v>
      </c>
      <c r="G628" t="e">
        <f>IF(F628&gt;0,train!F629,"NA")</f>
        <v>#VALUE!</v>
      </c>
      <c r="J628">
        <f>FIND("Miss.",train!D629)</f>
        <v>10</v>
      </c>
      <c r="K628">
        <f>IF(J628&gt;0,train!F629,"NA")</f>
        <v>21</v>
      </c>
      <c r="N628" t="e">
        <f>FIND("Master.",train!D629)</f>
        <v>#VALUE!</v>
      </c>
    </row>
    <row r="629" spans="1:14" x14ac:dyDescent="0.25">
      <c r="A629" t="e">
        <f>FIND("Mrs.",train!D630)</f>
        <v>#VALUE!</v>
      </c>
      <c r="B629" t="e">
        <f>IF(A629&gt;0,train!F630,"NA")</f>
        <v>#VALUE!</v>
      </c>
      <c r="F629">
        <f>FIND("Mr.",train!D630)</f>
        <v>14</v>
      </c>
      <c r="G629">
        <f>IF(F629&gt;0,train!F630,"NA")</f>
        <v>26</v>
      </c>
      <c r="J629" t="e">
        <f>FIND("Miss.",train!D630)</f>
        <v>#VALUE!</v>
      </c>
      <c r="K629" t="e">
        <f>IF(J629&gt;0,train!F630,"NA")</f>
        <v>#VALUE!</v>
      </c>
      <c r="N629" t="e">
        <f>FIND("Master.",train!D630)</f>
        <v>#VALUE!</v>
      </c>
    </row>
    <row r="630" spans="1:14" x14ac:dyDescent="0.25">
      <c r="A630" t="e">
        <f>FIND("Mrs.",train!D631)</f>
        <v>#VALUE!</v>
      </c>
      <c r="B630" t="e">
        <f>IF(A630&gt;0,train!F631,"NA")</f>
        <v>#VALUE!</v>
      </c>
      <c r="F630">
        <f>FIND("Mr.",train!D631)</f>
        <v>12</v>
      </c>
      <c r="G630">
        <f>IF(F630&gt;0,train!F631,"NA")</f>
        <v>32</v>
      </c>
      <c r="J630" t="e">
        <f>FIND("Miss.",train!D631)</f>
        <v>#VALUE!</v>
      </c>
      <c r="K630" t="e">
        <f>IF(J630&gt;0,train!F631,"NA")</f>
        <v>#VALUE!</v>
      </c>
      <c r="N630" t="e">
        <f>FIND("Master.",train!D631)</f>
        <v>#VALUE!</v>
      </c>
    </row>
    <row r="631" spans="1:14" x14ac:dyDescent="0.25">
      <c r="A631" t="e">
        <f>FIND("Mrs.",train!D632)</f>
        <v>#VALUE!</v>
      </c>
      <c r="B631" t="e">
        <f>IF(A631&gt;0,train!F632,"NA")</f>
        <v>#VALUE!</v>
      </c>
      <c r="F631">
        <f>FIND("Mr.",train!D632)</f>
        <v>12</v>
      </c>
      <c r="G631">
        <f>IF(F631&gt;0,train!F632,"NA")</f>
        <v>80</v>
      </c>
      <c r="J631" t="e">
        <f>FIND("Miss.",train!D632)</f>
        <v>#VALUE!</v>
      </c>
      <c r="K631" t="e">
        <f>IF(J631&gt;0,train!F632,"NA")</f>
        <v>#VALUE!</v>
      </c>
      <c r="N631" t="e">
        <f>FIND("Master.",train!D632)</f>
        <v>#VALUE!</v>
      </c>
    </row>
    <row r="632" spans="1:14" x14ac:dyDescent="0.25">
      <c r="A632" t="e">
        <f>FIND("Mrs.",train!D633)</f>
        <v>#VALUE!</v>
      </c>
      <c r="B632" t="e">
        <f>IF(A632&gt;0,train!F633,"NA")</f>
        <v>#VALUE!</v>
      </c>
      <c r="F632">
        <f>FIND("Mr.",train!D633)</f>
        <v>10</v>
      </c>
      <c r="G632">
        <f>IF(F632&gt;0,train!F633,"NA")</f>
        <v>51</v>
      </c>
      <c r="J632" t="e">
        <f>FIND("Miss.",train!D633)</f>
        <v>#VALUE!</v>
      </c>
      <c r="K632" t="e">
        <f>IF(J632&gt;0,train!F633,"NA")</f>
        <v>#VALUE!</v>
      </c>
      <c r="N632" t="e">
        <f>FIND("Master.",train!D633)</f>
        <v>#VALUE!</v>
      </c>
    </row>
    <row r="633" spans="1:14" x14ac:dyDescent="0.25">
      <c r="A633" t="e">
        <f>FIND("Mrs.",train!D634)</f>
        <v>#VALUE!</v>
      </c>
      <c r="B633" t="e">
        <f>IF(A633&gt;0,train!F634,"NA")</f>
        <v>#VALUE!</v>
      </c>
      <c r="F633" t="e">
        <f>FIND("Mr.",train!D634)</f>
        <v>#VALUE!</v>
      </c>
      <c r="G633" t="e">
        <f>IF(F633&gt;0,train!F634,"NA")</f>
        <v>#VALUE!</v>
      </c>
      <c r="J633" t="e">
        <f>FIND("Miss.",train!D634)</f>
        <v>#VALUE!</v>
      </c>
      <c r="K633" t="e">
        <f>IF(J633&gt;0,train!F634,"NA")</f>
        <v>#VALUE!</v>
      </c>
      <c r="N633" t="e">
        <f>FIND("Master.",train!D634)</f>
        <v>#VALUE!</v>
      </c>
    </row>
    <row r="634" spans="1:14" x14ac:dyDescent="0.25">
      <c r="A634" t="e">
        <f>FIND("Mrs.",train!D635)</f>
        <v>#VALUE!</v>
      </c>
      <c r="B634" t="e">
        <f>IF(A634&gt;0,train!F635,"NA")</f>
        <v>#VALUE!</v>
      </c>
      <c r="F634">
        <f>FIND("Mr.",train!D635)</f>
        <v>7</v>
      </c>
      <c r="G634">
        <f>IF(F634&gt;0,train!F635,"NA")</f>
        <v>32</v>
      </c>
      <c r="J634" t="e">
        <f>FIND("Miss.",train!D635)</f>
        <v>#VALUE!</v>
      </c>
      <c r="K634" t="e">
        <f>IF(J634&gt;0,train!F635,"NA")</f>
        <v>#VALUE!</v>
      </c>
      <c r="N634" t="e">
        <f>FIND("Master.",train!D635)</f>
        <v>#VALUE!</v>
      </c>
    </row>
    <row r="635" spans="1:14" x14ac:dyDescent="0.25">
      <c r="A635" t="e">
        <f>FIND("Mrs.",train!D636)</f>
        <v>#VALUE!</v>
      </c>
      <c r="B635" t="e">
        <f>IF(A635&gt;0,train!F636,"NA")</f>
        <v>#VALUE!</v>
      </c>
      <c r="F635" t="e">
        <f>FIND("Mr.",train!D636)</f>
        <v>#VALUE!</v>
      </c>
      <c r="G635" t="e">
        <f>IF(F635&gt;0,train!F636,"NA")</f>
        <v>#VALUE!</v>
      </c>
      <c r="J635">
        <f>FIND("Miss.",train!D636)</f>
        <v>8</v>
      </c>
      <c r="K635">
        <f>IF(J635&gt;0,train!F636,"NA")</f>
        <v>9</v>
      </c>
      <c r="N635" t="e">
        <f>FIND("Master.",train!D636)</f>
        <v>#VALUE!</v>
      </c>
    </row>
    <row r="636" spans="1:14" x14ac:dyDescent="0.25">
      <c r="A636" t="e">
        <f>FIND("Mrs.",train!D637)</f>
        <v>#VALUE!</v>
      </c>
      <c r="B636" t="e">
        <f>IF(A636&gt;0,train!F637,"NA")</f>
        <v>#VALUE!</v>
      </c>
      <c r="F636" t="e">
        <f>FIND("Mr.",train!D637)</f>
        <v>#VALUE!</v>
      </c>
      <c r="G636" t="e">
        <f>IF(F636&gt;0,train!F637,"NA")</f>
        <v>#VALUE!</v>
      </c>
      <c r="J636">
        <f>FIND("Miss.",train!D637)</f>
        <v>8</v>
      </c>
      <c r="K636">
        <f>IF(J636&gt;0,train!F637,"NA")</f>
        <v>28</v>
      </c>
      <c r="N636" t="e">
        <f>FIND("Master.",train!D637)</f>
        <v>#VALUE!</v>
      </c>
    </row>
    <row r="637" spans="1:14" x14ac:dyDescent="0.25">
      <c r="A637" t="e">
        <f>FIND("Mrs.",train!D638)</f>
        <v>#VALUE!</v>
      </c>
      <c r="B637" t="e">
        <f>IF(A637&gt;0,train!F638,"NA")</f>
        <v>#VALUE!</v>
      </c>
      <c r="F637">
        <f>FIND("Mr.",train!D638)</f>
        <v>11</v>
      </c>
      <c r="G637">
        <f>IF(F637&gt;0,train!F638,"NA")</f>
        <v>32</v>
      </c>
      <c r="J637" t="e">
        <f>FIND("Miss.",train!D638)</f>
        <v>#VALUE!</v>
      </c>
      <c r="K637" t="e">
        <f>IF(J637&gt;0,train!F638,"NA")</f>
        <v>#VALUE!</v>
      </c>
      <c r="N637" t="e">
        <f>FIND("Master.",train!D638)</f>
        <v>#VALUE!</v>
      </c>
    </row>
    <row r="638" spans="1:14" x14ac:dyDescent="0.25">
      <c r="A638" t="e">
        <f>FIND("Mrs.",train!D639)</f>
        <v>#VALUE!</v>
      </c>
      <c r="B638" t="e">
        <f>IF(A638&gt;0,train!F639,"NA")</f>
        <v>#VALUE!</v>
      </c>
      <c r="F638">
        <f>FIND("Mr.",train!D639)</f>
        <v>10</v>
      </c>
      <c r="G638">
        <f>IF(F638&gt;0,train!F639,"NA")</f>
        <v>31</v>
      </c>
      <c r="J638" t="e">
        <f>FIND("Miss.",train!D639)</f>
        <v>#VALUE!</v>
      </c>
      <c r="K638" t="e">
        <f>IF(J638&gt;0,train!F639,"NA")</f>
        <v>#VALUE!</v>
      </c>
      <c r="N638" t="e">
        <f>FIND("Master.",train!D639)</f>
        <v>#VALUE!</v>
      </c>
    </row>
    <row r="639" spans="1:14" x14ac:dyDescent="0.25">
      <c r="A639">
        <f>FIND("Mrs.",train!D640)</f>
        <v>9</v>
      </c>
      <c r="B639">
        <f>IF(A639&gt;0,train!F640,"NA")</f>
        <v>41</v>
      </c>
      <c r="F639" t="e">
        <f>FIND("Mr.",train!D640)</f>
        <v>#VALUE!</v>
      </c>
      <c r="G639" t="e">
        <f>IF(F639&gt;0,train!F640,"NA")</f>
        <v>#VALUE!</v>
      </c>
      <c r="J639" t="e">
        <f>FIND("Miss.",train!D640)</f>
        <v>#VALUE!</v>
      </c>
      <c r="K639" t="e">
        <f>IF(J639&gt;0,train!F640,"NA")</f>
        <v>#VALUE!</v>
      </c>
      <c r="N639" t="e">
        <f>FIND("Master.",train!D640)</f>
        <v>#VALUE!</v>
      </c>
    </row>
    <row r="640" spans="1:14" x14ac:dyDescent="0.25">
      <c r="A640" t="e">
        <f>FIND("Mrs.",train!D641)</f>
        <v>#VALUE!</v>
      </c>
      <c r="B640" t="e">
        <f>IF(A640&gt;0,train!F641,"NA")</f>
        <v>#VALUE!</v>
      </c>
      <c r="F640">
        <f>FIND("Mr.",train!D641)</f>
        <v>15</v>
      </c>
      <c r="G640">
        <f>IF(F640&gt;0,train!F641,"NA")</f>
        <v>32</v>
      </c>
      <c r="J640" t="e">
        <f>FIND("Miss.",train!D641)</f>
        <v>#VALUE!</v>
      </c>
      <c r="K640" t="e">
        <f>IF(J640&gt;0,train!F641,"NA")</f>
        <v>#VALUE!</v>
      </c>
      <c r="N640" t="e">
        <f>FIND("Master.",train!D641)</f>
        <v>#VALUE!</v>
      </c>
    </row>
    <row r="641" spans="1:14" x14ac:dyDescent="0.25">
      <c r="A641" t="e">
        <f>FIND("Mrs.",train!D642)</f>
        <v>#VALUE!</v>
      </c>
      <c r="B641" t="e">
        <f>IF(A641&gt;0,train!F642,"NA")</f>
        <v>#VALUE!</v>
      </c>
      <c r="F641">
        <f>FIND("Mr.",train!D642)</f>
        <v>9</v>
      </c>
      <c r="G641">
        <f>IF(F641&gt;0,train!F642,"NA")</f>
        <v>20</v>
      </c>
      <c r="J641" t="e">
        <f>FIND("Miss.",train!D642)</f>
        <v>#VALUE!</v>
      </c>
      <c r="K641" t="e">
        <f>IF(J641&gt;0,train!F642,"NA")</f>
        <v>#VALUE!</v>
      </c>
      <c r="N641" t="e">
        <f>FIND("Master.",train!D642)</f>
        <v>#VALUE!</v>
      </c>
    </row>
    <row r="642" spans="1:14" x14ac:dyDescent="0.25">
      <c r="A642" t="e">
        <f>FIND("Mrs.",train!D643)</f>
        <v>#VALUE!</v>
      </c>
      <c r="B642" t="e">
        <f>IF(A642&gt;0,train!F643,"NA")</f>
        <v>#VALUE!</v>
      </c>
      <c r="F642" t="e">
        <f>FIND("Mr.",train!D643)</f>
        <v>#VALUE!</v>
      </c>
      <c r="G642" t="e">
        <f>IF(F642&gt;0,train!F643,"NA")</f>
        <v>#VALUE!</v>
      </c>
      <c r="J642" t="e">
        <f>FIND("Miss.",train!D643)</f>
        <v>#VALUE!</v>
      </c>
      <c r="K642" t="e">
        <f>IF(J642&gt;0,train!F643,"NA")</f>
        <v>#VALUE!</v>
      </c>
      <c r="N642" t="e">
        <f>FIND("Master.",train!D643)</f>
        <v>#VALUE!</v>
      </c>
    </row>
    <row r="643" spans="1:14" x14ac:dyDescent="0.25">
      <c r="A643" t="e">
        <f>FIND("Mrs.",train!D644)</f>
        <v>#VALUE!</v>
      </c>
      <c r="B643" t="e">
        <f>IF(A643&gt;0,train!F644,"NA")</f>
        <v>#VALUE!</v>
      </c>
      <c r="F643" t="e">
        <f>FIND("Mr.",train!D644)</f>
        <v>#VALUE!</v>
      </c>
      <c r="G643" t="e">
        <f>IF(F643&gt;0,train!F644,"NA")</f>
        <v>#VALUE!</v>
      </c>
      <c r="J643">
        <f>FIND("Miss.",train!D644)</f>
        <v>8</v>
      </c>
      <c r="K643">
        <f>IF(J643&gt;0,train!F644,"NA")</f>
        <v>2</v>
      </c>
      <c r="N643" t="e">
        <f>FIND("Master.",train!D644)</f>
        <v>#VALUE!</v>
      </c>
    </row>
    <row r="644" spans="1:14" x14ac:dyDescent="0.25">
      <c r="A644" t="e">
        <f>FIND("Mrs.",train!D645)</f>
        <v>#VALUE!</v>
      </c>
      <c r="B644" t="e">
        <f>IF(A644&gt;0,train!F645,"NA")</f>
        <v>#VALUE!</v>
      </c>
      <c r="F644">
        <f>FIND("Mr.",train!D645)</f>
        <v>6</v>
      </c>
      <c r="G644">
        <f>IF(F644&gt;0,train!F645,"NA")</f>
        <v>32</v>
      </c>
      <c r="J644" t="e">
        <f>FIND("Miss.",train!D645)</f>
        <v>#VALUE!</v>
      </c>
      <c r="K644" t="e">
        <f>IF(J644&gt;0,train!F645,"NA")</f>
        <v>#VALUE!</v>
      </c>
      <c r="N644" t="e">
        <f>FIND("Master.",train!D645)</f>
        <v>#VALUE!</v>
      </c>
    </row>
    <row r="645" spans="1:14" x14ac:dyDescent="0.25">
      <c r="A645" t="e">
        <f>FIND("Mrs.",train!D646)</f>
        <v>#VALUE!</v>
      </c>
      <c r="B645" t="e">
        <f>IF(A645&gt;0,train!F646,"NA")</f>
        <v>#VALUE!</v>
      </c>
      <c r="F645" t="e">
        <f>FIND("Mr.",train!D646)</f>
        <v>#VALUE!</v>
      </c>
      <c r="G645" t="e">
        <f>IF(F645&gt;0,train!F646,"NA")</f>
        <v>#VALUE!</v>
      </c>
      <c r="J645">
        <f>FIND("Miss.",train!D646)</f>
        <v>10</v>
      </c>
      <c r="K645">
        <f>IF(J645&gt;0,train!F646,"NA")</f>
        <v>0.75</v>
      </c>
      <c r="N645" t="e">
        <f>FIND("Master.",train!D646)</f>
        <v>#VALUE!</v>
      </c>
    </row>
    <row r="646" spans="1:14" x14ac:dyDescent="0.25">
      <c r="A646" t="e">
        <f>FIND("Mrs.",train!D647)</f>
        <v>#VALUE!</v>
      </c>
      <c r="B646" t="e">
        <f>IF(A646&gt;0,train!F647,"NA")</f>
        <v>#VALUE!</v>
      </c>
      <c r="F646">
        <f>FIND("Mr.",train!D647)</f>
        <v>9</v>
      </c>
      <c r="G646">
        <f>IF(F646&gt;0,train!F647,"NA")</f>
        <v>48</v>
      </c>
      <c r="J646" t="e">
        <f>FIND("Miss.",train!D647)</f>
        <v>#VALUE!</v>
      </c>
      <c r="K646" t="e">
        <f>IF(J646&gt;0,train!F647,"NA")</f>
        <v>#VALUE!</v>
      </c>
      <c r="N646" t="e">
        <f>FIND("Master.",train!D647)</f>
        <v>#VALUE!</v>
      </c>
    </row>
    <row r="647" spans="1:14" x14ac:dyDescent="0.25">
      <c r="A647" t="e">
        <f>FIND("Mrs.",train!D648)</f>
        <v>#VALUE!</v>
      </c>
      <c r="B647" t="e">
        <f>IF(A647&gt;0,train!F648,"NA")</f>
        <v>#VALUE!</v>
      </c>
      <c r="F647">
        <f>FIND("Mr.",train!D648)</f>
        <v>6</v>
      </c>
      <c r="G647">
        <f>IF(F647&gt;0,train!F648,"NA")</f>
        <v>19</v>
      </c>
      <c r="J647" t="e">
        <f>FIND("Miss.",train!D648)</f>
        <v>#VALUE!</v>
      </c>
      <c r="K647" t="e">
        <f>IF(J647&gt;0,train!F648,"NA")</f>
        <v>#VALUE!</v>
      </c>
      <c r="N647" t="e">
        <f>FIND("Master.",train!D648)</f>
        <v>#VALUE!</v>
      </c>
    </row>
    <row r="648" spans="1:14" x14ac:dyDescent="0.25">
      <c r="A648" t="e">
        <f>FIND("Mrs.",train!D649)</f>
        <v>#VALUE!</v>
      </c>
      <c r="B648" t="e">
        <f>IF(A648&gt;0,train!F649,"NA")</f>
        <v>#VALUE!</v>
      </c>
      <c r="F648" t="e">
        <f>FIND("Mr.",train!D649)</f>
        <v>#VALUE!</v>
      </c>
      <c r="G648" t="e">
        <f>IF(F648&gt;0,train!F649,"NA")</f>
        <v>#VALUE!</v>
      </c>
      <c r="J648" t="e">
        <f>FIND("Miss.",train!D649)</f>
        <v>#VALUE!</v>
      </c>
      <c r="K648" t="e">
        <f>IF(J648&gt;0,train!F649,"NA")</f>
        <v>#VALUE!</v>
      </c>
      <c r="N648" t="e">
        <f>FIND("Master.",train!D649)</f>
        <v>#VALUE!</v>
      </c>
    </row>
    <row r="649" spans="1:14" x14ac:dyDescent="0.25">
      <c r="A649" t="e">
        <f>FIND("Mrs.",train!D650)</f>
        <v>#VALUE!</v>
      </c>
      <c r="B649" t="e">
        <f>IF(A649&gt;0,train!F650,"NA")</f>
        <v>#VALUE!</v>
      </c>
      <c r="F649">
        <f>FIND("Mr.",train!D650)</f>
        <v>9</v>
      </c>
      <c r="G649">
        <f>IF(F649&gt;0,train!F650,"NA")</f>
        <v>32</v>
      </c>
      <c r="J649" t="e">
        <f>FIND("Miss.",train!D650)</f>
        <v>#VALUE!</v>
      </c>
      <c r="K649" t="e">
        <f>IF(J649&gt;0,train!F650,"NA")</f>
        <v>#VALUE!</v>
      </c>
      <c r="N649" t="e">
        <f>FIND("Master.",train!D650)</f>
        <v>#VALUE!</v>
      </c>
    </row>
    <row r="650" spans="1:14" x14ac:dyDescent="0.25">
      <c r="A650" t="e">
        <f>FIND("Mrs.",train!D651)</f>
        <v>#VALUE!</v>
      </c>
      <c r="B650" t="e">
        <f>IF(A650&gt;0,train!F651,"NA")</f>
        <v>#VALUE!</v>
      </c>
      <c r="F650" t="e">
        <f>FIND("Mr.",train!D651)</f>
        <v>#VALUE!</v>
      </c>
      <c r="G650" t="e">
        <f>IF(F650&gt;0,train!F651,"NA")</f>
        <v>#VALUE!</v>
      </c>
      <c r="J650">
        <f>FIND("Miss.",train!D651)</f>
        <v>10</v>
      </c>
      <c r="K650">
        <f>IF(J650&gt;0,train!F651,"NA")</f>
        <v>23</v>
      </c>
      <c r="N650" t="e">
        <f>FIND("Master.",train!D651)</f>
        <v>#VALUE!</v>
      </c>
    </row>
    <row r="651" spans="1:14" x14ac:dyDescent="0.25">
      <c r="A651" t="e">
        <f>FIND("Mrs.",train!D652)</f>
        <v>#VALUE!</v>
      </c>
      <c r="B651" t="e">
        <f>IF(A651&gt;0,train!F652,"NA")</f>
        <v>#VALUE!</v>
      </c>
      <c r="F651">
        <f>FIND("Mr.",train!D652)</f>
        <v>10</v>
      </c>
      <c r="G651">
        <f>IF(F651&gt;0,train!F652,"NA")</f>
        <v>32</v>
      </c>
      <c r="J651" t="e">
        <f>FIND("Miss.",train!D652)</f>
        <v>#VALUE!</v>
      </c>
      <c r="K651" t="e">
        <f>IF(J651&gt;0,train!F652,"NA")</f>
        <v>#VALUE!</v>
      </c>
      <c r="N651" t="e">
        <f>FIND("Master.",train!D652)</f>
        <v>#VALUE!</v>
      </c>
    </row>
    <row r="652" spans="1:14" x14ac:dyDescent="0.25">
      <c r="A652" t="e">
        <f>FIND("Mrs.",train!D653)</f>
        <v>#VALUE!</v>
      </c>
      <c r="B652" t="e">
        <f>IF(A652&gt;0,train!F653,"NA")</f>
        <v>#VALUE!</v>
      </c>
      <c r="F652" t="e">
        <f>FIND("Mr.",train!D653)</f>
        <v>#VALUE!</v>
      </c>
      <c r="G652" t="e">
        <f>IF(F652&gt;0,train!F653,"NA")</f>
        <v>#VALUE!</v>
      </c>
      <c r="J652">
        <f>FIND("Miss.",train!D653)</f>
        <v>9</v>
      </c>
      <c r="K652">
        <f>IF(J652&gt;0,train!F653,"NA")</f>
        <v>18</v>
      </c>
      <c r="N652" t="e">
        <f>FIND("Master.",train!D653)</f>
        <v>#VALUE!</v>
      </c>
    </row>
    <row r="653" spans="1:14" x14ac:dyDescent="0.25">
      <c r="A653" t="e">
        <f>FIND("Mrs.",train!D654)</f>
        <v>#VALUE!</v>
      </c>
      <c r="B653" t="e">
        <f>IF(A653&gt;0,train!F654,"NA")</f>
        <v>#VALUE!</v>
      </c>
      <c r="F653">
        <f>FIND("Mr.",train!D654)</f>
        <v>9</v>
      </c>
      <c r="G653">
        <f>IF(F653&gt;0,train!F654,"NA")</f>
        <v>21</v>
      </c>
      <c r="J653" t="e">
        <f>FIND("Miss.",train!D654)</f>
        <v>#VALUE!</v>
      </c>
      <c r="K653" t="e">
        <f>IF(J653&gt;0,train!F654,"NA")</f>
        <v>#VALUE!</v>
      </c>
      <c r="N653" t="e">
        <f>FIND("Master.",train!D654)</f>
        <v>#VALUE!</v>
      </c>
    </row>
    <row r="654" spans="1:14" x14ac:dyDescent="0.25">
      <c r="A654" t="e">
        <f>FIND("Mrs.",train!D655)</f>
        <v>#VALUE!</v>
      </c>
      <c r="B654" t="e">
        <f>IF(A654&gt;0,train!F655,"NA")</f>
        <v>#VALUE!</v>
      </c>
      <c r="F654" t="e">
        <f>FIND("Mr.",train!D655)</f>
        <v>#VALUE!</v>
      </c>
      <c r="G654" t="e">
        <f>IF(F654&gt;0,train!F655,"NA")</f>
        <v>#VALUE!</v>
      </c>
      <c r="J654">
        <f>FIND("Miss.",train!D655)</f>
        <v>10</v>
      </c>
      <c r="K654">
        <f>IF(J654&gt;0,train!F655,"NA")</f>
        <v>21</v>
      </c>
      <c r="N654" t="e">
        <f>FIND("Master.",train!D655)</f>
        <v>#VALUE!</v>
      </c>
    </row>
    <row r="655" spans="1:14" x14ac:dyDescent="0.25">
      <c r="A655" t="e">
        <f>FIND("Mrs.",train!D656)</f>
        <v>#VALUE!</v>
      </c>
      <c r="B655" t="e">
        <f>IF(A655&gt;0,train!F656,"NA")</f>
        <v>#VALUE!</v>
      </c>
      <c r="F655" t="e">
        <f>FIND("Mr.",train!D656)</f>
        <v>#VALUE!</v>
      </c>
      <c r="G655" t="e">
        <f>IF(F655&gt;0,train!F656,"NA")</f>
        <v>#VALUE!</v>
      </c>
      <c r="J655">
        <f>FIND("Miss.",train!D656)</f>
        <v>10</v>
      </c>
      <c r="K655">
        <f>IF(J655&gt;0,train!F656,"NA")</f>
        <v>18</v>
      </c>
      <c r="N655" t="e">
        <f>FIND("Master.",train!D656)</f>
        <v>#VALUE!</v>
      </c>
    </row>
    <row r="656" spans="1:14" x14ac:dyDescent="0.25">
      <c r="A656" t="e">
        <f>FIND("Mrs.",train!D657)</f>
        <v>#VALUE!</v>
      </c>
      <c r="B656" t="e">
        <f>IF(A656&gt;0,train!F657,"NA")</f>
        <v>#VALUE!</v>
      </c>
      <c r="F656">
        <f>FIND("Mr.",train!D657)</f>
        <v>10</v>
      </c>
      <c r="G656">
        <f>IF(F656&gt;0,train!F657,"NA")</f>
        <v>24</v>
      </c>
      <c r="J656" t="e">
        <f>FIND("Miss.",train!D657)</f>
        <v>#VALUE!</v>
      </c>
      <c r="K656" t="e">
        <f>IF(J656&gt;0,train!F657,"NA")</f>
        <v>#VALUE!</v>
      </c>
      <c r="N656" t="e">
        <f>FIND("Master.",train!D657)</f>
        <v>#VALUE!</v>
      </c>
    </row>
    <row r="657" spans="1:14" x14ac:dyDescent="0.25">
      <c r="A657" t="e">
        <f>FIND("Mrs.",train!D658)</f>
        <v>#VALUE!</v>
      </c>
      <c r="B657" t="e">
        <f>IF(A657&gt;0,train!F658,"NA")</f>
        <v>#VALUE!</v>
      </c>
      <c r="F657">
        <f>FIND("Mr.",train!D658)</f>
        <v>9</v>
      </c>
      <c r="G657">
        <f>IF(F657&gt;0,train!F658,"NA")</f>
        <v>32</v>
      </c>
      <c r="J657" t="e">
        <f>FIND("Miss.",train!D658)</f>
        <v>#VALUE!</v>
      </c>
      <c r="K657" t="e">
        <f>IF(J657&gt;0,train!F658,"NA")</f>
        <v>#VALUE!</v>
      </c>
      <c r="N657" t="e">
        <f>FIND("Master.",train!D658)</f>
        <v>#VALUE!</v>
      </c>
    </row>
    <row r="658" spans="1:14" x14ac:dyDescent="0.25">
      <c r="A658">
        <f>FIND("Mrs.",train!D659)</f>
        <v>9</v>
      </c>
      <c r="B658">
        <f>IF(A658&gt;0,train!F659,"NA")</f>
        <v>32</v>
      </c>
      <c r="F658" t="e">
        <f>FIND("Mr.",train!D659)</f>
        <v>#VALUE!</v>
      </c>
      <c r="G658" t="e">
        <f>IF(F658&gt;0,train!F659,"NA")</f>
        <v>#VALUE!</v>
      </c>
      <c r="J658" t="e">
        <f>FIND("Miss.",train!D659)</f>
        <v>#VALUE!</v>
      </c>
      <c r="K658" t="e">
        <f>IF(J658&gt;0,train!F659,"NA")</f>
        <v>#VALUE!</v>
      </c>
      <c r="N658" t="e">
        <f>FIND("Master.",train!D659)</f>
        <v>#VALUE!</v>
      </c>
    </row>
    <row r="659" spans="1:14" x14ac:dyDescent="0.25">
      <c r="A659" t="e">
        <f>FIND("Mrs.",train!D660)</f>
        <v>#VALUE!</v>
      </c>
      <c r="B659" t="e">
        <f>IF(A659&gt;0,train!F660,"NA")</f>
        <v>#VALUE!</v>
      </c>
      <c r="F659">
        <f>FIND("Mr.",train!D660)</f>
        <v>13</v>
      </c>
      <c r="G659">
        <f>IF(F659&gt;0,train!F660,"NA")</f>
        <v>23</v>
      </c>
      <c r="J659" t="e">
        <f>FIND("Miss.",train!D660)</f>
        <v>#VALUE!</v>
      </c>
      <c r="K659" t="e">
        <f>IF(J659&gt;0,train!F660,"NA")</f>
        <v>#VALUE!</v>
      </c>
      <c r="N659" t="e">
        <f>FIND("Master.",train!D660)</f>
        <v>#VALUE!</v>
      </c>
    </row>
    <row r="660" spans="1:14" x14ac:dyDescent="0.25">
      <c r="A660" t="e">
        <f>FIND("Mrs.",train!D661)</f>
        <v>#VALUE!</v>
      </c>
      <c r="B660" t="e">
        <f>IF(A660&gt;0,train!F661,"NA")</f>
        <v>#VALUE!</v>
      </c>
      <c r="F660">
        <f>FIND("Mr.",train!D661)</f>
        <v>9</v>
      </c>
      <c r="G660">
        <f>IF(F660&gt;0,train!F661,"NA")</f>
        <v>58</v>
      </c>
      <c r="J660" t="e">
        <f>FIND("Miss.",train!D661)</f>
        <v>#VALUE!</v>
      </c>
      <c r="K660" t="e">
        <f>IF(J660&gt;0,train!F661,"NA")</f>
        <v>#VALUE!</v>
      </c>
      <c r="N660" t="e">
        <f>FIND("Master.",train!D661)</f>
        <v>#VALUE!</v>
      </c>
    </row>
    <row r="661" spans="1:14" x14ac:dyDescent="0.25">
      <c r="A661" t="e">
        <f>FIND("Mrs.",train!D662)</f>
        <v>#VALUE!</v>
      </c>
      <c r="B661" t="e">
        <f>IF(A661&gt;0,train!F662,"NA")</f>
        <v>#VALUE!</v>
      </c>
      <c r="F661" t="e">
        <f>FIND("Mr.",train!D662)</f>
        <v>#VALUE!</v>
      </c>
      <c r="G661" t="e">
        <f>IF(F661&gt;0,train!F662,"NA")</f>
        <v>#VALUE!</v>
      </c>
      <c r="J661" t="e">
        <f>FIND("Miss.",train!D662)</f>
        <v>#VALUE!</v>
      </c>
      <c r="K661" t="e">
        <f>IF(J661&gt;0,train!F662,"NA")</f>
        <v>#VALUE!</v>
      </c>
      <c r="N661" t="e">
        <f>FIND("Master.",train!D662)</f>
        <v>#VALUE!</v>
      </c>
    </row>
    <row r="662" spans="1:14" x14ac:dyDescent="0.25">
      <c r="A662" t="e">
        <f>FIND("Mrs.",train!D663)</f>
        <v>#VALUE!</v>
      </c>
      <c r="B662" t="e">
        <f>IF(A662&gt;0,train!F663,"NA")</f>
        <v>#VALUE!</v>
      </c>
      <c r="F662">
        <f>FIND("Mr.",train!D663)</f>
        <v>7</v>
      </c>
      <c r="G662">
        <f>IF(F662&gt;0,train!F663,"NA")</f>
        <v>40</v>
      </c>
      <c r="J662" t="e">
        <f>FIND("Miss.",train!D663)</f>
        <v>#VALUE!</v>
      </c>
      <c r="K662" t="e">
        <f>IF(J662&gt;0,train!F663,"NA")</f>
        <v>#VALUE!</v>
      </c>
      <c r="N662" t="e">
        <f>FIND("Master.",train!D663)</f>
        <v>#VALUE!</v>
      </c>
    </row>
    <row r="663" spans="1:14" x14ac:dyDescent="0.25">
      <c r="A663" t="e">
        <f>FIND("Mrs.",train!D664)</f>
        <v>#VALUE!</v>
      </c>
      <c r="B663" t="e">
        <f>IF(A663&gt;0,train!F664,"NA")</f>
        <v>#VALUE!</v>
      </c>
      <c r="F663">
        <f>FIND("Mr.",train!D664)</f>
        <v>9</v>
      </c>
      <c r="G663">
        <f>IF(F663&gt;0,train!F664,"NA")</f>
        <v>47</v>
      </c>
      <c r="J663" t="e">
        <f>FIND("Miss.",train!D664)</f>
        <v>#VALUE!</v>
      </c>
      <c r="K663" t="e">
        <f>IF(J663&gt;0,train!F664,"NA")</f>
        <v>#VALUE!</v>
      </c>
      <c r="N663" t="e">
        <f>FIND("Master.",train!D664)</f>
        <v>#VALUE!</v>
      </c>
    </row>
    <row r="664" spans="1:14" x14ac:dyDescent="0.25">
      <c r="A664" t="e">
        <f>FIND("Mrs.",train!D665)</f>
        <v>#VALUE!</v>
      </c>
      <c r="B664" t="e">
        <f>IF(A664&gt;0,train!F665,"NA")</f>
        <v>#VALUE!</v>
      </c>
      <c r="F664">
        <f>FIND("Mr.",train!D665)</f>
        <v>9</v>
      </c>
      <c r="G664">
        <f>IF(F664&gt;0,train!F665,"NA")</f>
        <v>36</v>
      </c>
      <c r="J664" t="e">
        <f>FIND("Miss.",train!D665)</f>
        <v>#VALUE!</v>
      </c>
      <c r="K664" t="e">
        <f>IF(J664&gt;0,train!F665,"NA")</f>
        <v>#VALUE!</v>
      </c>
      <c r="N664" t="e">
        <f>FIND("Master.",train!D665)</f>
        <v>#VALUE!</v>
      </c>
    </row>
    <row r="665" spans="1:14" x14ac:dyDescent="0.25">
      <c r="A665" t="e">
        <f>FIND("Mrs.",train!D666)</f>
        <v>#VALUE!</v>
      </c>
      <c r="B665" t="e">
        <f>IF(A665&gt;0,train!F666,"NA")</f>
        <v>#VALUE!</v>
      </c>
      <c r="F665">
        <f>FIND("Mr.",train!D666)</f>
        <v>12</v>
      </c>
      <c r="G665">
        <f>IF(F665&gt;0,train!F666,"NA")</f>
        <v>20</v>
      </c>
      <c r="J665" t="e">
        <f>FIND("Miss.",train!D666)</f>
        <v>#VALUE!</v>
      </c>
      <c r="K665" t="e">
        <f>IF(J665&gt;0,train!F666,"NA")</f>
        <v>#VALUE!</v>
      </c>
      <c r="N665" t="e">
        <f>FIND("Master.",train!D666)</f>
        <v>#VALUE!</v>
      </c>
    </row>
    <row r="666" spans="1:14" x14ac:dyDescent="0.25">
      <c r="A666" t="e">
        <f>FIND("Mrs.",train!D667)</f>
        <v>#VALUE!</v>
      </c>
      <c r="B666" t="e">
        <f>IF(A666&gt;0,train!F667,"NA")</f>
        <v>#VALUE!</v>
      </c>
      <c r="F666">
        <f>FIND("Mr.",train!D667)</f>
        <v>10</v>
      </c>
      <c r="G666">
        <f>IF(F666&gt;0,train!F667,"NA")</f>
        <v>32</v>
      </c>
      <c r="J666" t="e">
        <f>FIND("Miss.",train!D667)</f>
        <v>#VALUE!</v>
      </c>
      <c r="K666" t="e">
        <f>IF(J666&gt;0,train!F667,"NA")</f>
        <v>#VALUE!</v>
      </c>
      <c r="N666" t="e">
        <f>FIND("Master.",train!D667)</f>
        <v>#VALUE!</v>
      </c>
    </row>
    <row r="667" spans="1:14" x14ac:dyDescent="0.25">
      <c r="A667" t="e">
        <f>FIND("Mrs.",train!D668)</f>
        <v>#VALUE!</v>
      </c>
      <c r="B667" t="e">
        <f>IF(A667&gt;0,train!F668,"NA")</f>
        <v>#VALUE!</v>
      </c>
      <c r="F667">
        <f>FIND("Mr.",train!D668)</f>
        <v>9</v>
      </c>
      <c r="G667">
        <f>IF(F667&gt;0,train!F668,"NA")</f>
        <v>25</v>
      </c>
      <c r="J667" t="e">
        <f>FIND("Miss.",train!D668)</f>
        <v>#VALUE!</v>
      </c>
      <c r="K667" t="e">
        <f>IF(J667&gt;0,train!F668,"NA")</f>
        <v>#VALUE!</v>
      </c>
      <c r="N667" t="e">
        <f>FIND("Master.",train!D668)</f>
        <v>#VALUE!</v>
      </c>
    </row>
    <row r="668" spans="1:14" x14ac:dyDescent="0.25">
      <c r="A668" t="e">
        <f>FIND("Mrs.",train!D669)</f>
        <v>#VALUE!</v>
      </c>
      <c r="B668" t="e">
        <f>IF(A668&gt;0,train!F669,"NA")</f>
        <v>#VALUE!</v>
      </c>
      <c r="F668">
        <f>FIND("Mr.",train!D669)</f>
        <v>13</v>
      </c>
      <c r="G668">
        <f>IF(F668&gt;0,train!F669,"NA")</f>
        <v>32</v>
      </c>
      <c r="J668" t="e">
        <f>FIND("Miss.",train!D669)</f>
        <v>#VALUE!</v>
      </c>
      <c r="K668" t="e">
        <f>IF(J668&gt;0,train!F669,"NA")</f>
        <v>#VALUE!</v>
      </c>
      <c r="N668" t="e">
        <f>FIND("Master.",train!D669)</f>
        <v>#VALUE!</v>
      </c>
    </row>
    <row r="669" spans="1:14" x14ac:dyDescent="0.25">
      <c r="A669" t="e">
        <f>FIND("Mrs.",train!D670)</f>
        <v>#VALUE!</v>
      </c>
      <c r="B669" t="e">
        <f>IF(A669&gt;0,train!F670,"NA")</f>
        <v>#VALUE!</v>
      </c>
      <c r="F669">
        <f>FIND("Mr.",train!D670)</f>
        <v>7</v>
      </c>
      <c r="G669">
        <f>IF(F669&gt;0,train!F670,"NA")</f>
        <v>43</v>
      </c>
      <c r="J669" t="e">
        <f>FIND("Miss.",train!D670)</f>
        <v>#VALUE!</v>
      </c>
      <c r="K669" t="e">
        <f>IF(J669&gt;0,train!F670,"NA")</f>
        <v>#VALUE!</v>
      </c>
      <c r="N669" t="e">
        <f>FIND("Master.",train!D670)</f>
        <v>#VALUE!</v>
      </c>
    </row>
    <row r="670" spans="1:14" x14ac:dyDescent="0.25">
      <c r="A670">
        <f>FIND("Mrs.",train!D671)</f>
        <v>9</v>
      </c>
      <c r="B670">
        <f>IF(A670&gt;0,train!F671,"NA")</f>
        <v>36</v>
      </c>
      <c r="F670" t="e">
        <f>FIND("Mr.",train!D671)</f>
        <v>#VALUE!</v>
      </c>
      <c r="G670" t="e">
        <f>IF(F670&gt;0,train!F671,"NA")</f>
        <v>#VALUE!</v>
      </c>
      <c r="J670" t="e">
        <f>FIND("Miss.",train!D671)</f>
        <v>#VALUE!</v>
      </c>
      <c r="K670" t="e">
        <f>IF(J670&gt;0,train!F671,"NA")</f>
        <v>#VALUE!</v>
      </c>
      <c r="N670" t="e">
        <f>FIND("Master.",train!D671)</f>
        <v>#VALUE!</v>
      </c>
    </row>
    <row r="671" spans="1:14" x14ac:dyDescent="0.25">
      <c r="A671">
        <f>FIND("Mrs.",train!D672)</f>
        <v>8</v>
      </c>
      <c r="B671">
        <f>IF(A671&gt;0,train!F672,"NA")</f>
        <v>40</v>
      </c>
      <c r="F671" t="e">
        <f>FIND("Mr.",train!D672)</f>
        <v>#VALUE!</v>
      </c>
      <c r="G671" t="e">
        <f>IF(F671&gt;0,train!F672,"NA")</f>
        <v>#VALUE!</v>
      </c>
      <c r="J671" t="e">
        <f>FIND("Miss.",train!D672)</f>
        <v>#VALUE!</v>
      </c>
      <c r="K671" t="e">
        <f>IF(J671&gt;0,train!F672,"NA")</f>
        <v>#VALUE!</v>
      </c>
      <c r="N671" t="e">
        <f>FIND("Master.",train!D672)</f>
        <v>#VALUE!</v>
      </c>
    </row>
    <row r="672" spans="1:14" x14ac:dyDescent="0.25">
      <c r="A672" t="e">
        <f>FIND("Mrs.",train!D673)</f>
        <v>#VALUE!</v>
      </c>
      <c r="B672" t="e">
        <f>IF(A672&gt;0,train!F673,"NA")</f>
        <v>#VALUE!</v>
      </c>
      <c r="F672">
        <f>FIND("Mr.",train!D673)</f>
        <v>11</v>
      </c>
      <c r="G672">
        <f>IF(F672&gt;0,train!F673,"NA")</f>
        <v>31</v>
      </c>
      <c r="J672" t="e">
        <f>FIND("Miss.",train!D673)</f>
        <v>#VALUE!</v>
      </c>
      <c r="K672" t="e">
        <f>IF(J672&gt;0,train!F673,"NA")</f>
        <v>#VALUE!</v>
      </c>
      <c r="N672" t="e">
        <f>FIND("Master.",train!D673)</f>
        <v>#VALUE!</v>
      </c>
    </row>
    <row r="673" spans="1:14" x14ac:dyDescent="0.25">
      <c r="A673" t="e">
        <f>FIND("Mrs.",train!D674)</f>
        <v>#VALUE!</v>
      </c>
      <c r="B673" t="e">
        <f>IF(A673&gt;0,train!F674,"NA")</f>
        <v>#VALUE!</v>
      </c>
      <c r="F673">
        <f>FIND("Mr.",train!D674)</f>
        <v>11</v>
      </c>
      <c r="G673">
        <f>IF(F673&gt;0,train!F674,"NA")</f>
        <v>70</v>
      </c>
      <c r="J673" t="e">
        <f>FIND("Miss.",train!D674)</f>
        <v>#VALUE!</v>
      </c>
      <c r="K673" t="e">
        <f>IF(J673&gt;0,train!F674,"NA")</f>
        <v>#VALUE!</v>
      </c>
      <c r="N673" t="e">
        <f>FIND("Master.",train!D674)</f>
        <v>#VALUE!</v>
      </c>
    </row>
    <row r="674" spans="1:14" x14ac:dyDescent="0.25">
      <c r="A674" t="e">
        <f>FIND("Mrs.",train!D675)</f>
        <v>#VALUE!</v>
      </c>
      <c r="B674" t="e">
        <f>IF(A674&gt;0,train!F675,"NA")</f>
        <v>#VALUE!</v>
      </c>
      <c r="F674">
        <f>FIND("Mr.",train!D675)</f>
        <v>11</v>
      </c>
      <c r="G674">
        <f>IF(F674&gt;0,train!F675,"NA")</f>
        <v>31</v>
      </c>
      <c r="J674" t="e">
        <f>FIND("Miss.",train!D675)</f>
        <v>#VALUE!</v>
      </c>
      <c r="K674" t="e">
        <f>IF(J674&gt;0,train!F675,"NA")</f>
        <v>#VALUE!</v>
      </c>
      <c r="N674" t="e">
        <f>FIND("Master.",train!D675)</f>
        <v>#VALUE!</v>
      </c>
    </row>
    <row r="675" spans="1:14" x14ac:dyDescent="0.25">
      <c r="A675" t="e">
        <f>FIND("Mrs.",train!D676)</f>
        <v>#VALUE!</v>
      </c>
      <c r="B675" t="e">
        <f>IF(A675&gt;0,train!F676,"NA")</f>
        <v>#VALUE!</v>
      </c>
      <c r="F675">
        <f>FIND("Mr.",train!D676)</f>
        <v>9</v>
      </c>
      <c r="G675">
        <f>IF(F675&gt;0,train!F676,"NA")</f>
        <v>32</v>
      </c>
      <c r="J675" t="e">
        <f>FIND("Miss.",train!D676)</f>
        <v>#VALUE!</v>
      </c>
      <c r="K675" t="e">
        <f>IF(J675&gt;0,train!F676,"NA")</f>
        <v>#VALUE!</v>
      </c>
      <c r="N675" t="e">
        <f>FIND("Master.",train!D676)</f>
        <v>#VALUE!</v>
      </c>
    </row>
    <row r="676" spans="1:14" x14ac:dyDescent="0.25">
      <c r="A676" t="e">
        <f>FIND("Mrs.",train!D677)</f>
        <v>#VALUE!</v>
      </c>
      <c r="B676" t="e">
        <f>IF(A676&gt;0,train!F677,"NA")</f>
        <v>#VALUE!</v>
      </c>
      <c r="F676">
        <f>FIND("Mr.",train!D677)</f>
        <v>13</v>
      </c>
      <c r="G676">
        <f>IF(F676&gt;0,train!F677,"NA")</f>
        <v>18</v>
      </c>
      <c r="J676" t="e">
        <f>FIND("Miss.",train!D677)</f>
        <v>#VALUE!</v>
      </c>
      <c r="K676" t="e">
        <f>IF(J676&gt;0,train!F677,"NA")</f>
        <v>#VALUE!</v>
      </c>
      <c r="N676" t="e">
        <f>FIND("Master.",train!D677)</f>
        <v>#VALUE!</v>
      </c>
    </row>
    <row r="677" spans="1:14" x14ac:dyDescent="0.25">
      <c r="A677" t="e">
        <f>FIND("Mrs.",train!D678)</f>
        <v>#VALUE!</v>
      </c>
      <c r="B677" t="e">
        <f>IF(A677&gt;0,train!F678,"NA")</f>
        <v>#VALUE!</v>
      </c>
      <c r="F677">
        <f>FIND("Mr.",train!D678)</f>
        <v>9</v>
      </c>
      <c r="G677">
        <f>IF(F677&gt;0,train!F678,"NA")</f>
        <v>24.5</v>
      </c>
      <c r="J677" t="e">
        <f>FIND("Miss.",train!D678)</f>
        <v>#VALUE!</v>
      </c>
      <c r="K677" t="e">
        <f>IF(J677&gt;0,train!F678,"NA")</f>
        <v>#VALUE!</v>
      </c>
      <c r="N677" t="e">
        <f>FIND("Master.",train!D678)</f>
        <v>#VALUE!</v>
      </c>
    </row>
    <row r="678" spans="1:14" x14ac:dyDescent="0.25">
      <c r="A678" t="e">
        <f>FIND("Mrs.",train!D679)</f>
        <v>#VALUE!</v>
      </c>
      <c r="B678" t="e">
        <f>IF(A678&gt;0,train!F679,"NA")</f>
        <v>#VALUE!</v>
      </c>
      <c r="F678" t="e">
        <f>FIND("Mr.",train!D679)</f>
        <v>#VALUE!</v>
      </c>
      <c r="G678" t="e">
        <f>IF(F678&gt;0,train!F679,"NA")</f>
        <v>#VALUE!</v>
      </c>
      <c r="J678">
        <f>FIND("Miss.",train!D679)</f>
        <v>8</v>
      </c>
      <c r="K678">
        <f>IF(J678&gt;0,train!F679,"NA")</f>
        <v>18</v>
      </c>
      <c r="N678" t="e">
        <f>FIND("Master.",train!D679)</f>
        <v>#VALUE!</v>
      </c>
    </row>
    <row r="679" spans="1:14" x14ac:dyDescent="0.25">
      <c r="A679">
        <f>FIND("Mrs.",train!D680)</f>
        <v>10</v>
      </c>
      <c r="B679">
        <f>IF(A679&gt;0,train!F680,"NA")</f>
        <v>43</v>
      </c>
      <c r="F679" t="e">
        <f>FIND("Mr.",train!D680)</f>
        <v>#VALUE!</v>
      </c>
      <c r="G679" t="e">
        <f>IF(F679&gt;0,train!F680,"NA")</f>
        <v>#VALUE!</v>
      </c>
      <c r="J679" t="e">
        <f>FIND("Miss.",train!D680)</f>
        <v>#VALUE!</v>
      </c>
      <c r="K679" t="e">
        <f>IF(J679&gt;0,train!F680,"NA")</f>
        <v>#VALUE!</v>
      </c>
      <c r="N679" t="e">
        <f>FIND("Master.",train!D680)</f>
        <v>#VALUE!</v>
      </c>
    </row>
    <row r="680" spans="1:14" x14ac:dyDescent="0.25">
      <c r="A680" t="e">
        <f>FIND("Mrs.",train!D681)</f>
        <v>#VALUE!</v>
      </c>
      <c r="B680" t="e">
        <f>IF(A680&gt;0,train!F681,"NA")</f>
        <v>#VALUE!</v>
      </c>
      <c r="F680">
        <f>FIND("Mr.",train!D681)</f>
        <v>10</v>
      </c>
      <c r="G680">
        <f>IF(F680&gt;0,train!F681,"NA")</f>
        <v>36</v>
      </c>
      <c r="J680" t="e">
        <f>FIND("Miss.",train!D681)</f>
        <v>#VALUE!</v>
      </c>
      <c r="K680" t="e">
        <f>IF(J680&gt;0,train!F681,"NA")</f>
        <v>#VALUE!</v>
      </c>
      <c r="N680" t="e">
        <f>FIND("Master.",train!D681)</f>
        <v>#VALUE!</v>
      </c>
    </row>
    <row r="681" spans="1:14" x14ac:dyDescent="0.25">
      <c r="A681" t="e">
        <f>FIND("Mrs.",train!D682)</f>
        <v>#VALUE!</v>
      </c>
      <c r="B681" t="e">
        <f>IF(A681&gt;0,train!F682,"NA")</f>
        <v>#VALUE!</v>
      </c>
      <c r="F681" t="e">
        <f>FIND("Mr.",train!D682)</f>
        <v>#VALUE!</v>
      </c>
      <c r="G681" t="e">
        <f>IF(F681&gt;0,train!F682,"NA")</f>
        <v>#VALUE!</v>
      </c>
      <c r="J681">
        <f>FIND("Miss.",train!D682)</f>
        <v>9</v>
      </c>
      <c r="K681">
        <f>IF(J681&gt;0,train!F682,"NA")</f>
        <v>21</v>
      </c>
      <c r="N681" t="e">
        <f>FIND("Master.",train!D682)</f>
        <v>#VALUE!</v>
      </c>
    </row>
    <row r="682" spans="1:14" x14ac:dyDescent="0.25">
      <c r="A682" t="e">
        <f>FIND("Mrs.",train!D683)</f>
        <v>#VALUE!</v>
      </c>
      <c r="B682" t="e">
        <f>IF(A682&gt;0,train!F683,"NA")</f>
        <v>#VALUE!</v>
      </c>
      <c r="F682">
        <f>FIND("Mr.",train!D683)</f>
        <v>9</v>
      </c>
      <c r="G682">
        <f>IF(F682&gt;0,train!F683,"NA")</f>
        <v>27</v>
      </c>
      <c r="J682" t="e">
        <f>FIND("Miss.",train!D683)</f>
        <v>#VALUE!</v>
      </c>
      <c r="K682" t="e">
        <f>IF(J682&gt;0,train!F683,"NA")</f>
        <v>#VALUE!</v>
      </c>
      <c r="N682" t="e">
        <f>FIND("Master.",train!D683)</f>
        <v>#VALUE!</v>
      </c>
    </row>
    <row r="683" spans="1:14" x14ac:dyDescent="0.25">
      <c r="A683" t="e">
        <f>FIND("Mrs.",train!D684)</f>
        <v>#VALUE!</v>
      </c>
      <c r="B683" t="e">
        <f>IF(A683&gt;0,train!F684,"NA")</f>
        <v>#VALUE!</v>
      </c>
      <c r="F683">
        <f>FIND("Mr.",train!D684)</f>
        <v>11</v>
      </c>
      <c r="G683">
        <f>IF(F683&gt;0,train!F684,"NA")</f>
        <v>20</v>
      </c>
      <c r="J683" t="e">
        <f>FIND("Miss.",train!D684)</f>
        <v>#VALUE!</v>
      </c>
      <c r="K683" t="e">
        <f>IF(J683&gt;0,train!F684,"NA")</f>
        <v>#VALUE!</v>
      </c>
      <c r="N683" t="e">
        <f>FIND("Master.",train!D684)</f>
        <v>#VALUE!</v>
      </c>
    </row>
    <row r="684" spans="1:14" x14ac:dyDescent="0.25">
      <c r="A684" t="e">
        <f>FIND("Mrs.",train!D685)</f>
        <v>#VALUE!</v>
      </c>
      <c r="B684" t="e">
        <f>IF(A684&gt;0,train!F685,"NA")</f>
        <v>#VALUE!</v>
      </c>
      <c r="F684">
        <f>FIND("Mr.",train!D685)</f>
        <v>10</v>
      </c>
      <c r="G684">
        <f>IF(F684&gt;0,train!F685,"NA")</f>
        <v>14</v>
      </c>
      <c r="J684" t="e">
        <f>FIND("Miss.",train!D685)</f>
        <v>#VALUE!</v>
      </c>
      <c r="K684" t="e">
        <f>IF(J684&gt;0,train!F685,"NA")</f>
        <v>#VALUE!</v>
      </c>
      <c r="N684" t="e">
        <f>FIND("Master.",train!D685)</f>
        <v>#VALUE!</v>
      </c>
    </row>
    <row r="685" spans="1:14" x14ac:dyDescent="0.25">
      <c r="A685" t="e">
        <f>FIND("Mrs.",train!D686)</f>
        <v>#VALUE!</v>
      </c>
      <c r="B685" t="e">
        <f>IF(A685&gt;0,train!F686,"NA")</f>
        <v>#VALUE!</v>
      </c>
      <c r="F685">
        <f>FIND("Mr.",train!D686)</f>
        <v>8</v>
      </c>
      <c r="G685">
        <f>IF(F685&gt;0,train!F686,"NA")</f>
        <v>60</v>
      </c>
      <c r="J685" t="e">
        <f>FIND("Miss.",train!D686)</f>
        <v>#VALUE!</v>
      </c>
      <c r="K685" t="e">
        <f>IF(J685&gt;0,train!F686,"NA")</f>
        <v>#VALUE!</v>
      </c>
      <c r="N685" t="e">
        <f>FIND("Master.",train!D686)</f>
        <v>#VALUE!</v>
      </c>
    </row>
    <row r="686" spans="1:14" x14ac:dyDescent="0.25">
      <c r="A686" t="e">
        <f>FIND("Mrs.",train!D687)</f>
        <v>#VALUE!</v>
      </c>
      <c r="B686" t="e">
        <f>IF(A686&gt;0,train!F687,"NA")</f>
        <v>#VALUE!</v>
      </c>
      <c r="F686">
        <f>FIND("Mr.",train!D687)</f>
        <v>10</v>
      </c>
      <c r="G686">
        <f>IF(F686&gt;0,train!F687,"NA")</f>
        <v>25</v>
      </c>
      <c r="J686" t="e">
        <f>FIND("Miss.",train!D687)</f>
        <v>#VALUE!</v>
      </c>
      <c r="K686" t="e">
        <f>IF(J686&gt;0,train!F687,"NA")</f>
        <v>#VALUE!</v>
      </c>
      <c r="N686" t="e">
        <f>FIND("Master.",train!D687)</f>
        <v>#VALUE!</v>
      </c>
    </row>
    <row r="687" spans="1:14" x14ac:dyDescent="0.25">
      <c r="A687" t="e">
        <f>FIND("Mrs.",train!D688)</f>
        <v>#VALUE!</v>
      </c>
      <c r="B687" t="e">
        <f>IF(A687&gt;0,train!F688,"NA")</f>
        <v>#VALUE!</v>
      </c>
      <c r="F687">
        <f>FIND("Mr.",train!D688)</f>
        <v>9</v>
      </c>
      <c r="G687">
        <f>IF(F687&gt;0,train!F688,"NA")</f>
        <v>14</v>
      </c>
      <c r="J687" t="e">
        <f>FIND("Miss.",train!D688)</f>
        <v>#VALUE!</v>
      </c>
      <c r="K687" t="e">
        <f>IF(J687&gt;0,train!F688,"NA")</f>
        <v>#VALUE!</v>
      </c>
      <c r="N687" t="e">
        <f>FIND("Master.",train!D688)</f>
        <v>#VALUE!</v>
      </c>
    </row>
    <row r="688" spans="1:14" x14ac:dyDescent="0.25">
      <c r="A688" t="e">
        <f>FIND("Mrs.",train!D689)</f>
        <v>#VALUE!</v>
      </c>
      <c r="B688" t="e">
        <f>IF(A688&gt;0,train!F689,"NA")</f>
        <v>#VALUE!</v>
      </c>
      <c r="F688">
        <f>FIND("Mr.",train!D689)</f>
        <v>8</v>
      </c>
      <c r="G688">
        <f>IF(F688&gt;0,train!F689,"NA")</f>
        <v>19</v>
      </c>
      <c r="J688" t="e">
        <f>FIND("Miss.",train!D689)</f>
        <v>#VALUE!</v>
      </c>
      <c r="K688" t="e">
        <f>IF(J688&gt;0,train!F689,"NA")</f>
        <v>#VALUE!</v>
      </c>
      <c r="N688" t="e">
        <f>FIND("Master.",train!D689)</f>
        <v>#VALUE!</v>
      </c>
    </row>
    <row r="689" spans="1:14" x14ac:dyDescent="0.25">
      <c r="A689" t="e">
        <f>FIND("Mrs.",train!D690)</f>
        <v>#VALUE!</v>
      </c>
      <c r="B689" t="e">
        <f>IF(A689&gt;0,train!F690,"NA")</f>
        <v>#VALUE!</v>
      </c>
      <c r="F689">
        <f>FIND("Mr.",train!D690)</f>
        <v>10</v>
      </c>
      <c r="G689">
        <f>IF(F689&gt;0,train!F690,"NA")</f>
        <v>18</v>
      </c>
      <c r="J689" t="e">
        <f>FIND("Miss.",train!D690)</f>
        <v>#VALUE!</v>
      </c>
      <c r="K689" t="e">
        <f>IF(J689&gt;0,train!F690,"NA")</f>
        <v>#VALUE!</v>
      </c>
      <c r="N689" t="e">
        <f>FIND("Master.",train!D690)</f>
        <v>#VALUE!</v>
      </c>
    </row>
    <row r="690" spans="1:14" x14ac:dyDescent="0.25">
      <c r="A690" t="e">
        <f>FIND("Mrs.",train!D691)</f>
        <v>#VALUE!</v>
      </c>
      <c r="B690" t="e">
        <f>IF(A690&gt;0,train!F691,"NA")</f>
        <v>#VALUE!</v>
      </c>
      <c r="F690" t="e">
        <f>FIND("Mr.",train!D691)</f>
        <v>#VALUE!</v>
      </c>
      <c r="G690" t="e">
        <f>IF(F690&gt;0,train!F691,"NA")</f>
        <v>#VALUE!</v>
      </c>
      <c r="J690">
        <f>FIND("Miss.",train!D691)</f>
        <v>9</v>
      </c>
      <c r="K690">
        <f>IF(J690&gt;0,train!F691,"NA")</f>
        <v>15</v>
      </c>
      <c r="N690" t="e">
        <f>FIND("Master.",train!D691)</f>
        <v>#VALUE!</v>
      </c>
    </row>
    <row r="691" spans="1:14" x14ac:dyDescent="0.25">
      <c r="A691" t="e">
        <f>FIND("Mrs.",train!D692)</f>
        <v>#VALUE!</v>
      </c>
      <c r="B691" t="e">
        <f>IF(A691&gt;0,train!F692,"NA")</f>
        <v>#VALUE!</v>
      </c>
      <c r="F691">
        <f>FIND("Mr.",train!D692)</f>
        <v>7</v>
      </c>
      <c r="G691">
        <f>IF(F691&gt;0,train!F692,"NA")</f>
        <v>31</v>
      </c>
      <c r="J691" t="e">
        <f>FIND("Miss.",train!D692)</f>
        <v>#VALUE!</v>
      </c>
      <c r="K691" t="e">
        <f>IF(J691&gt;0,train!F692,"NA")</f>
        <v>#VALUE!</v>
      </c>
      <c r="N691" t="e">
        <f>FIND("Master.",train!D692)</f>
        <v>#VALUE!</v>
      </c>
    </row>
    <row r="692" spans="1:14" x14ac:dyDescent="0.25">
      <c r="A692" t="e">
        <f>FIND("Mrs.",train!D693)</f>
        <v>#VALUE!</v>
      </c>
      <c r="B692" t="e">
        <f>IF(A692&gt;0,train!F693,"NA")</f>
        <v>#VALUE!</v>
      </c>
      <c r="F692" t="e">
        <f>FIND("Mr.",train!D693)</f>
        <v>#VALUE!</v>
      </c>
      <c r="G692" t="e">
        <f>IF(F692&gt;0,train!F693,"NA")</f>
        <v>#VALUE!</v>
      </c>
      <c r="J692">
        <f>FIND("Miss.",train!D693)</f>
        <v>8</v>
      </c>
      <c r="K692">
        <f>IF(J692&gt;0,train!F693,"NA")</f>
        <v>4</v>
      </c>
      <c r="N692" t="e">
        <f>FIND("Master.",train!D693)</f>
        <v>#VALUE!</v>
      </c>
    </row>
    <row r="693" spans="1:14" x14ac:dyDescent="0.25">
      <c r="A693" t="e">
        <f>FIND("Mrs.",train!D694)</f>
        <v>#VALUE!</v>
      </c>
      <c r="B693" t="e">
        <f>IF(A693&gt;0,train!F694,"NA")</f>
        <v>#VALUE!</v>
      </c>
      <c r="F693">
        <f>FIND("Mr.",train!D694)</f>
        <v>6</v>
      </c>
      <c r="G693">
        <f>IF(F693&gt;0,train!F694,"NA")</f>
        <v>32</v>
      </c>
      <c r="J693" t="e">
        <f>FIND("Miss.",train!D694)</f>
        <v>#VALUE!</v>
      </c>
      <c r="K693" t="e">
        <f>IF(J693&gt;0,train!F694,"NA")</f>
        <v>#VALUE!</v>
      </c>
      <c r="N693" t="e">
        <f>FIND("Master.",train!D694)</f>
        <v>#VALUE!</v>
      </c>
    </row>
    <row r="694" spans="1:14" x14ac:dyDescent="0.25">
      <c r="A694" t="e">
        <f>FIND("Mrs.",train!D695)</f>
        <v>#VALUE!</v>
      </c>
      <c r="B694" t="e">
        <f>IF(A694&gt;0,train!F695,"NA")</f>
        <v>#VALUE!</v>
      </c>
      <c r="F694">
        <f>FIND("Mr.",train!D695)</f>
        <v>7</v>
      </c>
      <c r="G694">
        <f>IF(F694&gt;0,train!F695,"NA")</f>
        <v>25</v>
      </c>
      <c r="J694" t="e">
        <f>FIND("Miss.",train!D695)</f>
        <v>#VALUE!</v>
      </c>
      <c r="K694" t="e">
        <f>IF(J694&gt;0,train!F695,"NA")</f>
        <v>#VALUE!</v>
      </c>
      <c r="N694" t="e">
        <f>FIND("Master.",train!D695)</f>
        <v>#VALUE!</v>
      </c>
    </row>
    <row r="695" spans="1:14" x14ac:dyDescent="0.25">
      <c r="A695" t="e">
        <f>FIND("Mrs.",train!D696)</f>
        <v>#VALUE!</v>
      </c>
      <c r="B695" t="e">
        <f>IF(A695&gt;0,train!F696,"NA")</f>
        <v>#VALUE!</v>
      </c>
      <c r="F695" t="e">
        <f>FIND("Mr.",train!D696)</f>
        <v>#VALUE!</v>
      </c>
      <c r="G695" t="e">
        <f>IF(F695&gt;0,train!F696,"NA")</f>
        <v>#VALUE!</v>
      </c>
      <c r="J695" t="e">
        <f>FIND("Miss.",train!D696)</f>
        <v>#VALUE!</v>
      </c>
      <c r="K695" t="e">
        <f>IF(J695&gt;0,train!F696,"NA")</f>
        <v>#VALUE!</v>
      </c>
      <c r="N695" t="e">
        <f>FIND("Master.",train!D696)</f>
        <v>#VALUE!</v>
      </c>
    </row>
    <row r="696" spans="1:14" x14ac:dyDescent="0.25">
      <c r="A696" t="e">
        <f>FIND("Mrs.",train!D697)</f>
        <v>#VALUE!</v>
      </c>
      <c r="B696" t="e">
        <f>IF(A696&gt;0,train!F697,"NA")</f>
        <v>#VALUE!</v>
      </c>
      <c r="F696">
        <f>FIND("Mr.",train!D697)</f>
        <v>10</v>
      </c>
      <c r="G696">
        <f>IF(F696&gt;0,train!F697,"NA")</f>
        <v>52</v>
      </c>
      <c r="J696" t="e">
        <f>FIND("Miss.",train!D697)</f>
        <v>#VALUE!</v>
      </c>
      <c r="K696" t="e">
        <f>IF(J696&gt;0,train!F697,"NA")</f>
        <v>#VALUE!</v>
      </c>
      <c r="N696" t="e">
        <f>FIND("Master.",train!D697)</f>
        <v>#VALUE!</v>
      </c>
    </row>
    <row r="697" spans="1:14" x14ac:dyDescent="0.25">
      <c r="A697" t="e">
        <f>FIND("Mrs.",train!D698)</f>
        <v>#VALUE!</v>
      </c>
      <c r="B697" t="e">
        <f>IF(A697&gt;0,train!F698,"NA")</f>
        <v>#VALUE!</v>
      </c>
      <c r="F697">
        <f>FIND("Mr.",train!D698)</f>
        <v>8</v>
      </c>
      <c r="G697">
        <f>IF(F697&gt;0,train!F698,"NA")</f>
        <v>44</v>
      </c>
      <c r="J697" t="e">
        <f>FIND("Miss.",train!D698)</f>
        <v>#VALUE!</v>
      </c>
      <c r="K697" t="e">
        <f>IF(J697&gt;0,train!F698,"NA")</f>
        <v>#VALUE!</v>
      </c>
      <c r="N697" t="e">
        <f>FIND("Master.",train!D698)</f>
        <v>#VALUE!</v>
      </c>
    </row>
    <row r="698" spans="1:14" x14ac:dyDescent="0.25">
      <c r="A698" t="e">
        <f>FIND("Mrs.",train!D699)</f>
        <v>#VALUE!</v>
      </c>
      <c r="B698" t="e">
        <f>IF(A698&gt;0,train!F699,"NA")</f>
        <v>#VALUE!</v>
      </c>
      <c r="F698" t="e">
        <f>FIND("Mr.",train!D699)</f>
        <v>#VALUE!</v>
      </c>
      <c r="G698" t="e">
        <f>IF(F698&gt;0,train!F699,"NA")</f>
        <v>#VALUE!</v>
      </c>
      <c r="J698">
        <f>FIND("Miss.",train!D699)</f>
        <v>10</v>
      </c>
      <c r="K698">
        <f>IF(J698&gt;0,train!F699,"NA")</f>
        <v>21</v>
      </c>
      <c r="N698" t="e">
        <f>FIND("Master.",train!D699)</f>
        <v>#VALUE!</v>
      </c>
    </row>
    <row r="699" spans="1:14" x14ac:dyDescent="0.25">
      <c r="A699" t="e">
        <f>FIND("Mrs.",train!D700)</f>
        <v>#VALUE!</v>
      </c>
      <c r="B699" t="e">
        <f>IF(A699&gt;0,train!F700,"NA")</f>
        <v>#VALUE!</v>
      </c>
      <c r="F699">
        <f>FIND("Mr.",train!D700)</f>
        <v>9</v>
      </c>
      <c r="G699">
        <f>IF(F699&gt;0,train!F700,"NA")</f>
        <v>49</v>
      </c>
      <c r="J699" t="e">
        <f>FIND("Miss.",train!D700)</f>
        <v>#VALUE!</v>
      </c>
      <c r="K699" t="e">
        <f>IF(J699&gt;0,train!F700,"NA")</f>
        <v>#VALUE!</v>
      </c>
      <c r="N699" t="e">
        <f>FIND("Master.",train!D700)</f>
        <v>#VALUE!</v>
      </c>
    </row>
    <row r="700" spans="1:14" x14ac:dyDescent="0.25">
      <c r="A700" t="e">
        <f>FIND("Mrs.",train!D701)</f>
        <v>#VALUE!</v>
      </c>
      <c r="B700" t="e">
        <f>IF(A700&gt;0,train!F701,"NA")</f>
        <v>#VALUE!</v>
      </c>
      <c r="F700">
        <f>FIND("Mr.",train!D701)</f>
        <v>10</v>
      </c>
      <c r="G700">
        <f>IF(F700&gt;0,train!F701,"NA")</f>
        <v>42</v>
      </c>
      <c r="J700" t="e">
        <f>FIND("Miss.",train!D701)</f>
        <v>#VALUE!</v>
      </c>
      <c r="K700" t="e">
        <f>IF(J700&gt;0,train!F701,"NA")</f>
        <v>#VALUE!</v>
      </c>
      <c r="N700" t="e">
        <f>FIND("Master.",train!D701)</f>
        <v>#VALUE!</v>
      </c>
    </row>
    <row r="701" spans="1:14" x14ac:dyDescent="0.25">
      <c r="A701">
        <f>FIND("Mrs.",train!D702)</f>
        <v>8</v>
      </c>
      <c r="B701">
        <f>IF(A701&gt;0,train!F702,"NA")</f>
        <v>18</v>
      </c>
      <c r="F701" t="e">
        <f>FIND("Mr.",train!D702)</f>
        <v>#VALUE!</v>
      </c>
      <c r="G701" t="e">
        <f>IF(F701&gt;0,train!F702,"NA")</f>
        <v>#VALUE!</v>
      </c>
      <c r="J701" t="e">
        <f>FIND("Miss.",train!D702)</f>
        <v>#VALUE!</v>
      </c>
      <c r="K701" t="e">
        <f>IF(J701&gt;0,train!F702,"NA")</f>
        <v>#VALUE!</v>
      </c>
      <c r="N701" t="e">
        <f>FIND("Master.",train!D702)</f>
        <v>#VALUE!</v>
      </c>
    </row>
    <row r="702" spans="1:14" x14ac:dyDescent="0.25">
      <c r="A702" t="e">
        <f>FIND("Mrs.",train!D703)</f>
        <v>#VALUE!</v>
      </c>
      <c r="B702" t="e">
        <f>IF(A702&gt;0,train!F703,"NA")</f>
        <v>#VALUE!</v>
      </c>
      <c r="F702">
        <f>FIND("Mr.",train!D703)</f>
        <v>15</v>
      </c>
      <c r="G702">
        <f>IF(F702&gt;0,train!F703,"NA")</f>
        <v>32</v>
      </c>
      <c r="J702" t="e">
        <f>FIND("Miss.",train!D703)</f>
        <v>#VALUE!</v>
      </c>
      <c r="K702" t="e">
        <f>IF(J702&gt;0,train!F703,"NA")</f>
        <v>#VALUE!</v>
      </c>
      <c r="N702" t="e">
        <f>FIND("Master.",train!D703)</f>
        <v>#VALUE!</v>
      </c>
    </row>
    <row r="703" spans="1:14" x14ac:dyDescent="0.25">
      <c r="A703" t="e">
        <f>FIND("Mrs.",train!D704)</f>
        <v>#VALUE!</v>
      </c>
      <c r="B703" t="e">
        <f>IF(A703&gt;0,train!F704,"NA")</f>
        <v>#VALUE!</v>
      </c>
      <c r="F703" t="e">
        <f>FIND("Mr.",train!D704)</f>
        <v>#VALUE!</v>
      </c>
      <c r="G703" t="e">
        <f>IF(F703&gt;0,train!F704,"NA")</f>
        <v>#VALUE!</v>
      </c>
      <c r="J703">
        <f>FIND("Miss.",train!D704)</f>
        <v>10</v>
      </c>
      <c r="K703">
        <f>IF(J703&gt;0,train!F704,"NA")</f>
        <v>18</v>
      </c>
      <c r="N703" t="e">
        <f>FIND("Master.",train!D704)</f>
        <v>#VALUE!</v>
      </c>
    </row>
    <row r="704" spans="1:14" x14ac:dyDescent="0.25">
      <c r="A704" t="e">
        <f>FIND("Mrs.",train!D705)</f>
        <v>#VALUE!</v>
      </c>
      <c r="B704" t="e">
        <f>IF(A704&gt;0,train!F705,"NA")</f>
        <v>#VALUE!</v>
      </c>
      <c r="F704">
        <f>FIND("Mr.",train!D705)</f>
        <v>12</v>
      </c>
      <c r="G704">
        <f>IF(F704&gt;0,train!F705,"NA")</f>
        <v>25</v>
      </c>
      <c r="J704" t="e">
        <f>FIND("Miss.",train!D705)</f>
        <v>#VALUE!</v>
      </c>
      <c r="K704" t="e">
        <f>IF(J704&gt;0,train!F705,"NA")</f>
        <v>#VALUE!</v>
      </c>
      <c r="N704" t="e">
        <f>FIND("Master.",train!D705)</f>
        <v>#VALUE!</v>
      </c>
    </row>
    <row r="705" spans="1:14" x14ac:dyDescent="0.25">
      <c r="A705" t="e">
        <f>FIND("Mrs.",train!D706)</f>
        <v>#VALUE!</v>
      </c>
      <c r="B705" t="e">
        <f>IF(A705&gt;0,train!F706,"NA")</f>
        <v>#VALUE!</v>
      </c>
      <c r="F705">
        <f>FIND("Mr.",train!D706)</f>
        <v>9</v>
      </c>
      <c r="G705">
        <f>IF(F705&gt;0,train!F706,"NA")</f>
        <v>26</v>
      </c>
      <c r="J705" t="e">
        <f>FIND("Miss.",train!D706)</f>
        <v>#VALUE!</v>
      </c>
      <c r="K705" t="e">
        <f>IF(J705&gt;0,train!F706,"NA")</f>
        <v>#VALUE!</v>
      </c>
      <c r="N705" t="e">
        <f>FIND("Master.",train!D706)</f>
        <v>#VALUE!</v>
      </c>
    </row>
    <row r="706" spans="1:14" x14ac:dyDescent="0.25">
      <c r="A706" t="e">
        <f>FIND("Mrs.",train!D707)</f>
        <v>#VALUE!</v>
      </c>
      <c r="B706" t="e">
        <f>IF(A706&gt;0,train!F707,"NA")</f>
        <v>#VALUE!</v>
      </c>
      <c r="F706">
        <f>FIND("Mr.",train!D707)</f>
        <v>9</v>
      </c>
      <c r="G706">
        <f>IF(F706&gt;0,train!F707,"NA")</f>
        <v>39</v>
      </c>
      <c r="J706" t="e">
        <f>FIND("Miss.",train!D707)</f>
        <v>#VALUE!</v>
      </c>
      <c r="K706" t="e">
        <f>IF(J706&gt;0,train!F707,"NA")</f>
        <v>#VALUE!</v>
      </c>
      <c r="N706" t="e">
        <f>FIND("Master.",train!D707)</f>
        <v>#VALUE!</v>
      </c>
    </row>
    <row r="707" spans="1:14" x14ac:dyDescent="0.25">
      <c r="A707">
        <f>FIND("Mrs.",train!D708)</f>
        <v>8</v>
      </c>
      <c r="B707">
        <f>IF(A707&gt;0,train!F708,"NA")</f>
        <v>45</v>
      </c>
      <c r="F707" t="e">
        <f>FIND("Mr.",train!D708)</f>
        <v>#VALUE!</v>
      </c>
      <c r="G707" t="e">
        <f>IF(F707&gt;0,train!F708,"NA")</f>
        <v>#VALUE!</v>
      </c>
      <c r="J707" t="e">
        <f>FIND("Miss.",train!D708)</f>
        <v>#VALUE!</v>
      </c>
      <c r="K707" t="e">
        <f>IF(J707&gt;0,train!F708,"NA")</f>
        <v>#VALUE!</v>
      </c>
      <c r="N707" t="e">
        <f>FIND("Master.",train!D708)</f>
        <v>#VALUE!</v>
      </c>
    </row>
    <row r="708" spans="1:14" x14ac:dyDescent="0.25">
      <c r="A708" t="e">
        <f>FIND("Mrs.",train!D709)</f>
        <v>#VALUE!</v>
      </c>
      <c r="B708" t="e">
        <f>IF(A708&gt;0,train!F709,"NA")</f>
        <v>#VALUE!</v>
      </c>
      <c r="F708">
        <f>FIND("Mr.",train!D709)</f>
        <v>13</v>
      </c>
      <c r="G708">
        <f>IF(F708&gt;0,train!F709,"NA")</f>
        <v>42</v>
      </c>
      <c r="J708" t="e">
        <f>FIND("Miss.",train!D709)</f>
        <v>#VALUE!</v>
      </c>
      <c r="K708" t="e">
        <f>IF(J708&gt;0,train!F709,"NA")</f>
        <v>#VALUE!</v>
      </c>
      <c r="N708" t="e">
        <f>FIND("Master.",train!D709)</f>
        <v>#VALUE!</v>
      </c>
    </row>
    <row r="709" spans="1:14" x14ac:dyDescent="0.25">
      <c r="A709" t="e">
        <f>FIND("Mrs.",train!D710)</f>
        <v>#VALUE!</v>
      </c>
      <c r="B709" t="e">
        <f>IF(A709&gt;0,train!F710,"NA")</f>
        <v>#VALUE!</v>
      </c>
      <c r="F709" t="e">
        <f>FIND("Mr.",train!D710)</f>
        <v>#VALUE!</v>
      </c>
      <c r="G709" t="e">
        <f>IF(F709&gt;0,train!F710,"NA")</f>
        <v>#VALUE!</v>
      </c>
      <c r="J709">
        <f>FIND("Miss.",train!D710)</f>
        <v>10</v>
      </c>
      <c r="K709">
        <f>IF(J709&gt;0,train!F710,"NA")</f>
        <v>22</v>
      </c>
      <c r="N709" t="e">
        <f>FIND("Master.",train!D710)</f>
        <v>#VALUE!</v>
      </c>
    </row>
    <row r="710" spans="1:14" x14ac:dyDescent="0.25">
      <c r="A710" t="e">
        <f>FIND("Mrs.",train!D711)</f>
        <v>#VALUE!</v>
      </c>
      <c r="B710" t="e">
        <f>IF(A710&gt;0,train!F711,"NA")</f>
        <v>#VALUE!</v>
      </c>
      <c r="F710" t="e">
        <f>FIND("Mr.",train!D711)</f>
        <v>#VALUE!</v>
      </c>
      <c r="G710" t="e">
        <f>IF(F710&gt;0,train!F711,"NA")</f>
        <v>#VALUE!</v>
      </c>
      <c r="J710" t="e">
        <f>FIND("Miss.",train!D711)</f>
        <v>#VALUE!</v>
      </c>
      <c r="K710" t="e">
        <f>IF(J710&gt;0,train!F711,"NA")</f>
        <v>#VALUE!</v>
      </c>
      <c r="N710">
        <f>FIND("Master.",train!D711)</f>
        <v>11</v>
      </c>
    </row>
    <row r="711" spans="1:14" x14ac:dyDescent="0.25">
      <c r="A711" t="e">
        <f>FIND("Mrs.",train!D712)</f>
        <v>#VALUE!</v>
      </c>
      <c r="B711" t="e">
        <f>IF(A711&gt;0,train!F712,"NA")</f>
        <v>#VALUE!</v>
      </c>
      <c r="F711" t="e">
        <f>FIND("Mr.",train!D712)</f>
        <v>#VALUE!</v>
      </c>
      <c r="G711" t="e">
        <f>IF(F711&gt;0,train!F712,"NA")</f>
        <v>#VALUE!</v>
      </c>
      <c r="J711" t="e">
        <f>FIND("Miss.",train!D712)</f>
        <v>#VALUE!</v>
      </c>
      <c r="K711" t="e">
        <f>IF(J711&gt;0,train!F712,"NA")</f>
        <v>#VALUE!</v>
      </c>
      <c r="N711" t="e">
        <f>FIND("Master.",train!D712)</f>
        <v>#VALUE!</v>
      </c>
    </row>
    <row r="712" spans="1:14" x14ac:dyDescent="0.25">
      <c r="A712" t="e">
        <f>FIND("Mrs.",train!D713)</f>
        <v>#VALUE!</v>
      </c>
      <c r="B712" t="e">
        <f>IF(A712&gt;0,train!F713,"NA")</f>
        <v>#VALUE!</v>
      </c>
      <c r="F712">
        <f>FIND("Mr.",train!D713)</f>
        <v>9</v>
      </c>
      <c r="G712">
        <f>IF(F712&gt;0,train!F713,"NA")</f>
        <v>32</v>
      </c>
      <c r="J712" t="e">
        <f>FIND("Miss.",train!D713)</f>
        <v>#VALUE!</v>
      </c>
      <c r="K712" t="e">
        <f>IF(J712&gt;0,train!F713,"NA")</f>
        <v>#VALUE!</v>
      </c>
      <c r="N712" t="e">
        <f>FIND("Master.",train!D713)</f>
        <v>#VALUE!</v>
      </c>
    </row>
    <row r="713" spans="1:14" x14ac:dyDescent="0.25">
      <c r="A713" t="e">
        <f>FIND("Mrs.",train!D714)</f>
        <v>#VALUE!</v>
      </c>
      <c r="B713" t="e">
        <f>IF(A713&gt;0,train!F714,"NA")</f>
        <v>#VALUE!</v>
      </c>
      <c r="F713">
        <f>FIND("Mr.",train!D714)</f>
        <v>9</v>
      </c>
      <c r="G713">
        <f>IF(F713&gt;0,train!F714,"NA")</f>
        <v>48</v>
      </c>
      <c r="J713" t="e">
        <f>FIND("Miss.",train!D714)</f>
        <v>#VALUE!</v>
      </c>
      <c r="K713" t="e">
        <f>IF(J713&gt;0,train!F714,"NA")</f>
        <v>#VALUE!</v>
      </c>
      <c r="N713" t="e">
        <f>FIND("Master.",train!D714)</f>
        <v>#VALUE!</v>
      </c>
    </row>
    <row r="714" spans="1:14" x14ac:dyDescent="0.25">
      <c r="A714" t="e">
        <f>FIND("Mrs.",train!D715)</f>
        <v>#VALUE!</v>
      </c>
      <c r="B714" t="e">
        <f>IF(A714&gt;0,train!F715,"NA")</f>
        <v>#VALUE!</v>
      </c>
      <c r="F714">
        <f>FIND("Mr.",train!D715)</f>
        <v>10</v>
      </c>
      <c r="G714">
        <f>IF(F714&gt;0,train!F715,"NA")</f>
        <v>29</v>
      </c>
      <c r="J714" t="e">
        <f>FIND("Miss.",train!D715)</f>
        <v>#VALUE!</v>
      </c>
      <c r="K714" t="e">
        <f>IF(J714&gt;0,train!F715,"NA")</f>
        <v>#VALUE!</v>
      </c>
      <c r="N714" t="e">
        <f>FIND("Master.",train!D715)</f>
        <v>#VALUE!</v>
      </c>
    </row>
    <row r="715" spans="1:14" x14ac:dyDescent="0.25">
      <c r="A715" t="e">
        <f>FIND("Mrs.",train!D716)</f>
        <v>#VALUE!</v>
      </c>
      <c r="B715" t="e">
        <f>IF(A715&gt;0,train!F716,"NA")</f>
        <v>#VALUE!</v>
      </c>
      <c r="F715">
        <f>FIND("Mr.",train!D716)</f>
        <v>12</v>
      </c>
      <c r="G715">
        <f>IF(F715&gt;0,train!F716,"NA")</f>
        <v>52</v>
      </c>
      <c r="J715" t="e">
        <f>FIND("Miss.",train!D716)</f>
        <v>#VALUE!</v>
      </c>
      <c r="K715" t="e">
        <f>IF(J715&gt;0,train!F716,"NA")</f>
        <v>#VALUE!</v>
      </c>
      <c r="N715" t="e">
        <f>FIND("Master.",train!D716)</f>
        <v>#VALUE!</v>
      </c>
    </row>
    <row r="716" spans="1:14" x14ac:dyDescent="0.25">
      <c r="A716" t="e">
        <f>FIND("Mrs.",train!D717)</f>
        <v>#VALUE!</v>
      </c>
      <c r="B716" t="e">
        <f>IF(A716&gt;0,train!F717,"NA")</f>
        <v>#VALUE!</v>
      </c>
      <c r="F716">
        <f>FIND("Mr.",train!D717)</f>
        <v>9</v>
      </c>
      <c r="G716">
        <f>IF(F716&gt;0,train!F717,"NA")</f>
        <v>19</v>
      </c>
      <c r="J716" t="e">
        <f>FIND("Miss.",train!D717)</f>
        <v>#VALUE!</v>
      </c>
      <c r="K716" t="e">
        <f>IF(J716&gt;0,train!F717,"NA")</f>
        <v>#VALUE!</v>
      </c>
      <c r="N716" t="e">
        <f>FIND("Master.",train!D717)</f>
        <v>#VALUE!</v>
      </c>
    </row>
    <row r="717" spans="1:14" x14ac:dyDescent="0.25">
      <c r="A717" t="e">
        <f>FIND("Mrs.",train!D718)</f>
        <v>#VALUE!</v>
      </c>
      <c r="B717" t="e">
        <f>IF(A717&gt;0,train!F718,"NA")</f>
        <v>#VALUE!</v>
      </c>
      <c r="F717" t="e">
        <f>FIND("Mr.",train!D718)</f>
        <v>#VALUE!</v>
      </c>
      <c r="G717" t="e">
        <f>IF(F717&gt;0,train!F718,"NA")</f>
        <v>#VALUE!</v>
      </c>
      <c r="J717">
        <f>FIND("Miss.",train!D718)</f>
        <v>9</v>
      </c>
      <c r="K717">
        <f>IF(J717&gt;0,train!F718,"NA")</f>
        <v>38</v>
      </c>
      <c r="N717" t="e">
        <f>FIND("Master.",train!D718)</f>
        <v>#VALUE!</v>
      </c>
    </row>
    <row r="718" spans="1:14" x14ac:dyDescent="0.25">
      <c r="A718" t="e">
        <f>FIND("Mrs.",train!D719)</f>
        <v>#VALUE!</v>
      </c>
      <c r="B718" t="e">
        <f>IF(A718&gt;0,train!F719,"NA")</f>
        <v>#VALUE!</v>
      </c>
      <c r="F718" t="e">
        <f>FIND("Mr.",train!D719)</f>
        <v>#VALUE!</v>
      </c>
      <c r="G718" t="e">
        <f>IF(F718&gt;0,train!F719,"NA")</f>
        <v>#VALUE!</v>
      </c>
      <c r="J718">
        <f>FIND("Miss.",train!D719)</f>
        <v>9</v>
      </c>
      <c r="K718">
        <f>IF(J718&gt;0,train!F719,"NA")</f>
        <v>27</v>
      </c>
      <c r="N718" t="e">
        <f>FIND("Master.",train!D719)</f>
        <v>#VALUE!</v>
      </c>
    </row>
    <row r="719" spans="1:14" x14ac:dyDescent="0.25">
      <c r="A719" t="e">
        <f>FIND("Mrs.",train!D720)</f>
        <v>#VALUE!</v>
      </c>
      <c r="B719" t="e">
        <f>IF(A719&gt;0,train!F720,"NA")</f>
        <v>#VALUE!</v>
      </c>
      <c r="F719">
        <f>FIND("Mr.",train!D720)</f>
        <v>9</v>
      </c>
      <c r="G719">
        <f>IF(F719&gt;0,train!F720,"NA")</f>
        <v>32</v>
      </c>
      <c r="J719" t="e">
        <f>FIND("Miss.",train!D720)</f>
        <v>#VALUE!</v>
      </c>
      <c r="K719" t="e">
        <f>IF(J719&gt;0,train!F720,"NA")</f>
        <v>#VALUE!</v>
      </c>
      <c r="N719" t="e">
        <f>FIND("Master.",train!D720)</f>
        <v>#VALUE!</v>
      </c>
    </row>
    <row r="720" spans="1:14" x14ac:dyDescent="0.25">
      <c r="A720" t="e">
        <f>FIND("Mrs.",train!D721)</f>
        <v>#VALUE!</v>
      </c>
      <c r="B720" t="e">
        <f>IF(A720&gt;0,train!F721,"NA")</f>
        <v>#VALUE!</v>
      </c>
      <c r="F720">
        <f>FIND("Mr.",train!D721)</f>
        <v>10</v>
      </c>
      <c r="G720">
        <f>IF(F720&gt;0,train!F721,"NA")</f>
        <v>33</v>
      </c>
      <c r="J720" t="e">
        <f>FIND("Miss.",train!D721)</f>
        <v>#VALUE!</v>
      </c>
      <c r="K720" t="e">
        <f>IF(J720&gt;0,train!F721,"NA")</f>
        <v>#VALUE!</v>
      </c>
      <c r="N720" t="e">
        <f>FIND("Master.",train!D721)</f>
        <v>#VALUE!</v>
      </c>
    </row>
    <row r="721" spans="1:14" x14ac:dyDescent="0.25">
      <c r="A721" t="e">
        <f>FIND("Mrs.",train!D722)</f>
        <v>#VALUE!</v>
      </c>
      <c r="B721" t="e">
        <f>IF(A721&gt;0,train!F722,"NA")</f>
        <v>#VALUE!</v>
      </c>
      <c r="F721" t="e">
        <f>FIND("Mr.",train!D722)</f>
        <v>#VALUE!</v>
      </c>
      <c r="G721" t="e">
        <f>IF(F721&gt;0,train!F722,"NA")</f>
        <v>#VALUE!</v>
      </c>
      <c r="J721">
        <f>FIND("Miss.",train!D722)</f>
        <v>9</v>
      </c>
      <c r="K721">
        <f>IF(J721&gt;0,train!F722,"NA")</f>
        <v>6</v>
      </c>
      <c r="N721" t="e">
        <f>FIND("Master.",train!D722)</f>
        <v>#VALUE!</v>
      </c>
    </row>
    <row r="722" spans="1:14" x14ac:dyDescent="0.25">
      <c r="A722" t="e">
        <f>FIND("Mrs.",train!D723)</f>
        <v>#VALUE!</v>
      </c>
      <c r="B722" t="e">
        <f>IF(A722&gt;0,train!F723,"NA")</f>
        <v>#VALUE!</v>
      </c>
      <c r="F722">
        <f>FIND("Mr.",train!D723)</f>
        <v>9</v>
      </c>
      <c r="G722">
        <f>IF(F722&gt;0,train!F723,"NA")</f>
        <v>17</v>
      </c>
      <c r="J722" t="e">
        <f>FIND("Miss.",train!D723)</f>
        <v>#VALUE!</v>
      </c>
      <c r="K722" t="e">
        <f>IF(J722&gt;0,train!F723,"NA")</f>
        <v>#VALUE!</v>
      </c>
      <c r="N722" t="e">
        <f>FIND("Master.",train!D723)</f>
        <v>#VALUE!</v>
      </c>
    </row>
    <row r="723" spans="1:14" x14ac:dyDescent="0.25">
      <c r="A723" t="e">
        <f>FIND("Mrs.",train!D724)</f>
        <v>#VALUE!</v>
      </c>
      <c r="B723" t="e">
        <f>IF(A723&gt;0,train!F724,"NA")</f>
        <v>#VALUE!</v>
      </c>
      <c r="F723">
        <f>FIND("Mr.",train!D724)</f>
        <v>12</v>
      </c>
      <c r="G723">
        <f>IF(F723&gt;0,train!F724,"NA")</f>
        <v>34</v>
      </c>
      <c r="J723" t="e">
        <f>FIND("Miss.",train!D724)</f>
        <v>#VALUE!</v>
      </c>
      <c r="K723" t="e">
        <f>IF(J723&gt;0,train!F724,"NA")</f>
        <v>#VALUE!</v>
      </c>
      <c r="N723" t="e">
        <f>FIND("Master.",train!D724)</f>
        <v>#VALUE!</v>
      </c>
    </row>
    <row r="724" spans="1:14" x14ac:dyDescent="0.25">
      <c r="A724" t="e">
        <f>FIND("Mrs.",train!D725)</f>
        <v>#VALUE!</v>
      </c>
      <c r="B724" t="e">
        <f>IF(A724&gt;0,train!F725,"NA")</f>
        <v>#VALUE!</v>
      </c>
      <c r="F724">
        <f>FIND("Mr.",train!D725)</f>
        <v>9</v>
      </c>
      <c r="G724">
        <f>IF(F724&gt;0,train!F725,"NA")</f>
        <v>50</v>
      </c>
      <c r="J724" t="e">
        <f>FIND("Miss.",train!D725)</f>
        <v>#VALUE!</v>
      </c>
      <c r="K724" t="e">
        <f>IF(J724&gt;0,train!F725,"NA")</f>
        <v>#VALUE!</v>
      </c>
      <c r="N724" t="e">
        <f>FIND("Master.",train!D725)</f>
        <v>#VALUE!</v>
      </c>
    </row>
    <row r="725" spans="1:14" x14ac:dyDescent="0.25">
      <c r="A725" t="e">
        <f>FIND("Mrs.",train!D726)</f>
        <v>#VALUE!</v>
      </c>
      <c r="B725" t="e">
        <f>IF(A725&gt;0,train!F726,"NA")</f>
        <v>#VALUE!</v>
      </c>
      <c r="F725">
        <f>FIND("Mr.",train!D726)</f>
        <v>11</v>
      </c>
      <c r="G725">
        <f>IF(F725&gt;0,train!F726,"NA")</f>
        <v>27</v>
      </c>
      <c r="J725" t="e">
        <f>FIND("Miss.",train!D726)</f>
        <v>#VALUE!</v>
      </c>
      <c r="K725" t="e">
        <f>IF(J725&gt;0,train!F726,"NA")</f>
        <v>#VALUE!</v>
      </c>
      <c r="N725" t="e">
        <f>FIND("Master.",train!D726)</f>
        <v>#VALUE!</v>
      </c>
    </row>
    <row r="726" spans="1:14" x14ac:dyDescent="0.25">
      <c r="A726" t="e">
        <f>FIND("Mrs.",train!D727)</f>
        <v>#VALUE!</v>
      </c>
      <c r="B726" t="e">
        <f>IF(A726&gt;0,train!F727,"NA")</f>
        <v>#VALUE!</v>
      </c>
      <c r="F726">
        <f>FIND("Mr.",train!D727)</f>
        <v>12</v>
      </c>
      <c r="G726">
        <f>IF(F726&gt;0,train!F727,"NA")</f>
        <v>20</v>
      </c>
      <c r="J726" t="e">
        <f>FIND("Miss.",train!D727)</f>
        <v>#VALUE!</v>
      </c>
      <c r="K726" t="e">
        <f>IF(J726&gt;0,train!F727,"NA")</f>
        <v>#VALUE!</v>
      </c>
      <c r="N726" t="e">
        <f>FIND("Master.",train!D727)</f>
        <v>#VALUE!</v>
      </c>
    </row>
    <row r="727" spans="1:14" x14ac:dyDescent="0.25">
      <c r="A727">
        <f>FIND("Mrs.",train!D728)</f>
        <v>9</v>
      </c>
      <c r="B727">
        <f>IF(A727&gt;0,train!F728,"NA")</f>
        <v>30</v>
      </c>
      <c r="F727" t="e">
        <f>FIND("Mr.",train!D728)</f>
        <v>#VALUE!</v>
      </c>
      <c r="G727" t="e">
        <f>IF(F727&gt;0,train!F728,"NA")</f>
        <v>#VALUE!</v>
      </c>
      <c r="J727" t="e">
        <f>FIND("Miss.",train!D728)</f>
        <v>#VALUE!</v>
      </c>
      <c r="K727" t="e">
        <f>IF(J727&gt;0,train!F728,"NA")</f>
        <v>#VALUE!</v>
      </c>
      <c r="N727" t="e">
        <f>FIND("Master.",train!D728)</f>
        <v>#VALUE!</v>
      </c>
    </row>
    <row r="728" spans="1:14" x14ac:dyDescent="0.25">
      <c r="A728" t="e">
        <f>FIND("Mrs.",train!D729)</f>
        <v>#VALUE!</v>
      </c>
      <c r="B728" t="e">
        <f>IF(A728&gt;0,train!F729,"NA")</f>
        <v>#VALUE!</v>
      </c>
      <c r="F728" t="e">
        <f>FIND("Mr.",train!D729)</f>
        <v>#VALUE!</v>
      </c>
      <c r="G728" t="e">
        <f>IF(F728&gt;0,train!F729,"NA")</f>
        <v>#VALUE!</v>
      </c>
      <c r="J728">
        <f>FIND("Miss.",train!D729)</f>
        <v>10</v>
      </c>
      <c r="K728">
        <f>IF(J728&gt;0,train!F729,"NA")</f>
        <v>21</v>
      </c>
      <c r="N728" t="e">
        <f>FIND("Master.",train!D729)</f>
        <v>#VALUE!</v>
      </c>
    </row>
    <row r="729" spans="1:14" x14ac:dyDescent="0.25">
      <c r="A729" t="e">
        <f>FIND("Mrs.",train!D730)</f>
        <v>#VALUE!</v>
      </c>
      <c r="B729" t="e">
        <f>IF(A729&gt;0,train!F730,"NA")</f>
        <v>#VALUE!</v>
      </c>
      <c r="F729">
        <f>FIND("Mr.",train!D730)</f>
        <v>8</v>
      </c>
      <c r="G729">
        <f>IF(F729&gt;0,train!F730,"NA")</f>
        <v>25</v>
      </c>
      <c r="J729" t="e">
        <f>FIND("Miss.",train!D730)</f>
        <v>#VALUE!</v>
      </c>
      <c r="K729" t="e">
        <f>IF(J729&gt;0,train!F730,"NA")</f>
        <v>#VALUE!</v>
      </c>
      <c r="N729" t="e">
        <f>FIND("Master.",train!D730)</f>
        <v>#VALUE!</v>
      </c>
    </row>
    <row r="730" spans="1:14" x14ac:dyDescent="0.25">
      <c r="A730" t="e">
        <f>FIND("Mrs.",train!D731)</f>
        <v>#VALUE!</v>
      </c>
      <c r="B730" t="e">
        <f>IF(A730&gt;0,train!F731,"NA")</f>
        <v>#VALUE!</v>
      </c>
      <c r="F730" t="e">
        <f>FIND("Mr.",train!D731)</f>
        <v>#VALUE!</v>
      </c>
      <c r="G730" t="e">
        <f>IF(F730&gt;0,train!F731,"NA")</f>
        <v>#VALUE!</v>
      </c>
      <c r="J730">
        <f>FIND("Miss.",train!D731)</f>
        <v>13</v>
      </c>
      <c r="K730">
        <f>IF(J730&gt;0,train!F731,"NA")</f>
        <v>25</v>
      </c>
      <c r="N730" t="e">
        <f>FIND("Master.",train!D731)</f>
        <v>#VALUE!</v>
      </c>
    </row>
    <row r="731" spans="1:14" x14ac:dyDescent="0.25">
      <c r="A731" t="e">
        <f>FIND("Mrs.",train!D732)</f>
        <v>#VALUE!</v>
      </c>
      <c r="B731" t="e">
        <f>IF(A731&gt;0,train!F732,"NA")</f>
        <v>#VALUE!</v>
      </c>
      <c r="F731" t="e">
        <f>FIND("Mr.",train!D732)</f>
        <v>#VALUE!</v>
      </c>
      <c r="G731" t="e">
        <f>IF(F731&gt;0,train!F732,"NA")</f>
        <v>#VALUE!</v>
      </c>
      <c r="J731">
        <f>FIND("Miss.",train!D732)</f>
        <v>8</v>
      </c>
      <c r="K731">
        <f>IF(J731&gt;0,train!F732,"NA")</f>
        <v>29</v>
      </c>
      <c r="N731" t="e">
        <f>FIND("Master.",train!D732)</f>
        <v>#VALUE!</v>
      </c>
    </row>
    <row r="732" spans="1:14" x14ac:dyDescent="0.25">
      <c r="A732" t="e">
        <f>FIND("Mrs.",train!D733)</f>
        <v>#VALUE!</v>
      </c>
      <c r="B732" t="e">
        <f>IF(A732&gt;0,train!F733,"NA")</f>
        <v>#VALUE!</v>
      </c>
      <c r="F732">
        <f>FIND("Mr.",train!D733)</f>
        <v>9</v>
      </c>
      <c r="G732">
        <f>IF(F732&gt;0,train!F733,"NA")</f>
        <v>11</v>
      </c>
      <c r="J732" t="e">
        <f>FIND("Miss.",train!D733)</f>
        <v>#VALUE!</v>
      </c>
      <c r="K732" t="e">
        <f>IF(J732&gt;0,train!F733,"NA")</f>
        <v>#VALUE!</v>
      </c>
      <c r="N732" t="e">
        <f>FIND("Master.",train!D733)</f>
        <v>#VALUE!</v>
      </c>
    </row>
    <row r="733" spans="1:14" x14ac:dyDescent="0.25">
      <c r="A733" t="e">
        <f>FIND("Mrs.",train!D734)</f>
        <v>#VALUE!</v>
      </c>
      <c r="B733" t="e">
        <f>IF(A733&gt;0,train!F734,"NA")</f>
        <v>#VALUE!</v>
      </c>
      <c r="F733">
        <f>FIND("Mr.",train!D734)</f>
        <v>9</v>
      </c>
      <c r="G733">
        <f>IF(F733&gt;0,train!F734,"NA")</f>
        <v>32</v>
      </c>
      <c r="J733" t="e">
        <f>FIND("Miss.",train!D734)</f>
        <v>#VALUE!</v>
      </c>
      <c r="K733" t="e">
        <f>IF(J733&gt;0,train!F734,"NA")</f>
        <v>#VALUE!</v>
      </c>
      <c r="N733" t="e">
        <f>FIND("Master.",train!D734)</f>
        <v>#VALUE!</v>
      </c>
    </row>
    <row r="734" spans="1:14" x14ac:dyDescent="0.25">
      <c r="A734" t="e">
        <f>FIND("Mrs.",train!D735)</f>
        <v>#VALUE!</v>
      </c>
      <c r="B734" t="e">
        <f>IF(A734&gt;0,train!F735,"NA")</f>
        <v>#VALUE!</v>
      </c>
      <c r="F734">
        <f>FIND("Mr.",train!D735)</f>
        <v>11</v>
      </c>
      <c r="G734">
        <f>IF(F734&gt;0,train!F735,"NA")</f>
        <v>23</v>
      </c>
      <c r="J734" t="e">
        <f>FIND("Miss.",train!D735)</f>
        <v>#VALUE!</v>
      </c>
      <c r="K734" t="e">
        <f>IF(J734&gt;0,train!F735,"NA")</f>
        <v>#VALUE!</v>
      </c>
      <c r="N734" t="e">
        <f>FIND("Master.",train!D735)</f>
        <v>#VALUE!</v>
      </c>
    </row>
    <row r="735" spans="1:14" x14ac:dyDescent="0.25">
      <c r="A735" t="e">
        <f>FIND("Mrs.",train!D736)</f>
        <v>#VALUE!</v>
      </c>
      <c r="B735" t="e">
        <f>IF(A735&gt;0,train!F736,"NA")</f>
        <v>#VALUE!</v>
      </c>
      <c r="F735">
        <f>FIND("Mr.",train!D736)</f>
        <v>14</v>
      </c>
      <c r="G735">
        <f>IF(F735&gt;0,train!F736,"NA")</f>
        <v>23</v>
      </c>
      <c r="J735" t="e">
        <f>FIND("Miss.",train!D736)</f>
        <v>#VALUE!</v>
      </c>
      <c r="K735" t="e">
        <f>IF(J735&gt;0,train!F736,"NA")</f>
        <v>#VALUE!</v>
      </c>
      <c r="N735" t="e">
        <f>FIND("Master.",train!D736)</f>
        <v>#VALUE!</v>
      </c>
    </row>
    <row r="736" spans="1:14" x14ac:dyDescent="0.25">
      <c r="A736" t="e">
        <f>FIND("Mrs.",train!D737)</f>
        <v>#VALUE!</v>
      </c>
      <c r="B736" t="e">
        <f>IF(A736&gt;0,train!F737,"NA")</f>
        <v>#VALUE!</v>
      </c>
      <c r="F736">
        <f>FIND("Mr.",train!D737)</f>
        <v>11</v>
      </c>
      <c r="G736">
        <f>IF(F736&gt;0,train!F737,"NA")</f>
        <v>28.5</v>
      </c>
      <c r="J736" t="e">
        <f>FIND("Miss.",train!D737)</f>
        <v>#VALUE!</v>
      </c>
      <c r="K736" t="e">
        <f>IF(J736&gt;0,train!F737,"NA")</f>
        <v>#VALUE!</v>
      </c>
      <c r="N736" t="e">
        <f>FIND("Master.",train!D737)</f>
        <v>#VALUE!</v>
      </c>
    </row>
    <row r="737" spans="1:14" x14ac:dyDescent="0.25">
      <c r="A737">
        <f>FIND("Mrs.",train!D738)</f>
        <v>7</v>
      </c>
      <c r="B737">
        <f>IF(A737&gt;0,train!F738,"NA")</f>
        <v>48</v>
      </c>
      <c r="F737" t="e">
        <f>FIND("Mr.",train!D738)</f>
        <v>#VALUE!</v>
      </c>
      <c r="G737" t="e">
        <f>IF(F737&gt;0,train!F738,"NA")</f>
        <v>#VALUE!</v>
      </c>
      <c r="J737" t="e">
        <f>FIND("Miss.",train!D738)</f>
        <v>#VALUE!</v>
      </c>
      <c r="K737" t="e">
        <f>IF(J737&gt;0,train!F738,"NA")</f>
        <v>#VALUE!</v>
      </c>
      <c r="N737" t="e">
        <f>FIND("Master.",train!D738)</f>
        <v>#VALUE!</v>
      </c>
    </row>
    <row r="738" spans="1:14" x14ac:dyDescent="0.25">
      <c r="A738" t="e">
        <f>FIND("Mrs.",train!D739)</f>
        <v>#VALUE!</v>
      </c>
      <c r="B738" t="e">
        <f>IF(A738&gt;0,train!F739,"NA")</f>
        <v>#VALUE!</v>
      </c>
      <c r="F738">
        <f>FIND("Mr.",train!D739)</f>
        <v>10</v>
      </c>
      <c r="G738">
        <f>IF(F738&gt;0,train!F739,"NA")</f>
        <v>32</v>
      </c>
      <c r="J738" t="e">
        <f>FIND("Miss.",train!D739)</f>
        <v>#VALUE!</v>
      </c>
      <c r="K738" t="e">
        <f>IF(J738&gt;0,train!F739,"NA")</f>
        <v>#VALUE!</v>
      </c>
      <c r="N738" t="e">
        <f>FIND("Master.",train!D739)</f>
        <v>#VALUE!</v>
      </c>
    </row>
    <row r="739" spans="1:14" x14ac:dyDescent="0.25">
      <c r="A739" t="e">
        <f>FIND("Mrs.",train!D740)</f>
        <v>#VALUE!</v>
      </c>
      <c r="B739" t="e">
        <f>IF(A739&gt;0,train!F740,"NA")</f>
        <v>#VALUE!</v>
      </c>
      <c r="F739">
        <f>FIND("Mr.",train!D740)</f>
        <v>10</v>
      </c>
      <c r="G739">
        <f>IF(F739&gt;0,train!F740,"NA")</f>
        <v>32</v>
      </c>
      <c r="J739" t="e">
        <f>FIND("Miss.",train!D740)</f>
        <v>#VALUE!</v>
      </c>
      <c r="K739" t="e">
        <f>IF(J739&gt;0,train!F740,"NA")</f>
        <v>#VALUE!</v>
      </c>
      <c r="N739" t="e">
        <f>FIND("Master.",train!D740)</f>
        <v>#VALUE!</v>
      </c>
    </row>
    <row r="740" spans="1:14" x14ac:dyDescent="0.25">
      <c r="A740" t="e">
        <f>FIND("Mrs.",train!D741)</f>
        <v>#VALUE!</v>
      </c>
      <c r="B740" t="e">
        <f>IF(A740&gt;0,train!F741,"NA")</f>
        <v>#VALUE!</v>
      </c>
      <c r="F740">
        <f>FIND("Mr.",train!D741)</f>
        <v>10</v>
      </c>
      <c r="G740">
        <f>IF(F740&gt;0,train!F741,"NA")</f>
        <v>32</v>
      </c>
      <c r="J740" t="e">
        <f>FIND("Miss.",train!D741)</f>
        <v>#VALUE!</v>
      </c>
      <c r="K740" t="e">
        <f>IF(J740&gt;0,train!F741,"NA")</f>
        <v>#VALUE!</v>
      </c>
      <c r="N740" t="e">
        <f>FIND("Master.",train!D741)</f>
        <v>#VALUE!</v>
      </c>
    </row>
    <row r="741" spans="1:14" x14ac:dyDescent="0.25">
      <c r="A741" t="e">
        <f>FIND("Mrs.",train!D742)</f>
        <v>#VALUE!</v>
      </c>
      <c r="B741" t="e">
        <f>IF(A741&gt;0,train!F742,"NA")</f>
        <v>#VALUE!</v>
      </c>
      <c r="F741">
        <f>FIND("Mr.",train!D742)</f>
        <v>12</v>
      </c>
      <c r="G741">
        <f>IF(F741&gt;0,train!F742,"NA")</f>
        <v>32</v>
      </c>
      <c r="J741" t="e">
        <f>FIND("Miss.",train!D742)</f>
        <v>#VALUE!</v>
      </c>
      <c r="K741" t="e">
        <f>IF(J741&gt;0,train!F742,"NA")</f>
        <v>#VALUE!</v>
      </c>
      <c r="N741" t="e">
        <f>FIND("Master.",train!D742)</f>
        <v>#VALUE!</v>
      </c>
    </row>
    <row r="742" spans="1:14" x14ac:dyDescent="0.25">
      <c r="A742" t="e">
        <f>FIND("Mrs.",train!D743)</f>
        <v>#VALUE!</v>
      </c>
      <c r="B742" t="e">
        <f>IF(A742&gt;0,train!F743,"NA")</f>
        <v>#VALUE!</v>
      </c>
      <c r="F742">
        <f>FIND("Mr.",train!D743)</f>
        <v>12</v>
      </c>
      <c r="G742">
        <f>IF(F742&gt;0,train!F743,"NA")</f>
        <v>36</v>
      </c>
      <c r="J742" t="e">
        <f>FIND("Miss.",train!D743)</f>
        <v>#VALUE!</v>
      </c>
      <c r="K742" t="e">
        <f>IF(J742&gt;0,train!F743,"NA")</f>
        <v>#VALUE!</v>
      </c>
      <c r="N742" t="e">
        <f>FIND("Master.",train!D743)</f>
        <v>#VALUE!</v>
      </c>
    </row>
    <row r="743" spans="1:14" x14ac:dyDescent="0.25">
      <c r="A743" t="e">
        <f>FIND("Mrs.",train!D744)</f>
        <v>#VALUE!</v>
      </c>
      <c r="B743" t="e">
        <f>IF(A743&gt;0,train!F744,"NA")</f>
        <v>#VALUE!</v>
      </c>
      <c r="F743" t="e">
        <f>FIND("Mr.",train!D744)</f>
        <v>#VALUE!</v>
      </c>
      <c r="G743" t="e">
        <f>IF(F743&gt;0,train!F744,"NA")</f>
        <v>#VALUE!</v>
      </c>
      <c r="J743">
        <f>FIND("Miss.",train!D744)</f>
        <v>10</v>
      </c>
      <c r="K743">
        <f>IF(J743&gt;0,train!F744,"NA")</f>
        <v>21</v>
      </c>
      <c r="N743" t="e">
        <f>FIND("Master.",train!D744)</f>
        <v>#VALUE!</v>
      </c>
    </row>
    <row r="744" spans="1:14" x14ac:dyDescent="0.25">
      <c r="A744" t="e">
        <f>FIND("Mrs.",train!D745)</f>
        <v>#VALUE!</v>
      </c>
      <c r="B744" t="e">
        <f>IF(A744&gt;0,train!F745,"NA")</f>
        <v>#VALUE!</v>
      </c>
      <c r="F744">
        <f>FIND("Mr.",train!D745)</f>
        <v>10</v>
      </c>
      <c r="G744">
        <f>IF(F744&gt;0,train!F745,"NA")</f>
        <v>24</v>
      </c>
      <c r="J744" t="e">
        <f>FIND("Miss.",train!D745)</f>
        <v>#VALUE!</v>
      </c>
      <c r="K744" t="e">
        <f>IF(J744&gt;0,train!F745,"NA")</f>
        <v>#VALUE!</v>
      </c>
      <c r="N744" t="e">
        <f>FIND("Master.",train!D745)</f>
        <v>#VALUE!</v>
      </c>
    </row>
    <row r="745" spans="1:14" x14ac:dyDescent="0.25">
      <c r="A745" t="e">
        <f>FIND("Mrs.",train!D746)</f>
        <v>#VALUE!</v>
      </c>
      <c r="B745" t="e">
        <f>IF(A745&gt;0,train!F746,"NA")</f>
        <v>#VALUE!</v>
      </c>
      <c r="F745">
        <f>FIND("Mr.",train!D746)</f>
        <v>11</v>
      </c>
      <c r="G745">
        <f>IF(F745&gt;0,train!F746,"NA")</f>
        <v>31</v>
      </c>
      <c r="J745" t="e">
        <f>FIND("Miss.",train!D746)</f>
        <v>#VALUE!</v>
      </c>
      <c r="K745" t="e">
        <f>IF(J745&gt;0,train!F746,"NA")</f>
        <v>#VALUE!</v>
      </c>
      <c r="N745" t="e">
        <f>FIND("Master.",train!D746)</f>
        <v>#VALUE!</v>
      </c>
    </row>
    <row r="746" spans="1:14" x14ac:dyDescent="0.25">
      <c r="A746" t="e">
        <f>FIND("Mrs.",train!D747)</f>
        <v>#VALUE!</v>
      </c>
      <c r="B746" t="e">
        <f>IF(A746&gt;0,train!F747,"NA")</f>
        <v>#VALUE!</v>
      </c>
      <c r="F746" t="e">
        <f>FIND("Mr.",train!D747)</f>
        <v>#VALUE!</v>
      </c>
      <c r="G746" t="e">
        <f>IF(F746&gt;0,train!F747,"NA")</f>
        <v>#VALUE!</v>
      </c>
      <c r="J746" t="e">
        <f>FIND("Miss.",train!D747)</f>
        <v>#VALUE!</v>
      </c>
      <c r="K746" t="e">
        <f>IF(J746&gt;0,train!F747,"NA")</f>
        <v>#VALUE!</v>
      </c>
      <c r="N746" t="e">
        <f>FIND("Master.",train!D747)</f>
        <v>#VALUE!</v>
      </c>
    </row>
    <row r="747" spans="1:14" x14ac:dyDescent="0.25">
      <c r="A747" t="e">
        <f>FIND("Mrs.",train!D748)</f>
        <v>#VALUE!</v>
      </c>
      <c r="B747" t="e">
        <f>IF(A747&gt;0,train!F748,"NA")</f>
        <v>#VALUE!</v>
      </c>
      <c r="F747">
        <f>FIND("Mr.",train!D748)</f>
        <v>9</v>
      </c>
      <c r="G747">
        <f>IF(F747&gt;0,train!F748,"NA")</f>
        <v>16</v>
      </c>
      <c r="J747" t="e">
        <f>FIND("Miss.",train!D748)</f>
        <v>#VALUE!</v>
      </c>
      <c r="K747" t="e">
        <f>IF(J747&gt;0,train!F748,"NA")</f>
        <v>#VALUE!</v>
      </c>
      <c r="N747" t="e">
        <f>FIND("Master.",train!D748)</f>
        <v>#VALUE!</v>
      </c>
    </row>
    <row r="748" spans="1:14" x14ac:dyDescent="0.25">
      <c r="A748" t="e">
        <f>FIND("Mrs.",train!D749)</f>
        <v>#VALUE!</v>
      </c>
      <c r="B748" t="e">
        <f>IF(A748&gt;0,train!F749,"NA")</f>
        <v>#VALUE!</v>
      </c>
      <c r="F748" t="e">
        <f>FIND("Mr.",train!D749)</f>
        <v>#VALUE!</v>
      </c>
      <c r="G748" t="e">
        <f>IF(F748&gt;0,train!F749,"NA")</f>
        <v>#VALUE!</v>
      </c>
      <c r="J748">
        <f>FIND("Miss.",train!D749)</f>
        <v>12</v>
      </c>
      <c r="K748">
        <f>IF(J748&gt;0,train!F749,"NA")</f>
        <v>30</v>
      </c>
      <c r="N748" t="e">
        <f>FIND("Master.",train!D749)</f>
        <v>#VALUE!</v>
      </c>
    </row>
    <row r="749" spans="1:14" x14ac:dyDescent="0.25">
      <c r="A749" t="e">
        <f>FIND("Mrs.",train!D750)</f>
        <v>#VALUE!</v>
      </c>
      <c r="B749" t="e">
        <f>IF(A749&gt;0,train!F750,"NA")</f>
        <v>#VALUE!</v>
      </c>
      <c r="F749">
        <f>FIND("Mr.",train!D750)</f>
        <v>9</v>
      </c>
      <c r="G749">
        <f>IF(F749&gt;0,train!F750,"NA")</f>
        <v>19</v>
      </c>
      <c r="J749" t="e">
        <f>FIND("Miss.",train!D750)</f>
        <v>#VALUE!</v>
      </c>
      <c r="K749" t="e">
        <f>IF(J749&gt;0,train!F750,"NA")</f>
        <v>#VALUE!</v>
      </c>
      <c r="N749" t="e">
        <f>FIND("Master.",train!D750)</f>
        <v>#VALUE!</v>
      </c>
    </row>
    <row r="750" spans="1:14" x14ac:dyDescent="0.25">
      <c r="A750" t="e">
        <f>FIND("Mrs.",train!D751)</f>
        <v>#VALUE!</v>
      </c>
      <c r="B750" t="e">
        <f>IF(A750&gt;0,train!F751,"NA")</f>
        <v>#VALUE!</v>
      </c>
      <c r="F750">
        <f>FIND("Mr.",train!D751)</f>
        <v>13</v>
      </c>
      <c r="G750">
        <f>IF(F750&gt;0,train!F751,"NA")</f>
        <v>31</v>
      </c>
      <c r="J750" t="e">
        <f>FIND("Miss.",train!D751)</f>
        <v>#VALUE!</v>
      </c>
      <c r="K750" t="e">
        <f>IF(J750&gt;0,train!F751,"NA")</f>
        <v>#VALUE!</v>
      </c>
      <c r="N750" t="e">
        <f>FIND("Master.",train!D751)</f>
        <v>#VALUE!</v>
      </c>
    </row>
    <row r="751" spans="1:14" x14ac:dyDescent="0.25">
      <c r="A751" t="e">
        <f>FIND("Mrs.",train!D752)</f>
        <v>#VALUE!</v>
      </c>
      <c r="B751" t="e">
        <f>IF(A751&gt;0,train!F752,"NA")</f>
        <v>#VALUE!</v>
      </c>
      <c r="F751" t="e">
        <f>FIND("Mr.",train!D752)</f>
        <v>#VALUE!</v>
      </c>
      <c r="G751" t="e">
        <f>IF(F751&gt;0,train!F752,"NA")</f>
        <v>#VALUE!</v>
      </c>
      <c r="J751">
        <f>FIND("Miss.",train!D752)</f>
        <v>8</v>
      </c>
      <c r="K751">
        <f>IF(J751&gt;0,train!F752,"NA")</f>
        <v>4</v>
      </c>
      <c r="N751" t="e">
        <f>FIND("Master.",train!D752)</f>
        <v>#VALUE!</v>
      </c>
    </row>
    <row r="752" spans="1:14" x14ac:dyDescent="0.25">
      <c r="A752" t="e">
        <f>FIND("Mrs.",train!D753)</f>
        <v>#VALUE!</v>
      </c>
      <c r="B752" t="e">
        <f>IF(A752&gt;0,train!F753,"NA")</f>
        <v>#VALUE!</v>
      </c>
      <c r="F752" t="e">
        <f>FIND("Mr.",train!D753)</f>
        <v>#VALUE!</v>
      </c>
      <c r="G752" t="e">
        <f>IF(F752&gt;0,train!F753,"NA")</f>
        <v>#VALUE!</v>
      </c>
      <c r="J752" t="e">
        <f>FIND("Miss.",train!D753)</f>
        <v>#VALUE!</v>
      </c>
      <c r="K752" t="e">
        <f>IF(J752&gt;0,train!F753,"NA")</f>
        <v>#VALUE!</v>
      </c>
      <c r="N752">
        <f>FIND("Master.",train!D753)</f>
        <v>7</v>
      </c>
    </row>
    <row r="753" spans="1:14" x14ac:dyDescent="0.25">
      <c r="A753" t="e">
        <f>FIND("Mrs.",train!D754)</f>
        <v>#VALUE!</v>
      </c>
      <c r="B753" t="e">
        <f>IF(A753&gt;0,train!F754,"NA")</f>
        <v>#VALUE!</v>
      </c>
      <c r="F753">
        <f>FIND("Mr.",train!D754)</f>
        <v>14</v>
      </c>
      <c r="G753">
        <f>IF(F753&gt;0,train!F754,"NA")</f>
        <v>33</v>
      </c>
      <c r="J753" t="e">
        <f>FIND("Miss.",train!D754)</f>
        <v>#VALUE!</v>
      </c>
      <c r="K753" t="e">
        <f>IF(J753&gt;0,train!F754,"NA")</f>
        <v>#VALUE!</v>
      </c>
      <c r="N753" t="e">
        <f>FIND("Master.",train!D754)</f>
        <v>#VALUE!</v>
      </c>
    </row>
    <row r="754" spans="1:14" x14ac:dyDescent="0.25">
      <c r="A754" t="e">
        <f>FIND("Mrs.",train!D755)</f>
        <v>#VALUE!</v>
      </c>
      <c r="B754" t="e">
        <f>IF(A754&gt;0,train!F755,"NA")</f>
        <v>#VALUE!</v>
      </c>
      <c r="F754">
        <f>FIND("Mr.",train!D755)</f>
        <v>10</v>
      </c>
      <c r="G754">
        <f>IF(F754&gt;0,train!F755,"NA")</f>
        <v>23</v>
      </c>
      <c r="J754" t="e">
        <f>FIND("Miss.",train!D755)</f>
        <v>#VALUE!</v>
      </c>
      <c r="K754" t="e">
        <f>IF(J754&gt;0,train!F755,"NA")</f>
        <v>#VALUE!</v>
      </c>
      <c r="N754" t="e">
        <f>FIND("Master.",train!D755)</f>
        <v>#VALUE!</v>
      </c>
    </row>
    <row r="755" spans="1:14" x14ac:dyDescent="0.25">
      <c r="A755">
        <f>FIND("Mrs.",train!D756)</f>
        <v>9</v>
      </c>
      <c r="B755">
        <f>IF(A755&gt;0,train!F756,"NA")</f>
        <v>48</v>
      </c>
      <c r="F755" t="e">
        <f>FIND("Mr.",train!D756)</f>
        <v>#VALUE!</v>
      </c>
      <c r="G755" t="e">
        <f>IF(F755&gt;0,train!F756,"NA")</f>
        <v>#VALUE!</v>
      </c>
      <c r="J755" t="e">
        <f>FIND("Miss.",train!D756)</f>
        <v>#VALUE!</v>
      </c>
      <c r="K755" t="e">
        <f>IF(J755&gt;0,train!F756,"NA")</f>
        <v>#VALUE!</v>
      </c>
      <c r="N755" t="e">
        <f>FIND("Master.",train!D756)</f>
        <v>#VALUE!</v>
      </c>
    </row>
    <row r="756" spans="1:14" x14ac:dyDescent="0.25">
      <c r="A756" t="e">
        <f>FIND("Mrs.",train!D757)</f>
        <v>#VALUE!</v>
      </c>
      <c r="B756" t="e">
        <f>IF(A756&gt;0,train!F757,"NA")</f>
        <v>#VALUE!</v>
      </c>
      <c r="F756" t="e">
        <f>FIND("Mr.",train!D757)</f>
        <v>#VALUE!</v>
      </c>
      <c r="G756" t="e">
        <f>IF(F756&gt;0,train!F757,"NA")</f>
        <v>#VALUE!</v>
      </c>
      <c r="J756" t="e">
        <f>FIND("Miss.",train!D757)</f>
        <v>#VALUE!</v>
      </c>
      <c r="K756" t="e">
        <f>IF(J756&gt;0,train!F757,"NA")</f>
        <v>#VALUE!</v>
      </c>
      <c r="N756">
        <f>FIND("Master.",train!D757)</f>
        <v>13</v>
      </c>
    </row>
    <row r="757" spans="1:14" x14ac:dyDescent="0.25">
      <c r="A757" t="e">
        <f>FIND("Mrs.",train!D758)</f>
        <v>#VALUE!</v>
      </c>
      <c r="B757" t="e">
        <f>IF(A757&gt;0,train!F758,"NA")</f>
        <v>#VALUE!</v>
      </c>
      <c r="F757">
        <f>FIND("Mr.",train!D758)</f>
        <v>11</v>
      </c>
      <c r="G757">
        <f>IF(F757&gt;0,train!F758,"NA")</f>
        <v>28</v>
      </c>
      <c r="J757" t="e">
        <f>FIND("Miss.",train!D758)</f>
        <v>#VALUE!</v>
      </c>
      <c r="K757" t="e">
        <f>IF(J757&gt;0,train!F758,"NA")</f>
        <v>#VALUE!</v>
      </c>
      <c r="N757" t="e">
        <f>FIND("Master.",train!D758)</f>
        <v>#VALUE!</v>
      </c>
    </row>
    <row r="758" spans="1:14" x14ac:dyDescent="0.25">
      <c r="A758" t="e">
        <f>FIND("Mrs.",train!D759)</f>
        <v>#VALUE!</v>
      </c>
      <c r="B758" t="e">
        <f>IF(A758&gt;0,train!F759,"NA")</f>
        <v>#VALUE!</v>
      </c>
      <c r="F758">
        <f>FIND("Mr.",train!D759)</f>
        <v>9</v>
      </c>
      <c r="G758">
        <f>IF(F758&gt;0,train!F759,"NA")</f>
        <v>18</v>
      </c>
      <c r="J758" t="e">
        <f>FIND("Miss.",train!D759)</f>
        <v>#VALUE!</v>
      </c>
      <c r="K758" t="e">
        <f>IF(J758&gt;0,train!F759,"NA")</f>
        <v>#VALUE!</v>
      </c>
      <c r="N758" t="e">
        <f>FIND("Master.",train!D759)</f>
        <v>#VALUE!</v>
      </c>
    </row>
    <row r="759" spans="1:14" x14ac:dyDescent="0.25">
      <c r="A759" t="e">
        <f>FIND("Mrs.",train!D760)</f>
        <v>#VALUE!</v>
      </c>
      <c r="B759" t="e">
        <f>IF(A759&gt;0,train!F760,"NA")</f>
        <v>#VALUE!</v>
      </c>
      <c r="F759">
        <f>FIND("Mr.",train!D760)</f>
        <v>11</v>
      </c>
      <c r="G759">
        <f>IF(F759&gt;0,train!F760,"NA")</f>
        <v>34</v>
      </c>
      <c r="J759" t="e">
        <f>FIND("Miss.",train!D760)</f>
        <v>#VALUE!</v>
      </c>
      <c r="K759" t="e">
        <f>IF(J759&gt;0,train!F760,"NA")</f>
        <v>#VALUE!</v>
      </c>
      <c r="N759" t="e">
        <f>FIND("Master.",train!D760)</f>
        <v>#VALUE!</v>
      </c>
    </row>
    <row r="760" spans="1:14" x14ac:dyDescent="0.25">
      <c r="A760" t="e">
        <f>FIND("Mrs.",train!D761)</f>
        <v>#VALUE!</v>
      </c>
      <c r="B760" t="e">
        <f>IF(A760&gt;0,train!F761,"NA")</f>
        <v>#VALUE!</v>
      </c>
      <c r="F760" t="e">
        <f>FIND("Mr.",train!D761)</f>
        <v>#VALUE!</v>
      </c>
      <c r="G760" t="e">
        <f>IF(F760&gt;0,train!F761,"NA")</f>
        <v>#VALUE!</v>
      </c>
      <c r="J760" t="e">
        <f>FIND("Miss.",train!D761)</f>
        <v>#VALUE!</v>
      </c>
      <c r="K760" t="e">
        <f>IF(J760&gt;0,train!F761,"NA")</f>
        <v>#VALUE!</v>
      </c>
      <c r="N760" t="e">
        <f>FIND("Master.",train!D761)</f>
        <v>#VALUE!</v>
      </c>
    </row>
    <row r="761" spans="1:14" x14ac:dyDescent="0.25">
      <c r="A761" t="e">
        <f>FIND("Mrs.",train!D762)</f>
        <v>#VALUE!</v>
      </c>
      <c r="B761" t="e">
        <f>IF(A761&gt;0,train!F762,"NA")</f>
        <v>#VALUE!</v>
      </c>
      <c r="F761">
        <f>FIND("Mr.",train!D762)</f>
        <v>11</v>
      </c>
      <c r="G761">
        <f>IF(F761&gt;0,train!F762,"NA")</f>
        <v>32</v>
      </c>
      <c r="J761" t="e">
        <f>FIND("Miss.",train!D762)</f>
        <v>#VALUE!</v>
      </c>
      <c r="K761" t="e">
        <f>IF(J761&gt;0,train!F762,"NA")</f>
        <v>#VALUE!</v>
      </c>
      <c r="N761" t="e">
        <f>FIND("Master.",train!D762)</f>
        <v>#VALUE!</v>
      </c>
    </row>
    <row r="762" spans="1:14" x14ac:dyDescent="0.25">
      <c r="A762" t="e">
        <f>FIND("Mrs.",train!D763)</f>
        <v>#VALUE!</v>
      </c>
      <c r="B762" t="e">
        <f>IF(A762&gt;0,train!F763,"NA")</f>
        <v>#VALUE!</v>
      </c>
      <c r="F762">
        <f>FIND("Mr.",train!D763)</f>
        <v>8</v>
      </c>
      <c r="G762">
        <f>IF(F762&gt;0,train!F763,"NA")</f>
        <v>41</v>
      </c>
      <c r="J762" t="e">
        <f>FIND("Miss.",train!D763)</f>
        <v>#VALUE!</v>
      </c>
      <c r="K762" t="e">
        <f>IF(J762&gt;0,train!F763,"NA")</f>
        <v>#VALUE!</v>
      </c>
      <c r="N762" t="e">
        <f>FIND("Master.",train!D763)</f>
        <v>#VALUE!</v>
      </c>
    </row>
    <row r="763" spans="1:14" x14ac:dyDescent="0.25">
      <c r="A763" t="e">
        <f>FIND("Mrs.",train!D764)</f>
        <v>#VALUE!</v>
      </c>
      <c r="B763" t="e">
        <f>IF(A763&gt;0,train!F764,"NA")</f>
        <v>#VALUE!</v>
      </c>
      <c r="F763">
        <f>FIND("Mr.",train!D764)</f>
        <v>8</v>
      </c>
      <c r="G763">
        <f>IF(F763&gt;0,train!F764,"NA")</f>
        <v>20</v>
      </c>
      <c r="J763" t="e">
        <f>FIND("Miss.",train!D764)</f>
        <v>#VALUE!</v>
      </c>
      <c r="K763" t="e">
        <f>IF(J763&gt;0,train!F764,"NA")</f>
        <v>#VALUE!</v>
      </c>
      <c r="N763" t="e">
        <f>FIND("Master.",train!D764)</f>
        <v>#VALUE!</v>
      </c>
    </row>
    <row r="764" spans="1:14" x14ac:dyDescent="0.25">
      <c r="A764">
        <f>FIND("Mrs.",train!D765)</f>
        <v>9</v>
      </c>
      <c r="B764">
        <f>IF(A764&gt;0,train!F765,"NA")</f>
        <v>36</v>
      </c>
      <c r="F764" t="e">
        <f>FIND("Mr.",train!D765)</f>
        <v>#VALUE!</v>
      </c>
      <c r="G764" t="e">
        <f>IF(F764&gt;0,train!F765,"NA")</f>
        <v>#VALUE!</v>
      </c>
      <c r="J764" t="e">
        <f>FIND("Miss.",train!D765)</f>
        <v>#VALUE!</v>
      </c>
      <c r="K764" t="e">
        <f>IF(J764&gt;0,train!F765,"NA")</f>
        <v>#VALUE!</v>
      </c>
      <c r="N764" t="e">
        <f>FIND("Master.",train!D765)</f>
        <v>#VALUE!</v>
      </c>
    </row>
    <row r="765" spans="1:14" x14ac:dyDescent="0.25">
      <c r="A765" t="e">
        <f>FIND("Mrs.",train!D766)</f>
        <v>#VALUE!</v>
      </c>
      <c r="B765" t="e">
        <f>IF(A765&gt;0,train!F766,"NA")</f>
        <v>#VALUE!</v>
      </c>
      <c r="F765">
        <f>FIND("Mr.",train!D766)</f>
        <v>9</v>
      </c>
      <c r="G765">
        <f>IF(F765&gt;0,train!F766,"NA")</f>
        <v>16</v>
      </c>
      <c r="J765" t="e">
        <f>FIND("Miss.",train!D766)</f>
        <v>#VALUE!</v>
      </c>
      <c r="K765" t="e">
        <f>IF(J765&gt;0,train!F766,"NA")</f>
        <v>#VALUE!</v>
      </c>
      <c r="N765" t="e">
        <f>FIND("Master.",train!D766)</f>
        <v>#VALUE!</v>
      </c>
    </row>
    <row r="766" spans="1:14" x14ac:dyDescent="0.25">
      <c r="A766">
        <f>FIND("Mrs.",train!D767)</f>
        <v>11</v>
      </c>
      <c r="B766">
        <f>IF(A766&gt;0,train!F767,"NA")</f>
        <v>51</v>
      </c>
      <c r="F766" t="e">
        <f>FIND("Mr.",train!D767)</f>
        <v>#VALUE!</v>
      </c>
      <c r="G766" t="e">
        <f>IF(F766&gt;0,train!F767,"NA")</f>
        <v>#VALUE!</v>
      </c>
      <c r="J766" t="e">
        <f>FIND("Miss.",train!D767)</f>
        <v>#VALUE!</v>
      </c>
      <c r="K766" t="e">
        <f>IF(J766&gt;0,train!F767,"NA")</f>
        <v>#VALUE!</v>
      </c>
      <c r="N766" t="e">
        <f>FIND("Master.",train!D767)</f>
        <v>#VALUE!</v>
      </c>
    </row>
    <row r="767" spans="1:14" x14ac:dyDescent="0.25">
      <c r="A767" t="e">
        <f>FIND("Mrs.",train!D768)</f>
        <v>#VALUE!</v>
      </c>
      <c r="B767" t="e">
        <f>IF(A767&gt;0,train!F768,"NA")</f>
        <v>#VALUE!</v>
      </c>
      <c r="F767" t="e">
        <f>FIND("Mr.",train!D768)</f>
        <v>#VALUE!</v>
      </c>
      <c r="G767" t="e">
        <f>IF(F767&gt;0,train!F768,"NA")</f>
        <v>#VALUE!</v>
      </c>
      <c r="J767" t="e">
        <f>FIND("Miss.",train!D768)</f>
        <v>#VALUE!</v>
      </c>
      <c r="K767" t="e">
        <f>IF(J767&gt;0,train!F768,"NA")</f>
        <v>#VALUE!</v>
      </c>
      <c r="N767" t="e">
        <f>FIND("Master.",train!D768)</f>
        <v>#VALUE!</v>
      </c>
    </row>
    <row r="768" spans="1:14" x14ac:dyDescent="0.25">
      <c r="A768" t="e">
        <f>FIND("Mrs.",train!D769)</f>
        <v>#VALUE!</v>
      </c>
      <c r="B768" t="e">
        <f>IF(A768&gt;0,train!F769,"NA")</f>
        <v>#VALUE!</v>
      </c>
      <c r="F768" t="e">
        <f>FIND("Mr.",train!D769)</f>
        <v>#VALUE!</v>
      </c>
      <c r="G768" t="e">
        <f>IF(F768&gt;0,train!F769,"NA")</f>
        <v>#VALUE!</v>
      </c>
      <c r="J768">
        <f>FIND("Miss.",train!D769)</f>
        <v>9</v>
      </c>
      <c r="K768">
        <f>IF(J768&gt;0,train!F769,"NA")</f>
        <v>30.5</v>
      </c>
      <c r="N768" t="e">
        <f>FIND("Master.",train!D769)</f>
        <v>#VALUE!</v>
      </c>
    </row>
    <row r="769" spans="1:14" x14ac:dyDescent="0.25">
      <c r="A769" t="e">
        <f>FIND("Mrs.",train!D770)</f>
        <v>#VALUE!</v>
      </c>
      <c r="B769" t="e">
        <f>IF(A769&gt;0,train!F770,"NA")</f>
        <v>#VALUE!</v>
      </c>
      <c r="F769">
        <f>FIND("Mr.",train!D770)</f>
        <v>8</v>
      </c>
      <c r="G769">
        <f>IF(F769&gt;0,train!F770,"NA")</f>
        <v>32</v>
      </c>
      <c r="J769" t="e">
        <f>FIND("Miss.",train!D770)</f>
        <v>#VALUE!</v>
      </c>
      <c r="K769" t="e">
        <f>IF(J769&gt;0,train!F770,"NA")</f>
        <v>#VALUE!</v>
      </c>
      <c r="N769" t="e">
        <f>FIND("Master.",train!D770)</f>
        <v>#VALUE!</v>
      </c>
    </row>
    <row r="770" spans="1:14" x14ac:dyDescent="0.25">
      <c r="A770" t="e">
        <f>FIND("Mrs.",train!D771)</f>
        <v>#VALUE!</v>
      </c>
      <c r="B770" t="e">
        <f>IF(A770&gt;0,train!F771,"NA")</f>
        <v>#VALUE!</v>
      </c>
      <c r="F770">
        <f>FIND("Mr.",train!D771)</f>
        <v>13</v>
      </c>
      <c r="G770">
        <f>IF(F770&gt;0,train!F771,"NA")</f>
        <v>32</v>
      </c>
      <c r="J770" t="e">
        <f>FIND("Miss.",train!D771)</f>
        <v>#VALUE!</v>
      </c>
      <c r="K770" t="e">
        <f>IF(J770&gt;0,train!F771,"NA")</f>
        <v>#VALUE!</v>
      </c>
      <c r="N770" t="e">
        <f>FIND("Master.",train!D771)</f>
        <v>#VALUE!</v>
      </c>
    </row>
    <row r="771" spans="1:14" x14ac:dyDescent="0.25">
      <c r="A771" t="e">
        <f>FIND("Mrs.",train!D772)</f>
        <v>#VALUE!</v>
      </c>
      <c r="B771" t="e">
        <f>IF(A771&gt;0,train!F772,"NA")</f>
        <v>#VALUE!</v>
      </c>
      <c r="F771">
        <f>FIND("Mr.",train!D772)</f>
        <v>10</v>
      </c>
      <c r="G771">
        <f>IF(F771&gt;0,train!F772,"NA")</f>
        <v>24</v>
      </c>
      <c r="J771" t="e">
        <f>FIND("Miss.",train!D772)</f>
        <v>#VALUE!</v>
      </c>
      <c r="K771" t="e">
        <f>IF(J771&gt;0,train!F772,"NA")</f>
        <v>#VALUE!</v>
      </c>
      <c r="N771" t="e">
        <f>FIND("Master.",train!D772)</f>
        <v>#VALUE!</v>
      </c>
    </row>
    <row r="772" spans="1:14" x14ac:dyDescent="0.25">
      <c r="A772" t="e">
        <f>FIND("Mrs.",train!D773)</f>
        <v>#VALUE!</v>
      </c>
      <c r="B772" t="e">
        <f>IF(A772&gt;0,train!F773,"NA")</f>
        <v>#VALUE!</v>
      </c>
      <c r="F772">
        <f>FIND("Mr.",train!D773)</f>
        <v>9</v>
      </c>
      <c r="G772">
        <f>IF(F772&gt;0,train!F773,"NA")</f>
        <v>48</v>
      </c>
      <c r="J772" t="e">
        <f>FIND("Miss.",train!D773)</f>
        <v>#VALUE!</v>
      </c>
      <c r="K772" t="e">
        <f>IF(J772&gt;0,train!F773,"NA")</f>
        <v>#VALUE!</v>
      </c>
      <c r="N772" t="e">
        <f>FIND("Master.",train!D773)</f>
        <v>#VALUE!</v>
      </c>
    </row>
    <row r="773" spans="1:14" x14ac:dyDescent="0.25">
      <c r="A773">
        <f>FIND("Mrs.",train!D774)</f>
        <v>7</v>
      </c>
      <c r="B773">
        <f>IF(A773&gt;0,train!F774,"NA")</f>
        <v>57</v>
      </c>
      <c r="F773" t="e">
        <f>FIND("Mr.",train!D774)</f>
        <v>#VALUE!</v>
      </c>
      <c r="G773" t="e">
        <f>IF(F773&gt;0,train!F774,"NA")</f>
        <v>#VALUE!</v>
      </c>
      <c r="J773" t="e">
        <f>FIND("Miss.",train!D774)</f>
        <v>#VALUE!</v>
      </c>
      <c r="K773" t="e">
        <f>IF(J773&gt;0,train!F774,"NA")</f>
        <v>#VALUE!</v>
      </c>
      <c r="N773" t="e">
        <f>FIND("Master.",train!D774)</f>
        <v>#VALUE!</v>
      </c>
    </row>
    <row r="774" spans="1:14" x14ac:dyDescent="0.25">
      <c r="A774" t="e">
        <f>FIND("Mrs.",train!D775)</f>
        <v>#VALUE!</v>
      </c>
      <c r="B774" t="e">
        <f>IF(A774&gt;0,train!F775,"NA")</f>
        <v>#VALUE!</v>
      </c>
      <c r="F774">
        <f>FIND("Mr.",train!D775)</f>
        <v>8</v>
      </c>
      <c r="G774">
        <f>IF(F774&gt;0,train!F775,"NA")</f>
        <v>32</v>
      </c>
      <c r="J774" t="e">
        <f>FIND("Miss.",train!D775)</f>
        <v>#VALUE!</v>
      </c>
      <c r="K774" t="e">
        <f>IF(J774&gt;0,train!F775,"NA")</f>
        <v>#VALUE!</v>
      </c>
      <c r="N774" t="e">
        <f>FIND("Master.",train!D775)</f>
        <v>#VALUE!</v>
      </c>
    </row>
    <row r="775" spans="1:14" x14ac:dyDescent="0.25">
      <c r="A775">
        <f>FIND("Mrs.",train!D776)</f>
        <v>10</v>
      </c>
      <c r="B775">
        <f>IF(A775&gt;0,train!F776,"NA")</f>
        <v>54</v>
      </c>
      <c r="F775" t="e">
        <f>FIND("Mr.",train!D776)</f>
        <v>#VALUE!</v>
      </c>
      <c r="G775" t="e">
        <f>IF(F775&gt;0,train!F776,"NA")</f>
        <v>#VALUE!</v>
      </c>
      <c r="J775" t="e">
        <f>FIND("Miss.",train!D776)</f>
        <v>#VALUE!</v>
      </c>
      <c r="K775" t="e">
        <f>IF(J775&gt;0,train!F776,"NA")</f>
        <v>#VALUE!</v>
      </c>
      <c r="N775" t="e">
        <f>FIND("Master.",train!D776)</f>
        <v>#VALUE!</v>
      </c>
    </row>
    <row r="776" spans="1:14" x14ac:dyDescent="0.25">
      <c r="A776" t="e">
        <f>FIND("Mrs.",train!D777)</f>
        <v>#VALUE!</v>
      </c>
      <c r="B776" t="e">
        <f>IF(A776&gt;0,train!F777,"NA")</f>
        <v>#VALUE!</v>
      </c>
      <c r="F776">
        <f>FIND("Mr.",train!D777)</f>
        <v>10</v>
      </c>
      <c r="G776">
        <f>IF(F776&gt;0,train!F777,"NA")</f>
        <v>18</v>
      </c>
      <c r="J776" t="e">
        <f>FIND("Miss.",train!D777)</f>
        <v>#VALUE!</v>
      </c>
      <c r="K776" t="e">
        <f>IF(J776&gt;0,train!F777,"NA")</f>
        <v>#VALUE!</v>
      </c>
      <c r="N776" t="e">
        <f>FIND("Master.",train!D777)</f>
        <v>#VALUE!</v>
      </c>
    </row>
    <row r="777" spans="1:14" x14ac:dyDescent="0.25">
      <c r="A777" t="e">
        <f>FIND("Mrs.",train!D778)</f>
        <v>#VALUE!</v>
      </c>
      <c r="B777" t="e">
        <f>IF(A777&gt;0,train!F778,"NA")</f>
        <v>#VALUE!</v>
      </c>
      <c r="F777">
        <f>FIND("Mr.",train!D778)</f>
        <v>8</v>
      </c>
      <c r="G777">
        <f>IF(F777&gt;0,train!F778,"NA")</f>
        <v>32</v>
      </c>
      <c r="J777" t="e">
        <f>FIND("Miss.",train!D778)</f>
        <v>#VALUE!</v>
      </c>
      <c r="K777" t="e">
        <f>IF(J777&gt;0,train!F778,"NA")</f>
        <v>#VALUE!</v>
      </c>
      <c r="N777" t="e">
        <f>FIND("Master.",train!D778)</f>
        <v>#VALUE!</v>
      </c>
    </row>
    <row r="778" spans="1:14" x14ac:dyDescent="0.25">
      <c r="A778" t="e">
        <f>FIND("Mrs.",train!D779)</f>
        <v>#VALUE!</v>
      </c>
      <c r="B778" t="e">
        <f>IF(A778&gt;0,train!F779,"NA")</f>
        <v>#VALUE!</v>
      </c>
      <c r="F778" t="e">
        <f>FIND("Mr.",train!D779)</f>
        <v>#VALUE!</v>
      </c>
      <c r="G778" t="e">
        <f>IF(F778&gt;0,train!F779,"NA")</f>
        <v>#VALUE!</v>
      </c>
      <c r="J778">
        <f>FIND("Miss.",train!D779)</f>
        <v>10</v>
      </c>
      <c r="K778">
        <f>IF(J778&gt;0,train!F779,"NA")</f>
        <v>25</v>
      </c>
      <c r="N778" t="e">
        <f>FIND("Master.",train!D779)</f>
        <v>#VALUE!</v>
      </c>
    </row>
    <row r="779" spans="1:14" x14ac:dyDescent="0.25">
      <c r="A779" t="e">
        <f>FIND("Mrs.",train!D780)</f>
        <v>#VALUE!</v>
      </c>
      <c r="B779" t="e">
        <f>IF(A779&gt;0,train!F780,"NA")</f>
        <v>#VALUE!</v>
      </c>
      <c r="F779">
        <f>FIND("Mr.",train!D780)</f>
        <v>12</v>
      </c>
      <c r="G779">
        <f>IF(F779&gt;0,train!F780,"NA")</f>
        <v>32</v>
      </c>
      <c r="J779" t="e">
        <f>FIND("Miss.",train!D780)</f>
        <v>#VALUE!</v>
      </c>
      <c r="K779" t="e">
        <f>IF(J779&gt;0,train!F780,"NA")</f>
        <v>#VALUE!</v>
      </c>
      <c r="N779" t="e">
        <f>FIND("Master.",train!D780)</f>
        <v>#VALUE!</v>
      </c>
    </row>
    <row r="780" spans="1:14" x14ac:dyDescent="0.25">
      <c r="A780">
        <f>FIND("Mrs.",train!D781)</f>
        <v>9</v>
      </c>
      <c r="B780">
        <f>IF(A780&gt;0,train!F781,"NA")</f>
        <v>43</v>
      </c>
      <c r="F780" t="e">
        <f>FIND("Mr.",train!D781)</f>
        <v>#VALUE!</v>
      </c>
      <c r="G780" t="e">
        <f>IF(F780&gt;0,train!F781,"NA")</f>
        <v>#VALUE!</v>
      </c>
      <c r="J780" t="e">
        <f>FIND("Miss.",train!D781)</f>
        <v>#VALUE!</v>
      </c>
      <c r="K780" t="e">
        <f>IF(J780&gt;0,train!F781,"NA")</f>
        <v>#VALUE!</v>
      </c>
      <c r="N780" t="e">
        <f>FIND("Master.",train!D781)</f>
        <v>#VALUE!</v>
      </c>
    </row>
    <row r="781" spans="1:14" x14ac:dyDescent="0.25">
      <c r="A781" t="e">
        <f>FIND("Mrs.",train!D782)</f>
        <v>#VALUE!</v>
      </c>
      <c r="B781" t="e">
        <f>IF(A781&gt;0,train!F782,"NA")</f>
        <v>#VALUE!</v>
      </c>
      <c r="F781" t="e">
        <f>FIND("Mr.",train!D782)</f>
        <v>#VALUE!</v>
      </c>
      <c r="G781" t="e">
        <f>IF(F781&gt;0,train!F782,"NA")</f>
        <v>#VALUE!</v>
      </c>
      <c r="J781">
        <f>FIND("Miss.",train!D782)</f>
        <v>8</v>
      </c>
      <c r="K781">
        <f>IF(J781&gt;0,train!F782,"NA")</f>
        <v>13</v>
      </c>
      <c r="N781" t="e">
        <f>FIND("Master.",train!D782)</f>
        <v>#VALUE!</v>
      </c>
    </row>
    <row r="782" spans="1:14" x14ac:dyDescent="0.25">
      <c r="A782">
        <f>FIND("Mrs.",train!D783)</f>
        <v>7</v>
      </c>
      <c r="B782">
        <f>IF(A782&gt;0,train!F783,"NA")</f>
        <v>17</v>
      </c>
      <c r="F782" t="e">
        <f>FIND("Mr.",train!D783)</f>
        <v>#VALUE!</v>
      </c>
      <c r="G782" t="e">
        <f>IF(F782&gt;0,train!F783,"NA")</f>
        <v>#VALUE!</v>
      </c>
      <c r="J782" t="e">
        <f>FIND("Miss.",train!D783)</f>
        <v>#VALUE!</v>
      </c>
      <c r="K782" t="e">
        <f>IF(J782&gt;0,train!F783,"NA")</f>
        <v>#VALUE!</v>
      </c>
      <c r="N782" t="e">
        <f>FIND("Master.",train!D783)</f>
        <v>#VALUE!</v>
      </c>
    </row>
    <row r="783" spans="1:14" x14ac:dyDescent="0.25">
      <c r="A783" t="e">
        <f>FIND("Mrs.",train!D784)</f>
        <v>#VALUE!</v>
      </c>
      <c r="B783" t="e">
        <f>IF(A783&gt;0,train!F784,"NA")</f>
        <v>#VALUE!</v>
      </c>
      <c r="F783">
        <f>FIND("Mr.",train!D784)</f>
        <v>7</v>
      </c>
      <c r="G783">
        <f>IF(F783&gt;0,train!F784,"NA")</f>
        <v>29</v>
      </c>
      <c r="J783" t="e">
        <f>FIND("Miss.",train!D784)</f>
        <v>#VALUE!</v>
      </c>
      <c r="K783" t="e">
        <f>IF(J783&gt;0,train!F784,"NA")</f>
        <v>#VALUE!</v>
      </c>
      <c r="N783" t="e">
        <f>FIND("Master.",train!D784)</f>
        <v>#VALUE!</v>
      </c>
    </row>
    <row r="784" spans="1:14" x14ac:dyDescent="0.25">
      <c r="A784" t="e">
        <f>FIND("Mrs.",train!D785)</f>
        <v>#VALUE!</v>
      </c>
      <c r="B784" t="e">
        <f>IF(A784&gt;0,train!F785,"NA")</f>
        <v>#VALUE!</v>
      </c>
      <c r="F784">
        <f>FIND("Mr.",train!D785)</f>
        <v>11</v>
      </c>
      <c r="G784">
        <f>IF(F784&gt;0,train!F785,"NA")</f>
        <v>11</v>
      </c>
      <c r="J784" t="e">
        <f>FIND("Miss.",train!D785)</f>
        <v>#VALUE!</v>
      </c>
      <c r="K784" t="e">
        <f>IF(J784&gt;0,train!F785,"NA")</f>
        <v>#VALUE!</v>
      </c>
      <c r="N784" t="e">
        <f>FIND("Master.",train!D785)</f>
        <v>#VALUE!</v>
      </c>
    </row>
    <row r="785" spans="1:14" x14ac:dyDescent="0.25">
      <c r="A785" t="e">
        <f>FIND("Mrs.",train!D786)</f>
        <v>#VALUE!</v>
      </c>
      <c r="B785" t="e">
        <f>IF(A785&gt;0,train!F786,"NA")</f>
        <v>#VALUE!</v>
      </c>
      <c r="F785">
        <f>FIND("Mr.",train!D786)</f>
        <v>6</v>
      </c>
      <c r="G785">
        <f>IF(F785&gt;0,train!F786,"NA")</f>
        <v>25</v>
      </c>
      <c r="J785" t="e">
        <f>FIND("Miss.",train!D786)</f>
        <v>#VALUE!</v>
      </c>
      <c r="K785" t="e">
        <f>IF(J785&gt;0,train!F786,"NA")</f>
        <v>#VALUE!</v>
      </c>
      <c r="N785" t="e">
        <f>FIND("Master.",train!D786)</f>
        <v>#VALUE!</v>
      </c>
    </row>
    <row r="786" spans="1:14" x14ac:dyDescent="0.25">
      <c r="A786" t="e">
        <f>FIND("Mrs.",train!D787)</f>
        <v>#VALUE!</v>
      </c>
      <c r="B786" t="e">
        <f>IF(A786&gt;0,train!F787,"NA")</f>
        <v>#VALUE!</v>
      </c>
      <c r="F786">
        <f>FIND("Mr.",train!D787)</f>
        <v>9</v>
      </c>
      <c r="G786">
        <f>IF(F786&gt;0,train!F787,"NA")</f>
        <v>25</v>
      </c>
      <c r="J786" t="e">
        <f>FIND("Miss.",train!D787)</f>
        <v>#VALUE!</v>
      </c>
      <c r="K786" t="e">
        <f>IF(J786&gt;0,train!F787,"NA")</f>
        <v>#VALUE!</v>
      </c>
      <c r="N786" t="e">
        <f>FIND("Master.",train!D787)</f>
        <v>#VALUE!</v>
      </c>
    </row>
    <row r="787" spans="1:14" x14ac:dyDescent="0.25">
      <c r="A787" t="e">
        <f>FIND("Mrs.",train!D788)</f>
        <v>#VALUE!</v>
      </c>
      <c r="B787" t="e">
        <f>IF(A787&gt;0,train!F788,"NA")</f>
        <v>#VALUE!</v>
      </c>
      <c r="F787" t="e">
        <f>FIND("Mr.",train!D788)</f>
        <v>#VALUE!</v>
      </c>
      <c r="G787" t="e">
        <f>IF(F787&gt;0,train!F788,"NA")</f>
        <v>#VALUE!</v>
      </c>
      <c r="J787">
        <f>FIND("Miss.",train!D788)</f>
        <v>10</v>
      </c>
      <c r="K787">
        <f>IF(J787&gt;0,train!F788,"NA")</f>
        <v>18</v>
      </c>
      <c r="N787" t="e">
        <f>FIND("Master.",train!D788)</f>
        <v>#VALUE!</v>
      </c>
    </row>
    <row r="788" spans="1:14" x14ac:dyDescent="0.25">
      <c r="A788" t="e">
        <f>FIND("Mrs.",train!D789)</f>
        <v>#VALUE!</v>
      </c>
      <c r="B788" t="e">
        <f>IF(A788&gt;0,train!F789,"NA")</f>
        <v>#VALUE!</v>
      </c>
      <c r="F788" t="e">
        <f>FIND("Mr.",train!D789)</f>
        <v>#VALUE!</v>
      </c>
      <c r="G788" t="e">
        <f>IF(F788&gt;0,train!F789,"NA")</f>
        <v>#VALUE!</v>
      </c>
      <c r="J788" t="e">
        <f>FIND("Miss.",train!D789)</f>
        <v>#VALUE!</v>
      </c>
      <c r="K788" t="e">
        <f>IF(J788&gt;0,train!F789,"NA")</f>
        <v>#VALUE!</v>
      </c>
      <c r="N788">
        <f>FIND("Master.",train!D789)</f>
        <v>7</v>
      </c>
    </row>
    <row r="789" spans="1:14" x14ac:dyDescent="0.25">
      <c r="A789" t="e">
        <f>FIND("Mrs.",train!D790)</f>
        <v>#VALUE!</v>
      </c>
      <c r="B789" t="e">
        <f>IF(A789&gt;0,train!F790,"NA")</f>
        <v>#VALUE!</v>
      </c>
      <c r="F789" t="e">
        <f>FIND("Mr.",train!D790)</f>
        <v>#VALUE!</v>
      </c>
      <c r="G789" t="e">
        <f>IF(F789&gt;0,train!F790,"NA")</f>
        <v>#VALUE!</v>
      </c>
      <c r="J789" t="e">
        <f>FIND("Miss.",train!D790)</f>
        <v>#VALUE!</v>
      </c>
      <c r="K789" t="e">
        <f>IF(J789&gt;0,train!F790,"NA")</f>
        <v>#VALUE!</v>
      </c>
      <c r="N789">
        <f>FIND("Master.",train!D790)</f>
        <v>7</v>
      </c>
    </row>
    <row r="790" spans="1:14" x14ac:dyDescent="0.25">
      <c r="A790" t="e">
        <f>FIND("Mrs.",train!D791)</f>
        <v>#VALUE!</v>
      </c>
      <c r="B790" t="e">
        <f>IF(A790&gt;0,train!F791,"NA")</f>
        <v>#VALUE!</v>
      </c>
      <c r="F790">
        <f>FIND("Mr.",train!D791)</f>
        <v>13</v>
      </c>
      <c r="G790">
        <f>IF(F790&gt;0,train!F791,"NA")</f>
        <v>46</v>
      </c>
      <c r="J790" t="e">
        <f>FIND("Miss.",train!D791)</f>
        <v>#VALUE!</v>
      </c>
      <c r="K790" t="e">
        <f>IF(J790&gt;0,train!F791,"NA")</f>
        <v>#VALUE!</v>
      </c>
      <c r="N790" t="e">
        <f>FIND("Master.",train!D791)</f>
        <v>#VALUE!</v>
      </c>
    </row>
    <row r="791" spans="1:14" x14ac:dyDescent="0.25">
      <c r="A791" t="e">
        <f>FIND("Mrs.",train!D792)</f>
        <v>#VALUE!</v>
      </c>
      <c r="B791" t="e">
        <f>IF(A791&gt;0,train!F792,"NA")</f>
        <v>#VALUE!</v>
      </c>
      <c r="F791">
        <f>FIND("Mr.",train!D792)</f>
        <v>8</v>
      </c>
      <c r="G791">
        <f>IF(F791&gt;0,train!F792,"NA")</f>
        <v>32</v>
      </c>
      <c r="J791" t="e">
        <f>FIND("Miss.",train!D792)</f>
        <v>#VALUE!</v>
      </c>
      <c r="K791" t="e">
        <f>IF(J791&gt;0,train!F792,"NA")</f>
        <v>#VALUE!</v>
      </c>
      <c r="N791" t="e">
        <f>FIND("Master.",train!D792)</f>
        <v>#VALUE!</v>
      </c>
    </row>
    <row r="792" spans="1:14" x14ac:dyDescent="0.25">
      <c r="A792" t="e">
        <f>FIND("Mrs.",train!D793)</f>
        <v>#VALUE!</v>
      </c>
      <c r="B792" t="e">
        <f>IF(A792&gt;0,train!F793,"NA")</f>
        <v>#VALUE!</v>
      </c>
      <c r="F792">
        <f>FIND("Mr.",train!D793)</f>
        <v>10</v>
      </c>
      <c r="G792">
        <f>IF(F792&gt;0,train!F793,"NA")</f>
        <v>16</v>
      </c>
      <c r="J792" t="e">
        <f>FIND("Miss.",train!D793)</f>
        <v>#VALUE!</v>
      </c>
      <c r="K792" t="e">
        <f>IF(J792&gt;0,train!F793,"NA")</f>
        <v>#VALUE!</v>
      </c>
      <c r="N792" t="e">
        <f>FIND("Master.",train!D793)</f>
        <v>#VALUE!</v>
      </c>
    </row>
    <row r="793" spans="1:14" x14ac:dyDescent="0.25">
      <c r="A793" t="e">
        <f>FIND("Mrs.",train!D794)</f>
        <v>#VALUE!</v>
      </c>
      <c r="B793" t="e">
        <f>IF(A793&gt;0,train!F794,"NA")</f>
        <v>#VALUE!</v>
      </c>
      <c r="F793" t="e">
        <f>FIND("Mr.",train!D794)</f>
        <v>#VALUE!</v>
      </c>
      <c r="G793" t="e">
        <f>IF(F793&gt;0,train!F794,"NA")</f>
        <v>#VALUE!</v>
      </c>
      <c r="J793">
        <f>FIND("Miss.",train!D794)</f>
        <v>7</v>
      </c>
      <c r="K793">
        <f>IF(J793&gt;0,train!F794,"NA")</f>
        <v>21</v>
      </c>
      <c r="N793" t="e">
        <f>FIND("Master.",train!D794)</f>
        <v>#VALUE!</v>
      </c>
    </row>
    <row r="794" spans="1:14" x14ac:dyDescent="0.25">
      <c r="A794" t="e">
        <f>FIND("Mrs.",train!D795)</f>
        <v>#VALUE!</v>
      </c>
      <c r="B794" t="e">
        <f>IF(A794&gt;0,train!F795,"NA")</f>
        <v>#VALUE!</v>
      </c>
      <c r="F794">
        <f>FIND("Mr.",train!D795)</f>
        <v>7</v>
      </c>
      <c r="G794">
        <f>IF(F794&gt;0,train!F795,"NA")</f>
        <v>32</v>
      </c>
      <c r="J794" t="e">
        <f>FIND("Miss.",train!D795)</f>
        <v>#VALUE!</v>
      </c>
      <c r="K794" t="e">
        <f>IF(J794&gt;0,train!F795,"NA")</f>
        <v>#VALUE!</v>
      </c>
      <c r="N794" t="e">
        <f>FIND("Master.",train!D795)</f>
        <v>#VALUE!</v>
      </c>
    </row>
    <row r="795" spans="1:14" x14ac:dyDescent="0.25">
      <c r="A795" t="e">
        <f>FIND("Mrs.",train!D796)</f>
        <v>#VALUE!</v>
      </c>
      <c r="B795" t="e">
        <f>IF(A795&gt;0,train!F796,"NA")</f>
        <v>#VALUE!</v>
      </c>
      <c r="F795">
        <f>FIND("Mr.",train!D796)</f>
        <v>12</v>
      </c>
      <c r="G795">
        <f>IF(F795&gt;0,train!F796,"NA")</f>
        <v>25</v>
      </c>
      <c r="J795" t="e">
        <f>FIND("Miss.",train!D796)</f>
        <v>#VALUE!</v>
      </c>
      <c r="K795" t="e">
        <f>IF(J795&gt;0,train!F796,"NA")</f>
        <v>#VALUE!</v>
      </c>
      <c r="N795" t="e">
        <f>FIND("Master.",train!D796)</f>
        <v>#VALUE!</v>
      </c>
    </row>
    <row r="796" spans="1:14" x14ac:dyDescent="0.25">
      <c r="A796" t="e">
        <f>FIND("Mrs.",train!D797)</f>
        <v>#VALUE!</v>
      </c>
      <c r="B796" t="e">
        <f>IF(A796&gt;0,train!F797,"NA")</f>
        <v>#VALUE!</v>
      </c>
      <c r="F796">
        <f>FIND("Mr.",train!D797)</f>
        <v>8</v>
      </c>
      <c r="G796">
        <f>IF(F796&gt;0,train!F797,"NA")</f>
        <v>39</v>
      </c>
      <c r="J796" t="e">
        <f>FIND("Miss.",train!D797)</f>
        <v>#VALUE!</v>
      </c>
      <c r="K796" t="e">
        <f>IF(J796&gt;0,train!F797,"NA")</f>
        <v>#VALUE!</v>
      </c>
      <c r="N796" t="e">
        <f>FIND("Master.",train!D797)</f>
        <v>#VALUE!</v>
      </c>
    </row>
    <row r="797" spans="1:14" x14ac:dyDescent="0.25">
      <c r="A797" t="e">
        <f>FIND("Mrs.",train!D798)</f>
        <v>#VALUE!</v>
      </c>
      <c r="B797" t="e">
        <f>IF(A797&gt;0,train!F798,"NA")</f>
        <v>#VALUE!</v>
      </c>
      <c r="F797" t="e">
        <f>FIND("Mr.",train!D798)</f>
        <v>#VALUE!</v>
      </c>
      <c r="G797" t="e">
        <f>IF(F797&gt;0,train!F798,"NA")</f>
        <v>#VALUE!</v>
      </c>
      <c r="J797" t="e">
        <f>FIND("Miss.",train!D798)</f>
        <v>#VALUE!</v>
      </c>
      <c r="K797" t="e">
        <f>IF(J797&gt;0,train!F798,"NA")</f>
        <v>#VALUE!</v>
      </c>
      <c r="N797" t="e">
        <f>FIND("Master.",train!D798)</f>
        <v>#VALUE!</v>
      </c>
    </row>
    <row r="798" spans="1:14" x14ac:dyDescent="0.25">
      <c r="A798">
        <f>FIND("Mrs.",train!D799)</f>
        <v>8</v>
      </c>
      <c r="B798">
        <f>IF(A798&gt;0,train!F799,"NA")</f>
        <v>31</v>
      </c>
      <c r="F798" t="e">
        <f>FIND("Mr.",train!D799)</f>
        <v>#VALUE!</v>
      </c>
      <c r="G798" t="e">
        <f>IF(F798&gt;0,train!F799,"NA")</f>
        <v>#VALUE!</v>
      </c>
      <c r="J798" t="e">
        <f>FIND("Miss.",train!D799)</f>
        <v>#VALUE!</v>
      </c>
      <c r="K798" t="e">
        <f>IF(J798&gt;0,train!F799,"NA")</f>
        <v>#VALUE!</v>
      </c>
      <c r="N798" t="e">
        <f>FIND("Master.",train!D799)</f>
        <v>#VALUE!</v>
      </c>
    </row>
    <row r="799" spans="1:14" x14ac:dyDescent="0.25">
      <c r="A799" t="e">
        <f>FIND("Mrs.",train!D800)</f>
        <v>#VALUE!</v>
      </c>
      <c r="B799" t="e">
        <f>IF(A799&gt;0,train!F800,"NA")</f>
        <v>#VALUE!</v>
      </c>
      <c r="F799">
        <f>FIND("Mr.",train!D800)</f>
        <v>17</v>
      </c>
      <c r="G799">
        <f>IF(F799&gt;0,train!F800,"NA")</f>
        <v>30</v>
      </c>
      <c r="J799" t="e">
        <f>FIND("Miss.",train!D800)</f>
        <v>#VALUE!</v>
      </c>
      <c r="K799" t="e">
        <f>IF(J799&gt;0,train!F800,"NA")</f>
        <v>#VALUE!</v>
      </c>
      <c r="N799" t="e">
        <f>FIND("Master.",train!D800)</f>
        <v>#VALUE!</v>
      </c>
    </row>
    <row r="800" spans="1:14" x14ac:dyDescent="0.25">
      <c r="A800">
        <f>FIND("Mrs.",train!D801)</f>
        <v>11</v>
      </c>
      <c r="B800">
        <f>IF(A800&gt;0,train!F801,"NA")</f>
        <v>30</v>
      </c>
      <c r="F800" t="e">
        <f>FIND("Mr.",train!D801)</f>
        <v>#VALUE!</v>
      </c>
      <c r="G800" t="e">
        <f>IF(F800&gt;0,train!F801,"NA")</f>
        <v>#VALUE!</v>
      </c>
      <c r="J800" t="e">
        <f>FIND("Miss.",train!D801)</f>
        <v>#VALUE!</v>
      </c>
      <c r="K800" t="e">
        <f>IF(J800&gt;0,train!F801,"NA")</f>
        <v>#VALUE!</v>
      </c>
      <c r="N800" t="e">
        <f>FIND("Master.",train!D801)</f>
        <v>#VALUE!</v>
      </c>
    </row>
    <row r="801" spans="1:14" x14ac:dyDescent="0.25">
      <c r="A801" t="e">
        <f>FIND("Mrs.",train!D802)</f>
        <v>#VALUE!</v>
      </c>
      <c r="B801" t="e">
        <f>IF(A801&gt;0,train!F802,"NA")</f>
        <v>#VALUE!</v>
      </c>
      <c r="F801">
        <f>FIND("Mr.",train!D802)</f>
        <v>11</v>
      </c>
      <c r="G801">
        <f>IF(F801&gt;0,train!F802,"NA")</f>
        <v>34</v>
      </c>
      <c r="J801" t="e">
        <f>FIND("Miss.",train!D802)</f>
        <v>#VALUE!</v>
      </c>
      <c r="K801" t="e">
        <f>IF(J801&gt;0,train!F802,"NA")</f>
        <v>#VALUE!</v>
      </c>
      <c r="N801" t="e">
        <f>FIND("Master.",train!D802)</f>
        <v>#VALUE!</v>
      </c>
    </row>
    <row r="802" spans="1:14" x14ac:dyDescent="0.25">
      <c r="A802">
        <f>FIND("Mrs.",train!D803)</f>
        <v>10</v>
      </c>
      <c r="B802">
        <f>IF(A802&gt;0,train!F803,"NA")</f>
        <v>31</v>
      </c>
      <c r="F802" t="e">
        <f>FIND("Mr.",train!D803)</f>
        <v>#VALUE!</v>
      </c>
      <c r="G802" t="e">
        <f>IF(F802&gt;0,train!F803,"NA")</f>
        <v>#VALUE!</v>
      </c>
      <c r="J802" t="e">
        <f>FIND("Miss.",train!D803)</f>
        <v>#VALUE!</v>
      </c>
      <c r="K802" t="e">
        <f>IF(J802&gt;0,train!F803,"NA")</f>
        <v>#VALUE!</v>
      </c>
      <c r="N802" t="e">
        <f>FIND("Master.",train!D803)</f>
        <v>#VALUE!</v>
      </c>
    </row>
    <row r="803" spans="1:14" x14ac:dyDescent="0.25">
      <c r="A803" t="e">
        <f>FIND("Mrs.",train!D804)</f>
        <v>#VALUE!</v>
      </c>
      <c r="B803" t="e">
        <f>IF(A803&gt;0,train!F804,"NA")</f>
        <v>#VALUE!</v>
      </c>
      <c r="F803" t="e">
        <f>FIND("Mr.",train!D804)</f>
        <v>#VALUE!</v>
      </c>
      <c r="G803" t="e">
        <f>IF(F803&gt;0,train!F804,"NA")</f>
        <v>#VALUE!</v>
      </c>
      <c r="J803" t="e">
        <f>FIND("Miss.",train!D804)</f>
        <v>#VALUE!</v>
      </c>
      <c r="K803" t="e">
        <f>IF(J803&gt;0,train!F804,"NA")</f>
        <v>#VALUE!</v>
      </c>
      <c r="N803">
        <f>FIND("Master.",train!D804)</f>
        <v>9</v>
      </c>
    </row>
    <row r="804" spans="1:14" x14ac:dyDescent="0.25">
      <c r="A804" t="e">
        <f>FIND("Mrs.",train!D805)</f>
        <v>#VALUE!</v>
      </c>
      <c r="B804" t="e">
        <f>IF(A804&gt;0,train!F805,"NA")</f>
        <v>#VALUE!</v>
      </c>
      <c r="F804" t="e">
        <f>FIND("Mr.",train!D805)</f>
        <v>#VALUE!</v>
      </c>
      <c r="G804" t="e">
        <f>IF(F804&gt;0,train!F805,"NA")</f>
        <v>#VALUE!</v>
      </c>
      <c r="J804" t="e">
        <f>FIND("Miss.",train!D805)</f>
        <v>#VALUE!</v>
      </c>
      <c r="K804" t="e">
        <f>IF(J804&gt;0,train!F805,"NA")</f>
        <v>#VALUE!</v>
      </c>
      <c r="N804">
        <f>FIND("Master.",train!D805)</f>
        <v>9</v>
      </c>
    </row>
    <row r="805" spans="1:14" x14ac:dyDescent="0.25">
      <c r="A805" t="e">
        <f>FIND("Mrs.",train!D806)</f>
        <v>#VALUE!</v>
      </c>
      <c r="B805" t="e">
        <f>IF(A805&gt;0,train!F806,"NA")</f>
        <v>#VALUE!</v>
      </c>
      <c r="F805">
        <f>FIND("Mr.",train!D806)</f>
        <v>9</v>
      </c>
      <c r="G805">
        <f>IF(F805&gt;0,train!F806,"NA")</f>
        <v>27</v>
      </c>
      <c r="J805" t="e">
        <f>FIND("Miss.",train!D806)</f>
        <v>#VALUE!</v>
      </c>
      <c r="K805" t="e">
        <f>IF(J805&gt;0,train!F806,"NA")</f>
        <v>#VALUE!</v>
      </c>
      <c r="N805" t="e">
        <f>FIND("Master.",train!D806)</f>
        <v>#VALUE!</v>
      </c>
    </row>
    <row r="806" spans="1:14" x14ac:dyDescent="0.25">
      <c r="A806" t="e">
        <f>FIND("Mrs.",train!D807)</f>
        <v>#VALUE!</v>
      </c>
      <c r="B806" t="e">
        <f>IF(A806&gt;0,train!F807,"NA")</f>
        <v>#VALUE!</v>
      </c>
      <c r="F806">
        <f>FIND("Mr.",train!D807)</f>
        <v>12</v>
      </c>
      <c r="G806">
        <f>IF(F806&gt;0,train!F807,"NA")</f>
        <v>31</v>
      </c>
      <c r="J806" t="e">
        <f>FIND("Miss.",train!D807)</f>
        <v>#VALUE!</v>
      </c>
      <c r="K806" t="e">
        <f>IF(J806&gt;0,train!F807,"NA")</f>
        <v>#VALUE!</v>
      </c>
      <c r="N806" t="e">
        <f>FIND("Master.",train!D807)</f>
        <v>#VALUE!</v>
      </c>
    </row>
    <row r="807" spans="1:14" x14ac:dyDescent="0.25">
      <c r="A807" t="e">
        <f>FIND("Mrs.",train!D808)</f>
        <v>#VALUE!</v>
      </c>
      <c r="B807" t="e">
        <f>IF(A807&gt;0,train!F808,"NA")</f>
        <v>#VALUE!</v>
      </c>
      <c r="F807">
        <f>FIND("Mr.",train!D808)</f>
        <v>10</v>
      </c>
      <c r="G807">
        <f>IF(F807&gt;0,train!F808,"NA")</f>
        <v>39</v>
      </c>
      <c r="J807" t="e">
        <f>FIND("Miss.",train!D808)</f>
        <v>#VALUE!</v>
      </c>
      <c r="K807" t="e">
        <f>IF(J807&gt;0,train!F808,"NA")</f>
        <v>#VALUE!</v>
      </c>
      <c r="N807" t="e">
        <f>FIND("Master.",train!D808)</f>
        <v>#VALUE!</v>
      </c>
    </row>
    <row r="808" spans="1:14" x14ac:dyDescent="0.25">
      <c r="A808" t="e">
        <f>FIND("Mrs.",train!D809)</f>
        <v>#VALUE!</v>
      </c>
      <c r="B808" t="e">
        <f>IF(A808&gt;0,train!F809,"NA")</f>
        <v>#VALUE!</v>
      </c>
      <c r="F808" t="e">
        <f>FIND("Mr.",train!D809)</f>
        <v>#VALUE!</v>
      </c>
      <c r="G808" t="e">
        <f>IF(F808&gt;0,train!F809,"NA")</f>
        <v>#VALUE!</v>
      </c>
      <c r="J808">
        <f>FIND("Miss.",train!D809)</f>
        <v>13</v>
      </c>
      <c r="K808">
        <f>IF(J808&gt;0,train!F809,"NA")</f>
        <v>18</v>
      </c>
      <c r="N808" t="e">
        <f>FIND("Master.",train!D809)</f>
        <v>#VALUE!</v>
      </c>
    </row>
    <row r="809" spans="1:14" x14ac:dyDescent="0.25">
      <c r="A809" t="e">
        <f>FIND("Mrs.",train!D810)</f>
        <v>#VALUE!</v>
      </c>
      <c r="B809" t="e">
        <f>IF(A809&gt;0,train!F810,"NA")</f>
        <v>#VALUE!</v>
      </c>
      <c r="F809">
        <f>FIND("Mr.",train!D810)</f>
        <v>8</v>
      </c>
      <c r="G809">
        <f>IF(F809&gt;0,train!F810,"NA")</f>
        <v>39</v>
      </c>
      <c r="J809" t="e">
        <f>FIND("Miss.",train!D810)</f>
        <v>#VALUE!</v>
      </c>
      <c r="K809" t="e">
        <f>IF(J809&gt;0,train!F810,"NA")</f>
        <v>#VALUE!</v>
      </c>
      <c r="N809" t="e">
        <f>FIND("Master.",train!D810)</f>
        <v>#VALUE!</v>
      </c>
    </row>
    <row r="810" spans="1:14" x14ac:dyDescent="0.25">
      <c r="A810">
        <f>FIND("Mrs.",train!D811)</f>
        <v>11</v>
      </c>
      <c r="B810">
        <f>IF(A810&gt;0,train!F811,"NA")</f>
        <v>33</v>
      </c>
      <c r="F810" t="e">
        <f>FIND("Mr.",train!D811)</f>
        <v>#VALUE!</v>
      </c>
      <c r="G810" t="e">
        <f>IF(F810&gt;0,train!F811,"NA")</f>
        <v>#VALUE!</v>
      </c>
      <c r="J810" t="e">
        <f>FIND("Miss.",train!D811)</f>
        <v>#VALUE!</v>
      </c>
      <c r="K810" t="e">
        <f>IF(J810&gt;0,train!F811,"NA")</f>
        <v>#VALUE!</v>
      </c>
      <c r="N810" t="e">
        <f>FIND("Master.",train!D811)</f>
        <v>#VALUE!</v>
      </c>
    </row>
    <row r="811" spans="1:14" x14ac:dyDescent="0.25">
      <c r="A811" t="e">
        <f>FIND("Mrs.",train!D812)</f>
        <v>#VALUE!</v>
      </c>
      <c r="B811" t="e">
        <f>IF(A811&gt;0,train!F812,"NA")</f>
        <v>#VALUE!</v>
      </c>
      <c r="F811">
        <f>FIND("Mr.",train!D812)</f>
        <v>12</v>
      </c>
      <c r="G811">
        <f>IF(F811&gt;0,train!F812,"NA")</f>
        <v>26</v>
      </c>
      <c r="J811" t="e">
        <f>FIND("Miss.",train!D812)</f>
        <v>#VALUE!</v>
      </c>
      <c r="K811" t="e">
        <f>IF(J811&gt;0,train!F812,"NA")</f>
        <v>#VALUE!</v>
      </c>
      <c r="N811" t="e">
        <f>FIND("Master.",train!D812)</f>
        <v>#VALUE!</v>
      </c>
    </row>
    <row r="812" spans="1:14" x14ac:dyDescent="0.25">
      <c r="A812" t="e">
        <f>FIND("Mrs.",train!D813)</f>
        <v>#VALUE!</v>
      </c>
      <c r="B812" t="e">
        <f>IF(A812&gt;0,train!F813,"NA")</f>
        <v>#VALUE!</v>
      </c>
      <c r="F812">
        <f>FIND("Mr.",train!D813)</f>
        <v>9</v>
      </c>
      <c r="G812">
        <f>IF(F812&gt;0,train!F813,"NA")</f>
        <v>39</v>
      </c>
      <c r="J812" t="e">
        <f>FIND("Miss.",train!D813)</f>
        <v>#VALUE!</v>
      </c>
      <c r="K812" t="e">
        <f>IF(J812&gt;0,train!F813,"NA")</f>
        <v>#VALUE!</v>
      </c>
      <c r="N812" t="e">
        <f>FIND("Master.",train!D813)</f>
        <v>#VALUE!</v>
      </c>
    </row>
    <row r="813" spans="1:14" x14ac:dyDescent="0.25">
      <c r="A813" t="e">
        <f>FIND("Mrs.",train!D814)</f>
        <v>#VALUE!</v>
      </c>
      <c r="B813" t="e">
        <f>IF(A813&gt;0,train!F814,"NA")</f>
        <v>#VALUE!</v>
      </c>
      <c r="F813">
        <f>FIND("Mr.",train!D814)</f>
        <v>9</v>
      </c>
      <c r="G813">
        <f>IF(F813&gt;0,train!F814,"NA")</f>
        <v>32</v>
      </c>
      <c r="J813" t="e">
        <f>FIND("Miss.",train!D814)</f>
        <v>#VALUE!</v>
      </c>
      <c r="K813" t="e">
        <f>IF(J813&gt;0,train!F814,"NA")</f>
        <v>#VALUE!</v>
      </c>
      <c r="N813" t="e">
        <f>FIND("Master.",train!D814)</f>
        <v>#VALUE!</v>
      </c>
    </row>
    <row r="814" spans="1:14" x14ac:dyDescent="0.25">
      <c r="A814" t="e">
        <f>FIND("Mrs.",train!D815)</f>
        <v>#VALUE!</v>
      </c>
      <c r="B814" t="e">
        <f>IF(A814&gt;0,train!F815,"NA")</f>
        <v>#VALUE!</v>
      </c>
      <c r="F814" t="e">
        <f>FIND("Mr.",train!D815)</f>
        <v>#VALUE!</v>
      </c>
      <c r="G814" t="e">
        <f>IF(F814&gt;0,train!F815,"NA")</f>
        <v>#VALUE!</v>
      </c>
      <c r="J814">
        <f>FIND("Miss.",train!D815)</f>
        <v>12</v>
      </c>
      <c r="K814">
        <f>IF(J814&gt;0,train!F815,"NA")</f>
        <v>6</v>
      </c>
      <c r="N814" t="e">
        <f>FIND("Master.",train!D815)</f>
        <v>#VALUE!</v>
      </c>
    </row>
    <row r="815" spans="1:14" x14ac:dyDescent="0.25">
      <c r="A815" t="e">
        <f>FIND("Mrs.",train!D816)</f>
        <v>#VALUE!</v>
      </c>
      <c r="B815" t="e">
        <f>IF(A815&gt;0,train!F816,"NA")</f>
        <v>#VALUE!</v>
      </c>
      <c r="F815">
        <f>FIND("Mr.",train!D816)</f>
        <v>9</v>
      </c>
      <c r="G815">
        <f>IF(F815&gt;0,train!F816,"NA")</f>
        <v>30.5</v>
      </c>
      <c r="J815" t="e">
        <f>FIND("Miss.",train!D816)</f>
        <v>#VALUE!</v>
      </c>
      <c r="K815" t="e">
        <f>IF(J815&gt;0,train!F816,"NA")</f>
        <v>#VALUE!</v>
      </c>
      <c r="N815" t="e">
        <f>FIND("Master.",train!D816)</f>
        <v>#VALUE!</v>
      </c>
    </row>
    <row r="816" spans="1:14" x14ac:dyDescent="0.25">
      <c r="A816" t="e">
        <f>FIND("Mrs.",train!D817)</f>
        <v>#VALUE!</v>
      </c>
      <c r="B816" t="e">
        <f>IF(A816&gt;0,train!F817,"NA")</f>
        <v>#VALUE!</v>
      </c>
      <c r="F816">
        <f>FIND("Mr.",train!D817)</f>
        <v>6</v>
      </c>
      <c r="G816">
        <f>IF(F816&gt;0,train!F817,"NA")</f>
        <v>32</v>
      </c>
      <c r="J816" t="e">
        <f>FIND("Miss.",train!D817)</f>
        <v>#VALUE!</v>
      </c>
      <c r="K816" t="e">
        <f>IF(J816&gt;0,train!F817,"NA")</f>
        <v>#VALUE!</v>
      </c>
      <c r="N816" t="e">
        <f>FIND("Master.",train!D817)</f>
        <v>#VALUE!</v>
      </c>
    </row>
    <row r="817" spans="1:14" x14ac:dyDescent="0.25">
      <c r="A817" t="e">
        <f>FIND("Mrs.",train!D818)</f>
        <v>#VALUE!</v>
      </c>
      <c r="B817" t="e">
        <f>IF(A817&gt;0,train!F818,"NA")</f>
        <v>#VALUE!</v>
      </c>
      <c r="F817" t="e">
        <f>FIND("Mr.",train!D818)</f>
        <v>#VALUE!</v>
      </c>
      <c r="G817" t="e">
        <f>IF(F817&gt;0,train!F818,"NA")</f>
        <v>#VALUE!</v>
      </c>
      <c r="J817">
        <f>FIND("Miss.",train!D818)</f>
        <v>11</v>
      </c>
      <c r="K817">
        <f>IF(J817&gt;0,train!F818,"NA")</f>
        <v>23</v>
      </c>
      <c r="N817" t="e">
        <f>FIND("Master.",train!D818)</f>
        <v>#VALUE!</v>
      </c>
    </row>
    <row r="818" spans="1:14" x14ac:dyDescent="0.25">
      <c r="A818" t="e">
        <f>FIND("Mrs.",train!D819)</f>
        <v>#VALUE!</v>
      </c>
      <c r="B818" t="e">
        <f>IF(A818&gt;0,train!F819,"NA")</f>
        <v>#VALUE!</v>
      </c>
      <c r="F818">
        <f>FIND("Mr.",train!D819)</f>
        <v>9</v>
      </c>
      <c r="G818">
        <f>IF(F818&gt;0,train!F819,"NA")</f>
        <v>31</v>
      </c>
      <c r="J818" t="e">
        <f>FIND("Miss.",train!D819)</f>
        <v>#VALUE!</v>
      </c>
      <c r="K818" t="e">
        <f>IF(J818&gt;0,train!F819,"NA")</f>
        <v>#VALUE!</v>
      </c>
      <c r="N818" t="e">
        <f>FIND("Master.",train!D819)</f>
        <v>#VALUE!</v>
      </c>
    </row>
    <row r="819" spans="1:14" x14ac:dyDescent="0.25">
      <c r="A819" t="e">
        <f>FIND("Mrs.",train!D820)</f>
        <v>#VALUE!</v>
      </c>
      <c r="B819" t="e">
        <f>IF(A819&gt;0,train!F820,"NA")</f>
        <v>#VALUE!</v>
      </c>
      <c r="F819">
        <f>FIND("Mr.",train!D820)</f>
        <v>7</v>
      </c>
      <c r="G819">
        <f>IF(F819&gt;0,train!F820,"NA")</f>
        <v>43</v>
      </c>
      <c r="J819" t="e">
        <f>FIND("Miss.",train!D820)</f>
        <v>#VALUE!</v>
      </c>
      <c r="K819" t="e">
        <f>IF(J819&gt;0,train!F820,"NA")</f>
        <v>#VALUE!</v>
      </c>
      <c r="N819" t="e">
        <f>FIND("Master.",train!D820)</f>
        <v>#VALUE!</v>
      </c>
    </row>
    <row r="820" spans="1:14" x14ac:dyDescent="0.25">
      <c r="A820" t="e">
        <f>FIND("Mrs.",train!D821)</f>
        <v>#VALUE!</v>
      </c>
      <c r="B820" t="e">
        <f>IF(A820&gt;0,train!F821,"NA")</f>
        <v>#VALUE!</v>
      </c>
      <c r="F820" t="e">
        <f>FIND("Mr.",train!D821)</f>
        <v>#VALUE!</v>
      </c>
      <c r="G820" t="e">
        <f>IF(F820&gt;0,train!F821,"NA")</f>
        <v>#VALUE!</v>
      </c>
      <c r="J820" t="e">
        <f>FIND("Miss.",train!D821)</f>
        <v>#VALUE!</v>
      </c>
      <c r="K820" t="e">
        <f>IF(J820&gt;0,train!F821,"NA")</f>
        <v>#VALUE!</v>
      </c>
      <c r="N820">
        <f>FIND("Master.",train!D821)</f>
        <v>8</v>
      </c>
    </row>
    <row r="821" spans="1:14" x14ac:dyDescent="0.25">
      <c r="A821">
        <f>FIND("Mrs.",train!D822)</f>
        <v>7</v>
      </c>
      <c r="B821">
        <f>IF(A821&gt;0,train!F822,"NA")</f>
        <v>52</v>
      </c>
      <c r="F821" t="e">
        <f>FIND("Mr.",train!D822)</f>
        <v>#VALUE!</v>
      </c>
      <c r="G821" t="e">
        <f>IF(F821&gt;0,train!F822,"NA")</f>
        <v>#VALUE!</v>
      </c>
      <c r="J821" t="e">
        <f>FIND("Miss.",train!D822)</f>
        <v>#VALUE!</v>
      </c>
      <c r="K821" t="e">
        <f>IF(J821&gt;0,train!F822,"NA")</f>
        <v>#VALUE!</v>
      </c>
      <c r="N821" t="e">
        <f>FIND("Master.",train!D822)</f>
        <v>#VALUE!</v>
      </c>
    </row>
    <row r="822" spans="1:14" x14ac:dyDescent="0.25">
      <c r="A822" t="e">
        <f>FIND("Mrs.",train!D823)</f>
        <v>#VALUE!</v>
      </c>
      <c r="B822" t="e">
        <f>IF(A822&gt;0,train!F823,"NA")</f>
        <v>#VALUE!</v>
      </c>
      <c r="F822">
        <f>FIND("Mr.",train!D823)</f>
        <v>8</v>
      </c>
      <c r="G822">
        <f>IF(F822&gt;0,train!F823,"NA")</f>
        <v>27</v>
      </c>
      <c r="J822" t="e">
        <f>FIND("Miss.",train!D823)</f>
        <v>#VALUE!</v>
      </c>
      <c r="K822" t="e">
        <f>IF(J822&gt;0,train!F823,"NA")</f>
        <v>#VALUE!</v>
      </c>
      <c r="N822" t="e">
        <f>FIND("Master.",train!D823)</f>
        <v>#VALUE!</v>
      </c>
    </row>
    <row r="823" spans="1:14" x14ac:dyDescent="0.25">
      <c r="A823" t="e">
        <f>FIND("Mrs.",train!D824)</f>
        <v>#VALUE!</v>
      </c>
      <c r="B823" t="e">
        <f>IF(A823&gt;0,train!F824,"NA")</f>
        <v>#VALUE!</v>
      </c>
      <c r="F823" t="e">
        <f>FIND("Mr.",train!D824)</f>
        <v>#VALUE!</v>
      </c>
      <c r="G823" t="e">
        <f>IF(F823&gt;0,train!F824,"NA")</f>
        <v>#VALUE!</v>
      </c>
      <c r="J823" t="e">
        <f>FIND("Miss.",train!D824)</f>
        <v>#VALUE!</v>
      </c>
      <c r="K823" t="e">
        <f>IF(J823&gt;0,train!F824,"NA")</f>
        <v>#VALUE!</v>
      </c>
      <c r="N823" t="e">
        <f>FIND("Master.",train!D824)</f>
        <v>#VALUE!</v>
      </c>
    </row>
    <row r="824" spans="1:14" x14ac:dyDescent="0.25">
      <c r="A824">
        <f>FIND("Mrs.",train!D825)</f>
        <v>7</v>
      </c>
      <c r="B824">
        <f>IF(A824&gt;0,train!F825,"NA")</f>
        <v>27</v>
      </c>
      <c r="F824" t="e">
        <f>FIND("Mr.",train!D825)</f>
        <v>#VALUE!</v>
      </c>
      <c r="G824" t="e">
        <f>IF(F824&gt;0,train!F825,"NA")</f>
        <v>#VALUE!</v>
      </c>
      <c r="J824" t="e">
        <f>FIND("Miss.",train!D825)</f>
        <v>#VALUE!</v>
      </c>
      <c r="K824" t="e">
        <f>IF(J824&gt;0,train!F825,"NA")</f>
        <v>#VALUE!</v>
      </c>
      <c r="N824" t="e">
        <f>FIND("Master.",train!D825)</f>
        <v>#VALUE!</v>
      </c>
    </row>
    <row r="825" spans="1:14" x14ac:dyDescent="0.25">
      <c r="A825" t="e">
        <f>FIND("Mrs.",train!D826)</f>
        <v>#VALUE!</v>
      </c>
      <c r="B825" t="e">
        <f>IF(A825&gt;0,train!F826,"NA")</f>
        <v>#VALUE!</v>
      </c>
      <c r="F825" t="e">
        <f>FIND("Mr.",train!D826)</f>
        <v>#VALUE!</v>
      </c>
      <c r="G825" t="e">
        <f>IF(F825&gt;0,train!F826,"NA")</f>
        <v>#VALUE!</v>
      </c>
      <c r="J825" t="e">
        <f>FIND("Miss.",train!D826)</f>
        <v>#VALUE!</v>
      </c>
      <c r="K825" t="e">
        <f>IF(J825&gt;0,train!F826,"NA")</f>
        <v>#VALUE!</v>
      </c>
      <c r="N825">
        <f>FIND("Master.",train!D826)</f>
        <v>9</v>
      </c>
    </row>
    <row r="826" spans="1:14" x14ac:dyDescent="0.25">
      <c r="A826" t="e">
        <f>FIND("Mrs.",train!D827)</f>
        <v>#VALUE!</v>
      </c>
      <c r="B826" t="e">
        <f>IF(A826&gt;0,train!F827,"NA")</f>
        <v>#VALUE!</v>
      </c>
      <c r="F826">
        <f>FIND("Mr.",train!D827)</f>
        <v>8</v>
      </c>
      <c r="G826">
        <f>IF(F826&gt;0,train!F827,"NA")</f>
        <v>32</v>
      </c>
      <c r="J826" t="e">
        <f>FIND("Miss.",train!D827)</f>
        <v>#VALUE!</v>
      </c>
      <c r="K826" t="e">
        <f>IF(J826&gt;0,train!F827,"NA")</f>
        <v>#VALUE!</v>
      </c>
      <c r="N826" t="e">
        <f>FIND("Master.",train!D827)</f>
        <v>#VALUE!</v>
      </c>
    </row>
    <row r="827" spans="1:14" x14ac:dyDescent="0.25">
      <c r="A827" t="e">
        <f>FIND("Mrs.",train!D828)</f>
        <v>#VALUE!</v>
      </c>
      <c r="B827" t="e">
        <f>IF(A827&gt;0,train!F828,"NA")</f>
        <v>#VALUE!</v>
      </c>
      <c r="F827">
        <f>FIND("Mr.",train!D828)</f>
        <v>6</v>
      </c>
      <c r="G827">
        <f>IF(F827&gt;0,train!F828,"NA")</f>
        <v>32</v>
      </c>
      <c r="J827" t="e">
        <f>FIND("Miss.",train!D828)</f>
        <v>#VALUE!</v>
      </c>
      <c r="K827" t="e">
        <f>IF(J827&gt;0,train!F828,"NA")</f>
        <v>#VALUE!</v>
      </c>
      <c r="N827" t="e">
        <f>FIND("Master.",train!D828)</f>
        <v>#VALUE!</v>
      </c>
    </row>
    <row r="828" spans="1:14" x14ac:dyDescent="0.25">
      <c r="A828" t="e">
        <f>FIND("Mrs.",train!D829)</f>
        <v>#VALUE!</v>
      </c>
      <c r="B828" t="e">
        <f>IF(A828&gt;0,train!F829,"NA")</f>
        <v>#VALUE!</v>
      </c>
      <c r="F828" t="e">
        <f>FIND("Mr.",train!D829)</f>
        <v>#VALUE!</v>
      </c>
      <c r="G828" t="e">
        <f>IF(F828&gt;0,train!F829,"NA")</f>
        <v>#VALUE!</v>
      </c>
      <c r="J828" t="e">
        <f>FIND("Miss.",train!D829)</f>
        <v>#VALUE!</v>
      </c>
      <c r="K828" t="e">
        <f>IF(J828&gt;0,train!F829,"NA")</f>
        <v>#VALUE!</v>
      </c>
      <c r="N828">
        <f>FIND("Master.",train!D829)</f>
        <v>9</v>
      </c>
    </row>
    <row r="829" spans="1:14" x14ac:dyDescent="0.25">
      <c r="A829" t="e">
        <f>FIND("Mrs.",train!D830)</f>
        <v>#VALUE!</v>
      </c>
      <c r="B829" t="e">
        <f>IF(A829&gt;0,train!F830,"NA")</f>
        <v>#VALUE!</v>
      </c>
      <c r="F829">
        <f>FIND("Mr.",train!D830)</f>
        <v>12</v>
      </c>
      <c r="G829">
        <f>IF(F829&gt;0,train!F830,"NA")</f>
        <v>32</v>
      </c>
      <c r="J829" t="e">
        <f>FIND("Miss.",train!D830)</f>
        <v>#VALUE!</v>
      </c>
      <c r="K829" t="e">
        <f>IF(J829&gt;0,train!F830,"NA")</f>
        <v>#VALUE!</v>
      </c>
      <c r="N829" t="e">
        <f>FIND("Master.",train!D830)</f>
        <v>#VALUE!</v>
      </c>
    </row>
    <row r="830" spans="1:14" x14ac:dyDescent="0.25">
      <c r="A830">
        <f>FIND("Mrs.",train!D831)</f>
        <v>8</v>
      </c>
      <c r="B830">
        <f>IF(A830&gt;0,train!F831,"NA")</f>
        <v>62</v>
      </c>
      <c r="F830" t="e">
        <f>FIND("Mr.",train!D831)</f>
        <v>#VALUE!</v>
      </c>
      <c r="G830" t="e">
        <f>IF(F830&gt;0,train!F831,"NA")</f>
        <v>#VALUE!</v>
      </c>
      <c r="J830" t="e">
        <f>FIND("Miss.",train!D831)</f>
        <v>#VALUE!</v>
      </c>
      <c r="K830" t="e">
        <f>IF(J830&gt;0,train!F831,"NA")</f>
        <v>#VALUE!</v>
      </c>
      <c r="N830" t="e">
        <f>FIND("Master.",train!D831)</f>
        <v>#VALUE!</v>
      </c>
    </row>
    <row r="831" spans="1:14" x14ac:dyDescent="0.25">
      <c r="A831">
        <f>FIND("Mrs.",train!D832)</f>
        <v>10</v>
      </c>
      <c r="B831">
        <f>IF(A831&gt;0,train!F832,"NA")</f>
        <v>15</v>
      </c>
      <c r="F831" t="e">
        <f>FIND("Mr.",train!D832)</f>
        <v>#VALUE!</v>
      </c>
      <c r="G831" t="e">
        <f>IF(F831&gt;0,train!F832,"NA")</f>
        <v>#VALUE!</v>
      </c>
      <c r="J831" t="e">
        <f>FIND("Miss.",train!D832)</f>
        <v>#VALUE!</v>
      </c>
      <c r="K831" t="e">
        <f>IF(J831&gt;0,train!F832,"NA")</f>
        <v>#VALUE!</v>
      </c>
      <c r="N831" t="e">
        <f>FIND("Master.",train!D832)</f>
        <v>#VALUE!</v>
      </c>
    </row>
    <row r="832" spans="1:14" x14ac:dyDescent="0.25">
      <c r="A832" t="e">
        <f>FIND("Mrs.",train!D833)</f>
        <v>#VALUE!</v>
      </c>
      <c r="B832" t="e">
        <f>IF(A832&gt;0,train!F833,"NA")</f>
        <v>#VALUE!</v>
      </c>
      <c r="F832" t="e">
        <f>FIND("Mr.",train!D833)</f>
        <v>#VALUE!</v>
      </c>
      <c r="G832" t="e">
        <f>IF(F832&gt;0,train!F833,"NA")</f>
        <v>#VALUE!</v>
      </c>
      <c r="J832" t="e">
        <f>FIND("Miss.",train!D833)</f>
        <v>#VALUE!</v>
      </c>
      <c r="K832" t="e">
        <f>IF(J832&gt;0,train!F833,"NA")</f>
        <v>#VALUE!</v>
      </c>
      <c r="N832">
        <f>FIND("Master.",train!D833)</f>
        <v>11</v>
      </c>
    </row>
    <row r="833" spans="1:14" x14ac:dyDescent="0.25">
      <c r="A833" t="e">
        <f>FIND("Mrs.",train!D834)</f>
        <v>#VALUE!</v>
      </c>
      <c r="B833" t="e">
        <f>IF(A833&gt;0,train!F834,"NA")</f>
        <v>#VALUE!</v>
      </c>
      <c r="F833">
        <f>FIND("Mr.",train!D834)</f>
        <v>7</v>
      </c>
      <c r="G833">
        <f>IF(F833&gt;0,train!F834,"NA")</f>
        <v>32</v>
      </c>
      <c r="J833" t="e">
        <f>FIND("Miss.",train!D834)</f>
        <v>#VALUE!</v>
      </c>
      <c r="K833" t="e">
        <f>IF(J833&gt;0,train!F834,"NA")</f>
        <v>#VALUE!</v>
      </c>
      <c r="N833" t="e">
        <f>FIND("Master.",train!D834)</f>
        <v>#VALUE!</v>
      </c>
    </row>
    <row r="834" spans="1:14" x14ac:dyDescent="0.25">
      <c r="A834" t="e">
        <f>FIND("Mrs.",train!D835)</f>
        <v>#VALUE!</v>
      </c>
      <c r="B834" t="e">
        <f>IF(A834&gt;0,train!F835,"NA")</f>
        <v>#VALUE!</v>
      </c>
      <c r="F834">
        <f>FIND("Mr.",train!D835)</f>
        <v>13</v>
      </c>
      <c r="G834">
        <f>IF(F834&gt;0,train!F835,"NA")</f>
        <v>23</v>
      </c>
      <c r="J834" t="e">
        <f>FIND("Miss.",train!D835)</f>
        <v>#VALUE!</v>
      </c>
      <c r="K834" t="e">
        <f>IF(J834&gt;0,train!F835,"NA")</f>
        <v>#VALUE!</v>
      </c>
      <c r="N834" t="e">
        <f>FIND("Master.",train!D835)</f>
        <v>#VALUE!</v>
      </c>
    </row>
    <row r="835" spans="1:14" x14ac:dyDescent="0.25">
      <c r="A835" t="e">
        <f>FIND("Mrs.",train!D836)</f>
        <v>#VALUE!</v>
      </c>
      <c r="B835" t="e">
        <f>IF(A835&gt;0,train!F836,"NA")</f>
        <v>#VALUE!</v>
      </c>
      <c r="F835">
        <f>FIND("Mr.",train!D836)</f>
        <v>8</v>
      </c>
      <c r="G835">
        <f>IF(F835&gt;0,train!F836,"NA")</f>
        <v>18</v>
      </c>
      <c r="J835" t="e">
        <f>FIND("Miss.",train!D836)</f>
        <v>#VALUE!</v>
      </c>
      <c r="K835" t="e">
        <f>IF(J835&gt;0,train!F836,"NA")</f>
        <v>#VALUE!</v>
      </c>
      <c r="N835" t="e">
        <f>FIND("Master.",train!D836)</f>
        <v>#VALUE!</v>
      </c>
    </row>
    <row r="836" spans="1:14" x14ac:dyDescent="0.25">
      <c r="A836" t="e">
        <f>FIND("Mrs.",train!D837)</f>
        <v>#VALUE!</v>
      </c>
      <c r="B836" t="e">
        <f>IF(A836&gt;0,train!F837,"NA")</f>
        <v>#VALUE!</v>
      </c>
      <c r="F836" t="e">
        <f>FIND("Mr.",train!D837)</f>
        <v>#VALUE!</v>
      </c>
      <c r="G836" t="e">
        <f>IF(F836&gt;0,train!F837,"NA")</f>
        <v>#VALUE!</v>
      </c>
      <c r="J836">
        <f>FIND("Miss.",train!D837)</f>
        <v>10</v>
      </c>
      <c r="K836">
        <f>IF(J836&gt;0,train!F837,"NA")</f>
        <v>39</v>
      </c>
      <c r="N836" t="e">
        <f>FIND("Master.",train!D837)</f>
        <v>#VALUE!</v>
      </c>
    </row>
    <row r="837" spans="1:14" x14ac:dyDescent="0.25">
      <c r="A837" t="e">
        <f>FIND("Mrs.",train!D838)</f>
        <v>#VALUE!</v>
      </c>
      <c r="B837" t="e">
        <f>IF(A837&gt;0,train!F838,"NA")</f>
        <v>#VALUE!</v>
      </c>
      <c r="F837">
        <f>FIND("Mr.",train!D838)</f>
        <v>8</v>
      </c>
      <c r="G837">
        <f>IF(F837&gt;0,train!F838,"NA")</f>
        <v>21</v>
      </c>
      <c r="J837" t="e">
        <f>FIND("Miss.",train!D838)</f>
        <v>#VALUE!</v>
      </c>
      <c r="K837" t="e">
        <f>IF(J837&gt;0,train!F838,"NA")</f>
        <v>#VALUE!</v>
      </c>
      <c r="N837" t="e">
        <f>FIND("Master.",train!D838)</f>
        <v>#VALUE!</v>
      </c>
    </row>
    <row r="838" spans="1:14" x14ac:dyDescent="0.25">
      <c r="A838" t="e">
        <f>FIND("Mrs.",train!D839)</f>
        <v>#VALUE!</v>
      </c>
      <c r="B838" t="e">
        <f>IF(A838&gt;0,train!F839,"NA")</f>
        <v>#VALUE!</v>
      </c>
      <c r="F838">
        <f>FIND("Mr.",train!D839)</f>
        <v>9</v>
      </c>
      <c r="G838">
        <f>IF(F838&gt;0,train!F839,"NA")</f>
        <v>32</v>
      </c>
      <c r="J838" t="e">
        <f>FIND("Miss.",train!D839)</f>
        <v>#VALUE!</v>
      </c>
      <c r="K838" t="e">
        <f>IF(J838&gt;0,train!F839,"NA")</f>
        <v>#VALUE!</v>
      </c>
      <c r="N838" t="e">
        <f>FIND("Master.",train!D839)</f>
        <v>#VALUE!</v>
      </c>
    </row>
    <row r="839" spans="1:14" x14ac:dyDescent="0.25">
      <c r="A839" t="e">
        <f>FIND("Mrs.",train!D840)</f>
        <v>#VALUE!</v>
      </c>
      <c r="B839" t="e">
        <f>IF(A839&gt;0,train!F840,"NA")</f>
        <v>#VALUE!</v>
      </c>
      <c r="F839">
        <f>FIND("Mr.",train!D840)</f>
        <v>7</v>
      </c>
      <c r="G839">
        <f>IF(F839&gt;0,train!F840,"NA")</f>
        <v>32</v>
      </c>
      <c r="J839" t="e">
        <f>FIND("Miss.",train!D840)</f>
        <v>#VALUE!</v>
      </c>
      <c r="K839" t="e">
        <f>IF(J839&gt;0,train!F840,"NA")</f>
        <v>#VALUE!</v>
      </c>
      <c r="N839" t="e">
        <f>FIND("Master.",train!D840)</f>
        <v>#VALUE!</v>
      </c>
    </row>
    <row r="840" spans="1:14" x14ac:dyDescent="0.25">
      <c r="A840" t="e">
        <f>FIND("Mrs.",train!D841)</f>
        <v>#VALUE!</v>
      </c>
      <c r="B840" t="e">
        <f>IF(A840&gt;0,train!F841,"NA")</f>
        <v>#VALUE!</v>
      </c>
      <c r="F840">
        <f>FIND("Mr.",train!D841)</f>
        <v>11</v>
      </c>
      <c r="G840">
        <f>IF(F840&gt;0,train!F841,"NA")</f>
        <v>32</v>
      </c>
      <c r="J840" t="e">
        <f>FIND("Miss.",train!D841)</f>
        <v>#VALUE!</v>
      </c>
      <c r="K840" t="e">
        <f>IF(J840&gt;0,train!F841,"NA")</f>
        <v>#VALUE!</v>
      </c>
      <c r="N840" t="e">
        <f>FIND("Master.",train!D841)</f>
        <v>#VALUE!</v>
      </c>
    </row>
    <row r="841" spans="1:14" x14ac:dyDescent="0.25">
      <c r="A841" t="e">
        <f>FIND("Mrs.",train!D842)</f>
        <v>#VALUE!</v>
      </c>
      <c r="B841" t="e">
        <f>IF(A841&gt;0,train!F842,"NA")</f>
        <v>#VALUE!</v>
      </c>
      <c r="F841">
        <f>FIND("Mr.",train!D842)</f>
        <v>11</v>
      </c>
      <c r="G841">
        <f>IF(F841&gt;0,train!F842,"NA")</f>
        <v>20</v>
      </c>
      <c r="J841" t="e">
        <f>FIND("Miss.",train!D842)</f>
        <v>#VALUE!</v>
      </c>
      <c r="K841" t="e">
        <f>IF(J841&gt;0,train!F842,"NA")</f>
        <v>#VALUE!</v>
      </c>
      <c r="N841" t="e">
        <f>FIND("Master.",train!D842)</f>
        <v>#VALUE!</v>
      </c>
    </row>
    <row r="842" spans="1:14" x14ac:dyDescent="0.25">
      <c r="A842" t="e">
        <f>FIND("Mrs.",train!D843)</f>
        <v>#VALUE!</v>
      </c>
      <c r="B842" t="e">
        <f>IF(A842&gt;0,train!F843,"NA")</f>
        <v>#VALUE!</v>
      </c>
      <c r="F842">
        <f>FIND("Mr.",train!D843)</f>
        <v>7</v>
      </c>
      <c r="G842">
        <f>IF(F842&gt;0,train!F843,"NA")</f>
        <v>16</v>
      </c>
      <c r="J842" t="e">
        <f>FIND("Miss.",train!D843)</f>
        <v>#VALUE!</v>
      </c>
      <c r="K842" t="e">
        <f>IF(J842&gt;0,train!F843,"NA")</f>
        <v>#VALUE!</v>
      </c>
      <c r="N842" t="e">
        <f>FIND("Master.",train!D843)</f>
        <v>#VALUE!</v>
      </c>
    </row>
    <row r="843" spans="1:14" x14ac:dyDescent="0.25">
      <c r="A843" t="e">
        <f>FIND("Mrs.",train!D844)</f>
        <v>#VALUE!</v>
      </c>
      <c r="B843" t="e">
        <f>IF(A843&gt;0,train!F844,"NA")</f>
        <v>#VALUE!</v>
      </c>
      <c r="F843" t="e">
        <f>FIND("Mr.",train!D844)</f>
        <v>#VALUE!</v>
      </c>
      <c r="G843" t="e">
        <f>IF(F843&gt;0,train!F844,"NA")</f>
        <v>#VALUE!</v>
      </c>
      <c r="J843">
        <f>FIND("Miss.",train!D844)</f>
        <v>11</v>
      </c>
      <c r="K843">
        <f>IF(J843&gt;0,train!F844,"NA")</f>
        <v>30</v>
      </c>
      <c r="N843" t="e">
        <f>FIND("Master.",train!D844)</f>
        <v>#VALUE!</v>
      </c>
    </row>
    <row r="844" spans="1:14" x14ac:dyDescent="0.25">
      <c r="A844" t="e">
        <f>FIND("Mrs.",train!D845)</f>
        <v>#VALUE!</v>
      </c>
      <c r="B844" t="e">
        <f>IF(A844&gt;0,train!F845,"NA")</f>
        <v>#VALUE!</v>
      </c>
      <c r="F844">
        <f>FIND("Mr.",train!D845)</f>
        <v>16</v>
      </c>
      <c r="G844">
        <f>IF(F844&gt;0,train!F845,"NA")</f>
        <v>34.5</v>
      </c>
      <c r="J844" t="e">
        <f>FIND("Miss.",train!D845)</f>
        <v>#VALUE!</v>
      </c>
      <c r="K844" t="e">
        <f>IF(J844&gt;0,train!F845,"NA")</f>
        <v>#VALUE!</v>
      </c>
      <c r="N844" t="e">
        <f>FIND("Master.",train!D845)</f>
        <v>#VALUE!</v>
      </c>
    </row>
    <row r="845" spans="1:14" x14ac:dyDescent="0.25">
      <c r="A845" t="e">
        <f>FIND("Mrs.",train!D846)</f>
        <v>#VALUE!</v>
      </c>
      <c r="B845" t="e">
        <f>IF(A845&gt;0,train!F846,"NA")</f>
        <v>#VALUE!</v>
      </c>
      <c r="F845">
        <f>FIND("Mr.",train!D846)</f>
        <v>12</v>
      </c>
      <c r="G845">
        <f>IF(F845&gt;0,train!F846,"NA")</f>
        <v>17</v>
      </c>
      <c r="J845" t="e">
        <f>FIND("Miss.",train!D846)</f>
        <v>#VALUE!</v>
      </c>
      <c r="K845" t="e">
        <f>IF(J845&gt;0,train!F846,"NA")</f>
        <v>#VALUE!</v>
      </c>
      <c r="N845" t="e">
        <f>FIND("Master.",train!D846)</f>
        <v>#VALUE!</v>
      </c>
    </row>
    <row r="846" spans="1:14" x14ac:dyDescent="0.25">
      <c r="A846" t="e">
        <f>FIND("Mrs.",train!D847)</f>
        <v>#VALUE!</v>
      </c>
      <c r="B846" t="e">
        <f>IF(A846&gt;0,train!F847,"NA")</f>
        <v>#VALUE!</v>
      </c>
      <c r="F846">
        <f>FIND("Mr.",train!D847)</f>
        <v>9</v>
      </c>
      <c r="G846">
        <f>IF(F846&gt;0,train!F847,"NA")</f>
        <v>42</v>
      </c>
      <c r="J846" t="e">
        <f>FIND("Miss.",train!D847)</f>
        <v>#VALUE!</v>
      </c>
      <c r="K846" t="e">
        <f>IF(J846&gt;0,train!F847,"NA")</f>
        <v>#VALUE!</v>
      </c>
      <c r="N846" t="e">
        <f>FIND("Master.",train!D847)</f>
        <v>#VALUE!</v>
      </c>
    </row>
    <row r="847" spans="1:14" x14ac:dyDescent="0.25">
      <c r="A847" t="e">
        <f>FIND("Mrs.",train!D848)</f>
        <v>#VALUE!</v>
      </c>
      <c r="B847" t="e">
        <f>IF(A847&gt;0,train!F848,"NA")</f>
        <v>#VALUE!</v>
      </c>
      <c r="F847">
        <f>FIND("Mr.",train!D848)</f>
        <v>7</v>
      </c>
      <c r="G847">
        <f>IF(F847&gt;0,train!F848,"NA")</f>
        <v>32</v>
      </c>
      <c r="J847" t="e">
        <f>FIND("Miss.",train!D848)</f>
        <v>#VALUE!</v>
      </c>
      <c r="K847" t="e">
        <f>IF(J847&gt;0,train!F848,"NA")</f>
        <v>#VALUE!</v>
      </c>
      <c r="N847" t="e">
        <f>FIND("Master.",train!D848)</f>
        <v>#VALUE!</v>
      </c>
    </row>
    <row r="848" spans="1:14" x14ac:dyDescent="0.25">
      <c r="A848" t="e">
        <f>FIND("Mrs.",train!D849)</f>
        <v>#VALUE!</v>
      </c>
      <c r="B848" t="e">
        <f>IF(A848&gt;0,train!F849,"NA")</f>
        <v>#VALUE!</v>
      </c>
      <c r="F848">
        <f>FIND("Mr.",train!D849)</f>
        <v>10</v>
      </c>
      <c r="G848">
        <f>IF(F848&gt;0,train!F849,"NA")</f>
        <v>32</v>
      </c>
      <c r="J848" t="e">
        <f>FIND("Miss.",train!D849)</f>
        <v>#VALUE!</v>
      </c>
      <c r="K848" t="e">
        <f>IF(J848&gt;0,train!F849,"NA")</f>
        <v>#VALUE!</v>
      </c>
      <c r="N848" t="e">
        <f>FIND("Master.",train!D849)</f>
        <v>#VALUE!</v>
      </c>
    </row>
    <row r="849" spans="1:14" x14ac:dyDescent="0.25">
      <c r="A849" t="e">
        <f>FIND("Mrs.",train!D850)</f>
        <v>#VALUE!</v>
      </c>
      <c r="B849" t="e">
        <f>IF(A849&gt;0,train!F850,"NA")</f>
        <v>#VALUE!</v>
      </c>
      <c r="F849" t="e">
        <f>FIND("Mr.",train!D850)</f>
        <v>#VALUE!</v>
      </c>
      <c r="G849" t="e">
        <f>IF(F849&gt;0,train!F850,"NA")</f>
        <v>#VALUE!</v>
      </c>
      <c r="J849" t="e">
        <f>FIND("Miss.",train!D850)</f>
        <v>#VALUE!</v>
      </c>
      <c r="K849" t="e">
        <f>IF(J849&gt;0,train!F850,"NA")</f>
        <v>#VALUE!</v>
      </c>
      <c r="N849" t="e">
        <f>FIND("Master.",train!D850)</f>
        <v>#VALUE!</v>
      </c>
    </row>
    <row r="850" spans="1:14" x14ac:dyDescent="0.25">
      <c r="A850">
        <f>FIND("Mrs.",train!D851)</f>
        <v>13</v>
      </c>
      <c r="B850">
        <f>IF(A850&gt;0,train!F851,"NA")</f>
        <v>36</v>
      </c>
      <c r="F850" t="e">
        <f>FIND("Mr.",train!D851)</f>
        <v>#VALUE!</v>
      </c>
      <c r="G850" t="e">
        <f>IF(F850&gt;0,train!F851,"NA")</f>
        <v>#VALUE!</v>
      </c>
      <c r="J850" t="e">
        <f>FIND("Miss.",train!D851)</f>
        <v>#VALUE!</v>
      </c>
      <c r="K850" t="e">
        <f>IF(J850&gt;0,train!F851,"NA")</f>
        <v>#VALUE!</v>
      </c>
      <c r="N850" t="e">
        <f>FIND("Master.",train!D851)</f>
        <v>#VALUE!</v>
      </c>
    </row>
    <row r="851" spans="1:14" x14ac:dyDescent="0.25">
      <c r="A851" t="e">
        <f>FIND("Mrs.",train!D852)</f>
        <v>#VALUE!</v>
      </c>
      <c r="B851" t="e">
        <f>IF(A851&gt;0,train!F852,"NA")</f>
        <v>#VALUE!</v>
      </c>
      <c r="F851" t="e">
        <f>FIND("Mr.",train!D852)</f>
        <v>#VALUE!</v>
      </c>
      <c r="G851" t="e">
        <f>IF(F851&gt;0,train!F852,"NA")</f>
        <v>#VALUE!</v>
      </c>
      <c r="J851" t="e">
        <f>FIND("Miss.",train!D852)</f>
        <v>#VALUE!</v>
      </c>
      <c r="K851" t="e">
        <f>IF(J851&gt;0,train!F852,"NA")</f>
        <v>#VALUE!</v>
      </c>
      <c r="N851">
        <f>FIND("Master.",train!D852)</f>
        <v>12</v>
      </c>
    </row>
    <row r="852" spans="1:14" x14ac:dyDescent="0.25">
      <c r="A852" t="e">
        <f>FIND("Mrs.",train!D853)</f>
        <v>#VALUE!</v>
      </c>
      <c r="B852" t="e">
        <f>IF(A852&gt;0,train!F853,"NA")</f>
        <v>#VALUE!</v>
      </c>
      <c r="F852">
        <f>FIND("Mr.",train!D853)</f>
        <v>11</v>
      </c>
      <c r="G852">
        <f>IF(F852&gt;0,train!F853,"NA")</f>
        <v>74</v>
      </c>
      <c r="J852" t="e">
        <f>FIND("Miss.",train!D853)</f>
        <v>#VALUE!</v>
      </c>
      <c r="K852" t="e">
        <f>IF(J852&gt;0,train!F853,"NA")</f>
        <v>#VALUE!</v>
      </c>
      <c r="N852" t="e">
        <f>FIND("Master.",train!D853)</f>
        <v>#VALUE!</v>
      </c>
    </row>
    <row r="853" spans="1:14" x14ac:dyDescent="0.25">
      <c r="A853" t="e">
        <f>FIND("Mrs.",train!D854)</f>
        <v>#VALUE!</v>
      </c>
      <c r="B853" t="e">
        <f>IF(A853&gt;0,train!F854,"NA")</f>
        <v>#VALUE!</v>
      </c>
      <c r="F853" t="e">
        <f>FIND("Mr.",train!D854)</f>
        <v>#VALUE!</v>
      </c>
      <c r="G853" t="e">
        <f>IF(F853&gt;0,train!F854,"NA")</f>
        <v>#VALUE!</v>
      </c>
      <c r="J853">
        <f>FIND("Miss.",train!D854)</f>
        <v>9</v>
      </c>
      <c r="K853">
        <f>IF(J853&gt;0,train!F854,"NA")</f>
        <v>9</v>
      </c>
      <c r="N853" t="e">
        <f>FIND("Master.",train!D854)</f>
        <v>#VALUE!</v>
      </c>
    </row>
    <row r="854" spans="1:14" x14ac:dyDescent="0.25">
      <c r="A854" t="e">
        <f>FIND("Mrs.",train!D855)</f>
        <v>#VALUE!</v>
      </c>
      <c r="B854" t="e">
        <f>IF(A854&gt;0,train!F855,"NA")</f>
        <v>#VALUE!</v>
      </c>
      <c r="F854" t="e">
        <f>FIND("Mr.",train!D855)</f>
        <v>#VALUE!</v>
      </c>
      <c r="G854" t="e">
        <f>IF(F854&gt;0,train!F855,"NA")</f>
        <v>#VALUE!</v>
      </c>
      <c r="J854">
        <f>FIND("Miss.",train!D855)</f>
        <v>8</v>
      </c>
      <c r="K854">
        <f>IF(J854&gt;0,train!F855,"NA")</f>
        <v>16</v>
      </c>
      <c r="N854" t="e">
        <f>FIND("Master.",train!D855)</f>
        <v>#VALUE!</v>
      </c>
    </row>
    <row r="855" spans="1:14" x14ac:dyDescent="0.25">
      <c r="A855">
        <f>FIND("Mrs.",train!D856)</f>
        <v>9</v>
      </c>
      <c r="B855">
        <f>IF(A855&gt;0,train!F856,"NA")</f>
        <v>44</v>
      </c>
      <c r="F855" t="e">
        <f>FIND("Mr.",train!D856)</f>
        <v>#VALUE!</v>
      </c>
      <c r="G855" t="e">
        <f>IF(F855&gt;0,train!F856,"NA")</f>
        <v>#VALUE!</v>
      </c>
      <c r="J855" t="e">
        <f>FIND("Miss.",train!D856)</f>
        <v>#VALUE!</v>
      </c>
      <c r="K855" t="e">
        <f>IF(J855&gt;0,train!F856,"NA")</f>
        <v>#VALUE!</v>
      </c>
      <c r="N855" t="e">
        <f>FIND("Master.",train!D856)</f>
        <v>#VALUE!</v>
      </c>
    </row>
    <row r="856" spans="1:14" x14ac:dyDescent="0.25">
      <c r="A856">
        <f>FIND("Mrs.",train!D857)</f>
        <v>6</v>
      </c>
      <c r="B856">
        <f>IF(A856&gt;0,train!F857,"NA")</f>
        <v>18</v>
      </c>
      <c r="F856" t="e">
        <f>FIND("Mr.",train!D857)</f>
        <v>#VALUE!</v>
      </c>
      <c r="G856" t="e">
        <f>IF(F856&gt;0,train!F857,"NA")</f>
        <v>#VALUE!</v>
      </c>
      <c r="J856" t="e">
        <f>FIND("Miss.",train!D857)</f>
        <v>#VALUE!</v>
      </c>
      <c r="K856" t="e">
        <f>IF(J856&gt;0,train!F857,"NA")</f>
        <v>#VALUE!</v>
      </c>
      <c r="N856" t="e">
        <f>FIND("Master.",train!D857)</f>
        <v>#VALUE!</v>
      </c>
    </row>
    <row r="857" spans="1:14" x14ac:dyDescent="0.25">
      <c r="A857">
        <f>FIND("Mrs.",train!D858)</f>
        <v>7</v>
      </c>
      <c r="B857">
        <f>IF(A857&gt;0,train!F858,"NA")</f>
        <v>45</v>
      </c>
      <c r="F857" t="e">
        <f>FIND("Mr.",train!D858)</f>
        <v>#VALUE!</v>
      </c>
      <c r="G857" t="e">
        <f>IF(F857&gt;0,train!F858,"NA")</f>
        <v>#VALUE!</v>
      </c>
      <c r="J857" t="e">
        <f>FIND("Miss.",train!D858)</f>
        <v>#VALUE!</v>
      </c>
      <c r="K857" t="e">
        <f>IF(J857&gt;0,train!F858,"NA")</f>
        <v>#VALUE!</v>
      </c>
      <c r="N857" t="e">
        <f>FIND("Master.",train!D858)</f>
        <v>#VALUE!</v>
      </c>
    </row>
    <row r="858" spans="1:14" x14ac:dyDescent="0.25">
      <c r="A858" t="e">
        <f>FIND("Mrs.",train!D859)</f>
        <v>#VALUE!</v>
      </c>
      <c r="B858" t="e">
        <f>IF(A858&gt;0,train!F859,"NA")</f>
        <v>#VALUE!</v>
      </c>
      <c r="F858">
        <f>FIND("Mr.",train!D859)</f>
        <v>7</v>
      </c>
      <c r="G858">
        <f>IF(F858&gt;0,train!F859,"NA")</f>
        <v>51</v>
      </c>
      <c r="J858" t="e">
        <f>FIND("Miss.",train!D859)</f>
        <v>#VALUE!</v>
      </c>
      <c r="K858" t="e">
        <f>IF(J858&gt;0,train!F859,"NA")</f>
        <v>#VALUE!</v>
      </c>
      <c r="N858" t="e">
        <f>FIND("Master.",train!D859)</f>
        <v>#VALUE!</v>
      </c>
    </row>
    <row r="859" spans="1:14" x14ac:dyDescent="0.25">
      <c r="A859">
        <f>FIND("Mrs.",train!D860)</f>
        <v>10</v>
      </c>
      <c r="B859">
        <f>IF(A859&gt;0,train!F860,"NA")</f>
        <v>24</v>
      </c>
      <c r="F859" t="e">
        <f>FIND("Mr.",train!D860)</f>
        <v>#VALUE!</v>
      </c>
      <c r="G859" t="e">
        <f>IF(F859&gt;0,train!F860,"NA")</f>
        <v>#VALUE!</v>
      </c>
      <c r="J859" t="e">
        <f>FIND("Miss.",train!D860)</f>
        <v>#VALUE!</v>
      </c>
      <c r="K859" t="e">
        <f>IF(J859&gt;0,train!F860,"NA")</f>
        <v>#VALUE!</v>
      </c>
      <c r="N859" t="e">
        <f>FIND("Master.",train!D860)</f>
        <v>#VALUE!</v>
      </c>
    </row>
    <row r="860" spans="1:14" x14ac:dyDescent="0.25">
      <c r="A860" t="e">
        <f>FIND("Mrs.",train!D861)</f>
        <v>#VALUE!</v>
      </c>
      <c r="B860" t="e">
        <f>IF(A860&gt;0,train!F861,"NA")</f>
        <v>#VALUE!</v>
      </c>
      <c r="F860">
        <f>FIND("Mr.",train!D861)</f>
        <v>7</v>
      </c>
      <c r="G860">
        <f>IF(F860&gt;0,train!F861,"NA")</f>
        <v>32</v>
      </c>
      <c r="J860" t="e">
        <f>FIND("Miss.",train!D861)</f>
        <v>#VALUE!</v>
      </c>
      <c r="K860" t="e">
        <f>IF(J860&gt;0,train!F861,"NA")</f>
        <v>#VALUE!</v>
      </c>
      <c r="N860" t="e">
        <f>FIND("Master.",train!D861)</f>
        <v>#VALUE!</v>
      </c>
    </row>
    <row r="861" spans="1:14" x14ac:dyDescent="0.25">
      <c r="A861" t="e">
        <f>FIND("Mrs.",train!D862)</f>
        <v>#VALUE!</v>
      </c>
      <c r="B861" t="e">
        <f>IF(A861&gt;0,train!F862,"NA")</f>
        <v>#VALUE!</v>
      </c>
      <c r="F861">
        <f>FIND("Mr.",train!D862)</f>
        <v>9</v>
      </c>
      <c r="G861">
        <f>IF(F861&gt;0,train!F862,"NA")</f>
        <v>41</v>
      </c>
      <c r="J861" t="e">
        <f>FIND("Miss.",train!D862)</f>
        <v>#VALUE!</v>
      </c>
      <c r="K861" t="e">
        <f>IF(J861&gt;0,train!F862,"NA")</f>
        <v>#VALUE!</v>
      </c>
      <c r="N861" t="e">
        <f>FIND("Master.",train!D862)</f>
        <v>#VALUE!</v>
      </c>
    </row>
    <row r="862" spans="1:14" x14ac:dyDescent="0.25">
      <c r="A862" t="e">
        <f>FIND("Mrs.",train!D863)</f>
        <v>#VALUE!</v>
      </c>
      <c r="B862" t="e">
        <f>IF(A862&gt;0,train!F863,"NA")</f>
        <v>#VALUE!</v>
      </c>
      <c r="F862">
        <f>FIND("Mr.",train!D863)</f>
        <v>8</v>
      </c>
      <c r="G862">
        <f>IF(F862&gt;0,train!F863,"NA")</f>
        <v>21</v>
      </c>
      <c r="J862" t="e">
        <f>FIND("Miss.",train!D863)</f>
        <v>#VALUE!</v>
      </c>
      <c r="K862" t="e">
        <f>IF(J862&gt;0,train!F863,"NA")</f>
        <v>#VALUE!</v>
      </c>
      <c r="N862" t="e">
        <f>FIND("Master.",train!D863)</f>
        <v>#VALUE!</v>
      </c>
    </row>
    <row r="863" spans="1:14" x14ac:dyDescent="0.25">
      <c r="A863">
        <f>FIND("Mrs.",train!D864)</f>
        <v>8</v>
      </c>
      <c r="B863">
        <f>IF(A863&gt;0,train!F864,"NA")</f>
        <v>48</v>
      </c>
      <c r="F863" t="e">
        <f>FIND("Mr.",train!D864)</f>
        <v>#VALUE!</v>
      </c>
      <c r="G863" t="e">
        <f>IF(F863&gt;0,train!F864,"NA")</f>
        <v>#VALUE!</v>
      </c>
      <c r="J863" t="e">
        <f>FIND("Miss.",train!D864)</f>
        <v>#VALUE!</v>
      </c>
      <c r="K863" t="e">
        <f>IF(J863&gt;0,train!F864,"NA")</f>
        <v>#VALUE!</v>
      </c>
      <c r="N863" t="e">
        <f>FIND("Master.",train!D864)</f>
        <v>#VALUE!</v>
      </c>
    </row>
    <row r="864" spans="1:14" x14ac:dyDescent="0.25">
      <c r="A864" t="e">
        <f>FIND("Mrs.",train!D865)</f>
        <v>#VALUE!</v>
      </c>
      <c r="B864" t="e">
        <f>IF(A864&gt;0,train!F865,"NA")</f>
        <v>#VALUE!</v>
      </c>
      <c r="F864" t="e">
        <f>FIND("Mr.",train!D865)</f>
        <v>#VALUE!</v>
      </c>
      <c r="G864" t="e">
        <f>IF(F864&gt;0,train!F865,"NA")</f>
        <v>#VALUE!</v>
      </c>
      <c r="J864">
        <f>FIND("Miss.",train!D865)</f>
        <v>7</v>
      </c>
      <c r="K864">
        <f>IF(J864&gt;0,train!F865,"NA")</f>
        <v>21</v>
      </c>
      <c r="N864" t="e">
        <f>FIND("Master.",train!D865)</f>
        <v>#VALUE!</v>
      </c>
    </row>
    <row r="865" spans="1:14" x14ac:dyDescent="0.25">
      <c r="A865" t="e">
        <f>FIND("Mrs.",train!D866)</f>
        <v>#VALUE!</v>
      </c>
      <c r="B865" t="e">
        <f>IF(A865&gt;0,train!F866,"NA")</f>
        <v>#VALUE!</v>
      </c>
      <c r="F865">
        <f>FIND("Mr.",train!D866)</f>
        <v>7</v>
      </c>
      <c r="G865">
        <f>IF(F865&gt;0,train!F866,"NA")</f>
        <v>24</v>
      </c>
      <c r="J865" t="e">
        <f>FIND("Miss.",train!D866)</f>
        <v>#VALUE!</v>
      </c>
      <c r="K865" t="e">
        <f>IF(J865&gt;0,train!F866,"NA")</f>
        <v>#VALUE!</v>
      </c>
      <c r="N865" t="e">
        <f>FIND("Master.",train!D866)</f>
        <v>#VALUE!</v>
      </c>
    </row>
    <row r="866" spans="1:14" x14ac:dyDescent="0.25">
      <c r="A866">
        <f>FIND("Mrs.",train!D867)</f>
        <v>10</v>
      </c>
      <c r="B866">
        <f>IF(A866&gt;0,train!F867,"NA")</f>
        <v>42</v>
      </c>
      <c r="F866" t="e">
        <f>FIND("Mr.",train!D867)</f>
        <v>#VALUE!</v>
      </c>
      <c r="G866" t="e">
        <f>IF(F866&gt;0,train!F867,"NA")</f>
        <v>#VALUE!</v>
      </c>
      <c r="J866" t="e">
        <f>FIND("Miss.",train!D867)</f>
        <v>#VALUE!</v>
      </c>
      <c r="K866" t="e">
        <f>IF(J866&gt;0,train!F867,"NA")</f>
        <v>#VALUE!</v>
      </c>
      <c r="N866" t="e">
        <f>FIND("Master.",train!D867)</f>
        <v>#VALUE!</v>
      </c>
    </row>
    <row r="867" spans="1:14" x14ac:dyDescent="0.25">
      <c r="A867" t="e">
        <f>FIND("Mrs.",train!D868)</f>
        <v>#VALUE!</v>
      </c>
      <c r="B867" t="e">
        <f>IF(A867&gt;0,train!F868,"NA")</f>
        <v>#VALUE!</v>
      </c>
      <c r="F867" t="e">
        <f>FIND("Mr.",train!D868)</f>
        <v>#VALUE!</v>
      </c>
      <c r="G867" t="e">
        <f>IF(F867&gt;0,train!F868,"NA")</f>
        <v>#VALUE!</v>
      </c>
      <c r="J867">
        <f>FIND("Miss.",train!D868)</f>
        <v>15</v>
      </c>
      <c r="K867">
        <f>IF(J867&gt;0,train!F868,"NA")</f>
        <v>27</v>
      </c>
      <c r="N867" t="e">
        <f>FIND("Master.",train!D868)</f>
        <v>#VALUE!</v>
      </c>
    </row>
    <row r="868" spans="1:14" x14ac:dyDescent="0.25">
      <c r="A868" t="e">
        <f>FIND("Mrs.",train!D869)</f>
        <v>#VALUE!</v>
      </c>
      <c r="B868" t="e">
        <f>IF(A868&gt;0,train!F869,"NA")</f>
        <v>#VALUE!</v>
      </c>
      <c r="F868">
        <f>FIND("Mr.",train!D869)</f>
        <v>11</v>
      </c>
      <c r="G868">
        <f>IF(F868&gt;0,train!F869,"NA")</f>
        <v>31</v>
      </c>
      <c r="J868" t="e">
        <f>FIND("Miss.",train!D869)</f>
        <v>#VALUE!</v>
      </c>
      <c r="K868" t="e">
        <f>IF(J868&gt;0,train!F869,"NA")</f>
        <v>#VALUE!</v>
      </c>
      <c r="N868" t="e">
        <f>FIND("Master.",train!D869)</f>
        <v>#VALUE!</v>
      </c>
    </row>
    <row r="869" spans="1:14" x14ac:dyDescent="0.25">
      <c r="A869" t="e">
        <f>FIND("Mrs.",train!D870)</f>
        <v>#VALUE!</v>
      </c>
      <c r="B869" t="e">
        <f>IF(A869&gt;0,train!F870,"NA")</f>
        <v>#VALUE!</v>
      </c>
      <c r="F869">
        <f>FIND("Mr.",train!D870)</f>
        <v>16</v>
      </c>
      <c r="G869">
        <f>IF(F869&gt;0,train!F870,"NA")</f>
        <v>32</v>
      </c>
      <c r="J869" t="e">
        <f>FIND("Miss.",train!D870)</f>
        <v>#VALUE!</v>
      </c>
      <c r="K869" t="e">
        <f>IF(J869&gt;0,train!F870,"NA")</f>
        <v>#VALUE!</v>
      </c>
      <c r="N869" t="e">
        <f>FIND("Master.",train!D870)</f>
        <v>#VALUE!</v>
      </c>
    </row>
    <row r="870" spans="1:14" x14ac:dyDescent="0.25">
      <c r="A870" t="e">
        <f>FIND("Mrs.",train!D871)</f>
        <v>#VALUE!</v>
      </c>
      <c r="B870" t="e">
        <f>IF(A870&gt;0,train!F871,"NA")</f>
        <v>#VALUE!</v>
      </c>
      <c r="F870" t="e">
        <f>FIND("Mr.",train!D871)</f>
        <v>#VALUE!</v>
      </c>
      <c r="G870" t="e">
        <f>IF(F870&gt;0,train!F871,"NA")</f>
        <v>#VALUE!</v>
      </c>
      <c r="J870" t="e">
        <f>FIND("Miss.",train!D871)</f>
        <v>#VALUE!</v>
      </c>
      <c r="K870" t="e">
        <f>IF(J870&gt;0,train!F871,"NA")</f>
        <v>#VALUE!</v>
      </c>
      <c r="N870">
        <f>FIND("Master.",train!D871)</f>
        <v>10</v>
      </c>
    </row>
    <row r="871" spans="1:14" x14ac:dyDescent="0.25">
      <c r="A871" t="e">
        <f>FIND("Mrs.",train!D872)</f>
        <v>#VALUE!</v>
      </c>
      <c r="B871" t="e">
        <f>IF(A871&gt;0,train!F872,"NA")</f>
        <v>#VALUE!</v>
      </c>
      <c r="F871">
        <f>FIND("Mr.",train!D872)</f>
        <v>9</v>
      </c>
      <c r="G871">
        <f>IF(F871&gt;0,train!F872,"NA")</f>
        <v>26</v>
      </c>
      <c r="J871" t="e">
        <f>FIND("Miss.",train!D872)</f>
        <v>#VALUE!</v>
      </c>
      <c r="K871" t="e">
        <f>IF(J871&gt;0,train!F872,"NA")</f>
        <v>#VALUE!</v>
      </c>
      <c r="N871" t="e">
        <f>FIND("Master.",train!D872)</f>
        <v>#VALUE!</v>
      </c>
    </row>
    <row r="872" spans="1:14" x14ac:dyDescent="0.25">
      <c r="A872">
        <f>FIND("Mrs.",train!D873)</f>
        <v>11</v>
      </c>
      <c r="B872">
        <f>IF(A872&gt;0,train!F873,"NA")</f>
        <v>47</v>
      </c>
      <c r="F872" t="e">
        <f>FIND("Mr.",train!D873)</f>
        <v>#VALUE!</v>
      </c>
      <c r="G872" t="e">
        <f>IF(F872&gt;0,train!F873,"NA")</f>
        <v>#VALUE!</v>
      </c>
      <c r="J872" t="e">
        <f>FIND("Miss.",train!D873)</f>
        <v>#VALUE!</v>
      </c>
      <c r="K872" t="e">
        <f>IF(J872&gt;0,train!F873,"NA")</f>
        <v>#VALUE!</v>
      </c>
      <c r="N872" t="e">
        <f>FIND("Master.",train!D873)</f>
        <v>#VALUE!</v>
      </c>
    </row>
    <row r="873" spans="1:14" x14ac:dyDescent="0.25">
      <c r="A873" t="e">
        <f>FIND("Mrs.",train!D874)</f>
        <v>#VALUE!</v>
      </c>
      <c r="B873" t="e">
        <f>IF(A873&gt;0,train!F874,"NA")</f>
        <v>#VALUE!</v>
      </c>
      <c r="F873">
        <f>FIND("Mr.",train!D874)</f>
        <v>11</v>
      </c>
      <c r="G873">
        <f>IF(F873&gt;0,train!F874,"NA")</f>
        <v>33</v>
      </c>
      <c r="J873" t="e">
        <f>FIND("Miss.",train!D874)</f>
        <v>#VALUE!</v>
      </c>
      <c r="K873" t="e">
        <f>IF(J873&gt;0,train!F874,"NA")</f>
        <v>#VALUE!</v>
      </c>
      <c r="N873" t="e">
        <f>FIND("Master.",train!D874)</f>
        <v>#VALUE!</v>
      </c>
    </row>
    <row r="874" spans="1:14" x14ac:dyDescent="0.25">
      <c r="A874" t="e">
        <f>FIND("Mrs.",train!D875)</f>
        <v>#VALUE!</v>
      </c>
      <c r="B874" t="e">
        <f>IF(A874&gt;0,train!F875,"NA")</f>
        <v>#VALUE!</v>
      </c>
      <c r="F874">
        <f>FIND("Mr.",train!D875)</f>
        <v>18</v>
      </c>
      <c r="G874">
        <f>IF(F874&gt;0,train!F875,"NA")</f>
        <v>47</v>
      </c>
      <c r="J874" t="e">
        <f>FIND("Miss.",train!D875)</f>
        <v>#VALUE!</v>
      </c>
      <c r="K874" t="e">
        <f>IF(J874&gt;0,train!F875,"NA")</f>
        <v>#VALUE!</v>
      </c>
      <c r="N874" t="e">
        <f>FIND("Master.",train!D875)</f>
        <v>#VALUE!</v>
      </c>
    </row>
    <row r="875" spans="1:14" x14ac:dyDescent="0.25">
      <c r="A875">
        <f>FIND("Mrs.",train!D876)</f>
        <v>10</v>
      </c>
      <c r="B875">
        <f>IF(A875&gt;0,train!F876,"NA")</f>
        <v>28</v>
      </c>
      <c r="F875" t="e">
        <f>FIND("Mr.",train!D876)</f>
        <v>#VALUE!</v>
      </c>
      <c r="G875" t="e">
        <f>IF(F875&gt;0,train!F876,"NA")</f>
        <v>#VALUE!</v>
      </c>
      <c r="J875" t="e">
        <f>FIND("Miss.",train!D876)</f>
        <v>#VALUE!</v>
      </c>
      <c r="K875" t="e">
        <f>IF(J875&gt;0,train!F876,"NA")</f>
        <v>#VALUE!</v>
      </c>
      <c r="N875" t="e">
        <f>FIND("Master.",train!D876)</f>
        <v>#VALUE!</v>
      </c>
    </row>
    <row r="876" spans="1:14" x14ac:dyDescent="0.25">
      <c r="A876" t="e">
        <f>FIND("Mrs.",train!D877)</f>
        <v>#VALUE!</v>
      </c>
      <c r="B876" t="e">
        <f>IF(A876&gt;0,train!F877,"NA")</f>
        <v>#VALUE!</v>
      </c>
      <c r="F876" t="e">
        <f>FIND("Mr.",train!D877)</f>
        <v>#VALUE!</v>
      </c>
      <c r="G876" t="e">
        <f>IF(F876&gt;0,train!F877,"NA")</f>
        <v>#VALUE!</v>
      </c>
      <c r="J876">
        <f>FIND("Miss.",train!D877)</f>
        <v>8</v>
      </c>
      <c r="K876">
        <f>IF(J876&gt;0,train!F877,"NA")</f>
        <v>15</v>
      </c>
      <c r="N876" t="e">
        <f>FIND("Master.",train!D877)</f>
        <v>#VALUE!</v>
      </c>
    </row>
    <row r="877" spans="1:14" x14ac:dyDescent="0.25">
      <c r="A877" t="e">
        <f>FIND("Mrs.",train!D878)</f>
        <v>#VALUE!</v>
      </c>
      <c r="B877" t="e">
        <f>IF(A877&gt;0,train!F878,"NA")</f>
        <v>#VALUE!</v>
      </c>
      <c r="F877">
        <f>FIND("Mr.",train!D878)</f>
        <v>13</v>
      </c>
      <c r="G877">
        <f>IF(F877&gt;0,train!F878,"NA")</f>
        <v>20</v>
      </c>
      <c r="J877" t="e">
        <f>FIND("Miss.",train!D878)</f>
        <v>#VALUE!</v>
      </c>
      <c r="K877" t="e">
        <f>IF(J877&gt;0,train!F878,"NA")</f>
        <v>#VALUE!</v>
      </c>
      <c r="N877" t="e">
        <f>FIND("Master.",train!D878)</f>
        <v>#VALUE!</v>
      </c>
    </row>
    <row r="878" spans="1:14" x14ac:dyDescent="0.25">
      <c r="A878" t="e">
        <f>FIND("Mrs.",train!D879)</f>
        <v>#VALUE!</v>
      </c>
      <c r="B878" t="e">
        <f>IF(A878&gt;0,train!F879,"NA")</f>
        <v>#VALUE!</v>
      </c>
      <c r="F878">
        <f>FIND("Mr.",train!D879)</f>
        <v>10</v>
      </c>
      <c r="G878">
        <f>IF(F878&gt;0,train!F879,"NA")</f>
        <v>19</v>
      </c>
      <c r="J878" t="e">
        <f>FIND("Miss.",train!D879)</f>
        <v>#VALUE!</v>
      </c>
      <c r="K878" t="e">
        <f>IF(J878&gt;0,train!F879,"NA")</f>
        <v>#VALUE!</v>
      </c>
      <c r="N878" t="e">
        <f>FIND("Master.",train!D879)</f>
        <v>#VALUE!</v>
      </c>
    </row>
    <row r="879" spans="1:14" x14ac:dyDescent="0.25">
      <c r="A879" t="e">
        <f>FIND("Mrs.",train!D880)</f>
        <v>#VALUE!</v>
      </c>
      <c r="B879" t="e">
        <f>IF(A879&gt;0,train!F880,"NA")</f>
        <v>#VALUE!</v>
      </c>
      <c r="F879">
        <f>FIND("Mr.",train!D880)</f>
        <v>9</v>
      </c>
      <c r="G879">
        <f>IF(F879&gt;0,train!F880,"NA")</f>
        <v>32</v>
      </c>
      <c r="J879" t="e">
        <f>FIND("Miss.",train!D880)</f>
        <v>#VALUE!</v>
      </c>
      <c r="K879" t="e">
        <f>IF(J879&gt;0,train!F880,"NA")</f>
        <v>#VALUE!</v>
      </c>
      <c r="N879" t="e">
        <f>FIND("Master.",train!D880)</f>
        <v>#VALUE!</v>
      </c>
    </row>
    <row r="880" spans="1:14" x14ac:dyDescent="0.25">
      <c r="A880">
        <f>FIND("Mrs.",train!D881)</f>
        <v>9</v>
      </c>
      <c r="B880">
        <f>IF(A880&gt;0,train!F881,"NA")</f>
        <v>56</v>
      </c>
      <c r="F880" t="e">
        <f>FIND("Mr.",train!D881)</f>
        <v>#VALUE!</v>
      </c>
      <c r="G880" t="e">
        <f>IF(F880&gt;0,train!F881,"NA")</f>
        <v>#VALUE!</v>
      </c>
      <c r="J880" t="e">
        <f>FIND("Miss.",train!D881)</f>
        <v>#VALUE!</v>
      </c>
      <c r="K880" t="e">
        <f>IF(J880&gt;0,train!F881,"NA")</f>
        <v>#VALUE!</v>
      </c>
      <c r="N880" t="e">
        <f>FIND("Master.",train!D881)</f>
        <v>#VALUE!</v>
      </c>
    </row>
    <row r="881" spans="1:14" x14ac:dyDescent="0.25">
      <c r="A881">
        <f>FIND("Mrs.",train!D882)</f>
        <v>10</v>
      </c>
      <c r="B881">
        <f>IF(A881&gt;0,train!F882,"NA")</f>
        <v>25</v>
      </c>
      <c r="F881" t="e">
        <f>FIND("Mr.",train!D882)</f>
        <v>#VALUE!</v>
      </c>
      <c r="G881" t="e">
        <f>IF(F881&gt;0,train!F882,"NA")</f>
        <v>#VALUE!</v>
      </c>
      <c r="J881" t="e">
        <f>FIND("Miss.",train!D882)</f>
        <v>#VALUE!</v>
      </c>
      <c r="K881" t="e">
        <f>IF(J881&gt;0,train!F882,"NA")</f>
        <v>#VALUE!</v>
      </c>
      <c r="N881" t="e">
        <f>FIND("Master.",train!D882)</f>
        <v>#VALUE!</v>
      </c>
    </row>
    <row r="882" spans="1:14" x14ac:dyDescent="0.25">
      <c r="A882" t="e">
        <f>FIND("Mrs.",train!D883)</f>
        <v>#VALUE!</v>
      </c>
      <c r="B882" t="e">
        <f>IF(A882&gt;0,train!F883,"NA")</f>
        <v>#VALUE!</v>
      </c>
      <c r="F882">
        <f>FIND("Mr.",train!D883)</f>
        <v>9</v>
      </c>
      <c r="G882">
        <f>IF(F882&gt;0,train!F883,"NA")</f>
        <v>33</v>
      </c>
      <c r="J882" t="e">
        <f>FIND("Miss.",train!D883)</f>
        <v>#VALUE!</v>
      </c>
      <c r="K882" t="e">
        <f>IF(J882&gt;0,train!F883,"NA")</f>
        <v>#VALUE!</v>
      </c>
      <c r="N882" t="e">
        <f>FIND("Master.",train!D883)</f>
        <v>#VALUE!</v>
      </c>
    </row>
    <row r="883" spans="1:14" x14ac:dyDescent="0.25">
      <c r="A883" t="e">
        <f>FIND("Mrs.",train!D884)</f>
        <v>#VALUE!</v>
      </c>
      <c r="B883" t="e">
        <f>IF(A883&gt;0,train!F884,"NA")</f>
        <v>#VALUE!</v>
      </c>
      <c r="F883" t="e">
        <f>FIND("Mr.",train!D884)</f>
        <v>#VALUE!</v>
      </c>
      <c r="G883" t="e">
        <f>IF(F883&gt;0,train!F884,"NA")</f>
        <v>#VALUE!</v>
      </c>
      <c r="J883">
        <f>FIND("Miss.",train!D884)</f>
        <v>11</v>
      </c>
      <c r="K883">
        <f>IF(J883&gt;0,train!F884,"NA")</f>
        <v>22</v>
      </c>
      <c r="N883" t="e">
        <f>FIND("Master.",train!D884)</f>
        <v>#VALUE!</v>
      </c>
    </row>
    <row r="884" spans="1:14" x14ac:dyDescent="0.25">
      <c r="A884" t="e">
        <f>FIND("Mrs.",train!D885)</f>
        <v>#VALUE!</v>
      </c>
      <c r="B884" t="e">
        <f>IF(A884&gt;0,train!F885,"NA")</f>
        <v>#VALUE!</v>
      </c>
      <c r="F884">
        <f>FIND("Mr.",train!D885)</f>
        <v>11</v>
      </c>
      <c r="G884">
        <f>IF(F884&gt;0,train!F885,"NA")</f>
        <v>28</v>
      </c>
      <c r="J884" t="e">
        <f>FIND("Miss.",train!D885)</f>
        <v>#VALUE!</v>
      </c>
      <c r="K884" t="e">
        <f>IF(J884&gt;0,train!F885,"NA")</f>
        <v>#VALUE!</v>
      </c>
      <c r="N884" t="e">
        <f>FIND("Master.",train!D885)</f>
        <v>#VALUE!</v>
      </c>
    </row>
    <row r="885" spans="1:14" x14ac:dyDescent="0.25">
      <c r="A885" t="e">
        <f>FIND("Mrs.",train!D886)</f>
        <v>#VALUE!</v>
      </c>
      <c r="B885" t="e">
        <f>IF(A885&gt;0,train!F886,"NA")</f>
        <v>#VALUE!</v>
      </c>
      <c r="F885">
        <f>FIND("Mr.",train!D886)</f>
        <v>11</v>
      </c>
      <c r="G885">
        <f>IF(F885&gt;0,train!F886,"NA")</f>
        <v>25</v>
      </c>
      <c r="J885" t="e">
        <f>FIND("Miss.",train!D886)</f>
        <v>#VALUE!</v>
      </c>
      <c r="K885" t="e">
        <f>IF(J885&gt;0,train!F886,"NA")</f>
        <v>#VALUE!</v>
      </c>
      <c r="N885" t="e">
        <f>FIND("Master.",train!D886)</f>
        <v>#VALUE!</v>
      </c>
    </row>
    <row r="886" spans="1:14" x14ac:dyDescent="0.25">
      <c r="A886">
        <f>FIND("Mrs.",train!D887)</f>
        <v>7</v>
      </c>
      <c r="B886">
        <f>IF(A886&gt;0,train!F887,"NA")</f>
        <v>39</v>
      </c>
      <c r="F886" t="e">
        <f>FIND("Mr.",train!D887)</f>
        <v>#VALUE!</v>
      </c>
      <c r="G886" t="e">
        <f>IF(F886&gt;0,train!F887,"NA")</f>
        <v>#VALUE!</v>
      </c>
      <c r="J886" t="e">
        <f>FIND("Miss.",train!D887)</f>
        <v>#VALUE!</v>
      </c>
      <c r="K886" t="e">
        <f>IF(J886&gt;0,train!F887,"NA")</f>
        <v>#VALUE!</v>
      </c>
      <c r="N886" t="e">
        <f>FIND("Master.",train!D887)</f>
        <v>#VALUE!</v>
      </c>
    </row>
    <row r="887" spans="1:14" x14ac:dyDescent="0.25">
      <c r="A887" t="e">
        <f>FIND("Mrs.",train!D888)</f>
        <v>#VALUE!</v>
      </c>
      <c r="B887" t="e">
        <f>IF(A887&gt;0,train!F888,"NA")</f>
        <v>#VALUE!</v>
      </c>
      <c r="F887" t="e">
        <f>FIND("Mr.",train!D888)</f>
        <v>#VALUE!</v>
      </c>
      <c r="G887" t="e">
        <f>IF(F887&gt;0,train!F888,"NA")</f>
        <v>#VALUE!</v>
      </c>
      <c r="J887" t="e">
        <f>FIND("Miss.",train!D888)</f>
        <v>#VALUE!</v>
      </c>
      <c r="K887" t="e">
        <f>IF(J887&gt;0,train!F888,"NA")</f>
        <v>#VALUE!</v>
      </c>
      <c r="N887" t="e">
        <f>FIND("Master.",train!D888)</f>
        <v>#VALUE!</v>
      </c>
    </row>
    <row r="888" spans="1:14" x14ac:dyDescent="0.25">
      <c r="A888" t="e">
        <f>FIND("Mrs.",train!D889)</f>
        <v>#VALUE!</v>
      </c>
      <c r="B888" t="e">
        <f>IF(A888&gt;0,train!F889,"NA")</f>
        <v>#VALUE!</v>
      </c>
      <c r="F888" t="e">
        <f>FIND("Mr.",train!D889)</f>
        <v>#VALUE!</v>
      </c>
      <c r="G888" t="e">
        <f>IF(F888&gt;0,train!F889,"NA")</f>
        <v>#VALUE!</v>
      </c>
      <c r="J888">
        <f>FIND("Miss.",train!D889)</f>
        <v>9</v>
      </c>
      <c r="K888">
        <f>IF(J888&gt;0,train!F889,"NA")</f>
        <v>19</v>
      </c>
      <c r="N888" t="e">
        <f>FIND("Master.",train!D889)</f>
        <v>#VALUE!</v>
      </c>
    </row>
    <row r="889" spans="1:14" x14ac:dyDescent="0.25">
      <c r="A889" t="e">
        <f>FIND("Mrs.",train!D890)</f>
        <v>#VALUE!</v>
      </c>
      <c r="B889" t="e">
        <f>IF(A889&gt;0,train!F890,"NA")</f>
        <v>#VALUE!</v>
      </c>
      <c r="F889" t="e">
        <f>FIND("Mr.",train!D890)</f>
        <v>#VALUE!</v>
      </c>
      <c r="G889" t="e">
        <f>IF(F889&gt;0,train!F890,"NA")</f>
        <v>#VALUE!</v>
      </c>
      <c r="J889">
        <f>FIND("Miss.",train!D890)</f>
        <v>11</v>
      </c>
      <c r="K889">
        <f>IF(J889&gt;0,train!F890,"NA")</f>
        <v>21</v>
      </c>
      <c r="N889" t="e">
        <f>FIND("Master.",train!D890)</f>
        <v>#VALUE!</v>
      </c>
    </row>
    <row r="890" spans="1:14" x14ac:dyDescent="0.25">
      <c r="A890" t="e">
        <f>FIND("Mrs.",train!D891)</f>
        <v>#VALUE!</v>
      </c>
      <c r="B890" t="e">
        <f>IF(A890&gt;0,train!F891,"NA")</f>
        <v>#VALUE!</v>
      </c>
      <c r="F890">
        <f>FIND("Mr.",train!D891)</f>
        <v>7</v>
      </c>
      <c r="G890">
        <f>IF(F890&gt;0,train!F891,"NA")</f>
        <v>26</v>
      </c>
      <c r="J890" t="e">
        <f>FIND("Miss.",train!D891)</f>
        <v>#VALUE!</v>
      </c>
      <c r="K890" t="e">
        <f>IF(J890&gt;0,train!F891,"NA")</f>
        <v>#VALUE!</v>
      </c>
      <c r="N890" t="e">
        <f>FIND("Master.",train!D891)</f>
        <v>#VALUE!</v>
      </c>
    </row>
    <row r="891" spans="1:14" x14ac:dyDescent="0.25">
      <c r="A891" t="e">
        <f>FIND("Mrs.",train!D892)</f>
        <v>#VALUE!</v>
      </c>
      <c r="B891" t="e">
        <f>IF(A891&gt;0,train!F892,"NA")</f>
        <v>#VALUE!</v>
      </c>
      <c r="F891">
        <f>FIND("Mr.",train!D892)</f>
        <v>9</v>
      </c>
      <c r="G891">
        <f>IF(F891&gt;0,train!F892,"NA")</f>
        <v>32</v>
      </c>
      <c r="J891" t="e">
        <f>FIND("Miss.",train!D892)</f>
        <v>#VALUE!</v>
      </c>
      <c r="K891" t="e">
        <f>IF(J891&gt;0,train!F892,"NA")</f>
        <v>#VALUE!</v>
      </c>
      <c r="N891" t="e">
        <f>FIND("Master.",train!D892)</f>
        <v>#VALUE!</v>
      </c>
    </row>
    <row r="892" spans="1:14" x14ac:dyDescent="0.25">
      <c r="A892" t="e">
        <f>FIND("Mrs.",train!D893)</f>
        <v>#VALUE!</v>
      </c>
      <c r="B892" t="e">
        <f>IF(A892&gt;0,train!F893,"NA")</f>
        <v>#VALUE!</v>
      </c>
      <c r="F892" t="e">
        <f>FIND("Mr.",train!D893)</f>
        <v>#VALUE!</v>
      </c>
      <c r="G892" t="e">
        <f>IF(F892&gt;0,train!F893,"NA")</f>
        <v>#VALUE!</v>
      </c>
      <c r="J892" t="e">
        <f>FIND("Miss.",train!D893)</f>
        <v>#VALUE!</v>
      </c>
      <c r="K892" t="e">
        <f>IF(J892&gt;0,train!F893,"NA")</f>
        <v>#VALUE!</v>
      </c>
      <c r="N892" t="e">
        <f>FIND("Master.",train!D893)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Pivot</vt:lpstr>
      <vt:lpstr>Rough 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bakhta</dc:creator>
  <cp:lastModifiedBy>Narendran ts</cp:lastModifiedBy>
  <dcterms:created xsi:type="dcterms:W3CDTF">2016-07-21T08:27:23Z</dcterms:created>
  <dcterms:modified xsi:type="dcterms:W3CDTF">2016-08-04T13:06:00Z</dcterms:modified>
</cp:coreProperties>
</file>