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G Maker XP\pokemon-mycelium\Admin\"/>
    </mc:Choice>
  </mc:AlternateContent>
  <xr:revisionPtr revIDLastSave="0" documentId="13_ncr:1_{FD2C61B2-54FA-4BB8-9788-753F753F726E}" xr6:coauthVersionLast="47" xr6:coauthVersionMax="47" xr10:uidLastSave="{00000000-0000-0000-0000-000000000000}"/>
  <bookViews>
    <workbookView xWindow="-108" yWindow="-108" windowWidth="23256" windowHeight="12456" activeTab="3" xr2:uid="{F3D785F0-5B40-4141-AAE7-645B00703DA2}"/>
  </bookViews>
  <sheets>
    <sheet name="ImplementationPlan" sheetId="6" r:id="rId1"/>
    <sheet name="SignTransits" sheetId="2" r:id="rId2"/>
    <sheet name="MoonDays" sheetId="7" r:id="rId3"/>
    <sheet name="MoonBonusDebuff" sheetId="10" r:id="rId4"/>
    <sheet name="CombinedTable" sheetId="3" state="hidden" r:id="rId5"/>
    <sheet name="Elements" sheetId="4" r:id="rId6"/>
    <sheet name="SignBonuses" sheetId="5" r:id="rId7"/>
    <sheet name="MoonPhases" sheetId="1" r:id="rId8"/>
    <sheet name="MoonSignDayTheme" sheetId="8" r:id="rId9"/>
    <sheet name="MoonSignDayBonus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I11" i="7"/>
  <c r="J12" i="7"/>
  <c r="K12" i="7"/>
  <c r="I13" i="7"/>
  <c r="J13" i="7"/>
  <c r="I14" i="7"/>
  <c r="J16" i="7"/>
  <c r="J17" i="7"/>
  <c r="K17" i="7"/>
  <c r="I18" i="7"/>
  <c r="J18" i="7"/>
  <c r="K18" i="7"/>
  <c r="I27" i="7"/>
  <c r="J28" i="7"/>
  <c r="K28" i="7"/>
  <c r="I29" i="7"/>
  <c r="J29" i="7"/>
  <c r="K29" i="7"/>
  <c r="K2" i="7"/>
  <c r="H10" i="7"/>
  <c r="H11" i="7"/>
  <c r="H12" i="7"/>
  <c r="H13" i="7"/>
  <c r="H14" i="7"/>
  <c r="H15" i="7"/>
  <c r="H16" i="7"/>
  <c r="H26" i="7"/>
  <c r="H27" i="7"/>
  <c r="H28" i="7"/>
  <c r="H29" i="7"/>
  <c r="H2" i="7"/>
  <c r="F3" i="7"/>
  <c r="F4" i="7"/>
  <c r="F11" i="7"/>
  <c r="F14" i="7"/>
  <c r="F15" i="7"/>
  <c r="F16" i="7"/>
  <c r="F17" i="7"/>
  <c r="F18" i="7"/>
  <c r="F19" i="7"/>
  <c r="F20" i="7"/>
  <c r="F27" i="7"/>
  <c r="F2" i="7"/>
  <c r="A3" i="7"/>
  <c r="I3" i="7" s="1"/>
  <c r="A4" i="7"/>
  <c r="I4" i="7" s="1"/>
  <c r="A5" i="7"/>
  <c r="F5" i="7" s="1"/>
  <c r="A6" i="7"/>
  <c r="F6" i="7" s="1"/>
  <c r="A7" i="7"/>
  <c r="F7" i="7" s="1"/>
  <c r="A8" i="7"/>
  <c r="J8" i="7" s="1"/>
  <c r="A9" i="7"/>
  <c r="I9" i="7" s="1"/>
  <c r="A10" i="7"/>
  <c r="I10" i="7" s="1"/>
  <c r="A11" i="7"/>
  <c r="J11" i="7" s="1"/>
  <c r="A12" i="7"/>
  <c r="F12" i="7" s="1"/>
  <c r="A13" i="7"/>
  <c r="K13" i="7" s="1"/>
  <c r="A14" i="7"/>
  <c r="J14" i="7" s="1"/>
  <c r="A15" i="7"/>
  <c r="I15" i="7" s="1"/>
  <c r="A16" i="7"/>
  <c r="I16" i="7" s="1"/>
  <c r="A17" i="7"/>
  <c r="H17" i="7" s="1"/>
  <c r="A18" i="7"/>
  <c r="H18" i="7" s="1"/>
  <c r="A19" i="7"/>
  <c r="I19" i="7" s="1"/>
  <c r="A20" i="7"/>
  <c r="I20" i="7" s="1"/>
  <c r="A21" i="7"/>
  <c r="F21" i="7" s="1"/>
  <c r="A22" i="7"/>
  <c r="F22" i="7" s="1"/>
  <c r="A23" i="7"/>
  <c r="K23" i="7" s="1"/>
  <c r="A24" i="7"/>
  <c r="J24" i="7" s="1"/>
  <c r="A25" i="7"/>
  <c r="I25" i="7" s="1"/>
  <c r="A26" i="7"/>
  <c r="I26" i="7" s="1"/>
  <c r="A27" i="7"/>
  <c r="J27" i="7" s="1"/>
  <c r="A28" i="7"/>
  <c r="F28" i="7" s="1"/>
  <c r="A29" i="7"/>
  <c r="F29" i="7" s="1"/>
  <c r="A2" i="7"/>
  <c r="J2" i="7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K7" i="7" l="1"/>
  <c r="J7" i="7"/>
  <c r="I7" i="7"/>
  <c r="K6" i="7"/>
  <c r="I24" i="7"/>
  <c r="I28" i="7"/>
  <c r="K22" i="7"/>
  <c r="I12" i="7"/>
  <c r="F13" i="7"/>
  <c r="H25" i="7"/>
  <c r="H9" i="7"/>
  <c r="K27" i="7"/>
  <c r="J22" i="7"/>
  <c r="I17" i="7"/>
  <c r="K11" i="7"/>
  <c r="J6" i="7"/>
  <c r="H24" i="7"/>
  <c r="H8" i="7"/>
  <c r="I22" i="7"/>
  <c r="K16" i="7"/>
  <c r="I6" i="7"/>
  <c r="I8" i="7"/>
  <c r="F26" i="7"/>
  <c r="F10" i="7"/>
  <c r="H22" i="7"/>
  <c r="H6" i="7"/>
  <c r="K26" i="7"/>
  <c r="J21" i="7"/>
  <c r="K10" i="7"/>
  <c r="J5" i="7"/>
  <c r="J23" i="7"/>
  <c r="I23" i="7"/>
  <c r="H7" i="7"/>
  <c r="K21" i="7"/>
  <c r="K5" i="7"/>
  <c r="F25" i="7"/>
  <c r="F9" i="7"/>
  <c r="H21" i="7"/>
  <c r="H5" i="7"/>
  <c r="J26" i="7"/>
  <c r="I21" i="7"/>
  <c r="K15" i="7"/>
  <c r="J10" i="7"/>
  <c r="I5" i="7"/>
  <c r="F24" i="7"/>
  <c r="F8" i="7"/>
  <c r="H20" i="7"/>
  <c r="H4" i="7"/>
  <c r="K20" i="7"/>
  <c r="J15" i="7"/>
  <c r="K4" i="7"/>
  <c r="H23" i="7"/>
  <c r="F23" i="7"/>
  <c r="H19" i="7"/>
  <c r="H3" i="7"/>
  <c r="K25" i="7"/>
  <c r="J20" i="7"/>
  <c r="K9" i="7"/>
  <c r="J4" i="7"/>
  <c r="I2" i="7"/>
  <c r="J25" i="7"/>
  <c r="K14" i="7"/>
  <c r="J9" i="7"/>
  <c r="K19" i="7"/>
  <c r="K3" i="7"/>
  <c r="K24" i="7"/>
  <c r="J19" i="7"/>
  <c r="K8" i="7"/>
  <c r="J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Tsoukas</author>
  </authors>
  <commentList>
    <comment ref="C1" authorId="0" shapeId="0" xr:uid="{43CBFC3B-FAC6-47F7-B7DD-2E10D9D9A5D0}">
      <text>
        <r>
          <rPr>
            <b/>
            <sz val="9"/>
            <color indexed="81"/>
            <rFont val="Tahoma"/>
            <family val="2"/>
          </rPr>
          <t>Anthony Tsoukas:</t>
        </r>
        <r>
          <rPr>
            <sz val="9"/>
            <color indexed="81"/>
            <rFont val="Tahoma"/>
            <family val="2"/>
          </rPr>
          <t xml:space="preserve">
Treat this as a 'weighted suggestion' that each Pokemon can provide itself/the team.</t>
        </r>
      </text>
    </comment>
  </commentList>
</comments>
</file>

<file path=xl/sharedStrings.xml><?xml version="1.0" encoding="utf-8"?>
<sst xmlns="http://schemas.openxmlformats.org/spreadsheetml/2006/main" count="1503" uniqueCount="640">
  <si>
    <t>Moon Phase</t>
  </si>
  <si>
    <t>Benefit to Star Signs</t>
  </si>
  <si>
    <t>Detract from Star Signs</t>
  </si>
  <si>
    <t>New Moon</t>
  </si>
  <si>
    <t>Cancer, Aries, Libra</t>
  </si>
  <si>
    <t>Capricorn, Leo, Sagittarius</t>
  </si>
  <si>
    <t>Waxing Crescent</t>
  </si>
  <si>
    <t>Taurus, Virgo, Cancer</t>
  </si>
  <si>
    <t>Gemini, Pisces, Aquarius</t>
  </si>
  <si>
    <t>First Quarter</t>
  </si>
  <si>
    <t>Cancer, Libra, Capricorn</t>
  </si>
  <si>
    <t>Aries, Scorpio, Sagittarius</t>
  </si>
  <si>
    <t>Waxing Gibbous</t>
  </si>
  <si>
    <t>Virgo, Capricorn, Cancer</t>
  </si>
  <si>
    <t>Taurus, Leo, Aquarius</t>
  </si>
  <si>
    <t>Full Moon</t>
  </si>
  <si>
    <t>Cancer, Pisces, Scorpio</t>
  </si>
  <si>
    <t>Virgo, Gemini, Sagittarius</t>
  </si>
  <si>
    <t>Waning Gibbous</t>
  </si>
  <si>
    <t>Pisces, Cancer, Taurus</t>
  </si>
  <si>
    <t>Leo, Aquarius, Aries</t>
  </si>
  <si>
    <t>Last Quarter</t>
  </si>
  <si>
    <t>Libra, Capricorn, Sagittarius</t>
  </si>
  <si>
    <t>Cancer, Virgo, Pisces</t>
  </si>
  <si>
    <t>Waning Crescent</t>
  </si>
  <si>
    <t>Taurus, Cancer, Scorpio</t>
  </si>
  <si>
    <t>Libra, Gemini, Aquarius</t>
  </si>
  <si>
    <t>Day</t>
  </si>
  <si>
    <t>Sign Transit</t>
  </si>
  <si>
    <t>Description</t>
  </si>
  <si>
    <t>Aries</t>
  </si>
  <si>
    <t>New beginnings, focus on action and leadership</t>
  </si>
  <si>
    <t>Continued focus on initiation and drive</t>
  </si>
  <si>
    <t>Taurus</t>
  </si>
  <si>
    <t>Stability and grounding, focus on material goals</t>
  </si>
  <si>
    <t>Continued emphasis on patience and persistence</t>
  </si>
  <si>
    <t>Gemini</t>
  </si>
  <si>
    <t>Communication, curiosity, and learning</t>
  </si>
  <si>
    <t>Exploration of ideas and social interactions</t>
  </si>
  <si>
    <t>Cancer</t>
  </si>
  <si>
    <t>Emotional growth, nurturing, and family focus</t>
  </si>
  <si>
    <t>Continued focus on home and emotional security</t>
  </si>
  <si>
    <t>Leo</t>
  </si>
  <si>
    <t>Confidence, creativity, and self-expression</t>
  </si>
  <si>
    <t>Emphasis on leadership and bold actions</t>
  </si>
  <si>
    <t>Virgo</t>
  </si>
  <si>
    <t>Detail-oriented, organization, and health focus</t>
  </si>
  <si>
    <t>Continued focus on productivity and efficiency</t>
  </si>
  <si>
    <t>Libra</t>
  </si>
  <si>
    <t>Balance, harmony, and relationships</t>
  </si>
  <si>
    <t>Continued focus on diplomacy and partnerships</t>
  </si>
  <si>
    <t>Scorpio</t>
  </si>
  <si>
    <t>Depth, transformation, and intensity</t>
  </si>
  <si>
    <t>Emotional clarity and personal growth</t>
  </si>
  <si>
    <t>Sagittarius</t>
  </si>
  <si>
    <t>Adventure, expansion, and philosophical insight</t>
  </si>
  <si>
    <t>Continued focus on exploration and optimism</t>
  </si>
  <si>
    <t>Capricorn</t>
  </si>
  <si>
    <t>Ambition, structure, and responsibility</t>
  </si>
  <si>
    <t>Focus on long-term goals and achievements</t>
  </si>
  <si>
    <t>Aquarius</t>
  </si>
  <si>
    <t>Innovation, social causes, and individuality</t>
  </si>
  <si>
    <t>Continued focus on community and originality</t>
  </si>
  <si>
    <t>Pisces</t>
  </si>
  <si>
    <t>Compassion, spirituality, and creativity</t>
  </si>
  <si>
    <t>Focus on healing and introspection</t>
  </si>
  <si>
    <t>Reflection on new beginnings, renewed focus</t>
  </si>
  <si>
    <t>Final adjustments and assertiveness</t>
  </si>
  <si>
    <t>Evaluating stability and material goals</t>
  </si>
  <si>
    <t>Continued focus on security and comfort</t>
  </si>
  <si>
    <t>Revisiting communication and intellectual pursuits</t>
  </si>
  <si>
    <t>Final reflection before the next new moon</t>
  </si>
  <si>
    <t>Combined Moon Phases and Sign Transits Table</t>
  </si>
  <si>
    <t>Aries, Libra, Capricorn</t>
  </si>
  <si>
    <t>Cancer, Leo, Sagittarius</t>
  </si>
  <si>
    <t>Gemini, Libra, Aquarius</t>
  </si>
  <si>
    <t>Pisces, Virgo, Cancer</t>
  </si>
  <si>
    <t>Cancer, Taurus, Virgo</t>
  </si>
  <si>
    <t>Aries, Sagittarius, Scorpio</t>
  </si>
  <si>
    <t>Leo, Sagittarius, Aries</t>
  </si>
  <si>
    <t>Scorpio, Taurus, Aquarius</t>
  </si>
  <si>
    <t>Gemini, Sagittarius, Aries</t>
  </si>
  <si>
    <t>Cancer, Capricorn, Aries</t>
  </si>
  <si>
    <t>Scorpio, Pisces, Cancer</t>
  </si>
  <si>
    <t>Leo, Taurus, Aquarius</t>
  </si>
  <si>
    <t>Sagittarius, Aries, Leo</t>
  </si>
  <si>
    <t>Virgo, Gemini, Pisces</t>
  </si>
  <si>
    <t>Capricorn, Virgo, Taurus</t>
  </si>
  <si>
    <t>Cancer, Libra, Aries</t>
  </si>
  <si>
    <t>Aquarius, Gemini, Libra</t>
  </si>
  <si>
    <t>Taurus, Leo, Scorpio</t>
  </si>
  <si>
    <t>Pisces, Cancer, Scorpio</t>
  </si>
  <si>
    <t>Element</t>
  </si>
  <si>
    <t>Earth</t>
  </si>
  <si>
    <t>Water</t>
  </si>
  <si>
    <t>Fire</t>
  </si>
  <si>
    <t>Air</t>
  </si>
  <si>
    <t>Strength</t>
  </si>
  <si>
    <t>Defense</t>
  </si>
  <si>
    <t>Special Defense</t>
  </si>
  <si>
    <t>Attack</t>
  </si>
  <si>
    <t>Special Attack</t>
  </si>
  <si>
    <t>Energy</t>
  </si>
  <si>
    <t>Creativity</t>
  </si>
  <si>
    <t>Depth</t>
  </si>
  <si>
    <t>Stability</t>
  </si>
  <si>
    <t>Generic</t>
  </si>
  <si>
    <t>Combining Fire + Air = Additional Speed</t>
  </si>
  <si>
    <t>Combining Earth + Water = HP Regen?</t>
  </si>
  <si>
    <t>Full Team Debuffs</t>
  </si>
  <si>
    <t>Special Defense Drop</t>
  </si>
  <si>
    <t>Defense Drop</t>
  </si>
  <si>
    <t>Attack Drop</t>
  </si>
  <si>
    <t>Special Attack Drop</t>
  </si>
  <si>
    <t>Without</t>
  </si>
  <si>
    <t>Star Sign</t>
  </si>
  <si>
    <t>Bonus Stat/Effect</t>
  </si>
  <si>
    <t>Type of Bonus</t>
  </si>
  <si>
    <t>+10% Attack</t>
  </si>
  <si>
    <t>+10% Defense</t>
  </si>
  <si>
    <t>Speed</t>
  </si>
  <si>
    <t>+10% Speed</t>
  </si>
  <si>
    <t>+10% Special Defense</t>
  </si>
  <si>
    <t>+10% Special Attack</t>
  </si>
  <si>
    <t>Accuracy</t>
  </si>
  <si>
    <t>+10% Accuracy</t>
  </si>
  <si>
    <t>Evasion</t>
  </si>
  <si>
    <t>+10% Evasion</t>
  </si>
  <si>
    <t>Critical Hit Chance</t>
  </si>
  <si>
    <t>+10% Critical Hit Chance</t>
  </si>
  <si>
    <t>Speed and Special Attack</t>
  </si>
  <si>
    <t>+5% Speed and +5% Special Attack</t>
  </si>
  <si>
    <t>Defense and Special Defense</t>
  </si>
  <si>
    <t>+5% Defense and +5% Special Defense</t>
  </si>
  <si>
    <t>Special Attack and Accuracy</t>
  </si>
  <si>
    <t>+5% Special Attack and +5% Accuracy</t>
  </si>
  <si>
    <t>HP</t>
  </si>
  <si>
    <t>+10% HP</t>
  </si>
  <si>
    <t>Adjustment</t>
  </si>
  <si>
    <t>Change to regen?</t>
  </si>
  <si>
    <t>Idea of this tab - for each star sign of each element you have, you contribute to an overall team bonus for the following stats</t>
  </si>
  <si>
    <t xml:space="preserve">Combining multiple of one group, provides additional bonuses (e.g. </t>
  </si>
  <si>
    <t>+10% bonus to all stats for Sign Transit, +5% bonus to other signs. -5% for detract signs</t>
  </si>
  <si>
    <t>Moon Sign Transit</t>
  </si>
  <si>
    <t>Benefits Signs</t>
  </si>
  <si>
    <t>Detracts Signs</t>
  </si>
  <si>
    <t>Most Detracting Sign</t>
  </si>
  <si>
    <t>Aries, Leo, Sagittarius</t>
  </si>
  <si>
    <t>Cancer, Capricorn</t>
  </si>
  <si>
    <t>Taurus, Virgo, Capricorn</t>
  </si>
  <si>
    <t>Leo, Aquarius</t>
  </si>
  <si>
    <t>Pisces, Virgo</t>
  </si>
  <si>
    <t>Cancer, Scorpio, Pisces</t>
  </si>
  <si>
    <t>Aries, Libra</t>
  </si>
  <si>
    <t>Leo, Aries, Sagittarius</t>
  </si>
  <si>
    <t>Taurus, Scorpio</t>
  </si>
  <si>
    <t>Virgo, Taurus, Capricorn</t>
  </si>
  <si>
    <t>Gemini, Sagittarius</t>
  </si>
  <si>
    <t>Scorpio, Cancer, Pisces</t>
  </si>
  <si>
    <t>Friendship gathering bonus?</t>
  </si>
  <si>
    <t>1) Transit Sign</t>
  </si>
  <si>
    <t>Sign moon is currently transiting through gets a bonus</t>
  </si>
  <si>
    <t>2) Moon Phase &gt; Benefit Signs</t>
  </si>
  <si>
    <t>Signs receive benefit if moon phase looks kindly upon them (not the same as benefitting signs of the same element)</t>
  </si>
  <si>
    <t>Benefit Signs</t>
  </si>
  <si>
    <t>Detract Signs</t>
  </si>
  <si>
    <t>2) Moon Phase &gt; Detract Signs</t>
  </si>
  <si>
    <t>Signs receive detraction if moon phase is away from them (not the same as detracting signs of the same element)</t>
  </si>
  <si>
    <t>Keep</t>
  </si>
  <si>
    <t>Yes</t>
  </si>
  <si>
    <t>Some combination of elements leads to bonuses of different types</t>
  </si>
  <si>
    <t>Can implement, though lesser priority</t>
  </si>
  <si>
    <t>a) Moon Dependent Implementation</t>
  </si>
  <si>
    <t>b) Team Composition Implementation</t>
  </si>
  <si>
    <t>c) Sign bonuses to team</t>
  </si>
  <si>
    <t>Each sign brings a unique bonus for team to share</t>
  </si>
  <si>
    <t>Low priority</t>
  </si>
  <si>
    <t>Cardinal</t>
  </si>
  <si>
    <t>Fixed</t>
  </si>
  <si>
    <t>Mutable</t>
  </si>
  <si>
    <t>Moon Day</t>
  </si>
  <si>
    <t>Astrological Meaning</t>
  </si>
  <si>
    <t>Day 1</t>
  </si>
  <si>
    <t>New Beginnings</t>
  </si>
  <si>
    <t>Represents new beginnings, initiations, and fresh starts.</t>
  </si>
  <si>
    <t>Day 2</t>
  </si>
  <si>
    <t>Endurance</t>
  </si>
  <si>
    <t>Symbolizes patience, persistence, and stability.</t>
  </si>
  <si>
    <t>Day 3</t>
  </si>
  <si>
    <t>Courage</t>
  </si>
  <si>
    <t>Encourages bold actions and assertiveness.</t>
  </si>
  <si>
    <t>Day 4</t>
  </si>
  <si>
    <t>Growth</t>
  </si>
  <si>
    <t>+5% HP and +5% Attack</t>
  </si>
  <si>
    <t>Indicates gradual growth and expansion.</t>
  </si>
  <si>
    <t>Day 5</t>
  </si>
  <si>
    <t>Clarity</t>
  </si>
  <si>
    <t>Represents mental clarity and focus.</t>
  </si>
  <si>
    <t>Day 6</t>
  </si>
  <si>
    <t>Adaptability</t>
  </si>
  <si>
    <t>Emphasizes flexibility and quick adaptation.</t>
  </si>
  <si>
    <t>Day 7</t>
  </si>
  <si>
    <t>Balance</t>
  </si>
  <si>
    <t>Symbolizes harmony and equilibrium.</t>
  </si>
  <si>
    <t>Day 8</t>
  </si>
  <si>
    <t>Reflection</t>
  </si>
  <si>
    <t>Encourages introspection and emotional stability.</t>
  </si>
  <si>
    <t>Day 9</t>
  </si>
  <si>
    <t>Represents innovation and creative thinking.</t>
  </si>
  <si>
    <t>Day 10</t>
  </si>
  <si>
    <t>Intuition</t>
  </si>
  <si>
    <t>Emphasizes instinctual responses and foresight.</t>
  </si>
  <si>
    <t>Day 11</t>
  </si>
  <si>
    <t>Symbolizes grounding and a firm foundation.</t>
  </si>
  <si>
    <t>Day 12</t>
  </si>
  <si>
    <t>Healing</t>
  </si>
  <si>
    <t>Recovers 5% HP per turn</t>
  </si>
  <si>
    <t>Represents self-care, rejuvenation, and healing.</t>
  </si>
  <si>
    <t>Day 13</t>
  </si>
  <si>
    <t>Transformation</t>
  </si>
  <si>
    <t>Indicates powerful change and personal growth.</t>
  </si>
  <si>
    <t>Day 14</t>
  </si>
  <si>
    <t>Represents physical and inner strength.</t>
  </si>
  <si>
    <t>Day 15</t>
  </si>
  <si>
    <t>Illumination</t>
  </si>
  <si>
    <t>Symbolizes enlightenment and clear vision.</t>
  </si>
  <si>
    <t>Day 16</t>
  </si>
  <si>
    <t>Conflict</t>
  </si>
  <si>
    <t>Represents challenges and the need for resolution.</t>
  </si>
  <si>
    <t>Day 17</t>
  </si>
  <si>
    <t>Harmony</t>
  </si>
  <si>
    <t>+5% HP and +5% Special Defense</t>
  </si>
  <si>
    <t>Symbolizes peace, tranquility, and balance.</t>
  </si>
  <si>
    <t>Day 18</t>
  </si>
  <si>
    <t>Insight</t>
  </si>
  <si>
    <t>Encourages deep understanding and awareness.</t>
  </si>
  <si>
    <t>Day 19</t>
  </si>
  <si>
    <t>Purification</t>
  </si>
  <si>
    <t>Immune to status effects</t>
  </si>
  <si>
    <t>Represents cleansing and purification of the mind and body.</t>
  </si>
  <si>
    <t>Day 20</t>
  </si>
  <si>
    <t>Ambition</t>
  </si>
  <si>
    <t>Emphasizes drive, ambition, and determination.</t>
  </si>
  <si>
    <t>Day 21</t>
  </si>
  <si>
    <t>Renewal</t>
  </si>
  <si>
    <t>Recovers 10% HP once per battle</t>
  </si>
  <si>
    <t>Symbolizes renewal, rebirth, and revitalization.</t>
  </si>
  <si>
    <t>Day 22</t>
  </si>
  <si>
    <t>Wisdom</t>
  </si>
  <si>
    <t>Represents wisdom, knowledge, and experience.</t>
  </si>
  <si>
    <t>Day 23</t>
  </si>
  <si>
    <t>Completion</t>
  </si>
  <si>
    <t>Indicates the completion of a cycle or task.</t>
  </si>
  <si>
    <t>Day 24</t>
  </si>
  <si>
    <t>Represents the need for protection and security.</t>
  </si>
  <si>
    <t>Day 25</t>
  </si>
  <si>
    <t>Introspection</t>
  </si>
  <si>
    <t>Encourages deep self-reflection and understanding.</t>
  </si>
  <si>
    <t>Day 26</t>
  </si>
  <si>
    <t>Release</t>
  </si>
  <si>
    <t>Cures status conditions once per battle</t>
  </si>
  <si>
    <t>Symbolizes the release of negativity and emotional baggage.</t>
  </si>
  <si>
    <t>Day 27</t>
  </si>
  <si>
    <t>Surrender</t>
  </si>
  <si>
    <t>Represents letting go and allowing things to take their natural course.</t>
  </si>
  <si>
    <t>Day 28</t>
  </si>
  <si>
    <t>Reflection &amp; Preparation</t>
  </si>
  <si>
    <t>Indicates the need for rest and preparation for new beginnings.</t>
  </si>
  <si>
    <t>Moon Sign</t>
  </si>
  <si>
    <t>Steadfastness</t>
  </si>
  <si>
    <t>Curiosity</t>
  </si>
  <si>
    <t>Emotional Renewal</t>
  </si>
  <si>
    <t>Courageous Leadership</t>
  </si>
  <si>
    <t>Fresh Insights</t>
  </si>
  <si>
    <t>New Harmony</t>
  </si>
  <si>
    <t>Rebirth</t>
  </si>
  <si>
    <t>Adventurous Spirit</t>
  </si>
  <si>
    <t>Original Ideas</t>
  </si>
  <si>
    <t>Compassionate Vision</t>
  </si>
  <si>
    <t>Flexibility</t>
  </si>
  <si>
    <t>Nurturing</t>
  </si>
  <si>
    <t>Routine Efficiency</t>
  </si>
  <si>
    <t>Balanced Actions</t>
  </si>
  <si>
    <t>Persistence</t>
  </si>
  <si>
    <t>Restless Drive</t>
  </si>
  <si>
    <t>Long-term Planning</t>
  </si>
  <si>
    <t>Inventiveness</t>
  </si>
  <si>
    <t>Emotional Depth</t>
  </si>
  <si>
    <t>Bold Action</t>
  </si>
  <si>
    <t>Patience</t>
  </si>
  <si>
    <t>Communication</t>
  </si>
  <si>
    <t>Protective Instincts</t>
  </si>
  <si>
    <t>Creative Expression</t>
  </si>
  <si>
    <t>Strategic Thinking</t>
  </si>
  <si>
    <t>Diplomatic Moves</t>
  </si>
  <si>
    <t>Strategic Focus</t>
  </si>
  <si>
    <t>Optimism</t>
  </si>
  <si>
    <t>Grounded Progress</t>
  </si>
  <si>
    <t>Humanitarian Efforts</t>
  </si>
  <si>
    <t>Spiritual Exploration</t>
  </si>
  <si>
    <t>Growth and Expansion</t>
  </si>
  <si>
    <t>Fertility</t>
  </si>
  <si>
    <t>Versatility</t>
  </si>
  <si>
    <t>Family Bonds</t>
  </si>
  <si>
    <t>Generosity</t>
  </si>
  <si>
    <t>Productive Analysis</t>
  </si>
  <si>
    <t>Symbiotic Partnerships</t>
  </si>
  <si>
    <t>Emotional Transformation</t>
  </si>
  <si>
    <t>Exploration</t>
  </si>
  <si>
    <t>Building Foundations</t>
  </si>
  <si>
    <t>Innovative Solutions</t>
  </si>
  <si>
    <t>Artistic Expression</t>
  </si>
  <si>
    <t>Leadership</t>
  </si>
  <si>
    <t>Dependability</t>
  </si>
  <si>
    <t>Quick Wit</t>
  </si>
  <si>
    <t>Self-expression</t>
  </si>
  <si>
    <t>Detail-Oriented Approach</t>
  </si>
  <si>
    <t>Justice-seeking</t>
  </si>
  <si>
    <t>Passionate Pursuit</t>
  </si>
  <si>
    <t>Knowledge Seeking</t>
  </si>
  <si>
    <t>Determination</t>
  </si>
  <si>
    <t>Intellectual Breakthroughs</t>
  </si>
  <si>
    <t>Dreamlike Insights</t>
  </si>
  <si>
    <t>Dynamic Energy</t>
  </si>
  <si>
    <t>Material Security</t>
  </si>
  <si>
    <t>Comfort</t>
  </si>
  <si>
    <t>Charismatic Presence</t>
  </si>
  <si>
    <t>Adaptive Planning</t>
  </si>
  <si>
    <t>Social Harmony</t>
  </si>
  <si>
    <t>Magnetic Attraction</t>
  </si>
  <si>
    <t>Truth-seeking</t>
  </si>
  <si>
    <t>Discipline</t>
  </si>
  <si>
    <t>Radical Change</t>
  </si>
  <si>
    <t>Emotional Healing</t>
  </si>
  <si>
    <t>Balancing Act</t>
  </si>
  <si>
    <t>Groundedness</t>
  </si>
  <si>
    <t>Dual Nature</t>
  </si>
  <si>
    <t>Emotional Balance</t>
  </si>
  <si>
    <t>Inner Confidence</t>
  </si>
  <si>
    <t>Analytical Balance</t>
  </si>
  <si>
    <t>Equilibrium</t>
  </si>
  <si>
    <t>Intense Focus</t>
  </si>
  <si>
    <t>Moral Integrity</t>
  </si>
  <si>
    <t>Practical Wisdom</t>
  </si>
  <si>
    <t>Collective Good</t>
  </si>
  <si>
    <t>Emotional Awareness</t>
  </si>
  <si>
    <t>Inner Fire</t>
  </si>
  <si>
    <t>Self-worth</t>
  </si>
  <si>
    <t>Mental Agility</t>
  </si>
  <si>
    <t>Deep Reflection</t>
  </si>
  <si>
    <t>Self-assurance</t>
  </si>
  <si>
    <t>Methodical Refinement</t>
  </si>
  <si>
    <t>Thoughtful Decisions</t>
  </si>
  <si>
    <t>Intuitive Depth</t>
  </si>
  <si>
    <t>Philosophical Insight</t>
  </si>
  <si>
    <t>Responsibility</t>
  </si>
  <si>
    <t>Unconventional Thinking</t>
  </si>
  <si>
    <t>Empathy</t>
  </si>
  <si>
    <t>Breakthrough</t>
  </si>
  <si>
    <t>Steady Progress</t>
  </si>
  <si>
    <t>Intellectual Curiosity</t>
  </si>
  <si>
    <t>Emotional Growth</t>
  </si>
  <si>
    <t>Bold Creativity</t>
  </si>
  <si>
    <t>Systematic Success</t>
  </si>
  <si>
    <t>Fairness</t>
  </si>
  <si>
    <t>Resourcefulness</t>
  </si>
  <si>
    <t>Broad Vision</t>
  </si>
  <si>
    <t>Mastery</t>
  </si>
  <si>
    <t>Visionary Ideas</t>
  </si>
  <si>
    <t>Mystical Experiences</t>
  </si>
  <si>
    <t>Assertiveness</t>
  </si>
  <si>
    <t>Strong Foundations</t>
  </si>
  <si>
    <t>Playfulness</t>
  </si>
  <si>
    <t>Protective Barrier</t>
  </si>
  <si>
    <t>Dramatic Flare</t>
  </si>
  <si>
    <t>Perfectionism</t>
  </si>
  <si>
    <t>Conflict Resolution</t>
  </si>
  <si>
    <t>Intensified Drive</t>
  </si>
  <si>
    <t>Inspirational Wisdom</t>
  </si>
  <si>
    <t>Structured Approach</t>
  </si>
  <si>
    <t>Social Innovation</t>
  </si>
  <si>
    <t>Psychic Intuition</t>
  </si>
  <si>
    <t>Pioneer Spirit</t>
  </si>
  <si>
    <t>Communication Skills</t>
  </si>
  <si>
    <t>Compassionate Care</t>
  </si>
  <si>
    <t>Proud Confidence</t>
  </si>
  <si>
    <t>Pragmatic Precision</t>
  </si>
  <si>
    <t>Balanced Strategy</t>
  </si>
  <si>
    <t>Emotional Resilience</t>
  </si>
  <si>
    <t>Optimistic Goals</t>
  </si>
  <si>
    <t>Consistency</t>
  </si>
  <si>
    <t>Altruistic Vision</t>
  </si>
  <si>
    <t>Unconditional Love</t>
  </si>
  <si>
    <t>Healing Through Action</t>
  </si>
  <si>
    <t>Comfort and Stability</t>
  </si>
  <si>
    <t>Mental Clarity</t>
  </si>
  <si>
    <t>Supportive Leadership</t>
  </si>
  <si>
    <t>Restorative Precision</t>
  </si>
  <si>
    <t>Fair Judgment</t>
  </si>
  <si>
    <t>Emotional Recovery</t>
  </si>
  <si>
    <t>Spiritual Growth</t>
  </si>
  <si>
    <t>Preservation</t>
  </si>
  <si>
    <t>Communal Healing</t>
  </si>
  <si>
    <t>Intuitive Support</t>
  </si>
  <si>
    <t>Material Comfort</t>
  </si>
  <si>
    <t>Clever Maneuvering</t>
  </si>
  <si>
    <t>Profound Insight</t>
  </si>
  <si>
    <t>Creative Transformation</t>
  </si>
  <si>
    <t>Organized Growth</t>
  </si>
  <si>
    <t>Relationship Balance</t>
  </si>
  <si>
    <t>Adventurous Exploration</t>
  </si>
  <si>
    <t>Achievement</t>
  </si>
  <si>
    <t>Collaborative Innovation</t>
  </si>
  <si>
    <t>Emotional Release</t>
  </si>
  <si>
    <t>Conquering Challenges</t>
  </si>
  <si>
    <t>Quick Decisions</t>
  </si>
  <si>
    <t>Inner Peace</t>
  </si>
  <si>
    <t>Regal Authority</t>
  </si>
  <si>
    <t>Efficient Execution</t>
  </si>
  <si>
    <t>Harmonious Communication</t>
  </si>
  <si>
    <t>Emotional Power</t>
  </si>
  <si>
    <t>Philosophical Reflection</t>
  </si>
  <si>
    <t>Practical Achievement</t>
  </si>
  <si>
    <t>Revolutionary Thinking</t>
  </si>
  <si>
    <t>Emotional Wisdom</t>
  </si>
  <si>
    <t>Self-realization</t>
  </si>
  <si>
    <t>Multitasking</t>
  </si>
  <si>
    <t>Protective Nurturing</t>
  </si>
  <si>
    <t>Refined Perception</t>
  </si>
  <si>
    <t>Justice and Harmony</t>
  </si>
  <si>
    <t>Expansive Thinking</t>
  </si>
  <si>
    <t>Steadfast Determination</t>
  </si>
  <si>
    <t>Humanitarian Vision</t>
  </si>
  <si>
    <t>Emotional Fulfillment</t>
  </si>
  <si>
    <t>Action-oriented Solutions</t>
  </si>
  <si>
    <t>Patient Building</t>
  </si>
  <si>
    <t>Sharp Analysis</t>
  </si>
  <si>
    <t>Compassionate Strength</t>
  </si>
  <si>
    <t>Dramatic Transformation</t>
  </si>
  <si>
    <t>Critical Analysis</t>
  </si>
  <si>
    <t>Relationship Clarity</t>
  </si>
  <si>
    <t>Broadened Horizons</t>
  </si>
  <si>
    <t>Strategic Discipline</t>
  </si>
  <si>
    <t>Innovative Reforms</t>
  </si>
  <si>
    <t>Spiritual Clarity</t>
  </si>
  <si>
    <t>Quick Recovery</t>
  </si>
  <si>
    <t>Rooted Stability</t>
  </si>
  <si>
    <t>Expressive Communication</t>
  </si>
  <si>
    <t>Emotional Replenishment</t>
  </si>
  <si>
    <t>Heartfelt Leadership</t>
  </si>
  <si>
    <t>Precise Strategy</t>
  </si>
  <si>
    <t>Balanced Recovery</t>
  </si>
  <si>
    <t>Rejuvenation</t>
  </si>
  <si>
    <t>Joyful Adventure</t>
  </si>
  <si>
    <t>Grounded Ambition</t>
  </si>
  <si>
    <t>Unconventional Wisdom</t>
  </si>
  <si>
    <t>Bold Decisions</t>
  </si>
  <si>
    <t>Dynamic Exchange</t>
  </si>
  <si>
    <t>Emotional Shield</t>
  </si>
  <si>
    <t>Fierce Courage</t>
  </si>
  <si>
    <t>Methodical Improvement</t>
  </si>
  <si>
    <t>Symmetrical Development</t>
  </si>
  <si>
    <t>Strategic Resilience</t>
  </si>
  <si>
    <t>Expansive Spirit</t>
  </si>
  <si>
    <t>Sustainable Growth</t>
  </si>
  <si>
    <t>Breakthrough Thinking</t>
  </si>
  <si>
    <t>Courageous Initiatives</t>
  </si>
  <si>
    <t>Creative Adaptation</t>
  </si>
  <si>
    <t>Emotional Cleansing</t>
  </si>
  <si>
    <t>Radiant Confidence</t>
  </si>
  <si>
    <t>Systematic Review</t>
  </si>
  <si>
    <t>Fair Reassessment</t>
  </si>
  <si>
    <t>Emotional Purification</t>
  </si>
  <si>
    <t>Philosophical Discipline</t>
  </si>
  <si>
    <t>Progressive Ideals</t>
  </si>
  <si>
    <t>Fiery Determination</t>
  </si>
  <si>
    <t>Inspirational Action</t>
  </si>
  <si>
    <t>Perfected Craft</t>
  </si>
  <si>
    <t>Passionate Renewal</t>
  </si>
  <si>
    <t>Adventurous Insight</t>
  </si>
  <si>
    <t>Practical Dedication</t>
  </si>
  <si>
    <t>Inventive Solutions</t>
  </si>
  <si>
    <t>Compassionate Guidance</t>
  </si>
  <si>
    <t>Rebirth of Energy</t>
  </si>
  <si>
    <t>Reliable Support</t>
  </si>
  <si>
    <t>Curiosity and Learning</t>
  </si>
  <si>
    <t>Emotional Resurgence</t>
  </si>
  <si>
    <t>Charismatic Rebirth</t>
  </si>
  <si>
    <t>Methodical Reinvention</t>
  </si>
  <si>
    <t>Harmonious Renewal</t>
  </si>
  <si>
    <t>Transformative Healing</t>
  </si>
  <si>
    <t>New Aspirations</t>
  </si>
  <si>
    <t>Emotional Inspiration</t>
  </si>
  <si>
    <t>Visionary Leadership</t>
  </si>
  <si>
    <t>Steady Advancement</t>
  </si>
  <si>
    <t>Innovative Communication</t>
  </si>
  <si>
    <t>Protective Wisdom</t>
  </si>
  <si>
    <t>Creative Vision</t>
  </si>
  <si>
    <t>Precision Refinement</t>
  </si>
  <si>
    <t>Intellectual Expansion</t>
  </si>
  <si>
    <t>Reliable Strategy</t>
  </si>
  <si>
    <t>Collaborative Progress</t>
  </si>
  <si>
    <t>Spiritual Guidance</t>
  </si>
  <si>
    <t>Dynamic Breakthroughs</t>
  </si>
  <si>
    <t>Stable Foundations</t>
  </si>
  <si>
    <t>Versatile Communication</t>
  </si>
  <si>
    <t>Inner Strength</t>
  </si>
  <si>
    <t>Radiant Authority</t>
  </si>
  <si>
    <t>Practical Innovation</t>
  </si>
  <si>
    <t>Balanced Achievement</t>
  </si>
  <si>
    <t>Strategic Growth</t>
  </si>
  <si>
    <t>Strategic Consistency</t>
  </si>
  <si>
    <t>Humanitarian Progress</t>
  </si>
  <si>
    <t>Compassionate Reflection</t>
  </si>
  <si>
    <t>Unyielding Strength</t>
  </si>
  <si>
    <t>Grounded Security</t>
  </si>
  <si>
    <t>Quick Solutions</t>
  </si>
  <si>
    <t>Emotional Defense</t>
  </si>
  <si>
    <t>Commanding Presence</t>
  </si>
  <si>
    <t>Refined Execution</t>
  </si>
  <si>
    <t>Balanced Defense</t>
  </si>
  <si>
    <t>Emotional Fortitude</t>
  </si>
  <si>
    <t>Grounded Discipline</t>
  </si>
  <si>
    <t>Spiritual Protection</t>
  </si>
  <si>
    <t>Decisive Action</t>
  </si>
  <si>
    <t>Steady Development</t>
  </si>
  <si>
    <t>Adaptive Thinking</t>
  </si>
  <si>
    <t>Deep Introspection</t>
  </si>
  <si>
    <t>Thoughtful Review</t>
  </si>
  <si>
    <t>Reassessed Balance</t>
  </si>
  <si>
    <t>Optimistic Focus</t>
  </si>
  <si>
    <t>Reflective Insight</t>
  </si>
  <si>
    <t>Breakthrough Ideas</t>
  </si>
  <si>
    <t>Intuitive Understanding</t>
  </si>
  <si>
    <t>Bold Initiatives</t>
  </si>
  <si>
    <t>Rooted Strength</t>
  </si>
  <si>
    <t>Dual Approach</t>
  </si>
  <si>
    <t>Charismatic Renewal</t>
  </si>
  <si>
    <t>Methodical Cleansing</t>
  </si>
  <si>
    <t>Justification</t>
  </si>
  <si>
    <t>Strategic Reflection</t>
  </si>
  <si>
    <t>Compassionate Release</t>
  </si>
  <si>
    <t>Fiery Resolve</t>
  </si>
  <si>
    <t>Material Stability</t>
  </si>
  <si>
    <t>Resourceful Adaptation</t>
  </si>
  <si>
    <t>Inner Cleansing</t>
  </si>
  <si>
    <t>Radiant Spirit</t>
  </si>
  <si>
    <t>Precise Recalibration</t>
  </si>
  <si>
    <t>Restorative Balance</t>
  </si>
  <si>
    <t>Grounded Contemplation</t>
  </si>
  <si>
    <t>Altruistic Thinking</t>
  </si>
  <si>
    <t>Spiritual Cleansing</t>
  </si>
  <si>
    <t>Renewed Energy</t>
  </si>
  <si>
    <t>Secure Foundations</t>
  </si>
  <si>
    <t>Reflective Learning</t>
  </si>
  <si>
    <t>Emotional Rest</t>
  </si>
  <si>
    <t>Leadership Rebirth</t>
  </si>
  <si>
    <t>Careful Preparation</t>
  </si>
  <si>
    <t>Harmonious Reflection</t>
  </si>
  <si>
    <t>New Adventures</t>
  </si>
  <si>
    <t>Grounded Renewal</t>
  </si>
  <si>
    <t>Original Insights</t>
  </si>
  <si>
    <t>Introspective Peace</t>
  </si>
  <si>
    <t>Explanation:</t>
  </si>
  <si>
    <t>+5% Attack</t>
  </si>
  <si>
    <t>+5% Defense</t>
  </si>
  <si>
    <t>+5% HP</t>
  </si>
  <si>
    <t>+5% Speed</t>
  </si>
  <si>
    <t>+5% Special Attack</t>
  </si>
  <si>
    <t>+5% Evasion</t>
  </si>
  <si>
    <t>+5% Accuracy</t>
  </si>
  <si>
    <t>+5% Special Defense</t>
  </si>
  <si>
    <t>Day 29</t>
  </si>
  <si>
    <t>Day 30</t>
  </si>
  <si>
    <t>Buff</t>
  </si>
  <si>
    <t>Debuff</t>
  </si>
  <si>
    <t>-5% Accuracy</t>
  </si>
  <si>
    <t>Fresh starts bring quick energy, but the lack of clarity can reduce precision.</t>
  </si>
  <si>
    <t>-5% Defense</t>
  </si>
  <si>
    <t>New growth inspires action, though defenses are still developing.</t>
  </si>
  <si>
    <t>-5% Special Defense</t>
  </si>
  <si>
    <t>Creative potential is high, but emotional defenses are weaker.</t>
  </si>
  <si>
    <t>-5% Speed</t>
  </si>
  <si>
    <t>Avoidance is enhanced as new challenges emerge, but speed might waver.</t>
  </si>
  <si>
    <t>-5% Evasion</t>
  </si>
  <si>
    <t>Clarity increases, though the focus on precision makes dodging harder.</t>
  </si>
  <si>
    <t>Strengthening defenses slows down progress, emphasizing steadiness.</t>
  </si>
  <si>
    <t>-5% Attack</t>
  </si>
  <si>
    <t>Inner resolve is strong, but direct action is tempered by introspection.</t>
  </si>
  <si>
    <t>As the moon swells, vitality increases, though energy may feel heavier.</t>
  </si>
  <si>
    <t>+10% Critical Hit Rate</t>
  </si>
  <si>
    <t>Intensity grows, sharpening instincts but leaving defenses vulnerable.</t>
  </si>
  <si>
    <t>Energy peaks, fueling quick movements but straining emotional resilience.</t>
  </si>
  <si>
    <t>The full moon enhances intuition and evasiveness, but direct power wanes.</t>
  </si>
  <si>
    <t>-5% Special Attack</t>
  </si>
  <si>
    <t>Illumination brings clarity, but creative energies are subdued.</t>
  </si>
  <si>
    <t>The full moon solidifies defenses, though momentum may slow.</t>
  </si>
  <si>
    <t>-5% Critical Hit Rate</t>
  </si>
  <si>
    <t>Emotional strength peaks, but intensity of impact is reduced.</t>
  </si>
  <si>
    <t>As the moon begins to wane, healing powers strengthen, though evasion weakens.</t>
  </si>
  <si>
    <t>Reflective energy enhances creativity but diminishes physical defenses.</t>
  </si>
  <si>
    <t>Action resumes with vigor, though emotional defenses are worn.</t>
  </si>
  <si>
    <t>-5% HP</t>
  </si>
  <si>
    <t>Energy spikes in preparation for release, but vitality may be strained.</t>
  </si>
  <si>
    <t>Intensity resurfaces, though precision is lost as energy disperses.</t>
  </si>
  <si>
    <t>Quiet and retreat enhance evasiveness, though speed is reduced.</t>
  </si>
  <si>
    <t>As the moon fades, defenses strengthen while offensive power diminishes.</t>
  </si>
  <si>
    <t>Inner calmness enhances emotional resilience, though creative output declines.</t>
  </si>
  <si>
    <t>Healing and rest increase, though precision may wane.</t>
  </si>
  <si>
    <t>As the cycle nears completion, clarity returns, but momentum slows.</t>
  </si>
  <si>
    <t>Dark Moon</t>
  </si>
  <si>
    <t>The hidden moon fosters deep creativity, but physical defenses are weakened.</t>
  </si>
  <si>
    <t>Quiet intensity builds, enhancing action while inner defenses are low.</t>
  </si>
  <si>
    <t>Final retreat boosts evasiveness but saps remaining vitality.</t>
  </si>
  <si>
    <t>The cycle ends with a final burst of intensity, but focus is scattered.</t>
  </si>
  <si>
    <t>Description/Astrological Reasoning</t>
  </si>
  <si>
    <t>New beginnings bring fresh energy and drive but lack of clarity affects precision.</t>
  </si>
  <si>
    <t>Growth and action are favored, though defenses are not yet solidified.</t>
  </si>
  <si>
    <t>Mid-growth energy boosts creative power but makes dodging harder.</t>
  </si>
  <si>
    <t>Introspection strengthens emotional defenses while offensive power decreases.</t>
  </si>
  <si>
    <t>Peak energy and vitality are achieved, but it may slow down progress.</t>
  </si>
  <si>
    <t>Reflective energy enhances impact but makes evasion more difficult.</t>
  </si>
  <si>
    <t>Strength and stability return, but emotional defenses are lessened.</t>
  </si>
  <si>
    <t>Clarity improves focus, though energy levels and speed decrease.</t>
  </si>
  <si>
    <t>Hidden energy enhances creativity but reduces physical defenses.</t>
  </si>
  <si>
    <t>DAY 28</t>
  </si>
  <si>
    <t>Moon Signs [Transition]</t>
  </si>
  <si>
    <t>Aries,Taurus</t>
  </si>
  <si>
    <t>Taurus,Gemini</t>
  </si>
  <si>
    <t>Gemini,Cancer</t>
  </si>
  <si>
    <t>Cancer,Leo</t>
  </si>
  <si>
    <t>Leo,Virgo</t>
  </si>
  <si>
    <t>Virgo,Libra</t>
  </si>
  <si>
    <t>Libra,Scorpio</t>
  </si>
  <si>
    <t>Scorpio,Sagittarius</t>
  </si>
  <si>
    <t>Sagittarius,Capricorn</t>
  </si>
  <si>
    <t>Capricorn,Aquarius</t>
  </si>
  <si>
    <t>Aquarius,Pisces</t>
  </si>
  <si>
    <t>Pisces,Aries</t>
  </si>
  <si>
    <t>Moon Phase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</si>
</sst>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56E0-8B9B-4F64-81D5-31FD8D8CBCF5}">
  <sheetPr>
    <tabColor theme="8" tint="0.59999389629810485"/>
  </sheetPr>
  <dimension ref="A2:C18"/>
  <sheetViews>
    <sheetView workbookViewId="0">
      <selection activeCell="B19" sqref="B19"/>
    </sheetView>
  </sheetViews>
  <sheetFormatPr defaultRowHeight="14.4" x14ac:dyDescent="0.3"/>
  <cols>
    <col min="2" max="2" width="29.33203125" customWidth="1"/>
  </cols>
  <sheetData>
    <row r="2" spans="1:3" x14ac:dyDescent="0.3">
      <c r="A2" s="5" t="s">
        <v>168</v>
      </c>
      <c r="B2" s="5" t="s">
        <v>172</v>
      </c>
    </row>
    <row r="3" spans="1:3" x14ac:dyDescent="0.3">
      <c r="A3" t="s">
        <v>169</v>
      </c>
      <c r="B3" t="s">
        <v>160</v>
      </c>
      <c r="C3" t="s">
        <v>161</v>
      </c>
    </row>
    <row r="4" spans="1:3" x14ac:dyDescent="0.3">
      <c r="B4" t="s">
        <v>162</v>
      </c>
      <c r="C4" t="s">
        <v>163</v>
      </c>
    </row>
    <row r="5" spans="1:3" x14ac:dyDescent="0.3">
      <c r="B5" t="s">
        <v>166</v>
      </c>
      <c r="C5" t="s">
        <v>167</v>
      </c>
    </row>
    <row r="7" spans="1:3" x14ac:dyDescent="0.3">
      <c r="B7" s="5" t="s">
        <v>173</v>
      </c>
    </row>
    <row r="8" spans="1:3" x14ac:dyDescent="0.3">
      <c r="B8" t="s">
        <v>170</v>
      </c>
    </row>
    <row r="9" spans="1:3" x14ac:dyDescent="0.3">
      <c r="B9" t="s">
        <v>171</v>
      </c>
    </row>
    <row r="11" spans="1:3" x14ac:dyDescent="0.3">
      <c r="B11" s="5" t="s">
        <v>174</v>
      </c>
    </row>
    <row r="12" spans="1:3" x14ac:dyDescent="0.3">
      <c r="B12" t="s">
        <v>175</v>
      </c>
    </row>
    <row r="13" spans="1:3" x14ac:dyDescent="0.3">
      <c r="B13" t="s">
        <v>176</v>
      </c>
    </row>
    <row r="16" spans="1:3" x14ac:dyDescent="0.3">
      <c r="B16" t="s">
        <v>177</v>
      </c>
    </row>
    <row r="17" spans="2:2" x14ac:dyDescent="0.3">
      <c r="B17" t="s">
        <v>178</v>
      </c>
    </row>
    <row r="18" spans="2:2" x14ac:dyDescent="0.3">
      <c r="B18" t="s">
        <v>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9AEE-CA85-461E-BD10-9A1E470B2DAC}">
  <dimension ref="A1:M31"/>
  <sheetViews>
    <sheetView workbookViewId="0">
      <selection activeCell="C3" sqref="C3"/>
    </sheetView>
  </sheetViews>
  <sheetFormatPr defaultRowHeight="14.4" x14ac:dyDescent="0.3"/>
  <sheetData>
    <row r="1" spans="1:13" ht="28.8" x14ac:dyDescent="0.3">
      <c r="A1" s="1" t="s">
        <v>180</v>
      </c>
      <c r="B1" s="1" t="s">
        <v>30</v>
      </c>
      <c r="C1" s="1" t="s">
        <v>33</v>
      </c>
      <c r="D1" s="1" t="s">
        <v>36</v>
      </c>
      <c r="E1" s="1" t="s">
        <v>39</v>
      </c>
      <c r="F1" s="1" t="s">
        <v>42</v>
      </c>
      <c r="G1" s="1" t="s">
        <v>45</v>
      </c>
      <c r="H1" s="1" t="s">
        <v>48</v>
      </c>
      <c r="I1" s="1" t="s">
        <v>51</v>
      </c>
      <c r="J1" s="1" t="s">
        <v>54</v>
      </c>
      <c r="K1" s="1" t="s">
        <v>57</v>
      </c>
      <c r="L1" s="1" t="s">
        <v>60</v>
      </c>
      <c r="M1" s="1" t="s">
        <v>63</v>
      </c>
    </row>
    <row r="2" spans="1:13" ht="43.2" x14ac:dyDescent="0.3">
      <c r="A2" s="3" t="s">
        <v>182</v>
      </c>
      <c r="B2" s="2" t="s">
        <v>121</v>
      </c>
      <c r="C2" s="2" t="s">
        <v>119</v>
      </c>
      <c r="D2" s="2" t="s">
        <v>121</v>
      </c>
      <c r="E2" s="2" t="s">
        <v>137</v>
      </c>
      <c r="F2" s="2" t="s">
        <v>118</v>
      </c>
      <c r="G2" s="2" t="s">
        <v>125</v>
      </c>
      <c r="H2" s="2" t="s">
        <v>127</v>
      </c>
      <c r="I2" s="2" t="s">
        <v>118</v>
      </c>
      <c r="J2" s="2" t="s">
        <v>121</v>
      </c>
      <c r="K2" s="2" t="s">
        <v>119</v>
      </c>
      <c r="L2" s="2" t="s">
        <v>121</v>
      </c>
      <c r="M2" s="2" t="s">
        <v>123</v>
      </c>
    </row>
    <row r="3" spans="1:13" ht="43.2" x14ac:dyDescent="0.3">
      <c r="A3" s="3" t="s">
        <v>185</v>
      </c>
      <c r="B3" s="2" t="s">
        <v>564</v>
      </c>
      <c r="C3" s="2" t="s">
        <v>137</v>
      </c>
      <c r="D3" s="2" t="s">
        <v>127</v>
      </c>
      <c r="E3" s="2" t="s">
        <v>122</v>
      </c>
      <c r="F3" s="2" t="s">
        <v>565</v>
      </c>
      <c r="G3" s="2" t="s">
        <v>566</v>
      </c>
      <c r="H3" s="2" t="s">
        <v>119</v>
      </c>
      <c r="I3" s="2" t="s">
        <v>123</v>
      </c>
      <c r="J3" s="2" t="s">
        <v>567</v>
      </c>
      <c r="K3" s="2" t="s">
        <v>119</v>
      </c>
      <c r="L3" s="2" t="s">
        <v>125</v>
      </c>
      <c r="M3" s="2" t="s">
        <v>566</v>
      </c>
    </row>
    <row r="4" spans="1:13" ht="43.2" x14ac:dyDescent="0.3">
      <c r="A4" s="3" t="s">
        <v>188</v>
      </c>
      <c r="B4" s="2" t="s">
        <v>118</v>
      </c>
      <c r="C4" s="2" t="s">
        <v>122</v>
      </c>
      <c r="D4" s="2" t="s">
        <v>125</v>
      </c>
      <c r="E4" s="2" t="s">
        <v>119</v>
      </c>
      <c r="F4" s="2" t="s">
        <v>123</v>
      </c>
      <c r="G4" s="2" t="s">
        <v>123</v>
      </c>
      <c r="H4" s="2" t="s">
        <v>123</v>
      </c>
      <c r="I4" s="2" t="s">
        <v>119</v>
      </c>
      <c r="J4" s="2" t="s">
        <v>118</v>
      </c>
      <c r="K4" s="2" t="s">
        <v>566</v>
      </c>
      <c r="L4" s="2" t="s">
        <v>123</v>
      </c>
      <c r="M4" s="2" t="s">
        <v>122</v>
      </c>
    </row>
    <row r="5" spans="1:13" ht="43.2" x14ac:dyDescent="0.3">
      <c r="A5" s="3" t="s">
        <v>191</v>
      </c>
      <c r="B5" s="2" t="s">
        <v>118</v>
      </c>
      <c r="C5" s="2" t="s">
        <v>566</v>
      </c>
      <c r="D5" s="2" t="s">
        <v>567</v>
      </c>
      <c r="E5" s="2" t="s">
        <v>137</v>
      </c>
      <c r="F5" s="2" t="s">
        <v>122</v>
      </c>
      <c r="G5" s="2" t="s">
        <v>119</v>
      </c>
      <c r="H5" s="2" t="s">
        <v>568</v>
      </c>
      <c r="I5" s="2" t="s">
        <v>123</v>
      </c>
      <c r="J5" s="2" t="s">
        <v>125</v>
      </c>
      <c r="K5" s="2" t="s">
        <v>137</v>
      </c>
      <c r="L5" s="2" t="s">
        <v>567</v>
      </c>
      <c r="M5" s="2" t="s">
        <v>137</v>
      </c>
    </row>
    <row r="6" spans="1:13" ht="43.2" x14ac:dyDescent="0.3">
      <c r="A6" s="3" t="s">
        <v>195</v>
      </c>
      <c r="B6" s="2" t="s">
        <v>564</v>
      </c>
      <c r="C6" s="2" t="s">
        <v>119</v>
      </c>
      <c r="D6" s="2" t="s">
        <v>121</v>
      </c>
      <c r="E6" s="2" t="s">
        <v>566</v>
      </c>
      <c r="F6" s="2" t="s">
        <v>121</v>
      </c>
      <c r="G6" s="2" t="s">
        <v>125</v>
      </c>
      <c r="H6" s="2" t="s">
        <v>127</v>
      </c>
      <c r="I6" s="2" t="s">
        <v>118</v>
      </c>
      <c r="J6" s="2" t="s">
        <v>123</v>
      </c>
      <c r="K6" s="2" t="s">
        <v>564</v>
      </c>
      <c r="L6" s="2" t="s">
        <v>123</v>
      </c>
      <c r="M6" s="2" t="s">
        <v>567</v>
      </c>
    </row>
    <row r="7" spans="1:13" ht="43.2" x14ac:dyDescent="0.3">
      <c r="A7" s="3" t="s">
        <v>198</v>
      </c>
      <c r="B7" s="2" t="s">
        <v>121</v>
      </c>
      <c r="C7" s="2" t="s">
        <v>137</v>
      </c>
      <c r="D7" s="2" t="s">
        <v>127</v>
      </c>
      <c r="E7" s="2" t="s">
        <v>122</v>
      </c>
      <c r="F7" s="2" t="s">
        <v>125</v>
      </c>
      <c r="G7" s="2" t="s">
        <v>119</v>
      </c>
      <c r="H7" s="2" t="s">
        <v>566</v>
      </c>
      <c r="I7" s="2" t="s">
        <v>122</v>
      </c>
      <c r="J7" s="2" t="s">
        <v>121</v>
      </c>
      <c r="K7" s="2" t="s">
        <v>119</v>
      </c>
      <c r="L7" s="2" t="s">
        <v>121</v>
      </c>
      <c r="M7" s="2" t="s">
        <v>566</v>
      </c>
    </row>
    <row r="8" spans="1:13" ht="43.2" x14ac:dyDescent="0.3">
      <c r="A8" s="3" t="s">
        <v>201</v>
      </c>
      <c r="B8" s="2" t="s">
        <v>127</v>
      </c>
      <c r="C8" s="2" t="s">
        <v>122</v>
      </c>
      <c r="D8" s="2" t="s">
        <v>569</v>
      </c>
      <c r="E8" s="2" t="s">
        <v>566</v>
      </c>
      <c r="F8" s="2" t="s">
        <v>123</v>
      </c>
      <c r="G8" s="2" t="s">
        <v>125</v>
      </c>
      <c r="H8" s="2" t="s">
        <v>119</v>
      </c>
      <c r="I8" s="2" t="s">
        <v>123</v>
      </c>
      <c r="J8" s="2" t="s">
        <v>125</v>
      </c>
      <c r="K8" s="2" t="s">
        <v>119</v>
      </c>
      <c r="L8" s="2" t="s">
        <v>123</v>
      </c>
      <c r="M8" s="2" t="s">
        <v>566</v>
      </c>
    </row>
    <row r="9" spans="1:13" ht="43.2" x14ac:dyDescent="0.3">
      <c r="A9" s="3" t="s">
        <v>204</v>
      </c>
      <c r="B9" s="2" t="s">
        <v>118</v>
      </c>
      <c r="C9" s="2" t="s">
        <v>119</v>
      </c>
      <c r="D9" s="2" t="s">
        <v>570</v>
      </c>
      <c r="E9" s="2" t="s">
        <v>137</v>
      </c>
      <c r="F9" s="2" t="s">
        <v>121</v>
      </c>
      <c r="G9" s="2" t="s">
        <v>567</v>
      </c>
      <c r="H9" s="2" t="s">
        <v>127</v>
      </c>
      <c r="I9" s="2" t="s">
        <v>118</v>
      </c>
      <c r="J9" s="2" t="s">
        <v>123</v>
      </c>
      <c r="K9" s="2" t="s">
        <v>137</v>
      </c>
      <c r="L9" s="2" t="s">
        <v>569</v>
      </c>
      <c r="M9" s="2" t="s">
        <v>137</v>
      </c>
    </row>
    <row r="10" spans="1:13" ht="43.2" x14ac:dyDescent="0.3">
      <c r="A10" s="3" t="s">
        <v>207</v>
      </c>
      <c r="B10" s="2" t="s">
        <v>121</v>
      </c>
      <c r="C10" s="2" t="s">
        <v>122</v>
      </c>
      <c r="D10" s="2" t="s">
        <v>121</v>
      </c>
      <c r="E10" s="2" t="s">
        <v>119</v>
      </c>
      <c r="F10" s="2" t="s">
        <v>118</v>
      </c>
      <c r="G10" s="2" t="s">
        <v>125</v>
      </c>
      <c r="H10" s="2" t="s">
        <v>123</v>
      </c>
      <c r="I10" s="2" t="s">
        <v>119</v>
      </c>
      <c r="J10" s="2" t="s">
        <v>123</v>
      </c>
      <c r="K10" s="2" t="s">
        <v>566</v>
      </c>
      <c r="L10" s="2" t="s">
        <v>121</v>
      </c>
      <c r="M10" s="2" t="s">
        <v>122</v>
      </c>
    </row>
    <row r="11" spans="1:13" ht="43.2" x14ac:dyDescent="0.3">
      <c r="A11" s="3" t="s">
        <v>209</v>
      </c>
      <c r="B11" s="2" t="s">
        <v>118</v>
      </c>
      <c r="C11" s="2" t="s">
        <v>137</v>
      </c>
      <c r="D11" s="2" t="s">
        <v>569</v>
      </c>
      <c r="E11" s="2" t="s">
        <v>119</v>
      </c>
      <c r="F11" s="2" t="s">
        <v>122</v>
      </c>
      <c r="G11" s="2" t="s">
        <v>566</v>
      </c>
      <c r="H11" s="2" t="s">
        <v>119</v>
      </c>
      <c r="I11" s="2" t="s">
        <v>123</v>
      </c>
      <c r="J11" s="2" t="s">
        <v>567</v>
      </c>
      <c r="K11" s="2" t="s">
        <v>119</v>
      </c>
      <c r="L11" s="2" t="s">
        <v>571</v>
      </c>
      <c r="M11" s="2" t="s">
        <v>137</v>
      </c>
    </row>
    <row r="12" spans="1:13" ht="43.2" x14ac:dyDescent="0.3">
      <c r="A12" s="3" t="s">
        <v>212</v>
      </c>
      <c r="B12" s="2" t="s">
        <v>564</v>
      </c>
      <c r="C12" s="2" t="s">
        <v>122</v>
      </c>
      <c r="D12" s="2" t="s">
        <v>125</v>
      </c>
      <c r="E12" s="2" t="s">
        <v>137</v>
      </c>
      <c r="F12" s="2" t="s">
        <v>123</v>
      </c>
      <c r="G12" s="2" t="s">
        <v>125</v>
      </c>
      <c r="H12" s="2" t="s">
        <v>127</v>
      </c>
      <c r="I12" s="2" t="s">
        <v>118</v>
      </c>
      <c r="J12" s="2" t="s">
        <v>123</v>
      </c>
      <c r="K12" s="2" t="s">
        <v>137</v>
      </c>
      <c r="L12" s="2" t="s">
        <v>125</v>
      </c>
      <c r="M12" s="2" t="s">
        <v>566</v>
      </c>
    </row>
    <row r="13" spans="1:13" ht="43.2" x14ac:dyDescent="0.3">
      <c r="A13" s="3" t="s">
        <v>214</v>
      </c>
      <c r="B13" s="2" t="s">
        <v>121</v>
      </c>
      <c r="C13" s="2" t="s">
        <v>119</v>
      </c>
      <c r="D13" s="2" t="s">
        <v>121</v>
      </c>
      <c r="E13" s="2" t="s">
        <v>119</v>
      </c>
      <c r="F13" s="2" t="s">
        <v>564</v>
      </c>
      <c r="G13" s="2" t="s">
        <v>567</v>
      </c>
      <c r="H13" s="2" t="s">
        <v>119</v>
      </c>
      <c r="I13" s="2" t="s">
        <v>122</v>
      </c>
      <c r="J13" s="2" t="s">
        <v>125</v>
      </c>
      <c r="K13" s="2" t="s">
        <v>119</v>
      </c>
      <c r="L13" s="2" t="s">
        <v>121</v>
      </c>
      <c r="M13" s="2" t="s">
        <v>123</v>
      </c>
    </row>
    <row r="14" spans="1:13" ht="43.2" x14ac:dyDescent="0.3">
      <c r="A14" s="3" t="s">
        <v>218</v>
      </c>
      <c r="B14" s="2" t="s">
        <v>127</v>
      </c>
      <c r="C14" s="2" t="s">
        <v>137</v>
      </c>
      <c r="D14" s="2" t="s">
        <v>569</v>
      </c>
      <c r="E14" s="2" t="s">
        <v>122</v>
      </c>
      <c r="F14" s="2" t="s">
        <v>123</v>
      </c>
      <c r="G14" s="2" t="s">
        <v>125</v>
      </c>
      <c r="H14" s="2" t="s">
        <v>123</v>
      </c>
      <c r="I14" s="2" t="s">
        <v>122</v>
      </c>
      <c r="J14" s="2" t="s">
        <v>118</v>
      </c>
      <c r="K14" s="2" t="s">
        <v>566</v>
      </c>
      <c r="L14" s="2" t="s">
        <v>123</v>
      </c>
      <c r="M14" s="2" t="s">
        <v>122</v>
      </c>
    </row>
    <row r="15" spans="1:13" ht="43.2" x14ac:dyDescent="0.3">
      <c r="A15" s="3" t="s">
        <v>221</v>
      </c>
      <c r="B15" s="2" t="s">
        <v>118</v>
      </c>
      <c r="C15" s="2" t="s">
        <v>566</v>
      </c>
      <c r="D15" s="2" t="s">
        <v>567</v>
      </c>
      <c r="E15" s="2" t="s">
        <v>137</v>
      </c>
      <c r="F15" s="2" t="s">
        <v>121</v>
      </c>
      <c r="G15" s="2" t="s">
        <v>565</v>
      </c>
      <c r="H15" s="2" t="s">
        <v>127</v>
      </c>
      <c r="I15" s="2" t="s">
        <v>118</v>
      </c>
      <c r="J15" s="2" t="s">
        <v>123</v>
      </c>
      <c r="K15" s="2" t="s">
        <v>119</v>
      </c>
      <c r="L15" s="2" t="s">
        <v>121</v>
      </c>
      <c r="M15" s="2" t="s">
        <v>137</v>
      </c>
    </row>
    <row r="16" spans="1:13" ht="43.2" x14ac:dyDescent="0.3">
      <c r="A16" s="3" t="s">
        <v>223</v>
      </c>
      <c r="B16" s="2" t="s">
        <v>121</v>
      </c>
      <c r="C16" s="2" t="s">
        <v>119</v>
      </c>
      <c r="D16" s="2" t="s">
        <v>121</v>
      </c>
      <c r="E16" s="2" t="s">
        <v>119</v>
      </c>
      <c r="F16" s="2" t="s">
        <v>125</v>
      </c>
      <c r="G16" s="2" t="s">
        <v>123</v>
      </c>
      <c r="H16" s="2" t="s">
        <v>119</v>
      </c>
      <c r="I16" s="2" t="s">
        <v>122</v>
      </c>
      <c r="J16" s="2" t="s">
        <v>118</v>
      </c>
      <c r="K16" s="2" t="s">
        <v>137</v>
      </c>
      <c r="L16" s="2" t="s">
        <v>123</v>
      </c>
      <c r="M16" s="2" t="s">
        <v>566</v>
      </c>
    </row>
    <row r="17" spans="1:13" ht="43.2" x14ac:dyDescent="0.3">
      <c r="A17" s="3" t="s">
        <v>226</v>
      </c>
      <c r="B17" s="2" t="s">
        <v>118</v>
      </c>
      <c r="C17" s="2" t="s">
        <v>122</v>
      </c>
      <c r="D17" s="2" t="s">
        <v>125</v>
      </c>
      <c r="E17" s="2" t="s">
        <v>122</v>
      </c>
      <c r="F17" s="2" t="s">
        <v>123</v>
      </c>
      <c r="G17" s="2" t="s">
        <v>125</v>
      </c>
      <c r="H17" s="2" t="s">
        <v>127</v>
      </c>
      <c r="I17" s="2" t="s">
        <v>119</v>
      </c>
      <c r="J17" s="2" t="s">
        <v>123</v>
      </c>
      <c r="K17" s="2" t="s">
        <v>119</v>
      </c>
      <c r="L17" s="2" t="s">
        <v>121</v>
      </c>
      <c r="M17" s="2" t="s">
        <v>122</v>
      </c>
    </row>
    <row r="18" spans="1:13" ht="43.2" x14ac:dyDescent="0.3">
      <c r="A18" s="3" t="s">
        <v>229</v>
      </c>
      <c r="B18" s="2" t="s">
        <v>567</v>
      </c>
      <c r="C18" s="2" t="s">
        <v>137</v>
      </c>
      <c r="D18" s="2" t="s">
        <v>121</v>
      </c>
      <c r="E18" s="2" t="s">
        <v>566</v>
      </c>
      <c r="F18" s="2" t="s">
        <v>121</v>
      </c>
      <c r="G18" s="2" t="s">
        <v>567</v>
      </c>
      <c r="H18" s="2" t="s">
        <v>119</v>
      </c>
      <c r="I18" s="2" t="s">
        <v>123</v>
      </c>
      <c r="J18" s="2" t="s">
        <v>121</v>
      </c>
      <c r="K18" s="2" t="s">
        <v>137</v>
      </c>
      <c r="L18" s="2" t="s">
        <v>125</v>
      </c>
      <c r="M18" s="2" t="s">
        <v>123</v>
      </c>
    </row>
    <row r="19" spans="1:13" ht="43.2" x14ac:dyDescent="0.3">
      <c r="A19" s="3" t="s">
        <v>233</v>
      </c>
      <c r="B19" s="2" t="s">
        <v>127</v>
      </c>
      <c r="C19" s="2" t="s">
        <v>119</v>
      </c>
      <c r="D19" s="2" t="s">
        <v>569</v>
      </c>
      <c r="E19" s="2" t="s">
        <v>119</v>
      </c>
      <c r="F19" s="2" t="s">
        <v>122</v>
      </c>
      <c r="G19" s="2" t="s">
        <v>566</v>
      </c>
      <c r="H19" s="2" t="s">
        <v>123</v>
      </c>
      <c r="I19" s="2" t="s">
        <v>119</v>
      </c>
      <c r="J19" s="2" t="s">
        <v>567</v>
      </c>
      <c r="K19" s="2" t="s">
        <v>119</v>
      </c>
      <c r="L19" s="2" t="s">
        <v>122</v>
      </c>
      <c r="M19" s="2" t="s">
        <v>137</v>
      </c>
    </row>
    <row r="20" spans="1:13" ht="43.2" x14ac:dyDescent="0.3">
      <c r="A20" s="3" t="s">
        <v>236</v>
      </c>
      <c r="B20" s="2" t="s">
        <v>121</v>
      </c>
      <c r="C20" s="2" t="s">
        <v>137</v>
      </c>
      <c r="D20" s="2" t="s">
        <v>121</v>
      </c>
      <c r="E20" s="2" t="s">
        <v>122</v>
      </c>
      <c r="F20" s="2" t="s">
        <v>118</v>
      </c>
      <c r="G20" s="2" t="s">
        <v>125</v>
      </c>
      <c r="H20" s="2" t="s">
        <v>127</v>
      </c>
      <c r="I20" s="2" t="s">
        <v>122</v>
      </c>
      <c r="J20" s="2" t="s">
        <v>123</v>
      </c>
      <c r="K20" s="2" t="s">
        <v>137</v>
      </c>
      <c r="L20" s="2" t="s">
        <v>121</v>
      </c>
      <c r="M20" s="2" t="s">
        <v>123</v>
      </c>
    </row>
    <row r="21" spans="1:13" ht="43.2" x14ac:dyDescent="0.3">
      <c r="A21" s="3" t="s">
        <v>240</v>
      </c>
      <c r="B21" s="2" t="s">
        <v>564</v>
      </c>
      <c r="C21" s="2" t="s">
        <v>119</v>
      </c>
      <c r="D21" s="2" t="s">
        <v>125</v>
      </c>
      <c r="E21" s="2" t="s">
        <v>137</v>
      </c>
      <c r="F21" s="2" t="s">
        <v>121</v>
      </c>
      <c r="G21" s="2" t="s">
        <v>567</v>
      </c>
      <c r="H21" s="2" t="s">
        <v>119</v>
      </c>
      <c r="I21" s="2" t="s">
        <v>123</v>
      </c>
      <c r="J21" s="2" t="s">
        <v>121</v>
      </c>
      <c r="K21" s="2" t="s">
        <v>137</v>
      </c>
      <c r="L21" s="2" t="s">
        <v>125</v>
      </c>
      <c r="M21" s="2" t="s">
        <v>566</v>
      </c>
    </row>
    <row r="22" spans="1:13" ht="43.2" x14ac:dyDescent="0.3">
      <c r="A22" s="3" t="s">
        <v>243</v>
      </c>
      <c r="B22" s="2" t="s">
        <v>118</v>
      </c>
      <c r="C22" s="2" t="s">
        <v>122</v>
      </c>
      <c r="D22" s="2" t="s">
        <v>121</v>
      </c>
      <c r="E22" s="2" t="s">
        <v>119</v>
      </c>
      <c r="F22" s="2" t="s">
        <v>123</v>
      </c>
      <c r="G22" s="2" t="s">
        <v>125</v>
      </c>
      <c r="H22" s="2" t="s">
        <v>127</v>
      </c>
      <c r="I22" s="2" t="s">
        <v>119</v>
      </c>
      <c r="J22" s="2" t="s">
        <v>123</v>
      </c>
      <c r="K22" s="2" t="s">
        <v>119</v>
      </c>
      <c r="L22" s="2" t="s">
        <v>123</v>
      </c>
      <c r="M22" s="2" t="s">
        <v>566</v>
      </c>
    </row>
    <row r="23" spans="1:13" ht="43.2" x14ac:dyDescent="0.3">
      <c r="A23" s="3" t="s">
        <v>247</v>
      </c>
      <c r="B23" s="2" t="s">
        <v>121</v>
      </c>
      <c r="C23" s="2" t="s">
        <v>137</v>
      </c>
      <c r="D23" s="2" t="s">
        <v>127</v>
      </c>
      <c r="E23" s="2" t="s">
        <v>137</v>
      </c>
      <c r="F23" s="2" t="s">
        <v>122</v>
      </c>
      <c r="G23" s="2" t="s">
        <v>566</v>
      </c>
      <c r="H23" s="2" t="s">
        <v>119</v>
      </c>
      <c r="I23" s="2" t="s">
        <v>122</v>
      </c>
      <c r="J23" s="2" t="s">
        <v>567</v>
      </c>
      <c r="K23" s="2" t="s">
        <v>137</v>
      </c>
      <c r="L23" s="2" t="s">
        <v>569</v>
      </c>
      <c r="M23" s="2" t="s">
        <v>123</v>
      </c>
    </row>
    <row r="24" spans="1:13" ht="43.2" x14ac:dyDescent="0.3">
      <c r="A24" s="3" t="s">
        <v>250</v>
      </c>
      <c r="B24" s="2" t="s">
        <v>118</v>
      </c>
      <c r="C24" s="2" t="s">
        <v>119</v>
      </c>
      <c r="D24" s="2" t="s">
        <v>570</v>
      </c>
      <c r="E24" s="2" t="s">
        <v>122</v>
      </c>
      <c r="F24" s="2" t="s">
        <v>125</v>
      </c>
      <c r="G24" s="2" t="s">
        <v>567</v>
      </c>
      <c r="H24" s="2" t="s">
        <v>127</v>
      </c>
      <c r="I24" s="2" t="s">
        <v>123</v>
      </c>
      <c r="J24" s="2" t="s">
        <v>121</v>
      </c>
      <c r="K24" s="2" t="s">
        <v>119</v>
      </c>
      <c r="L24" s="2" t="s">
        <v>121</v>
      </c>
      <c r="M24" s="2" t="s">
        <v>566</v>
      </c>
    </row>
    <row r="25" spans="1:13" ht="43.2" x14ac:dyDescent="0.3">
      <c r="A25" s="3" t="s">
        <v>253</v>
      </c>
      <c r="B25" s="2" t="s">
        <v>564</v>
      </c>
      <c r="C25" s="2" t="s">
        <v>137</v>
      </c>
      <c r="D25" s="2" t="s">
        <v>121</v>
      </c>
      <c r="E25" s="2" t="s">
        <v>137</v>
      </c>
      <c r="F25" s="2" t="s">
        <v>121</v>
      </c>
      <c r="G25" s="2" t="s">
        <v>125</v>
      </c>
      <c r="H25" s="2" t="s">
        <v>119</v>
      </c>
      <c r="I25" s="2" t="s">
        <v>119</v>
      </c>
      <c r="J25" s="2" t="s">
        <v>123</v>
      </c>
      <c r="K25" s="2" t="s">
        <v>137</v>
      </c>
      <c r="L25" s="2" t="s">
        <v>567</v>
      </c>
      <c r="M25" s="2" t="s">
        <v>137</v>
      </c>
    </row>
    <row r="26" spans="1:13" ht="43.2" x14ac:dyDescent="0.3">
      <c r="A26" s="3" t="s">
        <v>255</v>
      </c>
      <c r="B26" s="2" t="s">
        <v>121</v>
      </c>
      <c r="C26" s="2" t="s">
        <v>122</v>
      </c>
      <c r="D26" s="2" t="s">
        <v>125</v>
      </c>
      <c r="E26" s="2" t="s">
        <v>122</v>
      </c>
      <c r="F26" s="2" t="s">
        <v>123</v>
      </c>
      <c r="G26" s="2" t="s">
        <v>125</v>
      </c>
      <c r="H26" s="2" t="s">
        <v>127</v>
      </c>
      <c r="I26" s="2" t="s">
        <v>119</v>
      </c>
      <c r="J26" s="2" t="s">
        <v>567</v>
      </c>
      <c r="K26" s="2" t="s">
        <v>119</v>
      </c>
      <c r="L26" s="2" t="s">
        <v>123</v>
      </c>
      <c r="M26" s="2" t="s">
        <v>122</v>
      </c>
    </row>
    <row r="27" spans="1:13" ht="43.2" x14ac:dyDescent="0.3">
      <c r="A27" s="3" t="s">
        <v>258</v>
      </c>
      <c r="B27" s="2" t="s">
        <v>127</v>
      </c>
      <c r="C27" s="2" t="s">
        <v>137</v>
      </c>
      <c r="D27" s="2" t="s">
        <v>127</v>
      </c>
      <c r="E27" s="2" t="s">
        <v>137</v>
      </c>
      <c r="F27" s="2" t="s">
        <v>125</v>
      </c>
      <c r="G27" s="2" t="s">
        <v>125</v>
      </c>
      <c r="H27" s="2" t="s">
        <v>123</v>
      </c>
      <c r="I27" s="2" t="s">
        <v>122</v>
      </c>
      <c r="J27" s="2" t="s">
        <v>123</v>
      </c>
      <c r="K27" s="2" t="s">
        <v>137</v>
      </c>
      <c r="L27" s="2" t="s">
        <v>121</v>
      </c>
      <c r="M27" s="2" t="s">
        <v>566</v>
      </c>
    </row>
    <row r="28" spans="1:13" ht="43.2" x14ac:dyDescent="0.3">
      <c r="A28" s="3" t="s">
        <v>262</v>
      </c>
      <c r="B28" s="2" t="s">
        <v>567</v>
      </c>
      <c r="C28" s="2" t="s">
        <v>119</v>
      </c>
      <c r="D28" s="2" t="s">
        <v>569</v>
      </c>
      <c r="E28" s="2" t="s">
        <v>122</v>
      </c>
      <c r="F28" s="2" t="s">
        <v>123</v>
      </c>
      <c r="G28" s="2" t="s">
        <v>123</v>
      </c>
      <c r="H28" s="2" t="s">
        <v>127</v>
      </c>
      <c r="I28" s="2" t="s">
        <v>123</v>
      </c>
      <c r="J28" s="2" t="s">
        <v>123</v>
      </c>
      <c r="K28" s="2" t="s">
        <v>137</v>
      </c>
      <c r="L28" s="2" t="s">
        <v>123</v>
      </c>
      <c r="M28" s="2" t="s">
        <v>122</v>
      </c>
    </row>
    <row r="29" spans="1:13" ht="43.2" x14ac:dyDescent="0.3">
      <c r="A29" s="3" t="s">
        <v>265</v>
      </c>
      <c r="B29" s="2" t="s">
        <v>118</v>
      </c>
      <c r="C29" s="2" t="s">
        <v>122</v>
      </c>
      <c r="D29" s="2" t="s">
        <v>125</v>
      </c>
      <c r="E29" s="2" t="s">
        <v>122</v>
      </c>
      <c r="F29" s="2" t="s">
        <v>121</v>
      </c>
      <c r="G29" s="2" t="s">
        <v>123</v>
      </c>
      <c r="H29" s="2" t="s">
        <v>127</v>
      </c>
      <c r="I29" s="2" t="s">
        <v>119</v>
      </c>
      <c r="J29" s="2" t="s">
        <v>121</v>
      </c>
      <c r="K29" s="2" t="s">
        <v>119</v>
      </c>
      <c r="L29" s="2" t="s">
        <v>121</v>
      </c>
      <c r="M29" s="2" t="s">
        <v>566</v>
      </c>
    </row>
    <row r="30" spans="1:13" ht="43.2" x14ac:dyDescent="0.3">
      <c r="A30" s="3" t="s">
        <v>572</v>
      </c>
      <c r="B30" s="2" t="s">
        <v>121</v>
      </c>
      <c r="C30" s="2" t="s">
        <v>137</v>
      </c>
      <c r="D30" s="2" t="s">
        <v>567</v>
      </c>
      <c r="E30" s="2" t="s">
        <v>137</v>
      </c>
      <c r="F30" s="2" t="s">
        <v>118</v>
      </c>
      <c r="G30" s="2" t="s">
        <v>125</v>
      </c>
      <c r="H30" s="2" t="s">
        <v>119</v>
      </c>
      <c r="I30" s="2" t="s">
        <v>119</v>
      </c>
      <c r="J30" s="2" t="s">
        <v>121</v>
      </c>
      <c r="K30" s="2" t="s">
        <v>137</v>
      </c>
      <c r="L30" s="2" t="s">
        <v>121</v>
      </c>
      <c r="M30" s="2" t="s">
        <v>123</v>
      </c>
    </row>
    <row r="31" spans="1:13" ht="43.2" x14ac:dyDescent="0.3">
      <c r="A31" s="3" t="s">
        <v>573</v>
      </c>
      <c r="B31" s="2" t="s">
        <v>127</v>
      </c>
      <c r="C31" s="2" t="s">
        <v>119</v>
      </c>
      <c r="D31" s="2" t="s">
        <v>127</v>
      </c>
      <c r="E31" s="2" t="s">
        <v>122</v>
      </c>
      <c r="F31" s="2" t="s">
        <v>122</v>
      </c>
      <c r="G31" s="2" t="s">
        <v>125</v>
      </c>
      <c r="H31" s="2" t="s">
        <v>123</v>
      </c>
      <c r="I31" s="2" t="s">
        <v>122</v>
      </c>
      <c r="J31" s="2" t="s">
        <v>118</v>
      </c>
      <c r="K31" s="2" t="s">
        <v>137</v>
      </c>
      <c r="L31" s="2" t="s">
        <v>123</v>
      </c>
      <c r="M31" s="2" t="s">
        <v>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A520-7EF3-4974-A1D2-7EF470D355EC}">
  <sheetPr>
    <tabColor rgb="FF00B050"/>
  </sheetPr>
  <dimension ref="A1:F31"/>
  <sheetViews>
    <sheetView workbookViewId="0">
      <selection activeCell="E8" sqref="E8"/>
    </sheetView>
  </sheetViews>
  <sheetFormatPr defaultRowHeight="14.4" x14ac:dyDescent="0.3"/>
  <cols>
    <col min="1" max="1" width="13.44140625" customWidth="1"/>
    <col min="2" max="2" width="19" customWidth="1"/>
    <col min="3" max="3" width="13.44140625" customWidth="1"/>
    <col min="4" max="4" width="50.109375" customWidth="1"/>
    <col min="5" max="5" width="24.5546875" customWidth="1"/>
    <col min="6" max="6" width="24.44140625" customWidth="1"/>
  </cols>
  <sheetData>
    <row r="1" spans="1:6" ht="28.8" x14ac:dyDescent="0.3">
      <c r="A1" s="1" t="s">
        <v>27</v>
      </c>
      <c r="B1" s="1" t="s">
        <v>0</v>
      </c>
      <c r="C1" s="1" t="s">
        <v>28</v>
      </c>
      <c r="D1" s="1" t="s">
        <v>29</v>
      </c>
      <c r="E1" s="1" t="s">
        <v>164</v>
      </c>
      <c r="F1" s="1" t="s">
        <v>165</v>
      </c>
    </row>
    <row r="2" spans="1:6" x14ac:dyDescent="0.3">
      <c r="A2" s="2">
        <v>1</v>
      </c>
      <c r="B2" s="2" t="s">
        <v>3</v>
      </c>
      <c r="C2" s="2" t="s">
        <v>30</v>
      </c>
      <c r="D2" s="2" t="s">
        <v>31</v>
      </c>
      <c r="E2" t="str">
        <f>VLOOKUP(B2,MoonPhases!$A$25:$C$33,2,FALSE)</f>
        <v>Cancer, Aries, Libra</v>
      </c>
      <c r="F2" t="str">
        <f>VLOOKUP(B2,MoonPhases!$A$25:$C$33,3,FALSE)</f>
        <v>Capricorn, Leo, Sagittarius</v>
      </c>
    </row>
    <row r="3" spans="1:6" x14ac:dyDescent="0.3">
      <c r="A3" s="2">
        <v>2</v>
      </c>
      <c r="B3" s="2" t="s">
        <v>3</v>
      </c>
      <c r="C3" s="2" t="s">
        <v>30</v>
      </c>
      <c r="D3" s="2" t="s">
        <v>32</v>
      </c>
      <c r="E3" t="str">
        <f>VLOOKUP(B3,MoonPhases!$A$25:$C$33,2,FALSE)</f>
        <v>Cancer, Aries, Libra</v>
      </c>
      <c r="F3" t="str">
        <f>VLOOKUP(B3,MoonPhases!$A$25:$C$33,3,FALSE)</f>
        <v>Capricorn, Leo, Sagittarius</v>
      </c>
    </row>
    <row r="4" spans="1:6" x14ac:dyDescent="0.3">
      <c r="A4" s="2">
        <v>3</v>
      </c>
      <c r="B4" s="2" t="s">
        <v>3</v>
      </c>
      <c r="C4" s="2" t="s">
        <v>33</v>
      </c>
      <c r="D4" s="2" t="s">
        <v>34</v>
      </c>
      <c r="E4" t="str">
        <f>VLOOKUP(B4,MoonPhases!$A$25:$C$33,2,FALSE)</f>
        <v>Cancer, Aries, Libra</v>
      </c>
      <c r="F4" t="str">
        <f>VLOOKUP(B4,MoonPhases!$A$25:$C$33,3,FALSE)</f>
        <v>Capricorn, Leo, Sagittarius</v>
      </c>
    </row>
    <row r="5" spans="1:6" x14ac:dyDescent="0.3">
      <c r="A5" s="2">
        <v>4</v>
      </c>
      <c r="B5" s="2" t="s">
        <v>3</v>
      </c>
      <c r="C5" s="2" t="s">
        <v>33</v>
      </c>
      <c r="D5" s="2" t="s">
        <v>35</v>
      </c>
      <c r="E5" t="str">
        <f>VLOOKUP(B5,MoonPhases!$A$25:$C$33,2,FALSE)</f>
        <v>Cancer, Aries, Libra</v>
      </c>
      <c r="F5" t="str">
        <f>VLOOKUP(B5,MoonPhases!$A$25:$C$33,3,FALSE)</f>
        <v>Capricorn, Leo, Sagittarius</v>
      </c>
    </row>
    <row r="6" spans="1:6" x14ac:dyDescent="0.3">
      <c r="A6" s="2">
        <v>5</v>
      </c>
      <c r="B6" s="2" t="s">
        <v>6</v>
      </c>
      <c r="C6" s="2" t="s">
        <v>36</v>
      </c>
      <c r="D6" s="2" t="s">
        <v>37</v>
      </c>
      <c r="E6" t="str">
        <f>VLOOKUP(B6,MoonPhases!$A$25:$C$33,2,FALSE)</f>
        <v>Taurus, Virgo, Cancer</v>
      </c>
      <c r="F6" t="str">
        <f>VLOOKUP(B6,MoonPhases!$A$25:$C$33,3,FALSE)</f>
        <v>Gemini, Pisces, Aquarius</v>
      </c>
    </row>
    <row r="7" spans="1:6" x14ac:dyDescent="0.3">
      <c r="A7" s="2">
        <v>6</v>
      </c>
      <c r="B7" s="2" t="s">
        <v>6</v>
      </c>
      <c r="C7" s="2" t="s">
        <v>36</v>
      </c>
      <c r="D7" s="2" t="s">
        <v>38</v>
      </c>
      <c r="E7" t="str">
        <f>VLOOKUP(B7,MoonPhases!$A$25:$C$33,2,FALSE)</f>
        <v>Taurus, Virgo, Cancer</v>
      </c>
      <c r="F7" t="str">
        <f>VLOOKUP(B7,MoonPhases!$A$25:$C$33,3,FALSE)</f>
        <v>Gemini, Pisces, Aquarius</v>
      </c>
    </row>
    <row r="8" spans="1:6" x14ac:dyDescent="0.3">
      <c r="A8" s="2">
        <v>7</v>
      </c>
      <c r="B8" s="2" t="s">
        <v>6</v>
      </c>
      <c r="C8" s="2" t="s">
        <v>39</v>
      </c>
      <c r="D8" s="2" t="s">
        <v>40</v>
      </c>
      <c r="E8" t="str">
        <f>VLOOKUP(B8,MoonPhases!$A$25:$C$33,2,FALSE)</f>
        <v>Taurus, Virgo, Cancer</v>
      </c>
      <c r="F8" t="str">
        <f>VLOOKUP(B8,MoonPhases!$A$25:$C$33,3,FALSE)</f>
        <v>Gemini, Pisces, Aquarius</v>
      </c>
    </row>
    <row r="9" spans="1:6" x14ac:dyDescent="0.3">
      <c r="A9" s="2">
        <v>8</v>
      </c>
      <c r="B9" s="2" t="s">
        <v>6</v>
      </c>
      <c r="C9" s="2" t="s">
        <v>39</v>
      </c>
      <c r="D9" s="2" t="s">
        <v>41</v>
      </c>
      <c r="E9" t="str">
        <f>VLOOKUP(B9,MoonPhases!$A$25:$C$33,2,FALSE)</f>
        <v>Taurus, Virgo, Cancer</v>
      </c>
      <c r="F9" t="str">
        <f>VLOOKUP(B9,MoonPhases!$A$25:$C$33,3,FALSE)</f>
        <v>Gemini, Pisces, Aquarius</v>
      </c>
    </row>
    <row r="10" spans="1:6" x14ac:dyDescent="0.3">
      <c r="A10" s="2">
        <v>9</v>
      </c>
      <c r="B10" s="2" t="s">
        <v>9</v>
      </c>
      <c r="C10" s="2" t="s">
        <v>42</v>
      </c>
      <c r="D10" s="2" t="s">
        <v>43</v>
      </c>
      <c r="E10" t="str">
        <f>VLOOKUP(B10,MoonPhases!$A$25:$C$33,2,FALSE)</f>
        <v>Cancer, Libra, Capricorn</v>
      </c>
      <c r="F10" t="str">
        <f>VLOOKUP(B10,MoonPhases!$A$25:$C$33,3,FALSE)</f>
        <v>Aries, Scorpio, Sagittarius</v>
      </c>
    </row>
    <row r="11" spans="1:6" x14ac:dyDescent="0.3">
      <c r="A11" s="2">
        <v>10</v>
      </c>
      <c r="B11" s="2" t="s">
        <v>9</v>
      </c>
      <c r="C11" s="2" t="s">
        <v>42</v>
      </c>
      <c r="D11" s="2" t="s">
        <v>44</v>
      </c>
      <c r="E11" t="str">
        <f>VLOOKUP(B11,MoonPhases!$A$25:$C$33,2,FALSE)</f>
        <v>Cancer, Libra, Capricorn</v>
      </c>
      <c r="F11" t="str">
        <f>VLOOKUP(B11,MoonPhases!$A$25:$C$33,3,FALSE)</f>
        <v>Aries, Scorpio, Sagittarius</v>
      </c>
    </row>
    <row r="12" spans="1:6" x14ac:dyDescent="0.3">
      <c r="A12" s="2">
        <v>11</v>
      </c>
      <c r="B12" s="2" t="s">
        <v>9</v>
      </c>
      <c r="C12" s="2" t="s">
        <v>45</v>
      </c>
      <c r="D12" s="2" t="s">
        <v>46</v>
      </c>
      <c r="E12" t="str">
        <f>VLOOKUP(B12,MoonPhases!$A$25:$C$33,2,FALSE)</f>
        <v>Cancer, Libra, Capricorn</v>
      </c>
      <c r="F12" t="str">
        <f>VLOOKUP(B12,MoonPhases!$A$25:$C$33,3,FALSE)</f>
        <v>Aries, Scorpio, Sagittarius</v>
      </c>
    </row>
    <row r="13" spans="1:6" x14ac:dyDescent="0.3">
      <c r="A13" s="2">
        <v>12</v>
      </c>
      <c r="B13" s="2" t="s">
        <v>9</v>
      </c>
      <c r="C13" s="2" t="s">
        <v>45</v>
      </c>
      <c r="D13" s="2" t="s">
        <v>47</v>
      </c>
      <c r="E13" t="str">
        <f>VLOOKUP(B13,MoonPhases!$A$25:$C$33,2,FALSE)</f>
        <v>Cancer, Libra, Capricorn</v>
      </c>
      <c r="F13" t="str">
        <f>VLOOKUP(B13,MoonPhases!$A$25:$C$33,3,FALSE)</f>
        <v>Aries, Scorpio, Sagittarius</v>
      </c>
    </row>
    <row r="14" spans="1:6" x14ac:dyDescent="0.3">
      <c r="A14" s="2">
        <v>13</v>
      </c>
      <c r="B14" s="2" t="s">
        <v>12</v>
      </c>
      <c r="C14" s="2" t="s">
        <v>48</v>
      </c>
      <c r="D14" s="2" t="s">
        <v>49</v>
      </c>
      <c r="E14" t="str">
        <f>VLOOKUP(B14,MoonPhases!$A$25:$C$33,2,FALSE)</f>
        <v>Virgo, Capricorn, Cancer</v>
      </c>
      <c r="F14" t="str">
        <f>VLOOKUP(B14,MoonPhases!$A$25:$C$33,3,FALSE)</f>
        <v>Taurus, Leo, Aquarius</v>
      </c>
    </row>
    <row r="15" spans="1:6" x14ac:dyDescent="0.3">
      <c r="A15" s="2">
        <v>14</v>
      </c>
      <c r="B15" s="2" t="s">
        <v>12</v>
      </c>
      <c r="C15" s="2" t="s">
        <v>48</v>
      </c>
      <c r="D15" s="2" t="s">
        <v>50</v>
      </c>
      <c r="E15" t="str">
        <f>VLOOKUP(B15,MoonPhases!$A$25:$C$33,2,FALSE)</f>
        <v>Virgo, Capricorn, Cancer</v>
      </c>
      <c r="F15" t="str">
        <f>VLOOKUP(B15,MoonPhases!$A$25:$C$33,3,FALSE)</f>
        <v>Taurus, Leo, Aquarius</v>
      </c>
    </row>
    <row r="16" spans="1:6" x14ac:dyDescent="0.3">
      <c r="A16" s="2">
        <v>15</v>
      </c>
      <c r="B16" s="2" t="s">
        <v>12</v>
      </c>
      <c r="C16" s="2" t="s">
        <v>51</v>
      </c>
      <c r="D16" s="2" t="s">
        <v>52</v>
      </c>
      <c r="E16" t="str">
        <f>VLOOKUP(B16,MoonPhases!$A$25:$C$33,2,FALSE)</f>
        <v>Virgo, Capricorn, Cancer</v>
      </c>
      <c r="F16" t="str">
        <f>VLOOKUP(B16,MoonPhases!$A$25:$C$33,3,FALSE)</f>
        <v>Taurus, Leo, Aquarius</v>
      </c>
    </row>
    <row r="17" spans="1:6" x14ac:dyDescent="0.3">
      <c r="A17" s="2">
        <v>16</v>
      </c>
      <c r="B17" s="2" t="s">
        <v>12</v>
      </c>
      <c r="C17" s="2" t="s">
        <v>51</v>
      </c>
      <c r="D17" s="2" t="s">
        <v>53</v>
      </c>
      <c r="E17" t="str">
        <f>VLOOKUP(B17,MoonPhases!$A$25:$C$33,2,FALSE)</f>
        <v>Virgo, Capricorn, Cancer</v>
      </c>
      <c r="F17" t="str">
        <f>VLOOKUP(B17,MoonPhases!$A$25:$C$33,3,FALSE)</f>
        <v>Taurus, Leo, Aquarius</v>
      </c>
    </row>
    <row r="18" spans="1:6" x14ac:dyDescent="0.3">
      <c r="A18" s="2">
        <v>17</v>
      </c>
      <c r="B18" s="2" t="s">
        <v>15</v>
      </c>
      <c r="C18" s="2" t="s">
        <v>54</v>
      </c>
      <c r="D18" s="2" t="s">
        <v>55</v>
      </c>
      <c r="E18" t="str">
        <f>VLOOKUP(B18,MoonPhases!$A$25:$C$33,2,FALSE)</f>
        <v>Cancer, Pisces, Scorpio</v>
      </c>
      <c r="F18" t="str">
        <f>VLOOKUP(B18,MoonPhases!$A$25:$C$33,3,FALSE)</f>
        <v>Virgo, Gemini, Sagittarius</v>
      </c>
    </row>
    <row r="19" spans="1:6" x14ac:dyDescent="0.3">
      <c r="A19" s="2">
        <v>18</v>
      </c>
      <c r="B19" s="2" t="s">
        <v>15</v>
      </c>
      <c r="C19" s="2" t="s">
        <v>54</v>
      </c>
      <c r="D19" s="2" t="s">
        <v>56</v>
      </c>
      <c r="E19" t="str">
        <f>VLOOKUP(B19,MoonPhases!$A$25:$C$33,2,FALSE)</f>
        <v>Cancer, Pisces, Scorpio</v>
      </c>
      <c r="F19" t="str">
        <f>VLOOKUP(B19,MoonPhases!$A$25:$C$33,3,FALSE)</f>
        <v>Virgo, Gemini, Sagittarius</v>
      </c>
    </row>
    <row r="20" spans="1:6" x14ac:dyDescent="0.3">
      <c r="A20" s="2">
        <v>19</v>
      </c>
      <c r="B20" s="2" t="s">
        <v>15</v>
      </c>
      <c r="C20" s="2" t="s">
        <v>57</v>
      </c>
      <c r="D20" s="2" t="s">
        <v>58</v>
      </c>
      <c r="E20" t="str">
        <f>VLOOKUP(B20,MoonPhases!$A$25:$C$33,2,FALSE)</f>
        <v>Cancer, Pisces, Scorpio</v>
      </c>
      <c r="F20" t="str">
        <f>VLOOKUP(B20,MoonPhases!$A$25:$C$33,3,FALSE)</f>
        <v>Virgo, Gemini, Sagittarius</v>
      </c>
    </row>
    <row r="21" spans="1:6" x14ac:dyDescent="0.3">
      <c r="A21" s="2">
        <v>20</v>
      </c>
      <c r="B21" s="2" t="s">
        <v>15</v>
      </c>
      <c r="C21" s="2" t="s">
        <v>57</v>
      </c>
      <c r="D21" s="2" t="s">
        <v>59</v>
      </c>
      <c r="E21" t="str">
        <f>VLOOKUP(B21,MoonPhases!$A$25:$C$33,2,FALSE)</f>
        <v>Cancer, Pisces, Scorpio</v>
      </c>
      <c r="F21" t="str">
        <f>VLOOKUP(B21,MoonPhases!$A$25:$C$33,3,FALSE)</f>
        <v>Virgo, Gemini, Sagittarius</v>
      </c>
    </row>
    <row r="22" spans="1:6" x14ac:dyDescent="0.3">
      <c r="A22" s="2">
        <v>21</v>
      </c>
      <c r="B22" s="2" t="s">
        <v>18</v>
      </c>
      <c r="C22" s="2" t="s">
        <v>60</v>
      </c>
      <c r="D22" s="2" t="s">
        <v>61</v>
      </c>
      <c r="E22" t="str">
        <f>VLOOKUP(B22,MoonPhases!$A$25:$C$33,2,FALSE)</f>
        <v>Pisces, Cancer, Taurus</v>
      </c>
      <c r="F22" t="str">
        <f>VLOOKUP(B22,MoonPhases!$A$25:$C$33,3,FALSE)</f>
        <v>Leo, Aquarius, Aries</v>
      </c>
    </row>
    <row r="23" spans="1:6" x14ac:dyDescent="0.3">
      <c r="A23" s="2">
        <v>22</v>
      </c>
      <c r="B23" s="2" t="s">
        <v>18</v>
      </c>
      <c r="C23" s="2" t="s">
        <v>60</v>
      </c>
      <c r="D23" s="2" t="s">
        <v>62</v>
      </c>
      <c r="E23" t="str">
        <f>VLOOKUP(B23,MoonPhases!$A$25:$C$33,2,FALSE)</f>
        <v>Pisces, Cancer, Taurus</v>
      </c>
      <c r="F23" t="str">
        <f>VLOOKUP(B23,MoonPhases!$A$25:$C$33,3,FALSE)</f>
        <v>Leo, Aquarius, Aries</v>
      </c>
    </row>
    <row r="24" spans="1:6" x14ac:dyDescent="0.3">
      <c r="A24" s="2">
        <v>23</v>
      </c>
      <c r="B24" s="2" t="s">
        <v>18</v>
      </c>
      <c r="C24" s="2" t="s">
        <v>63</v>
      </c>
      <c r="D24" s="2" t="s">
        <v>64</v>
      </c>
      <c r="E24" t="str">
        <f>VLOOKUP(B24,MoonPhases!$A$25:$C$33,2,FALSE)</f>
        <v>Pisces, Cancer, Taurus</v>
      </c>
      <c r="F24" t="str">
        <f>VLOOKUP(B24,MoonPhases!$A$25:$C$33,3,FALSE)</f>
        <v>Leo, Aquarius, Aries</v>
      </c>
    </row>
    <row r="25" spans="1:6" x14ac:dyDescent="0.3">
      <c r="A25" s="2">
        <v>24</v>
      </c>
      <c r="B25" s="2" t="s">
        <v>18</v>
      </c>
      <c r="C25" s="2" t="s">
        <v>63</v>
      </c>
      <c r="D25" s="2" t="s">
        <v>65</v>
      </c>
      <c r="E25" t="str">
        <f>VLOOKUP(B25,MoonPhases!$A$25:$C$33,2,FALSE)</f>
        <v>Pisces, Cancer, Taurus</v>
      </c>
      <c r="F25" t="str">
        <f>VLOOKUP(B25,MoonPhases!$A$25:$C$33,3,FALSE)</f>
        <v>Leo, Aquarius, Aries</v>
      </c>
    </row>
    <row r="26" spans="1:6" x14ac:dyDescent="0.3">
      <c r="A26" s="2">
        <v>25</v>
      </c>
      <c r="B26" s="2" t="s">
        <v>21</v>
      </c>
      <c r="C26" s="2" t="s">
        <v>30</v>
      </c>
      <c r="D26" s="2" t="s">
        <v>66</v>
      </c>
      <c r="E26" t="str">
        <f>VLOOKUP(B26,MoonPhases!$A$25:$C$33,2,FALSE)</f>
        <v>Libra, Capricorn, Sagittarius</v>
      </c>
      <c r="F26" t="str">
        <f>VLOOKUP(B26,MoonPhases!$A$25:$C$33,3,FALSE)</f>
        <v>Cancer, Virgo, Pisces</v>
      </c>
    </row>
    <row r="27" spans="1:6" x14ac:dyDescent="0.3">
      <c r="A27" s="2">
        <v>26</v>
      </c>
      <c r="B27" s="2" t="s">
        <v>21</v>
      </c>
      <c r="C27" s="2" t="s">
        <v>30</v>
      </c>
      <c r="D27" s="2" t="s">
        <v>67</v>
      </c>
      <c r="E27" t="str">
        <f>VLOOKUP(B27,MoonPhases!$A$25:$C$33,2,FALSE)</f>
        <v>Libra, Capricorn, Sagittarius</v>
      </c>
      <c r="F27" t="str">
        <f>VLOOKUP(B27,MoonPhases!$A$25:$C$33,3,FALSE)</f>
        <v>Cancer, Virgo, Pisces</v>
      </c>
    </row>
    <row r="28" spans="1:6" x14ac:dyDescent="0.3">
      <c r="A28" s="2">
        <v>27</v>
      </c>
      <c r="B28" s="2" t="s">
        <v>21</v>
      </c>
      <c r="C28" s="2" t="s">
        <v>33</v>
      </c>
      <c r="D28" s="2" t="s">
        <v>68</v>
      </c>
      <c r="E28" t="str">
        <f>VLOOKUP(B28,MoonPhases!$A$25:$C$33,2,FALSE)</f>
        <v>Libra, Capricorn, Sagittarius</v>
      </c>
      <c r="F28" t="str">
        <f>VLOOKUP(B28,MoonPhases!$A$25:$C$33,3,FALSE)</f>
        <v>Cancer, Virgo, Pisces</v>
      </c>
    </row>
    <row r="29" spans="1:6" x14ac:dyDescent="0.3">
      <c r="A29" s="2">
        <v>28</v>
      </c>
      <c r="B29" s="2" t="s">
        <v>21</v>
      </c>
      <c r="C29" s="2" t="s">
        <v>33</v>
      </c>
      <c r="D29" s="2" t="s">
        <v>69</v>
      </c>
      <c r="E29" t="str">
        <f>VLOOKUP(B29,MoonPhases!$A$25:$C$33,2,FALSE)</f>
        <v>Libra, Capricorn, Sagittarius</v>
      </c>
      <c r="F29" t="str">
        <f>VLOOKUP(B29,MoonPhases!$A$25:$C$33,3,FALSE)</f>
        <v>Cancer, Virgo, Pisces</v>
      </c>
    </row>
    <row r="30" spans="1:6" x14ac:dyDescent="0.3">
      <c r="A30" s="2">
        <v>29</v>
      </c>
      <c r="B30" s="2" t="s">
        <v>24</v>
      </c>
      <c r="C30" s="2" t="s">
        <v>36</v>
      </c>
      <c r="D30" s="2" t="s">
        <v>70</v>
      </c>
      <c r="E30" t="str">
        <f>VLOOKUP(B30,MoonPhases!$A$25:$C$33,2,FALSE)</f>
        <v>Taurus, Cancer, Scorpio</v>
      </c>
      <c r="F30" t="str">
        <f>VLOOKUP(B30,MoonPhases!$A$25:$C$33,3,FALSE)</f>
        <v>Libra, Gemini, Aquarius</v>
      </c>
    </row>
    <row r="31" spans="1:6" x14ac:dyDescent="0.3">
      <c r="A31" s="2">
        <v>30</v>
      </c>
      <c r="B31" s="2" t="s">
        <v>24</v>
      </c>
      <c r="C31" s="2" t="s">
        <v>36</v>
      </c>
      <c r="D31" s="2" t="s">
        <v>71</v>
      </c>
      <c r="E31" t="str">
        <f>VLOOKUP(B31,MoonPhases!$A$25:$C$33,2,FALSE)</f>
        <v>Taurus, Cancer, Scorpio</v>
      </c>
      <c r="F31" t="str">
        <f>VLOOKUP(B31,MoonPhases!$A$25:$C$33,3,FALSE)</f>
        <v>Libra, Gemini, Aquarius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AAAC-5A4D-4D44-8828-401F5D8BB5A3}">
  <dimension ref="A1:K29"/>
  <sheetViews>
    <sheetView topLeftCell="E1" workbookViewId="0">
      <selection activeCell="K1" sqref="K1"/>
    </sheetView>
  </sheetViews>
  <sheetFormatPr defaultRowHeight="14.4" x14ac:dyDescent="0.3"/>
  <cols>
    <col min="2" max="2" width="13.21875" customWidth="1"/>
    <col min="3" max="3" width="23.44140625" customWidth="1"/>
    <col min="4" max="4" width="34.21875" customWidth="1"/>
    <col min="5" max="5" width="64.88671875" customWidth="1"/>
    <col min="6" max="6" width="15.5546875" customWidth="1"/>
    <col min="7" max="7" width="18.109375" customWidth="1"/>
    <col min="8" max="8" width="19.109375" customWidth="1"/>
    <col min="9" max="9" width="18.88671875" bestFit="1" customWidth="1"/>
    <col min="10" max="10" width="17.5546875" bestFit="1" customWidth="1"/>
    <col min="11" max="11" width="16.5546875" customWidth="1"/>
  </cols>
  <sheetData>
    <row r="1" spans="1:11" ht="28.8" x14ac:dyDescent="0.3">
      <c r="A1" s="5" t="s">
        <v>27</v>
      </c>
      <c r="B1" s="1" t="s">
        <v>180</v>
      </c>
      <c r="C1" s="1" t="s">
        <v>116</v>
      </c>
      <c r="D1" s="1" t="s">
        <v>117</v>
      </c>
      <c r="E1" s="1" t="s">
        <v>181</v>
      </c>
      <c r="F1" s="1" t="s">
        <v>268</v>
      </c>
      <c r="G1" s="1" t="s">
        <v>626</v>
      </c>
      <c r="H1" s="1" t="s">
        <v>0</v>
      </c>
      <c r="I1" s="1" t="s">
        <v>574</v>
      </c>
      <c r="J1" s="1" t="s">
        <v>575</v>
      </c>
      <c r="K1" s="1" t="s">
        <v>29</v>
      </c>
    </row>
    <row r="2" spans="1:11" x14ac:dyDescent="0.3">
      <c r="A2">
        <f>ROW()-1</f>
        <v>1</v>
      </c>
      <c r="B2" s="3" t="s">
        <v>182</v>
      </c>
      <c r="C2" s="2" t="s">
        <v>183</v>
      </c>
      <c r="D2" s="2" t="s">
        <v>121</v>
      </c>
      <c r="E2" s="2" t="s">
        <v>184</v>
      </c>
      <c r="F2" t="str">
        <f>VLOOKUP(A2,SignTransits!$A$1:$C$31,3,FALSE)</f>
        <v>Aries</v>
      </c>
      <c r="G2" s="2" t="s">
        <v>30</v>
      </c>
      <c r="H2" t="str">
        <f>VLOOKUP(A2,MoonBonusDebuff!$A$2:$E$31,2,FALSE)</f>
        <v>New Moon</v>
      </c>
      <c r="I2" t="str">
        <f>VLOOKUP(A2,MoonBonusDebuff!$A$2:$E$31,3,FALSE)</f>
        <v>+10% Speed</v>
      </c>
      <c r="J2" t="str">
        <f>VLOOKUP(A2,MoonBonusDebuff!$A$2:$E$31,4,FALSE)</f>
        <v>-5% Accuracy</v>
      </c>
      <c r="K2" t="str">
        <f>VLOOKUP(A2,MoonBonusDebuff!$A$2:$E$31,5,FALSE)</f>
        <v>Fresh starts bring quick energy, but the lack of clarity can reduce precision.</v>
      </c>
    </row>
    <row r="3" spans="1:11" x14ac:dyDescent="0.3">
      <c r="A3">
        <f t="shared" ref="A3:A29" si="0">ROW()-1</f>
        <v>2</v>
      </c>
      <c r="B3" s="3" t="s">
        <v>185</v>
      </c>
      <c r="C3" s="2" t="s">
        <v>186</v>
      </c>
      <c r="D3" s="2" t="s">
        <v>119</v>
      </c>
      <c r="E3" s="2" t="s">
        <v>187</v>
      </c>
      <c r="F3" t="str">
        <f>VLOOKUP(A3,SignTransits!$A$1:$C$31,3,FALSE)</f>
        <v>Aries</v>
      </c>
      <c r="G3" s="2" t="s">
        <v>30</v>
      </c>
      <c r="H3" t="str">
        <f>VLOOKUP(A3,MoonBonusDebuff!$A$2:$E$31,2,FALSE)</f>
        <v>Waxing Crescent</v>
      </c>
      <c r="I3" t="str">
        <f>VLOOKUP(A3,MoonBonusDebuff!$A$2:$E$31,3,FALSE)</f>
        <v>+10% Attack</v>
      </c>
      <c r="J3" t="str">
        <f>VLOOKUP(A3,MoonBonusDebuff!$A$2:$E$31,4,FALSE)</f>
        <v>-5% Defense</v>
      </c>
      <c r="K3" t="str">
        <f>VLOOKUP(A3,MoonBonusDebuff!$A$2:$E$31,5,FALSE)</f>
        <v>New growth inspires action, though defenses are still developing.</v>
      </c>
    </row>
    <row r="4" spans="1:11" x14ac:dyDescent="0.3">
      <c r="A4">
        <f t="shared" si="0"/>
        <v>3</v>
      </c>
      <c r="B4" s="3" t="s">
        <v>188</v>
      </c>
      <c r="C4" s="2" t="s">
        <v>189</v>
      </c>
      <c r="D4" s="2" t="s">
        <v>118</v>
      </c>
      <c r="E4" s="2" t="s">
        <v>190</v>
      </c>
      <c r="F4" t="str">
        <f>VLOOKUP(A4,SignTransits!$A$1:$C$31,3,FALSE)</f>
        <v>Taurus</v>
      </c>
      <c r="G4" s="2" t="s">
        <v>627</v>
      </c>
      <c r="H4" t="str">
        <f>VLOOKUP(A4,MoonBonusDebuff!$A$2:$E$31,2,FALSE)</f>
        <v>Waxing Crescent</v>
      </c>
      <c r="I4" t="str">
        <f>VLOOKUP(A4,MoonBonusDebuff!$A$2:$E$31,3,FALSE)</f>
        <v>+10% Special Attack</v>
      </c>
      <c r="J4" t="str">
        <f>VLOOKUP(A4,MoonBonusDebuff!$A$2:$E$31,4,FALSE)</f>
        <v>-5% Special Defense</v>
      </c>
      <c r="K4" t="str">
        <f>VLOOKUP(A4,MoonBonusDebuff!$A$2:$E$31,5,FALSE)</f>
        <v>Creative potential is high, but emotional defenses are weaker.</v>
      </c>
    </row>
    <row r="5" spans="1:11" x14ac:dyDescent="0.3">
      <c r="A5">
        <f t="shared" si="0"/>
        <v>4</v>
      </c>
      <c r="B5" s="3" t="s">
        <v>191</v>
      </c>
      <c r="C5" s="2" t="s">
        <v>192</v>
      </c>
      <c r="D5" s="2" t="s">
        <v>193</v>
      </c>
      <c r="E5" s="2" t="s">
        <v>194</v>
      </c>
      <c r="F5" t="str">
        <f>VLOOKUP(A5,SignTransits!$A$1:$C$31,3,FALSE)</f>
        <v>Taurus</v>
      </c>
      <c r="G5" s="2" t="s">
        <v>33</v>
      </c>
      <c r="H5" t="str">
        <f>VLOOKUP(A5,MoonBonusDebuff!$A$2:$E$31,2,FALSE)</f>
        <v>Waxing Crescent</v>
      </c>
      <c r="I5" t="str">
        <f>VLOOKUP(A5,MoonBonusDebuff!$A$2:$E$31,3,FALSE)</f>
        <v>+10% Evasion</v>
      </c>
      <c r="J5" t="str">
        <f>VLOOKUP(A5,MoonBonusDebuff!$A$2:$E$31,4,FALSE)</f>
        <v>-5% Speed</v>
      </c>
      <c r="K5" t="str">
        <f>VLOOKUP(A5,MoonBonusDebuff!$A$2:$E$31,5,FALSE)</f>
        <v>Avoidance is enhanced as new challenges emerge, but speed might waver.</v>
      </c>
    </row>
    <row r="6" spans="1:11" x14ac:dyDescent="0.3">
      <c r="A6">
        <f t="shared" si="0"/>
        <v>5</v>
      </c>
      <c r="B6" s="3" t="s">
        <v>195</v>
      </c>
      <c r="C6" s="2" t="s">
        <v>196</v>
      </c>
      <c r="D6" s="2" t="s">
        <v>125</v>
      </c>
      <c r="E6" s="2" t="s">
        <v>197</v>
      </c>
      <c r="F6" t="str">
        <f>VLOOKUP(A6,SignTransits!$A$1:$C$31,3,FALSE)</f>
        <v>Gemini</v>
      </c>
      <c r="G6" s="2" t="s">
        <v>628</v>
      </c>
      <c r="H6" t="str">
        <f>VLOOKUP(A6,MoonBonusDebuff!$A$2:$E$31,2,FALSE)</f>
        <v>First Quarter</v>
      </c>
      <c r="I6" t="str">
        <f>VLOOKUP(A6,MoonBonusDebuff!$A$2:$E$31,3,FALSE)</f>
        <v>+10% Accuracy</v>
      </c>
      <c r="J6" t="str">
        <f>VLOOKUP(A6,MoonBonusDebuff!$A$2:$E$31,4,FALSE)</f>
        <v>-5% Evasion</v>
      </c>
      <c r="K6" t="str">
        <f>VLOOKUP(A6,MoonBonusDebuff!$A$2:$E$31,5,FALSE)</f>
        <v>Clarity increases, though the focus on precision makes dodging harder.</v>
      </c>
    </row>
    <row r="7" spans="1:11" x14ac:dyDescent="0.3">
      <c r="A7">
        <f t="shared" si="0"/>
        <v>6</v>
      </c>
      <c r="B7" s="3" t="s">
        <v>198</v>
      </c>
      <c r="C7" s="2" t="s">
        <v>199</v>
      </c>
      <c r="D7" s="2" t="s">
        <v>127</v>
      </c>
      <c r="E7" s="2" t="s">
        <v>200</v>
      </c>
      <c r="F7" t="str">
        <f>VLOOKUP(A7,SignTransits!$A$1:$C$31,3,FALSE)</f>
        <v>Gemini</v>
      </c>
      <c r="G7" s="2" t="s">
        <v>36</v>
      </c>
      <c r="H7" t="str">
        <f>VLOOKUP(A7,MoonBonusDebuff!$A$2:$E$31,2,FALSE)</f>
        <v>First Quarter</v>
      </c>
      <c r="I7" t="str">
        <f>VLOOKUP(A7,MoonBonusDebuff!$A$2:$E$31,3,FALSE)</f>
        <v>+10% Defense</v>
      </c>
      <c r="J7" t="str">
        <f>VLOOKUP(A7,MoonBonusDebuff!$A$2:$E$31,4,FALSE)</f>
        <v>-5% Speed</v>
      </c>
      <c r="K7" t="str">
        <f>VLOOKUP(A7,MoonBonusDebuff!$A$2:$E$31,5,FALSE)</f>
        <v>Strengthening defenses slows down progress, emphasizing steadiness.</v>
      </c>
    </row>
    <row r="8" spans="1:11" x14ac:dyDescent="0.3">
      <c r="A8">
        <f t="shared" si="0"/>
        <v>7</v>
      </c>
      <c r="B8" s="3" t="s">
        <v>201</v>
      </c>
      <c r="C8" s="2" t="s">
        <v>202</v>
      </c>
      <c r="D8" s="2" t="s">
        <v>133</v>
      </c>
      <c r="E8" s="2" t="s">
        <v>203</v>
      </c>
      <c r="F8" t="str">
        <f>VLOOKUP(A8,SignTransits!$A$1:$C$31,3,FALSE)</f>
        <v>Cancer</v>
      </c>
      <c r="G8" s="2" t="s">
        <v>629</v>
      </c>
      <c r="H8" t="str">
        <f>VLOOKUP(A8,MoonBonusDebuff!$A$2:$E$31,2,FALSE)</f>
        <v>Waxing Gibbous</v>
      </c>
      <c r="I8" t="str">
        <f>VLOOKUP(A8,MoonBonusDebuff!$A$2:$E$31,3,FALSE)</f>
        <v>+10% Special Defense</v>
      </c>
      <c r="J8" t="str">
        <f>VLOOKUP(A8,MoonBonusDebuff!$A$2:$E$31,4,FALSE)</f>
        <v>-5% Attack</v>
      </c>
      <c r="K8" t="str">
        <f>VLOOKUP(A8,MoonBonusDebuff!$A$2:$E$31,5,FALSE)</f>
        <v>Inner resolve is strong, but direct action is tempered by introspection.</v>
      </c>
    </row>
    <row r="9" spans="1:11" x14ac:dyDescent="0.3">
      <c r="A9">
        <f t="shared" si="0"/>
        <v>8</v>
      </c>
      <c r="B9" s="3" t="s">
        <v>204</v>
      </c>
      <c r="C9" s="2" t="s">
        <v>205</v>
      </c>
      <c r="D9" s="2" t="s">
        <v>122</v>
      </c>
      <c r="E9" s="2" t="s">
        <v>206</v>
      </c>
      <c r="F9" t="str">
        <f>VLOOKUP(A9,SignTransits!$A$1:$C$31,3,FALSE)</f>
        <v>Cancer</v>
      </c>
      <c r="G9" s="2" t="s">
        <v>39</v>
      </c>
      <c r="H9" t="str">
        <f>VLOOKUP(A9,MoonBonusDebuff!$A$2:$E$31,2,FALSE)</f>
        <v>Waxing Gibbous</v>
      </c>
      <c r="I9" t="str">
        <f>VLOOKUP(A9,MoonBonusDebuff!$A$2:$E$31,3,FALSE)</f>
        <v>+10% HP</v>
      </c>
      <c r="J9" t="str">
        <f>VLOOKUP(A9,MoonBonusDebuff!$A$2:$E$31,4,FALSE)</f>
        <v>-5% Speed</v>
      </c>
      <c r="K9" t="str">
        <f>VLOOKUP(A9,MoonBonusDebuff!$A$2:$E$31,5,FALSE)</f>
        <v>As the moon swells, vitality increases, though energy may feel heavier.</v>
      </c>
    </row>
    <row r="10" spans="1:11" x14ac:dyDescent="0.3">
      <c r="A10">
        <f t="shared" si="0"/>
        <v>9</v>
      </c>
      <c r="B10" s="3" t="s">
        <v>207</v>
      </c>
      <c r="C10" s="2" t="s">
        <v>103</v>
      </c>
      <c r="D10" s="2" t="s">
        <v>123</v>
      </c>
      <c r="E10" s="2" t="s">
        <v>208</v>
      </c>
      <c r="F10" t="str">
        <f>VLOOKUP(A10,SignTransits!$A$1:$C$31,3,FALSE)</f>
        <v>Leo</v>
      </c>
      <c r="G10" s="2" t="s">
        <v>630</v>
      </c>
      <c r="H10" t="str">
        <f>VLOOKUP(A10,MoonBonusDebuff!$A$2:$E$31,2,FALSE)</f>
        <v>Waxing Gibbous</v>
      </c>
      <c r="I10" t="str">
        <f>VLOOKUP(A10,MoonBonusDebuff!$A$2:$E$31,3,FALSE)</f>
        <v>+10% Critical Hit Rate</v>
      </c>
      <c r="J10" t="str">
        <f>VLOOKUP(A10,MoonBonusDebuff!$A$2:$E$31,4,FALSE)</f>
        <v>-5% Defense</v>
      </c>
      <c r="K10" t="str">
        <f>VLOOKUP(A10,MoonBonusDebuff!$A$2:$E$31,5,FALSE)</f>
        <v>Intensity grows, sharpening instincts but leaving defenses vulnerable.</v>
      </c>
    </row>
    <row r="11" spans="1:11" x14ac:dyDescent="0.3">
      <c r="A11">
        <f t="shared" si="0"/>
        <v>10</v>
      </c>
      <c r="B11" s="3" t="s">
        <v>209</v>
      </c>
      <c r="C11" s="2" t="s">
        <v>210</v>
      </c>
      <c r="D11" s="2" t="s">
        <v>129</v>
      </c>
      <c r="E11" s="2" t="s">
        <v>211</v>
      </c>
      <c r="F11" t="str">
        <f>VLOOKUP(A11,SignTransits!$A$1:$C$31,3,FALSE)</f>
        <v>Leo</v>
      </c>
      <c r="G11" s="2" t="s">
        <v>42</v>
      </c>
      <c r="H11" t="str">
        <f>VLOOKUP(A11,MoonBonusDebuff!$A$2:$E$31,2,FALSE)</f>
        <v>Waxing Gibbous</v>
      </c>
      <c r="I11" t="str">
        <f>VLOOKUP(A11,MoonBonusDebuff!$A$2:$E$31,3,FALSE)</f>
        <v>+10% Speed</v>
      </c>
      <c r="J11" t="str">
        <f>VLOOKUP(A11,MoonBonusDebuff!$A$2:$E$31,4,FALSE)</f>
        <v>-5% Special Defense</v>
      </c>
      <c r="K11" t="str">
        <f>VLOOKUP(A11,MoonBonusDebuff!$A$2:$E$31,5,FALSE)</f>
        <v>Energy peaks, fueling quick movements but straining emotional resilience.</v>
      </c>
    </row>
    <row r="12" spans="1:11" x14ac:dyDescent="0.3">
      <c r="A12">
        <f t="shared" si="0"/>
        <v>11</v>
      </c>
      <c r="B12" s="3" t="s">
        <v>212</v>
      </c>
      <c r="C12" s="2" t="s">
        <v>105</v>
      </c>
      <c r="D12" s="2" t="s">
        <v>119</v>
      </c>
      <c r="E12" s="2" t="s">
        <v>213</v>
      </c>
      <c r="F12" t="str">
        <f>VLOOKUP(A12,SignTransits!$A$1:$C$31,3,FALSE)</f>
        <v>Virgo</v>
      </c>
      <c r="G12" s="2" t="s">
        <v>631</v>
      </c>
      <c r="H12" t="str">
        <f>VLOOKUP(A12,MoonBonusDebuff!$A$2:$E$31,2,FALSE)</f>
        <v>Full Moon</v>
      </c>
      <c r="I12" t="str">
        <f>VLOOKUP(A12,MoonBonusDebuff!$A$2:$E$31,3,FALSE)</f>
        <v>+10% Evasion</v>
      </c>
      <c r="J12" t="str">
        <f>VLOOKUP(A12,MoonBonusDebuff!$A$2:$E$31,4,FALSE)</f>
        <v>-5% Attack</v>
      </c>
      <c r="K12" t="str">
        <f>VLOOKUP(A12,MoonBonusDebuff!$A$2:$E$31,5,FALSE)</f>
        <v>The full moon enhances intuition and evasiveness, but direct power wanes.</v>
      </c>
    </row>
    <row r="13" spans="1:11" x14ac:dyDescent="0.3">
      <c r="A13">
        <f t="shared" si="0"/>
        <v>12</v>
      </c>
      <c r="B13" s="3" t="s">
        <v>214</v>
      </c>
      <c r="C13" s="2" t="s">
        <v>215</v>
      </c>
      <c r="D13" s="2" t="s">
        <v>216</v>
      </c>
      <c r="E13" s="2" t="s">
        <v>217</v>
      </c>
      <c r="F13" t="str">
        <f>VLOOKUP(A13,SignTransits!$A$1:$C$31,3,FALSE)</f>
        <v>Virgo</v>
      </c>
      <c r="G13" s="2" t="s">
        <v>45</v>
      </c>
      <c r="H13" t="str">
        <f>VLOOKUP(A13,MoonBonusDebuff!$A$2:$E$31,2,FALSE)</f>
        <v>Full Moon</v>
      </c>
      <c r="I13" t="str">
        <f>VLOOKUP(A13,MoonBonusDebuff!$A$2:$E$31,3,FALSE)</f>
        <v>+10% Accuracy</v>
      </c>
      <c r="J13" t="str">
        <f>VLOOKUP(A13,MoonBonusDebuff!$A$2:$E$31,4,FALSE)</f>
        <v>-5% Special Attack</v>
      </c>
      <c r="K13" t="str">
        <f>VLOOKUP(A13,MoonBonusDebuff!$A$2:$E$31,5,FALSE)</f>
        <v>Illumination brings clarity, but creative energies are subdued.</v>
      </c>
    </row>
    <row r="14" spans="1:11" x14ac:dyDescent="0.3">
      <c r="A14">
        <f t="shared" si="0"/>
        <v>13</v>
      </c>
      <c r="B14" s="3" t="s">
        <v>218</v>
      </c>
      <c r="C14" s="2" t="s">
        <v>219</v>
      </c>
      <c r="D14" s="2" t="s">
        <v>123</v>
      </c>
      <c r="E14" s="2" t="s">
        <v>220</v>
      </c>
      <c r="F14" t="str">
        <f>VLOOKUP(A14,SignTransits!$A$1:$C$31,3,FALSE)</f>
        <v>Libra</v>
      </c>
      <c r="G14" s="2" t="s">
        <v>632</v>
      </c>
      <c r="H14" t="str">
        <f>VLOOKUP(A14,MoonBonusDebuff!$A$2:$E$31,2,FALSE)</f>
        <v>Full Moon</v>
      </c>
      <c r="I14" t="str">
        <f>VLOOKUP(A14,MoonBonusDebuff!$A$2:$E$31,3,FALSE)</f>
        <v>+10% Defense</v>
      </c>
      <c r="J14" t="str">
        <f>VLOOKUP(A14,MoonBonusDebuff!$A$2:$E$31,4,FALSE)</f>
        <v>-5% Speed</v>
      </c>
      <c r="K14" t="str">
        <f>VLOOKUP(A14,MoonBonusDebuff!$A$2:$E$31,5,FALSE)</f>
        <v>The full moon solidifies defenses, though momentum may slow.</v>
      </c>
    </row>
    <row r="15" spans="1:11" x14ac:dyDescent="0.3">
      <c r="A15">
        <f t="shared" si="0"/>
        <v>14</v>
      </c>
      <c r="B15" s="3" t="s">
        <v>221</v>
      </c>
      <c r="C15" s="2" t="s">
        <v>97</v>
      </c>
      <c r="D15" s="2" t="s">
        <v>118</v>
      </c>
      <c r="E15" s="2" t="s">
        <v>222</v>
      </c>
      <c r="F15" t="str">
        <f>VLOOKUP(A15,SignTransits!$A$1:$C$31,3,FALSE)</f>
        <v>Libra</v>
      </c>
      <c r="G15" s="2" t="s">
        <v>48</v>
      </c>
      <c r="H15" t="str">
        <f>VLOOKUP(A15,MoonBonusDebuff!$A$2:$E$31,2,FALSE)</f>
        <v>Full Moon</v>
      </c>
      <c r="I15" t="str">
        <f>VLOOKUP(A15,MoonBonusDebuff!$A$2:$E$31,3,FALSE)</f>
        <v>+10% Special Defense</v>
      </c>
      <c r="J15" t="str">
        <f>VLOOKUP(A15,MoonBonusDebuff!$A$2:$E$31,4,FALSE)</f>
        <v>-5% Critical Hit Rate</v>
      </c>
      <c r="K15" t="str">
        <f>VLOOKUP(A15,MoonBonusDebuff!$A$2:$E$31,5,FALSE)</f>
        <v>Emotional strength peaks, but intensity of impact is reduced.</v>
      </c>
    </row>
    <row r="16" spans="1:11" x14ac:dyDescent="0.3">
      <c r="A16">
        <f t="shared" si="0"/>
        <v>15</v>
      </c>
      <c r="B16" s="3" t="s">
        <v>223</v>
      </c>
      <c r="C16" s="2" t="s">
        <v>224</v>
      </c>
      <c r="D16" s="2" t="s">
        <v>125</v>
      </c>
      <c r="E16" s="2" t="s">
        <v>225</v>
      </c>
      <c r="F16" t="str">
        <f>VLOOKUP(A16,SignTransits!$A$1:$C$31,3,FALSE)</f>
        <v>Scorpio</v>
      </c>
      <c r="G16" s="2" t="s">
        <v>633</v>
      </c>
      <c r="H16" t="str">
        <f>VLOOKUP(A16,MoonBonusDebuff!$A$2:$E$31,2,FALSE)</f>
        <v>Waning Gibbous</v>
      </c>
      <c r="I16" t="str">
        <f>VLOOKUP(A16,MoonBonusDebuff!$A$2:$E$31,3,FALSE)</f>
        <v>+10% HP</v>
      </c>
      <c r="J16" t="str">
        <f>VLOOKUP(A16,MoonBonusDebuff!$A$2:$E$31,4,FALSE)</f>
        <v>-5% Evasion</v>
      </c>
      <c r="K16" t="str">
        <f>VLOOKUP(A16,MoonBonusDebuff!$A$2:$E$31,5,FALSE)</f>
        <v>As the moon begins to wane, healing powers strengthen, though evasion weakens.</v>
      </c>
    </row>
    <row r="17" spans="1:11" x14ac:dyDescent="0.3">
      <c r="A17">
        <f t="shared" si="0"/>
        <v>16</v>
      </c>
      <c r="B17" s="3" t="s">
        <v>226</v>
      </c>
      <c r="C17" s="2" t="s">
        <v>227</v>
      </c>
      <c r="D17" s="2" t="s">
        <v>129</v>
      </c>
      <c r="E17" s="2" t="s">
        <v>228</v>
      </c>
      <c r="F17" t="str">
        <f>VLOOKUP(A17,SignTransits!$A$1:$C$31,3,FALSE)</f>
        <v>Scorpio</v>
      </c>
      <c r="G17" s="2" t="s">
        <v>51</v>
      </c>
      <c r="H17" t="str">
        <f>VLOOKUP(A17,MoonBonusDebuff!$A$2:$E$31,2,FALSE)</f>
        <v>Waning Gibbous</v>
      </c>
      <c r="I17" t="str">
        <f>VLOOKUP(A17,MoonBonusDebuff!$A$2:$E$31,3,FALSE)</f>
        <v>+10% Special Attack</v>
      </c>
      <c r="J17" t="str">
        <f>VLOOKUP(A17,MoonBonusDebuff!$A$2:$E$31,4,FALSE)</f>
        <v>-5% Defense</v>
      </c>
      <c r="K17" t="str">
        <f>VLOOKUP(A17,MoonBonusDebuff!$A$2:$E$31,5,FALSE)</f>
        <v>Reflective energy enhances creativity but diminishes physical defenses.</v>
      </c>
    </row>
    <row r="18" spans="1:11" ht="28.8" x14ac:dyDescent="0.3">
      <c r="A18">
        <f t="shared" si="0"/>
        <v>17</v>
      </c>
      <c r="B18" s="3" t="s">
        <v>229</v>
      </c>
      <c r="C18" s="2" t="s">
        <v>230</v>
      </c>
      <c r="D18" s="2" t="s">
        <v>231</v>
      </c>
      <c r="E18" s="2" t="s">
        <v>232</v>
      </c>
      <c r="F18" t="str">
        <f>VLOOKUP(A18,SignTransits!$A$1:$C$31,3,FALSE)</f>
        <v>Sagittarius</v>
      </c>
      <c r="G18" s="2" t="s">
        <v>634</v>
      </c>
      <c r="H18" t="str">
        <f>VLOOKUP(A18,MoonBonusDebuff!$A$2:$E$31,2,FALSE)</f>
        <v>Waning Gibbous</v>
      </c>
      <c r="I18" t="str">
        <f>VLOOKUP(A18,MoonBonusDebuff!$A$2:$E$31,3,FALSE)</f>
        <v>+10% Attack</v>
      </c>
      <c r="J18" t="str">
        <f>VLOOKUP(A18,MoonBonusDebuff!$A$2:$E$31,4,FALSE)</f>
        <v>-5% Special Defense</v>
      </c>
      <c r="K18" t="str">
        <f>VLOOKUP(A18,MoonBonusDebuff!$A$2:$E$31,5,FALSE)</f>
        <v>Action resumes with vigor, though emotional defenses are worn.</v>
      </c>
    </row>
    <row r="19" spans="1:11" x14ac:dyDescent="0.3">
      <c r="A19">
        <f t="shared" si="0"/>
        <v>18</v>
      </c>
      <c r="B19" s="3" t="s">
        <v>233</v>
      </c>
      <c r="C19" s="2" t="s">
        <v>234</v>
      </c>
      <c r="D19" s="2" t="s">
        <v>122</v>
      </c>
      <c r="E19" s="2" t="s">
        <v>235</v>
      </c>
      <c r="F19" t="str">
        <f>VLOOKUP(A19,SignTransits!$A$1:$C$31,3,FALSE)</f>
        <v>Sagittarius</v>
      </c>
      <c r="G19" t="s">
        <v>54</v>
      </c>
      <c r="H19" t="str">
        <f>VLOOKUP(A19,MoonBonusDebuff!$A$2:$E$31,2,FALSE)</f>
        <v>Last Quarter</v>
      </c>
      <c r="I19" t="str">
        <f>VLOOKUP(A19,MoonBonusDebuff!$A$2:$E$31,3,FALSE)</f>
        <v>+10% Speed</v>
      </c>
      <c r="J19" t="str">
        <f>VLOOKUP(A19,MoonBonusDebuff!$A$2:$E$31,4,FALSE)</f>
        <v>-5% HP</v>
      </c>
      <c r="K19" t="str">
        <f>VLOOKUP(A19,MoonBonusDebuff!$A$2:$E$31,5,FALSE)</f>
        <v>Energy spikes in preparation for release, but vitality may be strained.</v>
      </c>
    </row>
    <row r="20" spans="1:11" x14ac:dyDescent="0.3">
      <c r="A20">
        <f t="shared" si="0"/>
        <v>19</v>
      </c>
      <c r="B20" s="3" t="s">
        <v>236</v>
      </c>
      <c r="C20" s="2" t="s">
        <v>237</v>
      </c>
      <c r="D20" s="2" t="s">
        <v>238</v>
      </c>
      <c r="E20" s="2" t="s">
        <v>239</v>
      </c>
      <c r="F20" t="str">
        <f>VLOOKUP(A20,SignTransits!$A$1:$C$31,3,FALSE)</f>
        <v>Capricorn</v>
      </c>
      <c r="G20" s="2" t="s">
        <v>635</v>
      </c>
      <c r="H20" t="str">
        <f>VLOOKUP(A20,MoonBonusDebuff!$A$2:$E$31,2,FALSE)</f>
        <v>Last Quarter</v>
      </c>
      <c r="I20" t="str">
        <f>VLOOKUP(A20,MoonBonusDebuff!$A$2:$E$31,3,FALSE)</f>
        <v>+10% Critical Hit Rate</v>
      </c>
      <c r="J20" t="str">
        <f>VLOOKUP(A20,MoonBonusDebuff!$A$2:$E$31,4,FALSE)</f>
        <v>-5% Accuracy</v>
      </c>
      <c r="K20" t="str">
        <f>VLOOKUP(A20,MoonBonusDebuff!$A$2:$E$31,5,FALSE)</f>
        <v>Intensity resurfaces, though precision is lost as energy disperses.</v>
      </c>
    </row>
    <row r="21" spans="1:11" x14ac:dyDescent="0.3">
      <c r="A21">
        <f t="shared" si="0"/>
        <v>20</v>
      </c>
      <c r="B21" s="3" t="s">
        <v>240</v>
      </c>
      <c r="C21" s="2" t="s">
        <v>241</v>
      </c>
      <c r="D21" s="2" t="s">
        <v>118</v>
      </c>
      <c r="E21" s="2" t="s">
        <v>242</v>
      </c>
      <c r="F21" t="str">
        <f>VLOOKUP(A21,SignTransits!$A$1:$C$31,3,FALSE)</f>
        <v>Capricorn</v>
      </c>
      <c r="G21" s="2" t="s">
        <v>57</v>
      </c>
      <c r="H21" t="str">
        <f>VLOOKUP(A21,MoonBonusDebuff!$A$2:$E$31,2,FALSE)</f>
        <v>Waning Crescent</v>
      </c>
      <c r="I21" t="str">
        <f>VLOOKUP(A21,MoonBonusDebuff!$A$2:$E$31,3,FALSE)</f>
        <v>+10% Evasion</v>
      </c>
      <c r="J21" t="str">
        <f>VLOOKUP(A21,MoonBonusDebuff!$A$2:$E$31,4,FALSE)</f>
        <v>-5% Speed</v>
      </c>
      <c r="K21" t="str">
        <f>VLOOKUP(A21,MoonBonusDebuff!$A$2:$E$31,5,FALSE)</f>
        <v>Quiet and retreat enhance evasiveness, though speed is reduced.</v>
      </c>
    </row>
    <row r="22" spans="1:11" x14ac:dyDescent="0.3">
      <c r="A22">
        <f t="shared" si="0"/>
        <v>21</v>
      </c>
      <c r="B22" s="3" t="s">
        <v>243</v>
      </c>
      <c r="C22" s="2" t="s">
        <v>244</v>
      </c>
      <c r="D22" s="2" t="s">
        <v>245</v>
      </c>
      <c r="E22" s="2" t="s">
        <v>246</v>
      </c>
      <c r="F22" t="str">
        <f>VLOOKUP(A22,SignTransits!$A$1:$C$31,3,FALSE)</f>
        <v>Aquarius</v>
      </c>
      <c r="G22" s="2" t="s">
        <v>636</v>
      </c>
      <c r="H22" t="str">
        <f>VLOOKUP(A22,MoonBonusDebuff!$A$2:$E$31,2,FALSE)</f>
        <v>Waning Crescent</v>
      </c>
      <c r="I22" t="str">
        <f>VLOOKUP(A22,MoonBonusDebuff!$A$2:$E$31,3,FALSE)</f>
        <v>+10% Defense</v>
      </c>
      <c r="J22" t="str">
        <f>VLOOKUP(A22,MoonBonusDebuff!$A$2:$E$31,4,FALSE)</f>
        <v>-5% Attack</v>
      </c>
      <c r="K22" t="str">
        <f>VLOOKUP(A22,MoonBonusDebuff!$A$2:$E$31,5,FALSE)</f>
        <v>As the moon fades, defenses strengthen while offensive power diminishes.</v>
      </c>
    </row>
    <row r="23" spans="1:11" x14ac:dyDescent="0.3">
      <c r="A23">
        <f t="shared" si="0"/>
        <v>22</v>
      </c>
      <c r="B23" s="3" t="s">
        <v>247</v>
      </c>
      <c r="C23" s="2" t="s">
        <v>248</v>
      </c>
      <c r="D23" s="2" t="s">
        <v>123</v>
      </c>
      <c r="E23" s="2" t="s">
        <v>249</v>
      </c>
      <c r="F23" t="str">
        <f>VLOOKUP(A23,SignTransits!$A$1:$C$31,3,FALSE)</f>
        <v>Aquarius</v>
      </c>
      <c r="G23" s="2" t="s">
        <v>60</v>
      </c>
      <c r="H23" t="str">
        <f>VLOOKUP(A23,MoonBonusDebuff!$A$2:$E$31,2,FALSE)</f>
        <v>Waning Crescent</v>
      </c>
      <c r="I23" t="str">
        <f>VLOOKUP(A23,MoonBonusDebuff!$A$2:$E$31,3,FALSE)</f>
        <v>+10% Special Defense</v>
      </c>
      <c r="J23" t="str">
        <f>VLOOKUP(A23,MoonBonusDebuff!$A$2:$E$31,4,FALSE)</f>
        <v>-5% Special Attack</v>
      </c>
      <c r="K23" t="str">
        <f>VLOOKUP(A23,MoonBonusDebuff!$A$2:$E$31,5,FALSE)</f>
        <v>Inner calmness enhances emotional resilience, though creative output declines.</v>
      </c>
    </row>
    <row r="24" spans="1:11" x14ac:dyDescent="0.3">
      <c r="A24">
        <f t="shared" si="0"/>
        <v>23</v>
      </c>
      <c r="B24" s="3" t="s">
        <v>250</v>
      </c>
      <c r="C24" s="2" t="s">
        <v>251</v>
      </c>
      <c r="D24" s="2" t="s">
        <v>125</v>
      </c>
      <c r="E24" s="2" t="s">
        <v>252</v>
      </c>
      <c r="F24" t="str">
        <f>VLOOKUP(A24,SignTransits!$A$1:$C$31,3,FALSE)</f>
        <v>Pisces</v>
      </c>
      <c r="G24" s="2" t="s">
        <v>637</v>
      </c>
      <c r="H24" t="str">
        <f>VLOOKUP(A24,MoonBonusDebuff!$A$2:$E$31,2,FALSE)</f>
        <v>Waning Crescent</v>
      </c>
      <c r="I24" t="str">
        <f>VLOOKUP(A24,MoonBonusDebuff!$A$2:$E$31,3,FALSE)</f>
        <v>+10% HP</v>
      </c>
      <c r="J24" t="str">
        <f>VLOOKUP(A24,MoonBonusDebuff!$A$2:$E$31,4,FALSE)</f>
        <v>-5% Accuracy</v>
      </c>
      <c r="K24" t="str">
        <f>VLOOKUP(A24,MoonBonusDebuff!$A$2:$E$31,5,FALSE)</f>
        <v>Healing and rest increase, though precision may wane.</v>
      </c>
    </row>
    <row r="25" spans="1:11" x14ac:dyDescent="0.3">
      <c r="A25">
        <f t="shared" si="0"/>
        <v>24</v>
      </c>
      <c r="B25" s="3" t="s">
        <v>253</v>
      </c>
      <c r="C25" s="2" t="s">
        <v>98</v>
      </c>
      <c r="D25" s="2" t="s">
        <v>119</v>
      </c>
      <c r="E25" s="2" t="s">
        <v>254</v>
      </c>
      <c r="F25" t="str">
        <f>VLOOKUP(A25,SignTransits!$A$1:$C$31,3,FALSE)</f>
        <v>Pisces</v>
      </c>
      <c r="G25" s="2" t="s">
        <v>63</v>
      </c>
      <c r="H25" t="str">
        <f>VLOOKUP(A25,MoonBonusDebuff!$A$2:$E$31,2,FALSE)</f>
        <v>Waning Crescent</v>
      </c>
      <c r="I25" t="str">
        <f>VLOOKUP(A25,MoonBonusDebuff!$A$2:$E$31,3,FALSE)</f>
        <v>+10% Accuracy</v>
      </c>
      <c r="J25" t="str">
        <f>VLOOKUP(A25,MoonBonusDebuff!$A$2:$E$31,4,FALSE)</f>
        <v>-5% Speed</v>
      </c>
      <c r="K25" t="str">
        <f>VLOOKUP(A25,MoonBonusDebuff!$A$2:$E$31,5,FALSE)</f>
        <v>As the cycle nears completion, clarity returns, but momentum slows.</v>
      </c>
    </row>
    <row r="26" spans="1:11" x14ac:dyDescent="0.3">
      <c r="A26">
        <f t="shared" si="0"/>
        <v>25</v>
      </c>
      <c r="B26" s="3" t="s">
        <v>255</v>
      </c>
      <c r="C26" s="2" t="s">
        <v>256</v>
      </c>
      <c r="D26" s="2" t="s">
        <v>122</v>
      </c>
      <c r="E26" s="2" t="s">
        <v>257</v>
      </c>
      <c r="F26" t="str">
        <f>VLOOKUP(A26,SignTransits!$A$1:$C$31,3,FALSE)</f>
        <v>Aries</v>
      </c>
      <c r="G26" s="2" t="s">
        <v>638</v>
      </c>
      <c r="H26" t="str">
        <f>VLOOKUP(A26,MoonBonusDebuff!$A$2:$E$31,2,FALSE)</f>
        <v>Dark Moon</v>
      </c>
      <c r="I26" t="str">
        <f>VLOOKUP(A26,MoonBonusDebuff!$A$2:$E$31,3,FALSE)</f>
        <v>+10% Special Attack</v>
      </c>
      <c r="J26" t="str">
        <f>VLOOKUP(A26,MoonBonusDebuff!$A$2:$E$31,4,FALSE)</f>
        <v>-5% Defense</v>
      </c>
      <c r="K26" t="str">
        <f>VLOOKUP(A26,MoonBonusDebuff!$A$2:$E$31,5,FALSE)</f>
        <v>The hidden moon fosters deep creativity, but physical defenses are weakened.</v>
      </c>
    </row>
    <row r="27" spans="1:11" x14ac:dyDescent="0.3">
      <c r="A27">
        <f t="shared" si="0"/>
        <v>26</v>
      </c>
      <c r="B27" s="3" t="s">
        <v>258</v>
      </c>
      <c r="C27" s="2" t="s">
        <v>259</v>
      </c>
      <c r="D27" s="2" t="s">
        <v>260</v>
      </c>
      <c r="E27" s="2" t="s">
        <v>261</v>
      </c>
      <c r="F27" t="str">
        <f>VLOOKUP(A27,SignTransits!$A$1:$C$31,3,FALSE)</f>
        <v>Aries</v>
      </c>
      <c r="H27" t="str">
        <f>VLOOKUP(A27,MoonBonusDebuff!$A$2:$E$31,2,FALSE)</f>
        <v>Dark Moon</v>
      </c>
      <c r="I27" t="str">
        <f>VLOOKUP(A27,MoonBonusDebuff!$A$2:$E$31,3,FALSE)</f>
        <v>+10% Attack</v>
      </c>
      <c r="J27" t="str">
        <f>VLOOKUP(A27,MoonBonusDebuff!$A$2:$E$31,4,FALSE)</f>
        <v>-5% Special Defense</v>
      </c>
      <c r="K27" t="str">
        <f>VLOOKUP(A27,MoonBonusDebuff!$A$2:$E$31,5,FALSE)</f>
        <v>Quiet intensity builds, enhancing action while inner defenses are low.</v>
      </c>
    </row>
    <row r="28" spans="1:11" x14ac:dyDescent="0.3">
      <c r="A28">
        <f t="shared" si="0"/>
        <v>27</v>
      </c>
      <c r="B28" s="3" t="s">
        <v>262</v>
      </c>
      <c r="C28" s="2" t="s">
        <v>263</v>
      </c>
      <c r="D28" s="2" t="s">
        <v>127</v>
      </c>
      <c r="E28" s="2" t="s">
        <v>264</v>
      </c>
      <c r="F28" t="str">
        <f>VLOOKUP(A28,SignTransits!$A$1:$C$31,3,FALSE)</f>
        <v>Taurus</v>
      </c>
      <c r="H28" t="str">
        <f>VLOOKUP(A28,MoonBonusDebuff!$A$2:$E$31,2,FALSE)</f>
        <v>Dark Moon</v>
      </c>
      <c r="I28" t="str">
        <f>VLOOKUP(A28,MoonBonusDebuff!$A$2:$E$31,3,FALSE)</f>
        <v>+10% Evasion</v>
      </c>
      <c r="J28" t="str">
        <f>VLOOKUP(A28,MoonBonusDebuff!$A$2:$E$31,4,FALSE)</f>
        <v>-5% HP</v>
      </c>
      <c r="K28" t="str">
        <f>VLOOKUP(A28,MoonBonusDebuff!$A$2:$E$31,5,FALSE)</f>
        <v>Final retreat boosts evasiveness but saps remaining vitality.</v>
      </c>
    </row>
    <row r="29" spans="1:11" x14ac:dyDescent="0.3">
      <c r="A29">
        <f t="shared" si="0"/>
        <v>28</v>
      </c>
      <c r="B29" s="3" t="s">
        <v>265</v>
      </c>
      <c r="C29" s="2" t="s">
        <v>266</v>
      </c>
      <c r="D29" s="2" t="s">
        <v>133</v>
      </c>
      <c r="E29" s="2" t="s">
        <v>267</v>
      </c>
      <c r="F29" t="str">
        <f>VLOOKUP(A29,SignTransits!$A$1:$C$31,3,FALSE)</f>
        <v>Taurus</v>
      </c>
      <c r="H29" t="str">
        <f>VLOOKUP(A29,MoonBonusDebuff!$A$2:$E$31,2,FALSE)</f>
        <v>Dark Moon</v>
      </c>
      <c r="I29" t="str">
        <f>VLOOKUP(A29,MoonBonusDebuff!$A$2:$E$31,3,FALSE)</f>
        <v>+10% Critical Hit Rate</v>
      </c>
      <c r="J29" t="str">
        <f>VLOOKUP(A29,MoonBonusDebuff!$A$2:$E$31,4,FALSE)</f>
        <v>-5% Accuracy</v>
      </c>
      <c r="K29" t="str">
        <f>VLOOKUP(A29,MoonBonusDebuff!$A$2:$E$31,5,FALSE)</f>
        <v>The cycle ends with a final burst of intensity, but focus is scattered.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3133-8920-405D-9168-E362F96729A3}">
  <dimension ref="A1:G29"/>
  <sheetViews>
    <sheetView tabSelected="1" workbookViewId="0">
      <selection activeCell="G3" sqref="G3"/>
    </sheetView>
  </sheetViews>
  <sheetFormatPr defaultRowHeight="14.4" x14ac:dyDescent="0.3"/>
  <cols>
    <col min="2" max="2" width="17.6640625" customWidth="1"/>
    <col min="3" max="3" width="20.44140625" customWidth="1"/>
    <col min="4" max="4" width="17.6640625" customWidth="1"/>
    <col min="5" max="5" width="74.33203125" customWidth="1"/>
  </cols>
  <sheetData>
    <row r="1" spans="1:7" x14ac:dyDescent="0.3">
      <c r="A1" s="1" t="s">
        <v>27</v>
      </c>
      <c r="B1" s="1" t="s">
        <v>0</v>
      </c>
      <c r="C1" s="1" t="s">
        <v>574</v>
      </c>
      <c r="D1" s="1" t="s">
        <v>575</v>
      </c>
      <c r="E1" s="1" t="s">
        <v>29</v>
      </c>
      <c r="G1" s="5" t="s">
        <v>639</v>
      </c>
    </row>
    <row r="2" spans="1:7" x14ac:dyDescent="0.3">
      <c r="A2" s="2">
        <v>1</v>
      </c>
      <c r="B2" s="2" t="s">
        <v>3</v>
      </c>
      <c r="C2" s="2" t="s">
        <v>121</v>
      </c>
      <c r="D2" s="2" t="s">
        <v>576</v>
      </c>
      <c r="E2" s="2" t="s">
        <v>577</v>
      </c>
      <c r="G2" t="str">
        <f>CONCATENATE("[",CHAR(34),B2,CHAR(34),",",CHAR(34),B3,CHAR(34),",",CHAR(34),B4,CHAR(34),",",CHAR(34),B5,CHAR(34),",",CHAR(34),B6,CHAR(34),",",CHAR(34),B7,CHAR(34),",",CHAR(34),B8,CHAR(34),",",CHAR(34),B9,CHAR(34),",",CHAR(34),B10,CHAR(34),",",CHAR(34),B11,CHAR(34),",",CHAR(34),B12,CHAR(34),",",CHAR(34),B13,CHAR(34),",",CHAR(34),B14,CHAR(34),",",CHAR(34),B15,CHAR(34),",",CHAR(34),B16,CHAR(34),",",CHAR(34),B17,CHAR(34),",",CHAR(34),B18,CHAR(34),",",CHAR(34),B19,CHAR(34),",",CHAR(34),B20,CHAR(34),",",CHAR(34),B21,CHAR(34),",",CHAR(34),B22,CHAR(34),",",CHAR(34),B23,CHAR(34),",",CHAR(34),B24,CHAR(34),",",CHAR(34),B25,CHAR(34),",",CHAR(34),B26,CHAR(34),",",CHAR(34),B27,CHAR(34),",",CHAR(34),B28,CHAR(34),",",CHAR(34),B29,CHAR(34),"]")</f>
        <v>["New Moon","Waxing Crescent","Waxing Crescent","Waxing Crescent","First Quarter","First Quarter","Waxing Gibbous","Waxing Gibbous","Waxing Gibbous","Waxing Gibbous","Full Moon","Full Moon","Full Moon","Full Moon","Waning Gibbous","Waning Gibbous","Waning Gibbous","Last Quarter","Last Quarter","Waning Crescent","Waning Crescent","Waning Crescent","Waning Crescent","Waning Crescent","Dark Moon","Dark Moon","Dark Moon","Dark Moon"]</v>
      </c>
    </row>
    <row r="3" spans="1:7" x14ac:dyDescent="0.3">
      <c r="A3" s="2">
        <v>2</v>
      </c>
      <c r="B3" s="2" t="s">
        <v>6</v>
      </c>
      <c r="C3" s="2" t="s">
        <v>118</v>
      </c>
      <c r="D3" s="2" t="s">
        <v>578</v>
      </c>
      <c r="E3" s="2" t="s">
        <v>579</v>
      </c>
    </row>
    <row r="4" spans="1:7" x14ac:dyDescent="0.3">
      <c r="A4" s="2">
        <v>3</v>
      </c>
      <c r="B4" s="2" t="s">
        <v>6</v>
      </c>
      <c r="C4" s="2" t="s">
        <v>123</v>
      </c>
      <c r="D4" s="2" t="s">
        <v>580</v>
      </c>
      <c r="E4" s="2" t="s">
        <v>581</v>
      </c>
    </row>
    <row r="5" spans="1:7" x14ac:dyDescent="0.3">
      <c r="A5" s="2">
        <v>4</v>
      </c>
      <c r="B5" s="2" t="s">
        <v>6</v>
      </c>
      <c r="C5" s="2" t="s">
        <v>127</v>
      </c>
      <c r="D5" s="2" t="s">
        <v>582</v>
      </c>
      <c r="E5" s="2" t="s">
        <v>583</v>
      </c>
    </row>
    <row r="6" spans="1:7" x14ac:dyDescent="0.3">
      <c r="A6" s="2">
        <v>5</v>
      </c>
      <c r="B6" s="2" t="s">
        <v>9</v>
      </c>
      <c r="C6" s="2" t="s">
        <v>125</v>
      </c>
      <c r="D6" s="2" t="s">
        <v>584</v>
      </c>
      <c r="E6" s="2" t="s">
        <v>585</v>
      </c>
    </row>
    <row r="7" spans="1:7" x14ac:dyDescent="0.3">
      <c r="A7" s="2">
        <v>6</v>
      </c>
      <c r="B7" s="2" t="s">
        <v>9</v>
      </c>
      <c r="C7" s="2" t="s">
        <v>119</v>
      </c>
      <c r="D7" s="2" t="s">
        <v>582</v>
      </c>
      <c r="E7" s="2" t="s">
        <v>586</v>
      </c>
    </row>
    <row r="8" spans="1:7" x14ac:dyDescent="0.3">
      <c r="A8" s="2">
        <v>7</v>
      </c>
      <c r="B8" s="2" t="s">
        <v>12</v>
      </c>
      <c r="C8" s="2" t="s">
        <v>122</v>
      </c>
      <c r="D8" s="2" t="s">
        <v>587</v>
      </c>
      <c r="E8" s="2" t="s">
        <v>588</v>
      </c>
    </row>
    <row r="9" spans="1:7" x14ac:dyDescent="0.3">
      <c r="A9" s="2">
        <v>8</v>
      </c>
      <c r="B9" s="2" t="s">
        <v>12</v>
      </c>
      <c r="C9" s="2" t="s">
        <v>137</v>
      </c>
      <c r="D9" s="2" t="s">
        <v>582</v>
      </c>
      <c r="E9" s="2" t="s">
        <v>589</v>
      </c>
    </row>
    <row r="10" spans="1:7" x14ac:dyDescent="0.3">
      <c r="A10" s="2">
        <v>9</v>
      </c>
      <c r="B10" s="2" t="s">
        <v>12</v>
      </c>
      <c r="C10" s="2" t="s">
        <v>590</v>
      </c>
      <c r="D10" s="2" t="s">
        <v>578</v>
      </c>
      <c r="E10" s="2" t="s">
        <v>591</v>
      </c>
    </row>
    <row r="11" spans="1:7" x14ac:dyDescent="0.3">
      <c r="A11" s="2">
        <v>10</v>
      </c>
      <c r="B11" s="2" t="s">
        <v>12</v>
      </c>
      <c r="C11" s="2" t="s">
        <v>121</v>
      </c>
      <c r="D11" s="2" t="s">
        <v>580</v>
      </c>
      <c r="E11" s="2" t="s">
        <v>592</v>
      </c>
    </row>
    <row r="12" spans="1:7" x14ac:dyDescent="0.3">
      <c r="A12" s="2">
        <v>11</v>
      </c>
      <c r="B12" s="2" t="s">
        <v>15</v>
      </c>
      <c r="C12" s="2" t="s">
        <v>127</v>
      </c>
      <c r="D12" s="2" t="s">
        <v>587</v>
      </c>
      <c r="E12" s="2" t="s">
        <v>593</v>
      </c>
    </row>
    <row r="13" spans="1:7" x14ac:dyDescent="0.3">
      <c r="A13" s="2">
        <v>12</v>
      </c>
      <c r="B13" s="2" t="s">
        <v>15</v>
      </c>
      <c r="C13" s="2" t="s">
        <v>125</v>
      </c>
      <c r="D13" s="2" t="s">
        <v>594</v>
      </c>
      <c r="E13" s="2" t="s">
        <v>595</v>
      </c>
    </row>
    <row r="14" spans="1:7" x14ac:dyDescent="0.3">
      <c r="A14" s="2">
        <v>13</v>
      </c>
      <c r="B14" s="2" t="s">
        <v>15</v>
      </c>
      <c r="C14" s="2" t="s">
        <v>119</v>
      </c>
      <c r="D14" s="2" t="s">
        <v>582</v>
      </c>
      <c r="E14" s="2" t="s">
        <v>596</v>
      </c>
    </row>
    <row r="15" spans="1:7" x14ac:dyDescent="0.3">
      <c r="A15" s="2">
        <v>14</v>
      </c>
      <c r="B15" s="2" t="s">
        <v>15</v>
      </c>
      <c r="C15" s="2" t="s">
        <v>122</v>
      </c>
      <c r="D15" s="2" t="s">
        <v>597</v>
      </c>
      <c r="E15" s="2" t="s">
        <v>598</v>
      </c>
    </row>
    <row r="16" spans="1:7" x14ac:dyDescent="0.3">
      <c r="A16" s="2">
        <v>15</v>
      </c>
      <c r="B16" s="2" t="s">
        <v>18</v>
      </c>
      <c r="C16" s="2" t="s">
        <v>137</v>
      </c>
      <c r="D16" s="2" t="s">
        <v>584</v>
      </c>
      <c r="E16" s="2" t="s">
        <v>599</v>
      </c>
    </row>
    <row r="17" spans="1:5" x14ac:dyDescent="0.3">
      <c r="A17" s="2">
        <v>16</v>
      </c>
      <c r="B17" s="2" t="s">
        <v>18</v>
      </c>
      <c r="C17" s="2" t="s">
        <v>123</v>
      </c>
      <c r="D17" s="2" t="s">
        <v>578</v>
      </c>
      <c r="E17" s="2" t="s">
        <v>600</v>
      </c>
    </row>
    <row r="18" spans="1:5" x14ac:dyDescent="0.3">
      <c r="A18" s="2">
        <v>17</v>
      </c>
      <c r="B18" s="2" t="s">
        <v>18</v>
      </c>
      <c r="C18" s="2" t="s">
        <v>118</v>
      </c>
      <c r="D18" s="2" t="s">
        <v>580</v>
      </c>
      <c r="E18" s="2" t="s">
        <v>601</v>
      </c>
    </row>
    <row r="19" spans="1:5" x14ac:dyDescent="0.3">
      <c r="A19" s="2">
        <v>18</v>
      </c>
      <c r="B19" s="2" t="s">
        <v>21</v>
      </c>
      <c r="C19" s="2" t="s">
        <v>121</v>
      </c>
      <c r="D19" s="2" t="s">
        <v>602</v>
      </c>
      <c r="E19" s="2" t="s">
        <v>603</v>
      </c>
    </row>
    <row r="20" spans="1:5" x14ac:dyDescent="0.3">
      <c r="A20" s="2">
        <v>19</v>
      </c>
      <c r="B20" s="2" t="s">
        <v>21</v>
      </c>
      <c r="C20" s="2" t="s">
        <v>590</v>
      </c>
      <c r="D20" s="2" t="s">
        <v>576</v>
      </c>
      <c r="E20" s="2" t="s">
        <v>604</v>
      </c>
    </row>
    <row r="21" spans="1:5" x14ac:dyDescent="0.3">
      <c r="A21" s="2">
        <v>20</v>
      </c>
      <c r="B21" s="2" t="s">
        <v>24</v>
      </c>
      <c r="C21" s="2" t="s">
        <v>127</v>
      </c>
      <c r="D21" s="2" t="s">
        <v>582</v>
      </c>
      <c r="E21" s="2" t="s">
        <v>605</v>
      </c>
    </row>
    <row r="22" spans="1:5" x14ac:dyDescent="0.3">
      <c r="A22" s="2">
        <v>21</v>
      </c>
      <c r="B22" s="2" t="s">
        <v>24</v>
      </c>
      <c r="C22" s="2" t="s">
        <v>119</v>
      </c>
      <c r="D22" s="2" t="s">
        <v>587</v>
      </c>
      <c r="E22" s="2" t="s">
        <v>606</v>
      </c>
    </row>
    <row r="23" spans="1:5" x14ac:dyDescent="0.3">
      <c r="A23" s="2">
        <v>22</v>
      </c>
      <c r="B23" s="2" t="s">
        <v>24</v>
      </c>
      <c r="C23" s="2" t="s">
        <v>122</v>
      </c>
      <c r="D23" s="2" t="s">
        <v>594</v>
      </c>
      <c r="E23" s="2" t="s">
        <v>607</v>
      </c>
    </row>
    <row r="24" spans="1:5" x14ac:dyDescent="0.3">
      <c r="A24" s="2">
        <v>23</v>
      </c>
      <c r="B24" s="2" t="s">
        <v>24</v>
      </c>
      <c r="C24" s="2" t="s">
        <v>137</v>
      </c>
      <c r="D24" s="2" t="s">
        <v>576</v>
      </c>
      <c r="E24" s="2" t="s">
        <v>608</v>
      </c>
    </row>
    <row r="25" spans="1:5" x14ac:dyDescent="0.3">
      <c r="A25" s="2">
        <v>24</v>
      </c>
      <c r="B25" s="2" t="s">
        <v>24</v>
      </c>
      <c r="C25" s="2" t="s">
        <v>125</v>
      </c>
      <c r="D25" s="2" t="s">
        <v>582</v>
      </c>
      <c r="E25" s="2" t="s">
        <v>609</v>
      </c>
    </row>
    <row r="26" spans="1:5" x14ac:dyDescent="0.3">
      <c r="A26" s="2">
        <v>25</v>
      </c>
      <c r="B26" s="2" t="s">
        <v>610</v>
      </c>
      <c r="C26" s="2" t="s">
        <v>123</v>
      </c>
      <c r="D26" s="2" t="s">
        <v>578</v>
      </c>
      <c r="E26" s="2" t="s">
        <v>611</v>
      </c>
    </row>
    <row r="27" spans="1:5" x14ac:dyDescent="0.3">
      <c r="A27" s="2">
        <v>26</v>
      </c>
      <c r="B27" s="2" t="s">
        <v>610</v>
      </c>
      <c r="C27" s="2" t="s">
        <v>118</v>
      </c>
      <c r="D27" s="2" t="s">
        <v>580</v>
      </c>
      <c r="E27" s="2" t="s">
        <v>612</v>
      </c>
    </row>
    <row r="28" spans="1:5" x14ac:dyDescent="0.3">
      <c r="A28" s="2">
        <v>27</v>
      </c>
      <c r="B28" s="2" t="s">
        <v>610</v>
      </c>
      <c r="C28" s="2" t="s">
        <v>127</v>
      </c>
      <c r="D28" s="2" t="s">
        <v>602</v>
      </c>
      <c r="E28" s="2" t="s">
        <v>613</v>
      </c>
    </row>
    <row r="29" spans="1:5" x14ac:dyDescent="0.3">
      <c r="A29" s="2">
        <v>28</v>
      </c>
      <c r="B29" s="2" t="s">
        <v>610</v>
      </c>
      <c r="C29" s="2" t="s">
        <v>590</v>
      </c>
      <c r="D29" s="2" t="s">
        <v>576</v>
      </c>
      <c r="E29" s="2" t="s">
        <v>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1AED-BFD0-4EC7-BE0F-AA6DAC5076C7}">
  <sheetPr>
    <tabColor theme="5" tint="-0.249977111117893"/>
  </sheetPr>
  <dimension ref="A1:F33"/>
  <sheetViews>
    <sheetView topLeftCell="A3" workbookViewId="0">
      <selection activeCell="C13" sqref="C13"/>
    </sheetView>
  </sheetViews>
  <sheetFormatPr defaultRowHeight="14.4" x14ac:dyDescent="0.3"/>
  <cols>
    <col min="2" max="2" width="14.88671875" customWidth="1"/>
    <col min="3" max="3" width="12.5546875" customWidth="1"/>
    <col min="4" max="4" width="23.109375" customWidth="1"/>
    <col min="5" max="5" width="22.21875" customWidth="1"/>
    <col min="6" max="6" width="47.6640625" customWidth="1"/>
  </cols>
  <sheetData>
    <row r="1" spans="1:6" ht="18" x14ac:dyDescent="0.3">
      <c r="A1" s="4" t="s">
        <v>72</v>
      </c>
      <c r="E1" s="7" t="s">
        <v>142</v>
      </c>
      <c r="F1" s="6"/>
    </row>
    <row r="3" spans="1:6" ht="43.2" x14ac:dyDescent="0.3">
      <c r="A3" s="1" t="s">
        <v>27</v>
      </c>
      <c r="B3" s="1" t="s">
        <v>0</v>
      </c>
      <c r="C3" s="1" t="s">
        <v>28</v>
      </c>
      <c r="D3" s="1" t="s">
        <v>1</v>
      </c>
      <c r="E3" s="1" t="s">
        <v>2</v>
      </c>
      <c r="F3" s="1" t="s">
        <v>29</v>
      </c>
    </row>
    <row r="4" spans="1:6" x14ac:dyDescent="0.3">
      <c r="A4" s="2">
        <v>1</v>
      </c>
      <c r="B4" s="2" t="s">
        <v>3</v>
      </c>
      <c r="C4" s="2" t="s">
        <v>30</v>
      </c>
      <c r="D4" s="2" t="s">
        <v>73</v>
      </c>
      <c r="E4" s="2" t="s">
        <v>74</v>
      </c>
      <c r="F4" s="2" t="s">
        <v>31</v>
      </c>
    </row>
    <row r="5" spans="1:6" x14ac:dyDescent="0.3">
      <c r="A5" s="2">
        <v>2</v>
      </c>
      <c r="B5" s="2" t="s">
        <v>3</v>
      </c>
      <c r="C5" s="2" t="s">
        <v>30</v>
      </c>
      <c r="D5" s="2" t="s">
        <v>73</v>
      </c>
      <c r="E5" s="2" t="s">
        <v>74</v>
      </c>
      <c r="F5" s="2" t="s">
        <v>32</v>
      </c>
    </row>
    <row r="6" spans="1:6" x14ac:dyDescent="0.3">
      <c r="A6" s="2">
        <v>3</v>
      </c>
      <c r="B6" s="2" t="s">
        <v>3</v>
      </c>
      <c r="C6" s="2" t="s">
        <v>33</v>
      </c>
      <c r="D6" s="2" t="s">
        <v>7</v>
      </c>
      <c r="E6" s="2" t="s">
        <v>8</v>
      </c>
      <c r="F6" s="2" t="s">
        <v>34</v>
      </c>
    </row>
    <row r="7" spans="1:6" x14ac:dyDescent="0.3">
      <c r="A7" s="2">
        <v>4</v>
      </c>
      <c r="B7" s="2" t="s">
        <v>3</v>
      </c>
      <c r="C7" s="2" t="s">
        <v>33</v>
      </c>
      <c r="D7" s="2" t="s">
        <v>7</v>
      </c>
      <c r="E7" s="2" t="s">
        <v>8</v>
      </c>
      <c r="F7" s="2" t="s">
        <v>35</v>
      </c>
    </row>
    <row r="8" spans="1:6" x14ac:dyDescent="0.3">
      <c r="A8" s="2">
        <v>5</v>
      </c>
      <c r="B8" s="2" t="s">
        <v>6</v>
      </c>
      <c r="C8" s="2" t="s">
        <v>36</v>
      </c>
      <c r="D8" s="2" t="s">
        <v>75</v>
      </c>
      <c r="E8" s="2" t="s">
        <v>76</v>
      </c>
      <c r="F8" s="2" t="s">
        <v>37</v>
      </c>
    </row>
    <row r="9" spans="1:6" x14ac:dyDescent="0.3">
      <c r="A9" s="2">
        <v>6</v>
      </c>
      <c r="B9" s="2" t="s">
        <v>6</v>
      </c>
      <c r="C9" s="2" t="s">
        <v>36</v>
      </c>
      <c r="D9" s="2" t="s">
        <v>75</v>
      </c>
      <c r="E9" s="2" t="s">
        <v>76</v>
      </c>
      <c r="F9" s="2" t="s">
        <v>38</v>
      </c>
    </row>
    <row r="10" spans="1:6" x14ac:dyDescent="0.3">
      <c r="A10" s="2">
        <v>7</v>
      </c>
      <c r="B10" s="2" t="s">
        <v>6</v>
      </c>
      <c r="C10" s="2" t="s">
        <v>39</v>
      </c>
      <c r="D10" s="2" t="s">
        <v>77</v>
      </c>
      <c r="E10" s="2" t="s">
        <v>78</v>
      </c>
      <c r="F10" s="2" t="s">
        <v>40</v>
      </c>
    </row>
    <row r="11" spans="1:6" x14ac:dyDescent="0.3">
      <c r="A11" s="2">
        <v>8</v>
      </c>
      <c r="B11" s="2" t="s">
        <v>6</v>
      </c>
      <c r="C11" s="2" t="s">
        <v>39</v>
      </c>
      <c r="D11" s="2" t="s">
        <v>77</v>
      </c>
      <c r="E11" s="2" t="s">
        <v>78</v>
      </c>
      <c r="F11" s="2" t="s">
        <v>41</v>
      </c>
    </row>
    <row r="12" spans="1:6" x14ac:dyDescent="0.3">
      <c r="A12" s="2">
        <v>9</v>
      </c>
      <c r="B12" s="2" t="s">
        <v>9</v>
      </c>
      <c r="C12" s="2" t="s">
        <v>42</v>
      </c>
      <c r="D12" s="2" t="s">
        <v>79</v>
      </c>
      <c r="E12" s="2" t="s">
        <v>80</v>
      </c>
      <c r="F12" s="2" t="s">
        <v>43</v>
      </c>
    </row>
    <row r="13" spans="1:6" x14ac:dyDescent="0.3">
      <c r="A13" s="2">
        <v>10</v>
      </c>
      <c r="B13" s="2" t="s">
        <v>9</v>
      </c>
      <c r="C13" s="2" t="s">
        <v>42</v>
      </c>
      <c r="D13" s="2" t="s">
        <v>79</v>
      </c>
      <c r="E13" s="2" t="s">
        <v>80</v>
      </c>
      <c r="F13" s="2" t="s">
        <v>44</v>
      </c>
    </row>
    <row r="14" spans="1:6" x14ac:dyDescent="0.3">
      <c r="A14" s="2">
        <v>11</v>
      </c>
      <c r="B14" s="2" t="s">
        <v>9</v>
      </c>
      <c r="C14" s="2" t="s">
        <v>45</v>
      </c>
      <c r="D14" s="2" t="s">
        <v>13</v>
      </c>
      <c r="E14" s="2" t="s">
        <v>81</v>
      </c>
      <c r="F14" s="2" t="s">
        <v>46</v>
      </c>
    </row>
    <row r="15" spans="1:6" x14ac:dyDescent="0.3">
      <c r="A15" s="2">
        <v>12</v>
      </c>
      <c r="B15" s="2" t="s">
        <v>9</v>
      </c>
      <c r="C15" s="2" t="s">
        <v>45</v>
      </c>
      <c r="D15" s="2" t="s">
        <v>13</v>
      </c>
      <c r="E15" s="2" t="s">
        <v>81</v>
      </c>
      <c r="F15" s="2" t="s">
        <v>47</v>
      </c>
    </row>
    <row r="16" spans="1:6" x14ac:dyDescent="0.3">
      <c r="A16" s="2">
        <v>13</v>
      </c>
      <c r="B16" s="2" t="s">
        <v>12</v>
      </c>
      <c r="C16" s="2" t="s">
        <v>48</v>
      </c>
      <c r="D16" s="2" t="s">
        <v>26</v>
      </c>
      <c r="E16" s="2" t="s">
        <v>82</v>
      </c>
      <c r="F16" s="2" t="s">
        <v>49</v>
      </c>
    </row>
    <row r="17" spans="1:6" x14ac:dyDescent="0.3">
      <c r="A17" s="2">
        <v>14</v>
      </c>
      <c r="B17" s="2" t="s">
        <v>12</v>
      </c>
      <c r="C17" s="2" t="s">
        <v>48</v>
      </c>
      <c r="D17" s="2" t="s">
        <v>26</v>
      </c>
      <c r="E17" s="2" t="s">
        <v>82</v>
      </c>
      <c r="F17" s="2" t="s">
        <v>50</v>
      </c>
    </row>
    <row r="18" spans="1:6" x14ac:dyDescent="0.3">
      <c r="A18" s="2">
        <v>15</v>
      </c>
      <c r="B18" s="2" t="s">
        <v>12</v>
      </c>
      <c r="C18" s="2" t="s">
        <v>51</v>
      </c>
      <c r="D18" s="2" t="s">
        <v>83</v>
      </c>
      <c r="E18" s="2" t="s">
        <v>84</v>
      </c>
      <c r="F18" s="2" t="s">
        <v>52</v>
      </c>
    </row>
    <row r="19" spans="1:6" x14ac:dyDescent="0.3">
      <c r="A19" s="2">
        <v>16</v>
      </c>
      <c r="B19" s="2" t="s">
        <v>12</v>
      </c>
      <c r="C19" s="2" t="s">
        <v>51</v>
      </c>
      <c r="D19" s="2" t="s">
        <v>83</v>
      </c>
      <c r="E19" s="2" t="s">
        <v>84</v>
      </c>
      <c r="F19" s="2" t="s">
        <v>53</v>
      </c>
    </row>
    <row r="20" spans="1:6" x14ac:dyDescent="0.3">
      <c r="A20" s="2">
        <v>17</v>
      </c>
      <c r="B20" s="2" t="s">
        <v>15</v>
      </c>
      <c r="C20" s="2" t="s">
        <v>54</v>
      </c>
      <c r="D20" s="2" t="s">
        <v>85</v>
      </c>
      <c r="E20" s="2" t="s">
        <v>86</v>
      </c>
      <c r="F20" s="2" t="s">
        <v>55</v>
      </c>
    </row>
    <row r="21" spans="1:6" x14ac:dyDescent="0.3">
      <c r="A21" s="2">
        <v>18</v>
      </c>
      <c r="B21" s="2" t="s">
        <v>15</v>
      </c>
      <c r="C21" s="2" t="s">
        <v>54</v>
      </c>
      <c r="D21" s="2" t="s">
        <v>85</v>
      </c>
      <c r="E21" s="2" t="s">
        <v>86</v>
      </c>
      <c r="F21" s="2" t="s">
        <v>56</v>
      </c>
    </row>
    <row r="22" spans="1:6" x14ac:dyDescent="0.3">
      <c r="A22" s="2">
        <v>19</v>
      </c>
      <c r="B22" s="2" t="s">
        <v>15</v>
      </c>
      <c r="C22" s="2" t="s">
        <v>57</v>
      </c>
      <c r="D22" s="2" t="s">
        <v>87</v>
      </c>
      <c r="E22" s="2" t="s">
        <v>88</v>
      </c>
      <c r="F22" s="2" t="s">
        <v>58</v>
      </c>
    </row>
    <row r="23" spans="1:6" x14ac:dyDescent="0.3">
      <c r="A23" s="2">
        <v>20</v>
      </c>
      <c r="B23" s="2" t="s">
        <v>15</v>
      </c>
      <c r="C23" s="2" t="s">
        <v>57</v>
      </c>
      <c r="D23" s="2" t="s">
        <v>87</v>
      </c>
      <c r="E23" s="2" t="s">
        <v>88</v>
      </c>
      <c r="F23" s="2" t="s">
        <v>59</v>
      </c>
    </row>
    <row r="24" spans="1:6" x14ac:dyDescent="0.3">
      <c r="A24" s="2">
        <v>21</v>
      </c>
      <c r="B24" s="2" t="s">
        <v>18</v>
      </c>
      <c r="C24" s="2" t="s">
        <v>60</v>
      </c>
      <c r="D24" s="2" t="s">
        <v>89</v>
      </c>
      <c r="E24" s="2" t="s">
        <v>90</v>
      </c>
      <c r="F24" s="2" t="s">
        <v>61</v>
      </c>
    </row>
    <row r="25" spans="1:6" x14ac:dyDescent="0.3">
      <c r="A25" s="2">
        <v>22</v>
      </c>
      <c r="B25" s="2" t="s">
        <v>18</v>
      </c>
      <c r="C25" s="2" t="s">
        <v>60</v>
      </c>
      <c r="D25" s="2" t="s">
        <v>89</v>
      </c>
      <c r="E25" s="2" t="s">
        <v>90</v>
      </c>
      <c r="F25" s="2" t="s">
        <v>62</v>
      </c>
    </row>
    <row r="26" spans="1:6" x14ac:dyDescent="0.3">
      <c r="A26" s="2">
        <v>23</v>
      </c>
      <c r="B26" s="2" t="s">
        <v>18</v>
      </c>
      <c r="C26" s="2" t="s">
        <v>63</v>
      </c>
      <c r="D26" s="2" t="s">
        <v>91</v>
      </c>
      <c r="E26" s="2" t="s">
        <v>17</v>
      </c>
      <c r="F26" s="2" t="s">
        <v>64</v>
      </c>
    </row>
    <row r="27" spans="1:6" x14ac:dyDescent="0.3">
      <c r="A27" s="2">
        <v>24</v>
      </c>
      <c r="B27" s="2" t="s">
        <v>18</v>
      </c>
      <c r="C27" s="2" t="s">
        <v>63</v>
      </c>
      <c r="D27" s="2" t="s">
        <v>91</v>
      </c>
      <c r="E27" s="2" t="s">
        <v>17</v>
      </c>
      <c r="F27" s="2" t="s">
        <v>65</v>
      </c>
    </row>
    <row r="28" spans="1:6" x14ac:dyDescent="0.3">
      <c r="A28" s="2">
        <v>25</v>
      </c>
      <c r="B28" s="2" t="s">
        <v>21</v>
      </c>
      <c r="C28" s="2" t="s">
        <v>30</v>
      </c>
      <c r="D28" s="2" t="s">
        <v>73</v>
      </c>
      <c r="E28" s="2" t="s">
        <v>74</v>
      </c>
      <c r="F28" s="2" t="s">
        <v>66</v>
      </c>
    </row>
    <row r="29" spans="1:6" x14ac:dyDescent="0.3">
      <c r="A29" s="2">
        <v>26</v>
      </c>
      <c r="B29" s="2" t="s">
        <v>21</v>
      </c>
      <c r="C29" s="2" t="s">
        <v>30</v>
      </c>
      <c r="D29" s="2" t="s">
        <v>73</v>
      </c>
      <c r="E29" s="2" t="s">
        <v>74</v>
      </c>
      <c r="F29" s="2" t="s">
        <v>67</v>
      </c>
    </row>
    <row r="30" spans="1:6" x14ac:dyDescent="0.3">
      <c r="A30" s="2">
        <v>27</v>
      </c>
      <c r="B30" s="2" t="s">
        <v>21</v>
      </c>
      <c r="C30" s="2" t="s">
        <v>33</v>
      </c>
      <c r="D30" s="2" t="s">
        <v>7</v>
      </c>
      <c r="E30" s="2" t="s">
        <v>8</v>
      </c>
      <c r="F30" s="2" t="s">
        <v>68</v>
      </c>
    </row>
    <row r="31" spans="1:6" x14ac:dyDescent="0.3">
      <c r="A31" s="2">
        <v>28</v>
      </c>
      <c r="B31" s="2" t="s">
        <v>21</v>
      </c>
      <c r="C31" s="2" t="s">
        <v>33</v>
      </c>
      <c r="D31" s="2" t="s">
        <v>7</v>
      </c>
      <c r="E31" s="2" t="s">
        <v>8</v>
      </c>
      <c r="F31" s="2" t="s">
        <v>69</v>
      </c>
    </row>
    <row r="32" spans="1:6" x14ac:dyDescent="0.3">
      <c r="A32" s="2">
        <v>29</v>
      </c>
      <c r="B32" s="2" t="s">
        <v>24</v>
      </c>
      <c r="C32" s="2" t="s">
        <v>36</v>
      </c>
      <c r="D32" s="2" t="s">
        <v>75</v>
      </c>
      <c r="E32" s="2" t="s">
        <v>76</v>
      </c>
      <c r="F32" s="2" t="s">
        <v>70</v>
      </c>
    </row>
    <row r="33" spans="1:6" x14ac:dyDescent="0.3">
      <c r="A33" s="2">
        <v>30</v>
      </c>
      <c r="B33" s="2" t="s">
        <v>24</v>
      </c>
      <c r="C33" s="2" t="s">
        <v>36</v>
      </c>
      <c r="D33" s="2" t="s">
        <v>75</v>
      </c>
      <c r="E33" s="2" t="s">
        <v>76</v>
      </c>
      <c r="F33" s="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5396-D78F-482C-9C88-A5E4981F6FE7}">
  <sheetPr>
    <tabColor theme="7" tint="0.59999389629810485"/>
  </sheetPr>
  <dimension ref="A2:E19"/>
  <sheetViews>
    <sheetView workbookViewId="0">
      <selection activeCell="A9" sqref="A9"/>
    </sheetView>
  </sheetViews>
  <sheetFormatPr defaultRowHeight="14.4" x14ac:dyDescent="0.3"/>
  <cols>
    <col min="2" max="2" width="21" customWidth="1"/>
    <col min="3" max="3" width="15.44140625" customWidth="1"/>
  </cols>
  <sheetData>
    <row r="2" spans="1:5" x14ac:dyDescent="0.3">
      <c r="A2" s="1" t="s">
        <v>92</v>
      </c>
      <c r="B2" s="1" t="s">
        <v>97</v>
      </c>
      <c r="C2" s="5" t="s">
        <v>106</v>
      </c>
      <c r="E2" t="s">
        <v>140</v>
      </c>
    </row>
    <row r="3" spans="1:5" x14ac:dyDescent="0.3">
      <c r="A3" s="2" t="s">
        <v>93</v>
      </c>
      <c r="B3" s="2" t="s">
        <v>98</v>
      </c>
      <c r="C3" t="s">
        <v>105</v>
      </c>
    </row>
    <row r="4" spans="1:5" x14ac:dyDescent="0.3">
      <c r="A4" t="s">
        <v>94</v>
      </c>
      <c r="B4" t="s">
        <v>99</v>
      </c>
      <c r="C4" t="s">
        <v>104</v>
      </c>
      <c r="E4" t="s">
        <v>141</v>
      </c>
    </row>
    <row r="5" spans="1:5" x14ac:dyDescent="0.3">
      <c r="A5" t="s">
        <v>95</v>
      </c>
      <c r="B5" t="s">
        <v>100</v>
      </c>
      <c r="C5" t="s">
        <v>102</v>
      </c>
    </row>
    <row r="6" spans="1:5" x14ac:dyDescent="0.3">
      <c r="A6" t="s">
        <v>96</v>
      </c>
      <c r="B6" t="s">
        <v>101</v>
      </c>
      <c r="C6" t="s">
        <v>103</v>
      </c>
    </row>
    <row r="7" spans="1:5" x14ac:dyDescent="0.3">
      <c r="E7" t="s">
        <v>159</v>
      </c>
    </row>
    <row r="9" spans="1:5" x14ac:dyDescent="0.3">
      <c r="A9" t="s">
        <v>107</v>
      </c>
    </row>
    <row r="11" spans="1:5" x14ac:dyDescent="0.3">
      <c r="A11" t="s">
        <v>108</v>
      </c>
    </row>
    <row r="13" spans="1:5" x14ac:dyDescent="0.3">
      <c r="A13" s="5" t="s">
        <v>109</v>
      </c>
    </row>
    <row r="15" spans="1:5" x14ac:dyDescent="0.3">
      <c r="A15" s="5" t="s">
        <v>114</v>
      </c>
    </row>
    <row r="16" spans="1:5" x14ac:dyDescent="0.3">
      <c r="A16" t="s">
        <v>93</v>
      </c>
      <c r="B16" t="s">
        <v>111</v>
      </c>
    </row>
    <row r="17" spans="1:2" x14ac:dyDescent="0.3">
      <c r="A17" t="s">
        <v>94</v>
      </c>
      <c r="B17" t="s">
        <v>110</v>
      </c>
    </row>
    <row r="18" spans="1:2" x14ac:dyDescent="0.3">
      <c r="A18" t="s">
        <v>95</v>
      </c>
      <c r="B18" t="s">
        <v>112</v>
      </c>
    </row>
    <row r="19" spans="1:2" x14ac:dyDescent="0.3">
      <c r="A19" t="s">
        <v>96</v>
      </c>
      <c r="B19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D6DE-3B23-4042-AA32-CF80D7480A0E}">
  <sheetPr>
    <tabColor theme="7" tint="0.59999389629810485"/>
  </sheetPr>
  <dimension ref="A1:D13"/>
  <sheetViews>
    <sheetView workbookViewId="0">
      <selection activeCell="D2" sqref="D2"/>
    </sheetView>
  </sheetViews>
  <sheetFormatPr defaultRowHeight="14.4" x14ac:dyDescent="0.3"/>
  <cols>
    <col min="1" max="1" width="13" customWidth="1"/>
    <col min="2" max="2" width="24.88671875" customWidth="1"/>
    <col min="3" max="3" width="44.21875" customWidth="1"/>
    <col min="4" max="4" width="36" customWidth="1"/>
  </cols>
  <sheetData>
    <row r="1" spans="1:4" x14ac:dyDescent="0.3">
      <c r="A1" s="1" t="s">
        <v>115</v>
      </c>
      <c r="B1" s="1" t="s">
        <v>116</v>
      </c>
      <c r="C1" s="1" t="s">
        <v>117</v>
      </c>
      <c r="D1" s="1" t="s">
        <v>138</v>
      </c>
    </row>
    <row r="2" spans="1:4" x14ac:dyDescent="0.3">
      <c r="A2" s="3" t="s">
        <v>30</v>
      </c>
      <c r="B2" s="2" t="s">
        <v>100</v>
      </c>
      <c r="C2" s="2" t="s">
        <v>118</v>
      </c>
    </row>
    <row r="3" spans="1:4" x14ac:dyDescent="0.3">
      <c r="A3" s="3" t="s">
        <v>33</v>
      </c>
      <c r="B3" s="2" t="s">
        <v>98</v>
      </c>
      <c r="C3" s="2" t="s">
        <v>119</v>
      </c>
    </row>
    <row r="4" spans="1:4" x14ac:dyDescent="0.3">
      <c r="A4" s="3" t="s">
        <v>36</v>
      </c>
      <c r="B4" s="2" t="s">
        <v>120</v>
      </c>
      <c r="C4" s="2" t="s">
        <v>121</v>
      </c>
    </row>
    <row r="5" spans="1:4" x14ac:dyDescent="0.3">
      <c r="A5" s="3" t="s">
        <v>39</v>
      </c>
      <c r="B5" s="2" t="s">
        <v>99</v>
      </c>
      <c r="C5" s="2" t="s">
        <v>122</v>
      </c>
    </row>
    <row r="6" spans="1:4" x14ac:dyDescent="0.3">
      <c r="A6" s="3" t="s">
        <v>42</v>
      </c>
      <c r="B6" s="2" t="s">
        <v>101</v>
      </c>
      <c r="C6" s="2" t="s">
        <v>123</v>
      </c>
    </row>
    <row r="7" spans="1:4" x14ac:dyDescent="0.3">
      <c r="A7" s="3" t="s">
        <v>45</v>
      </c>
      <c r="B7" s="2" t="s">
        <v>124</v>
      </c>
      <c r="C7" s="2" t="s">
        <v>125</v>
      </c>
    </row>
    <row r="8" spans="1:4" x14ac:dyDescent="0.3">
      <c r="A8" s="3" t="s">
        <v>48</v>
      </c>
      <c r="B8" s="2" t="s">
        <v>126</v>
      </c>
      <c r="C8" s="2" t="s">
        <v>127</v>
      </c>
    </row>
    <row r="9" spans="1:4" x14ac:dyDescent="0.3">
      <c r="A9" s="3" t="s">
        <v>51</v>
      </c>
      <c r="B9" s="2" t="s">
        <v>128</v>
      </c>
      <c r="C9" s="2" t="s">
        <v>129</v>
      </c>
    </row>
    <row r="10" spans="1:4" x14ac:dyDescent="0.3">
      <c r="A10" s="3" t="s">
        <v>54</v>
      </c>
      <c r="B10" s="2" t="s">
        <v>130</v>
      </c>
      <c r="C10" s="2" t="s">
        <v>131</v>
      </c>
    </row>
    <row r="11" spans="1:4" x14ac:dyDescent="0.3">
      <c r="A11" s="3" t="s">
        <v>57</v>
      </c>
      <c r="B11" s="2" t="s">
        <v>132</v>
      </c>
      <c r="C11" s="2" t="s">
        <v>133</v>
      </c>
    </row>
    <row r="12" spans="1:4" x14ac:dyDescent="0.3">
      <c r="A12" s="3" t="s">
        <v>60</v>
      </c>
      <c r="B12" s="2" t="s">
        <v>134</v>
      </c>
      <c r="C12" s="2" t="s">
        <v>135</v>
      </c>
    </row>
    <row r="13" spans="1:4" x14ac:dyDescent="0.3">
      <c r="A13" s="3" t="s">
        <v>63</v>
      </c>
      <c r="B13" s="2" t="s">
        <v>136</v>
      </c>
      <c r="C13" s="2" t="s">
        <v>137</v>
      </c>
      <c r="D13" t="s">
        <v>139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62D4-BA99-4E03-B5D3-EA39C93AE1B8}">
  <sheetPr>
    <tabColor theme="5" tint="0.79998168889431442"/>
  </sheetPr>
  <dimension ref="A1:F56"/>
  <sheetViews>
    <sheetView workbookViewId="0">
      <selection activeCell="E10" sqref="E10"/>
    </sheetView>
  </sheetViews>
  <sheetFormatPr defaultRowHeight="14.4" x14ac:dyDescent="0.3"/>
  <cols>
    <col min="1" max="3" width="22.5546875" customWidth="1"/>
    <col min="4" max="4" width="66.44140625" customWidth="1"/>
    <col min="5" max="5" width="23.88671875" customWidth="1"/>
    <col min="6" max="6" width="44.21875" customWidth="1"/>
  </cols>
  <sheetData>
    <row r="1" spans="1:5" x14ac:dyDescent="0.3">
      <c r="A1" s="1" t="s">
        <v>0</v>
      </c>
      <c r="B1" s="1" t="s">
        <v>574</v>
      </c>
      <c r="C1" s="1" t="s">
        <v>575</v>
      </c>
      <c r="D1" s="1" t="s">
        <v>615</v>
      </c>
    </row>
    <row r="2" spans="1:5" ht="28.8" x14ac:dyDescent="0.3">
      <c r="A2" s="2" t="s">
        <v>3</v>
      </c>
      <c r="B2" s="2" t="s">
        <v>121</v>
      </c>
      <c r="C2" s="2" t="s">
        <v>576</v>
      </c>
      <c r="D2" s="2" t="s">
        <v>616</v>
      </c>
    </row>
    <row r="3" spans="1:5" x14ac:dyDescent="0.3">
      <c r="A3" s="2" t="s">
        <v>6</v>
      </c>
      <c r="B3" s="2" t="s">
        <v>118</v>
      </c>
      <c r="C3" s="2" t="s">
        <v>578</v>
      </c>
      <c r="D3" s="2" t="s">
        <v>617</v>
      </c>
    </row>
    <row r="4" spans="1:5" x14ac:dyDescent="0.3">
      <c r="A4" s="2" t="s">
        <v>9</v>
      </c>
      <c r="B4" s="2" t="s">
        <v>123</v>
      </c>
      <c r="C4" s="2" t="s">
        <v>584</v>
      </c>
      <c r="D4" s="2" t="s">
        <v>618</v>
      </c>
    </row>
    <row r="5" spans="1:5" ht="28.8" x14ac:dyDescent="0.3">
      <c r="A5" s="2" t="s">
        <v>12</v>
      </c>
      <c r="B5" s="2" t="s">
        <v>122</v>
      </c>
      <c r="C5" s="2" t="s">
        <v>587</v>
      </c>
      <c r="D5" s="2" t="s">
        <v>619</v>
      </c>
    </row>
    <row r="6" spans="1:5" x14ac:dyDescent="0.3">
      <c r="A6" s="2" t="s">
        <v>15</v>
      </c>
      <c r="B6" s="2" t="s">
        <v>137</v>
      </c>
      <c r="C6" s="2" t="s">
        <v>582</v>
      </c>
      <c r="D6" s="2" t="s">
        <v>620</v>
      </c>
    </row>
    <row r="7" spans="1:5" x14ac:dyDescent="0.3">
      <c r="A7" s="2" t="s">
        <v>18</v>
      </c>
      <c r="B7" s="2" t="s">
        <v>590</v>
      </c>
      <c r="C7" s="2" t="s">
        <v>584</v>
      </c>
      <c r="D7" s="2" t="s">
        <v>621</v>
      </c>
    </row>
    <row r="8" spans="1:5" x14ac:dyDescent="0.3">
      <c r="A8" s="2" t="s">
        <v>21</v>
      </c>
      <c r="B8" s="2" t="s">
        <v>119</v>
      </c>
      <c r="C8" s="2" t="s">
        <v>580</v>
      </c>
      <c r="D8" s="2" t="s">
        <v>622</v>
      </c>
    </row>
    <row r="9" spans="1:5" x14ac:dyDescent="0.3">
      <c r="A9" s="2" t="s">
        <v>24</v>
      </c>
      <c r="B9" s="2" t="s">
        <v>125</v>
      </c>
      <c r="C9" s="2" t="s">
        <v>582</v>
      </c>
      <c r="D9" s="2" t="s">
        <v>623</v>
      </c>
    </row>
    <row r="10" spans="1:5" x14ac:dyDescent="0.3">
      <c r="A10" s="8" t="s">
        <v>610</v>
      </c>
      <c r="B10" s="8" t="s">
        <v>123</v>
      </c>
      <c r="C10" s="8" t="s">
        <v>578</v>
      </c>
      <c r="D10" s="8" t="s">
        <v>624</v>
      </c>
      <c r="E10" s="8" t="s">
        <v>625</v>
      </c>
    </row>
    <row r="14" spans="1:5" x14ac:dyDescent="0.3">
      <c r="A14" s="1" t="s">
        <v>0</v>
      </c>
      <c r="B14" s="1" t="s">
        <v>143</v>
      </c>
      <c r="C14" s="1" t="s">
        <v>144</v>
      </c>
      <c r="D14" s="1" t="s">
        <v>145</v>
      </c>
      <c r="E14" s="1" t="s">
        <v>146</v>
      </c>
    </row>
    <row r="15" spans="1:5" x14ac:dyDescent="0.3">
      <c r="A15" s="2" t="s">
        <v>3</v>
      </c>
      <c r="B15" s="2" t="s">
        <v>30</v>
      </c>
      <c r="C15" s="2" t="s">
        <v>147</v>
      </c>
      <c r="D15" s="2" t="s">
        <v>148</v>
      </c>
      <c r="E15" s="2" t="s">
        <v>39</v>
      </c>
    </row>
    <row r="16" spans="1:5" x14ac:dyDescent="0.3">
      <c r="A16" s="2" t="s">
        <v>6</v>
      </c>
      <c r="B16" s="2" t="s">
        <v>33</v>
      </c>
      <c r="C16" s="2" t="s">
        <v>149</v>
      </c>
      <c r="D16" s="2" t="s">
        <v>150</v>
      </c>
      <c r="E16" s="2" t="s">
        <v>42</v>
      </c>
    </row>
    <row r="17" spans="1:6" x14ac:dyDescent="0.3">
      <c r="A17" s="2" t="s">
        <v>9</v>
      </c>
      <c r="B17" s="2" t="s">
        <v>36</v>
      </c>
      <c r="C17" s="2" t="s">
        <v>75</v>
      </c>
      <c r="D17" s="2" t="s">
        <v>151</v>
      </c>
      <c r="E17" s="2" t="s">
        <v>63</v>
      </c>
    </row>
    <row r="18" spans="1:6" x14ac:dyDescent="0.3">
      <c r="A18" s="2" t="s">
        <v>12</v>
      </c>
      <c r="B18" s="2" t="s">
        <v>39</v>
      </c>
      <c r="C18" s="2" t="s">
        <v>152</v>
      </c>
      <c r="D18" s="2" t="s">
        <v>153</v>
      </c>
      <c r="E18" s="2" t="s">
        <v>30</v>
      </c>
    </row>
    <row r="19" spans="1:6" x14ac:dyDescent="0.3">
      <c r="A19" s="2" t="s">
        <v>15</v>
      </c>
      <c r="B19" s="2" t="s">
        <v>42</v>
      </c>
      <c r="C19" s="2" t="s">
        <v>154</v>
      </c>
      <c r="D19" s="2" t="s">
        <v>155</v>
      </c>
      <c r="E19" s="2" t="s">
        <v>33</v>
      </c>
    </row>
    <row r="20" spans="1:6" x14ac:dyDescent="0.3">
      <c r="A20" s="2" t="s">
        <v>18</v>
      </c>
      <c r="B20" s="2" t="s">
        <v>45</v>
      </c>
      <c r="C20" s="2" t="s">
        <v>156</v>
      </c>
      <c r="D20" s="2" t="s">
        <v>157</v>
      </c>
      <c r="E20" s="2" t="s">
        <v>36</v>
      </c>
    </row>
    <row r="21" spans="1:6" x14ac:dyDescent="0.3">
      <c r="A21" s="2" t="s">
        <v>21</v>
      </c>
      <c r="B21" s="2" t="s">
        <v>48</v>
      </c>
      <c r="C21" s="2" t="s">
        <v>26</v>
      </c>
      <c r="D21" s="2" t="s">
        <v>148</v>
      </c>
      <c r="E21" s="2" t="s">
        <v>39</v>
      </c>
    </row>
    <row r="22" spans="1:6" x14ac:dyDescent="0.3">
      <c r="A22" s="2" t="s">
        <v>24</v>
      </c>
      <c r="B22" s="2" t="s">
        <v>51</v>
      </c>
      <c r="C22" s="2" t="s">
        <v>158</v>
      </c>
      <c r="D22" s="2" t="s">
        <v>150</v>
      </c>
      <c r="E22" s="2" t="s">
        <v>42</v>
      </c>
    </row>
    <row r="25" spans="1:6" x14ac:dyDescent="0.3">
      <c r="A25" s="1" t="s">
        <v>0</v>
      </c>
      <c r="B25" s="1" t="s">
        <v>1</v>
      </c>
      <c r="C25" s="1" t="s">
        <v>2</v>
      </c>
    </row>
    <row r="26" spans="1:6" x14ac:dyDescent="0.3">
      <c r="A26" s="3" t="s">
        <v>3</v>
      </c>
      <c r="B26" s="2" t="s">
        <v>4</v>
      </c>
      <c r="C26" s="2" t="s">
        <v>5</v>
      </c>
      <c r="D26" s="1"/>
      <c r="E26" s="1"/>
      <c r="F26" s="1"/>
    </row>
    <row r="27" spans="1:6" x14ac:dyDescent="0.3">
      <c r="A27" s="3" t="s">
        <v>6</v>
      </c>
      <c r="B27" s="2" t="s">
        <v>7</v>
      </c>
      <c r="C27" s="2" t="s">
        <v>8</v>
      </c>
      <c r="D27" s="2"/>
      <c r="E27" s="2"/>
      <c r="F27" s="2"/>
    </row>
    <row r="28" spans="1:6" x14ac:dyDescent="0.3">
      <c r="A28" s="3" t="s">
        <v>9</v>
      </c>
      <c r="B28" s="2" t="s">
        <v>10</v>
      </c>
      <c r="C28" s="2" t="s">
        <v>11</v>
      </c>
      <c r="D28" s="2"/>
      <c r="E28" s="2"/>
      <c r="F28" s="2"/>
    </row>
    <row r="29" spans="1:6" x14ac:dyDescent="0.3">
      <c r="A29" s="3" t="s">
        <v>12</v>
      </c>
      <c r="B29" s="2" t="s">
        <v>13</v>
      </c>
      <c r="C29" s="2" t="s">
        <v>14</v>
      </c>
      <c r="D29" s="2"/>
      <c r="E29" s="2"/>
      <c r="F29" s="2"/>
    </row>
    <row r="30" spans="1:6" x14ac:dyDescent="0.3">
      <c r="A30" s="3" t="s">
        <v>15</v>
      </c>
      <c r="B30" s="2" t="s">
        <v>16</v>
      </c>
      <c r="C30" s="2" t="s">
        <v>17</v>
      </c>
      <c r="D30" s="2"/>
      <c r="E30" s="2"/>
      <c r="F30" s="2"/>
    </row>
    <row r="31" spans="1:6" x14ac:dyDescent="0.3">
      <c r="A31" s="3" t="s">
        <v>18</v>
      </c>
      <c r="B31" s="2" t="s">
        <v>19</v>
      </c>
      <c r="C31" s="2" t="s">
        <v>20</v>
      </c>
      <c r="D31" s="2"/>
      <c r="E31" s="2"/>
      <c r="F31" s="2"/>
    </row>
    <row r="32" spans="1:6" ht="28.8" x14ac:dyDescent="0.3">
      <c r="A32" s="3" t="s">
        <v>21</v>
      </c>
      <c r="B32" s="2" t="s">
        <v>22</v>
      </c>
      <c r="C32" s="2" t="s">
        <v>23</v>
      </c>
      <c r="D32" s="2"/>
      <c r="E32" s="2"/>
      <c r="F32" s="2"/>
    </row>
    <row r="33" spans="1:6" x14ac:dyDescent="0.3">
      <c r="A33" s="3" t="s">
        <v>24</v>
      </c>
      <c r="B33" s="2" t="s">
        <v>25</v>
      </c>
      <c r="C33" s="2" t="s">
        <v>26</v>
      </c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2"/>
      <c r="B36" s="2"/>
      <c r="C36" s="2"/>
      <c r="D36" s="2"/>
      <c r="E36" s="2"/>
      <c r="F36" s="2"/>
    </row>
    <row r="37" spans="1:6" x14ac:dyDescent="0.3">
      <c r="A37" s="2"/>
      <c r="B37" s="2"/>
      <c r="C37" s="2"/>
      <c r="D37" s="2"/>
      <c r="E37" s="2"/>
      <c r="F37" s="2"/>
    </row>
    <row r="38" spans="1:6" x14ac:dyDescent="0.3">
      <c r="A38" s="2"/>
      <c r="B38" s="2"/>
      <c r="C38" s="2"/>
      <c r="D38" s="2"/>
      <c r="E38" s="2"/>
      <c r="F38" s="2"/>
    </row>
    <row r="39" spans="1:6" x14ac:dyDescent="0.3">
      <c r="A39" s="2"/>
      <c r="B39" s="2"/>
      <c r="C39" s="2"/>
      <c r="D39" s="2"/>
      <c r="E39" s="2"/>
      <c r="F39" s="2"/>
    </row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8BFB-E5C1-4A76-88AF-5894019CD5BF}">
  <dimension ref="A1:M32"/>
  <sheetViews>
    <sheetView workbookViewId="0"/>
  </sheetViews>
  <sheetFormatPr defaultRowHeight="14.4" x14ac:dyDescent="0.3"/>
  <cols>
    <col min="1" max="1" width="10.5546875" customWidth="1"/>
    <col min="2" max="13" width="15.109375" customWidth="1"/>
  </cols>
  <sheetData>
    <row r="1" spans="1:13" ht="28.8" x14ac:dyDescent="0.3">
      <c r="A1" s="1" t="s">
        <v>180</v>
      </c>
      <c r="B1" s="1" t="s">
        <v>30</v>
      </c>
      <c r="C1" s="1" t="s">
        <v>33</v>
      </c>
      <c r="D1" s="1" t="s">
        <v>36</v>
      </c>
      <c r="E1" s="1" t="s">
        <v>39</v>
      </c>
      <c r="F1" s="1" t="s">
        <v>42</v>
      </c>
      <c r="G1" s="1" t="s">
        <v>45</v>
      </c>
      <c r="H1" s="1" t="s">
        <v>48</v>
      </c>
      <c r="I1" s="1" t="s">
        <v>51</v>
      </c>
      <c r="J1" s="1" t="s">
        <v>54</v>
      </c>
      <c r="K1" s="1" t="s">
        <v>57</v>
      </c>
      <c r="L1" s="1" t="s">
        <v>60</v>
      </c>
      <c r="M1" s="1" t="s">
        <v>63</v>
      </c>
    </row>
    <row r="2" spans="1:13" ht="57.6" x14ac:dyDescent="0.3">
      <c r="A2" s="3" t="s">
        <v>182</v>
      </c>
      <c r="B2" s="2" t="s">
        <v>183</v>
      </c>
      <c r="C2" s="2" t="s">
        <v>269</v>
      </c>
      <c r="D2" s="2" t="s">
        <v>270</v>
      </c>
      <c r="E2" s="2" t="s">
        <v>271</v>
      </c>
      <c r="F2" s="2" t="s">
        <v>272</v>
      </c>
      <c r="G2" s="2" t="s">
        <v>273</v>
      </c>
      <c r="H2" s="2" t="s">
        <v>274</v>
      </c>
      <c r="I2" s="2" t="s">
        <v>275</v>
      </c>
      <c r="J2" s="2" t="s">
        <v>276</v>
      </c>
      <c r="K2" s="2" t="s">
        <v>241</v>
      </c>
      <c r="L2" s="2" t="s">
        <v>277</v>
      </c>
      <c r="M2" s="2" t="s">
        <v>278</v>
      </c>
    </row>
    <row r="3" spans="1:13" ht="43.2" x14ac:dyDescent="0.3">
      <c r="A3" s="3" t="s">
        <v>185</v>
      </c>
      <c r="B3" s="2" t="s">
        <v>186</v>
      </c>
      <c r="C3" s="2" t="s">
        <v>105</v>
      </c>
      <c r="D3" s="2" t="s">
        <v>279</v>
      </c>
      <c r="E3" s="2" t="s">
        <v>280</v>
      </c>
      <c r="F3" s="2" t="s">
        <v>97</v>
      </c>
      <c r="G3" s="2" t="s">
        <v>281</v>
      </c>
      <c r="H3" s="2" t="s">
        <v>282</v>
      </c>
      <c r="I3" s="2" t="s">
        <v>283</v>
      </c>
      <c r="J3" s="2" t="s">
        <v>284</v>
      </c>
      <c r="K3" s="2" t="s">
        <v>285</v>
      </c>
      <c r="L3" s="2" t="s">
        <v>286</v>
      </c>
      <c r="M3" s="2" t="s">
        <v>287</v>
      </c>
    </row>
    <row r="4" spans="1:13" ht="43.2" x14ac:dyDescent="0.3">
      <c r="A4" s="3" t="s">
        <v>188</v>
      </c>
      <c r="B4" s="2" t="s">
        <v>288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294</v>
      </c>
      <c r="I4" s="2" t="s">
        <v>295</v>
      </c>
      <c r="J4" s="2" t="s">
        <v>296</v>
      </c>
      <c r="K4" s="2" t="s">
        <v>297</v>
      </c>
      <c r="L4" s="2" t="s">
        <v>298</v>
      </c>
      <c r="M4" s="2" t="s">
        <v>299</v>
      </c>
    </row>
    <row r="5" spans="1:13" ht="57.6" x14ac:dyDescent="0.3">
      <c r="A5" s="3" t="s">
        <v>191</v>
      </c>
      <c r="B5" s="2" t="s">
        <v>300</v>
      </c>
      <c r="C5" s="2" t="s">
        <v>301</v>
      </c>
      <c r="D5" s="2" t="s">
        <v>302</v>
      </c>
      <c r="E5" s="2" t="s">
        <v>303</v>
      </c>
      <c r="F5" s="2" t="s">
        <v>304</v>
      </c>
      <c r="G5" s="2" t="s">
        <v>305</v>
      </c>
      <c r="H5" s="2" t="s">
        <v>306</v>
      </c>
      <c r="I5" s="2" t="s">
        <v>307</v>
      </c>
      <c r="J5" s="2" t="s">
        <v>308</v>
      </c>
      <c r="K5" s="2" t="s">
        <v>309</v>
      </c>
      <c r="L5" s="2" t="s">
        <v>310</v>
      </c>
      <c r="M5" s="2" t="s">
        <v>311</v>
      </c>
    </row>
    <row r="6" spans="1:13" ht="57.6" x14ac:dyDescent="0.3">
      <c r="A6" s="3" t="s">
        <v>195</v>
      </c>
      <c r="B6" s="2" t="s">
        <v>312</v>
      </c>
      <c r="C6" s="2" t="s">
        <v>313</v>
      </c>
      <c r="D6" s="2" t="s">
        <v>314</v>
      </c>
      <c r="E6" s="2" t="s">
        <v>210</v>
      </c>
      <c r="F6" s="2" t="s">
        <v>315</v>
      </c>
      <c r="G6" s="2" t="s">
        <v>316</v>
      </c>
      <c r="H6" s="2" t="s">
        <v>317</v>
      </c>
      <c r="I6" s="2" t="s">
        <v>318</v>
      </c>
      <c r="J6" s="2" t="s">
        <v>319</v>
      </c>
      <c r="K6" s="2" t="s">
        <v>320</v>
      </c>
      <c r="L6" s="2" t="s">
        <v>321</v>
      </c>
      <c r="M6" s="2" t="s">
        <v>322</v>
      </c>
    </row>
    <row r="7" spans="1:13" ht="43.2" x14ac:dyDescent="0.3">
      <c r="A7" s="3" t="s">
        <v>198</v>
      </c>
      <c r="B7" s="2" t="s">
        <v>323</v>
      </c>
      <c r="C7" s="2" t="s">
        <v>324</v>
      </c>
      <c r="D7" s="2" t="s">
        <v>199</v>
      </c>
      <c r="E7" s="2" t="s">
        <v>325</v>
      </c>
      <c r="F7" s="2" t="s">
        <v>326</v>
      </c>
      <c r="G7" s="2" t="s">
        <v>327</v>
      </c>
      <c r="H7" s="2" t="s">
        <v>328</v>
      </c>
      <c r="I7" s="2" t="s">
        <v>329</v>
      </c>
      <c r="J7" s="2" t="s">
        <v>330</v>
      </c>
      <c r="K7" s="2" t="s">
        <v>331</v>
      </c>
      <c r="L7" s="2" t="s">
        <v>332</v>
      </c>
      <c r="M7" s="2" t="s">
        <v>333</v>
      </c>
    </row>
    <row r="8" spans="1:13" ht="57.6" x14ac:dyDescent="0.3">
      <c r="A8" s="3" t="s">
        <v>201</v>
      </c>
      <c r="B8" s="2" t="s">
        <v>334</v>
      </c>
      <c r="C8" s="2" t="s">
        <v>335</v>
      </c>
      <c r="D8" s="2" t="s">
        <v>336</v>
      </c>
      <c r="E8" s="2" t="s">
        <v>337</v>
      </c>
      <c r="F8" s="2" t="s">
        <v>338</v>
      </c>
      <c r="G8" s="2" t="s">
        <v>339</v>
      </c>
      <c r="H8" s="2" t="s">
        <v>340</v>
      </c>
      <c r="I8" s="2" t="s">
        <v>341</v>
      </c>
      <c r="J8" s="2" t="s">
        <v>342</v>
      </c>
      <c r="K8" s="2" t="s">
        <v>343</v>
      </c>
      <c r="L8" s="2" t="s">
        <v>344</v>
      </c>
      <c r="M8" s="2" t="s">
        <v>345</v>
      </c>
    </row>
    <row r="9" spans="1:13" ht="57.6" x14ac:dyDescent="0.3">
      <c r="A9" s="3" t="s">
        <v>204</v>
      </c>
      <c r="B9" s="2" t="s">
        <v>346</v>
      </c>
      <c r="C9" s="2" t="s">
        <v>347</v>
      </c>
      <c r="D9" s="2" t="s">
        <v>348</v>
      </c>
      <c r="E9" s="2" t="s">
        <v>349</v>
      </c>
      <c r="F9" s="2" t="s">
        <v>350</v>
      </c>
      <c r="G9" s="2" t="s">
        <v>351</v>
      </c>
      <c r="H9" s="2" t="s">
        <v>352</v>
      </c>
      <c r="I9" s="2" t="s">
        <v>353</v>
      </c>
      <c r="J9" s="2" t="s">
        <v>354</v>
      </c>
      <c r="K9" s="2" t="s">
        <v>355</v>
      </c>
      <c r="L9" s="2" t="s">
        <v>356</v>
      </c>
      <c r="M9" s="2" t="s">
        <v>357</v>
      </c>
    </row>
    <row r="10" spans="1:13" ht="43.2" x14ac:dyDescent="0.3">
      <c r="A10" s="3" t="s">
        <v>207</v>
      </c>
      <c r="B10" s="2" t="s">
        <v>358</v>
      </c>
      <c r="C10" s="2" t="s">
        <v>359</v>
      </c>
      <c r="D10" s="2" t="s">
        <v>360</v>
      </c>
      <c r="E10" s="2" t="s">
        <v>361</v>
      </c>
      <c r="F10" s="2" t="s">
        <v>362</v>
      </c>
      <c r="G10" s="2" t="s">
        <v>363</v>
      </c>
      <c r="H10" s="2" t="s">
        <v>364</v>
      </c>
      <c r="I10" s="2" t="s">
        <v>365</v>
      </c>
      <c r="J10" s="2" t="s">
        <v>366</v>
      </c>
      <c r="K10" s="2" t="s">
        <v>367</v>
      </c>
      <c r="L10" s="2" t="s">
        <v>368</v>
      </c>
      <c r="M10" s="2" t="s">
        <v>369</v>
      </c>
    </row>
    <row r="11" spans="1:13" ht="43.2" x14ac:dyDescent="0.3">
      <c r="A11" s="3" t="s">
        <v>209</v>
      </c>
      <c r="B11" s="2" t="s">
        <v>370</v>
      </c>
      <c r="C11" s="2" t="s">
        <v>371</v>
      </c>
      <c r="D11" s="2" t="s">
        <v>372</v>
      </c>
      <c r="E11" s="2" t="s">
        <v>373</v>
      </c>
      <c r="F11" s="2" t="s">
        <v>374</v>
      </c>
      <c r="G11" s="2" t="s">
        <v>375</v>
      </c>
      <c r="H11" s="2" t="s">
        <v>376</v>
      </c>
      <c r="I11" s="2" t="s">
        <v>377</v>
      </c>
      <c r="J11" s="2" t="s">
        <v>378</v>
      </c>
      <c r="K11" s="2" t="s">
        <v>379</v>
      </c>
      <c r="L11" s="2" t="s">
        <v>380</v>
      </c>
      <c r="M11" s="2" t="s">
        <v>381</v>
      </c>
    </row>
    <row r="12" spans="1:13" ht="57.6" x14ac:dyDescent="0.3">
      <c r="A12" s="3" t="s">
        <v>212</v>
      </c>
      <c r="B12" s="2" t="s">
        <v>382</v>
      </c>
      <c r="C12" s="2" t="s">
        <v>105</v>
      </c>
      <c r="D12" s="2" t="s">
        <v>383</v>
      </c>
      <c r="E12" s="2" t="s">
        <v>384</v>
      </c>
      <c r="F12" s="2" t="s">
        <v>385</v>
      </c>
      <c r="G12" s="2" t="s">
        <v>386</v>
      </c>
      <c r="H12" s="2" t="s">
        <v>387</v>
      </c>
      <c r="I12" s="2" t="s">
        <v>388</v>
      </c>
      <c r="J12" s="2" t="s">
        <v>389</v>
      </c>
      <c r="K12" s="2" t="s">
        <v>390</v>
      </c>
      <c r="L12" s="2" t="s">
        <v>391</v>
      </c>
      <c r="M12" s="2" t="s">
        <v>392</v>
      </c>
    </row>
    <row r="13" spans="1:13" ht="57.6" x14ac:dyDescent="0.3">
      <c r="A13" s="3" t="s">
        <v>214</v>
      </c>
      <c r="B13" s="2" t="s">
        <v>393</v>
      </c>
      <c r="C13" s="2" t="s">
        <v>394</v>
      </c>
      <c r="D13" s="2" t="s">
        <v>395</v>
      </c>
      <c r="E13" s="2" t="s">
        <v>333</v>
      </c>
      <c r="F13" s="2" t="s">
        <v>396</v>
      </c>
      <c r="G13" s="2" t="s">
        <v>397</v>
      </c>
      <c r="H13" s="2" t="s">
        <v>398</v>
      </c>
      <c r="I13" s="2" t="s">
        <v>399</v>
      </c>
      <c r="J13" s="2" t="s">
        <v>400</v>
      </c>
      <c r="K13" s="2" t="s">
        <v>401</v>
      </c>
      <c r="L13" s="2" t="s">
        <v>402</v>
      </c>
      <c r="M13" s="2" t="s">
        <v>403</v>
      </c>
    </row>
    <row r="14" spans="1:13" ht="57.6" x14ac:dyDescent="0.3">
      <c r="A14" s="3" t="s">
        <v>218</v>
      </c>
      <c r="B14" s="2" t="s">
        <v>341</v>
      </c>
      <c r="C14" s="2" t="s">
        <v>404</v>
      </c>
      <c r="D14" s="2" t="s">
        <v>405</v>
      </c>
      <c r="E14" s="2" t="s">
        <v>406</v>
      </c>
      <c r="F14" s="2" t="s">
        <v>407</v>
      </c>
      <c r="G14" s="2" t="s">
        <v>408</v>
      </c>
      <c r="H14" s="2" t="s">
        <v>409</v>
      </c>
      <c r="I14" s="2" t="s">
        <v>271</v>
      </c>
      <c r="J14" s="2" t="s">
        <v>410</v>
      </c>
      <c r="K14" s="2" t="s">
        <v>411</v>
      </c>
      <c r="L14" s="2" t="s">
        <v>412</v>
      </c>
      <c r="M14" s="2" t="s">
        <v>413</v>
      </c>
    </row>
    <row r="15" spans="1:13" ht="57.6" x14ac:dyDescent="0.3">
      <c r="A15" s="3" t="s">
        <v>221</v>
      </c>
      <c r="B15" s="2" t="s">
        <v>414</v>
      </c>
      <c r="C15" s="2" t="s">
        <v>186</v>
      </c>
      <c r="D15" s="2" t="s">
        <v>415</v>
      </c>
      <c r="E15" s="2" t="s">
        <v>416</v>
      </c>
      <c r="F15" s="2" t="s">
        <v>417</v>
      </c>
      <c r="G15" s="2" t="s">
        <v>418</v>
      </c>
      <c r="H15" s="2" t="s">
        <v>419</v>
      </c>
      <c r="I15" s="2" t="s">
        <v>420</v>
      </c>
      <c r="J15" s="2" t="s">
        <v>421</v>
      </c>
      <c r="K15" s="2" t="s">
        <v>422</v>
      </c>
      <c r="L15" s="2" t="s">
        <v>423</v>
      </c>
      <c r="M15" s="2" t="s">
        <v>424</v>
      </c>
    </row>
    <row r="16" spans="1:13" ht="57.6" x14ac:dyDescent="0.3">
      <c r="A16" s="3" t="s">
        <v>223</v>
      </c>
      <c r="B16" s="2" t="s">
        <v>425</v>
      </c>
      <c r="C16" s="2" t="s">
        <v>105</v>
      </c>
      <c r="D16" s="2" t="s">
        <v>426</v>
      </c>
      <c r="E16" s="2" t="s">
        <v>427</v>
      </c>
      <c r="F16" s="2" t="s">
        <v>315</v>
      </c>
      <c r="G16" s="2" t="s">
        <v>428</v>
      </c>
      <c r="H16" s="2" t="s">
        <v>429</v>
      </c>
      <c r="I16" s="2" t="s">
        <v>219</v>
      </c>
      <c r="J16" s="2" t="s">
        <v>430</v>
      </c>
      <c r="K16" s="2" t="s">
        <v>431</v>
      </c>
      <c r="L16" s="2" t="s">
        <v>432</v>
      </c>
      <c r="M16" s="2" t="s">
        <v>433</v>
      </c>
    </row>
    <row r="17" spans="1:13" ht="43.2" x14ac:dyDescent="0.3">
      <c r="A17" s="3" t="s">
        <v>226</v>
      </c>
      <c r="B17" s="2" t="s">
        <v>434</v>
      </c>
      <c r="C17" s="2" t="s">
        <v>435</v>
      </c>
      <c r="D17" s="2" t="s">
        <v>436</v>
      </c>
      <c r="E17" s="2" t="s">
        <v>437</v>
      </c>
      <c r="F17" s="2" t="s">
        <v>438</v>
      </c>
      <c r="G17" s="2" t="s">
        <v>439</v>
      </c>
      <c r="H17" s="2" t="s">
        <v>440</v>
      </c>
      <c r="I17" s="2" t="s">
        <v>406</v>
      </c>
      <c r="J17" s="2" t="s">
        <v>441</v>
      </c>
      <c r="K17" s="2" t="s">
        <v>442</v>
      </c>
      <c r="L17" s="2" t="s">
        <v>443</v>
      </c>
      <c r="M17" s="2" t="s">
        <v>444</v>
      </c>
    </row>
    <row r="18" spans="1:13" ht="57.6" x14ac:dyDescent="0.3">
      <c r="A18" s="3" t="s">
        <v>229</v>
      </c>
      <c r="B18" s="2" t="s">
        <v>445</v>
      </c>
      <c r="C18" s="2" t="s">
        <v>446</v>
      </c>
      <c r="D18" s="2" t="s">
        <v>447</v>
      </c>
      <c r="E18" s="2" t="s">
        <v>448</v>
      </c>
      <c r="F18" s="2" t="s">
        <v>449</v>
      </c>
      <c r="G18" s="2" t="s">
        <v>450</v>
      </c>
      <c r="H18" s="2" t="s">
        <v>451</v>
      </c>
      <c r="I18" s="2" t="s">
        <v>452</v>
      </c>
      <c r="J18" s="2" t="s">
        <v>453</v>
      </c>
      <c r="K18" s="2" t="s">
        <v>454</v>
      </c>
      <c r="L18" s="2" t="s">
        <v>455</v>
      </c>
      <c r="M18" s="2" t="s">
        <v>337</v>
      </c>
    </row>
    <row r="19" spans="1:13" ht="57.6" x14ac:dyDescent="0.3">
      <c r="A19" s="3" t="s">
        <v>233</v>
      </c>
      <c r="B19" s="2" t="s">
        <v>456</v>
      </c>
      <c r="C19" s="2" t="s">
        <v>297</v>
      </c>
      <c r="D19" s="2" t="s">
        <v>457</v>
      </c>
      <c r="E19" s="2" t="s">
        <v>458</v>
      </c>
      <c r="F19" s="2" t="s">
        <v>459</v>
      </c>
      <c r="G19" s="2" t="s">
        <v>460</v>
      </c>
      <c r="H19" s="2" t="s">
        <v>461</v>
      </c>
      <c r="I19" s="2" t="s">
        <v>462</v>
      </c>
      <c r="J19" s="2" t="s">
        <v>463</v>
      </c>
      <c r="K19" s="2" t="s">
        <v>464</v>
      </c>
      <c r="L19" s="2" t="s">
        <v>465</v>
      </c>
      <c r="M19" s="2" t="s">
        <v>416</v>
      </c>
    </row>
    <row r="20" spans="1:13" ht="57.6" x14ac:dyDescent="0.3">
      <c r="A20" s="3" t="s">
        <v>236</v>
      </c>
      <c r="B20" s="2" t="s">
        <v>466</v>
      </c>
      <c r="C20" s="2" t="s">
        <v>105</v>
      </c>
      <c r="D20" s="2" t="s">
        <v>467</v>
      </c>
      <c r="E20" s="2" t="s">
        <v>468</v>
      </c>
      <c r="F20" s="2" t="s">
        <v>469</v>
      </c>
      <c r="G20" s="2" t="s">
        <v>470</v>
      </c>
      <c r="H20" s="2" t="s">
        <v>471</v>
      </c>
      <c r="I20" s="2" t="s">
        <v>472</v>
      </c>
      <c r="J20" s="2" t="s">
        <v>473</v>
      </c>
      <c r="K20" s="2" t="s">
        <v>355</v>
      </c>
      <c r="L20" s="2" t="s">
        <v>474</v>
      </c>
      <c r="M20" s="2" t="s">
        <v>271</v>
      </c>
    </row>
    <row r="21" spans="1:13" ht="43.2" x14ac:dyDescent="0.3">
      <c r="A21" s="3" t="s">
        <v>240</v>
      </c>
      <c r="B21" s="2" t="s">
        <v>475</v>
      </c>
      <c r="C21" s="2" t="s">
        <v>186</v>
      </c>
      <c r="D21" s="2" t="s">
        <v>327</v>
      </c>
      <c r="E21" s="2" t="s">
        <v>384</v>
      </c>
      <c r="F21" s="2" t="s">
        <v>476</v>
      </c>
      <c r="G21" s="2" t="s">
        <v>477</v>
      </c>
      <c r="H21" s="2" t="s">
        <v>387</v>
      </c>
      <c r="I21" s="2" t="s">
        <v>478</v>
      </c>
      <c r="J21" s="2" t="s">
        <v>479</v>
      </c>
      <c r="K21" s="2" t="s">
        <v>480</v>
      </c>
      <c r="L21" s="2" t="s">
        <v>481</v>
      </c>
      <c r="M21" s="2" t="s">
        <v>482</v>
      </c>
    </row>
    <row r="22" spans="1:13" ht="57.6" x14ac:dyDescent="0.3">
      <c r="A22" s="3" t="s">
        <v>243</v>
      </c>
      <c r="B22" s="2" t="s">
        <v>483</v>
      </c>
      <c r="C22" s="2" t="s">
        <v>484</v>
      </c>
      <c r="D22" s="2" t="s">
        <v>485</v>
      </c>
      <c r="E22" s="2" t="s">
        <v>486</v>
      </c>
      <c r="F22" s="2" t="s">
        <v>487</v>
      </c>
      <c r="G22" s="2" t="s">
        <v>488</v>
      </c>
      <c r="H22" s="2" t="s">
        <v>489</v>
      </c>
      <c r="I22" s="2" t="s">
        <v>490</v>
      </c>
      <c r="J22" s="2" t="s">
        <v>491</v>
      </c>
      <c r="K22" s="2" t="s">
        <v>454</v>
      </c>
      <c r="L22" s="2" t="s">
        <v>277</v>
      </c>
      <c r="M22" s="2" t="s">
        <v>492</v>
      </c>
    </row>
    <row r="23" spans="1:13" ht="57.6" x14ac:dyDescent="0.3">
      <c r="A23" s="3" t="s">
        <v>247</v>
      </c>
      <c r="B23" s="2" t="s">
        <v>493</v>
      </c>
      <c r="C23" s="2" t="s">
        <v>494</v>
      </c>
      <c r="D23" s="2" t="s">
        <v>495</v>
      </c>
      <c r="E23" s="2" t="s">
        <v>496</v>
      </c>
      <c r="F23" s="2" t="s">
        <v>497</v>
      </c>
      <c r="G23" s="2" t="s">
        <v>498</v>
      </c>
      <c r="H23" s="2" t="s">
        <v>398</v>
      </c>
      <c r="I23" s="2" t="s">
        <v>424</v>
      </c>
      <c r="J23" s="2" t="s">
        <v>499</v>
      </c>
      <c r="K23" s="2" t="s">
        <v>500</v>
      </c>
      <c r="L23" s="2" t="s">
        <v>501</v>
      </c>
      <c r="M23" s="2" t="s">
        <v>502</v>
      </c>
    </row>
    <row r="24" spans="1:13" ht="57.6" x14ac:dyDescent="0.3">
      <c r="A24" s="3" t="s">
        <v>250</v>
      </c>
      <c r="B24" s="2" t="s">
        <v>503</v>
      </c>
      <c r="C24" s="2" t="s">
        <v>504</v>
      </c>
      <c r="D24" s="2" t="s">
        <v>505</v>
      </c>
      <c r="E24" s="2" t="s">
        <v>506</v>
      </c>
      <c r="F24" s="2" t="s">
        <v>507</v>
      </c>
      <c r="G24" s="2" t="s">
        <v>508</v>
      </c>
      <c r="H24" s="2" t="s">
        <v>509</v>
      </c>
      <c r="I24" s="2" t="s">
        <v>510</v>
      </c>
      <c r="J24" s="2" t="s">
        <v>421</v>
      </c>
      <c r="K24" s="2" t="s">
        <v>511</v>
      </c>
      <c r="L24" s="2" t="s">
        <v>512</v>
      </c>
      <c r="M24" s="2" t="s">
        <v>513</v>
      </c>
    </row>
    <row r="25" spans="1:13" ht="57.6" x14ac:dyDescent="0.3">
      <c r="A25" s="3" t="s">
        <v>253</v>
      </c>
      <c r="B25" s="2" t="s">
        <v>514</v>
      </c>
      <c r="C25" s="2" t="s">
        <v>515</v>
      </c>
      <c r="D25" s="2" t="s">
        <v>516</v>
      </c>
      <c r="E25" s="2" t="s">
        <v>517</v>
      </c>
      <c r="F25" s="2" t="s">
        <v>518</v>
      </c>
      <c r="G25" s="2" t="s">
        <v>519</v>
      </c>
      <c r="H25" s="2" t="s">
        <v>520</v>
      </c>
      <c r="I25" s="2" t="s">
        <v>521</v>
      </c>
      <c r="J25" s="2" t="s">
        <v>410</v>
      </c>
      <c r="K25" s="2" t="s">
        <v>522</v>
      </c>
      <c r="L25" s="2" t="s">
        <v>380</v>
      </c>
      <c r="M25" s="2" t="s">
        <v>523</v>
      </c>
    </row>
    <row r="26" spans="1:13" ht="43.2" x14ac:dyDescent="0.3">
      <c r="A26" s="3" t="s">
        <v>255</v>
      </c>
      <c r="B26" s="2" t="s">
        <v>524</v>
      </c>
      <c r="C26" s="2" t="s">
        <v>525</v>
      </c>
      <c r="D26" s="2" t="s">
        <v>526</v>
      </c>
      <c r="E26" s="2" t="s">
        <v>527</v>
      </c>
      <c r="F26" s="2" t="s">
        <v>338</v>
      </c>
      <c r="G26" s="2" t="s">
        <v>528</v>
      </c>
      <c r="H26" s="2" t="s">
        <v>529</v>
      </c>
      <c r="I26" s="2" t="s">
        <v>287</v>
      </c>
      <c r="J26" s="2" t="s">
        <v>530</v>
      </c>
      <c r="K26" s="2" t="s">
        <v>531</v>
      </c>
      <c r="L26" s="2" t="s">
        <v>532</v>
      </c>
      <c r="M26" s="2" t="s">
        <v>533</v>
      </c>
    </row>
    <row r="27" spans="1:13" ht="57.6" x14ac:dyDescent="0.3">
      <c r="A27" s="3" t="s">
        <v>258</v>
      </c>
      <c r="B27" s="2" t="s">
        <v>534</v>
      </c>
      <c r="C27" s="2" t="s">
        <v>535</v>
      </c>
      <c r="D27" s="2" t="s">
        <v>536</v>
      </c>
      <c r="E27" s="2" t="s">
        <v>472</v>
      </c>
      <c r="F27" s="2" t="s">
        <v>537</v>
      </c>
      <c r="G27" s="2" t="s">
        <v>538</v>
      </c>
      <c r="H27" s="2" t="s">
        <v>539</v>
      </c>
      <c r="I27" s="2" t="s">
        <v>413</v>
      </c>
      <c r="J27" s="2" t="s">
        <v>430</v>
      </c>
      <c r="K27" s="2" t="s">
        <v>540</v>
      </c>
      <c r="L27" s="2" t="s">
        <v>493</v>
      </c>
      <c r="M27" s="2" t="s">
        <v>541</v>
      </c>
    </row>
    <row r="28" spans="1:13" ht="57.6" x14ac:dyDescent="0.3">
      <c r="A28" s="3" t="s">
        <v>262</v>
      </c>
      <c r="B28" s="2" t="s">
        <v>542</v>
      </c>
      <c r="C28" s="2" t="s">
        <v>543</v>
      </c>
      <c r="D28" s="2" t="s">
        <v>544</v>
      </c>
      <c r="E28" s="2" t="s">
        <v>545</v>
      </c>
      <c r="F28" s="2" t="s">
        <v>546</v>
      </c>
      <c r="G28" s="2" t="s">
        <v>547</v>
      </c>
      <c r="H28" s="2" t="s">
        <v>548</v>
      </c>
      <c r="I28" s="2" t="s">
        <v>468</v>
      </c>
      <c r="J28" s="2" t="s">
        <v>368</v>
      </c>
      <c r="K28" s="2" t="s">
        <v>549</v>
      </c>
      <c r="L28" s="2" t="s">
        <v>550</v>
      </c>
      <c r="M28" s="2" t="s">
        <v>551</v>
      </c>
    </row>
    <row r="29" spans="1:13" ht="57.6" x14ac:dyDescent="0.3">
      <c r="A29" s="3" t="s">
        <v>265</v>
      </c>
      <c r="B29" s="2" t="s">
        <v>552</v>
      </c>
      <c r="C29" s="2" t="s">
        <v>553</v>
      </c>
      <c r="D29" s="2" t="s">
        <v>554</v>
      </c>
      <c r="E29" s="2" t="s">
        <v>555</v>
      </c>
      <c r="F29" s="2" t="s">
        <v>556</v>
      </c>
      <c r="G29" s="2" t="s">
        <v>557</v>
      </c>
      <c r="H29" s="2" t="s">
        <v>558</v>
      </c>
      <c r="I29" s="2" t="s">
        <v>399</v>
      </c>
      <c r="J29" s="2" t="s">
        <v>559</v>
      </c>
      <c r="K29" s="2" t="s">
        <v>560</v>
      </c>
      <c r="L29" s="2" t="s">
        <v>561</v>
      </c>
      <c r="M29" s="2" t="s">
        <v>562</v>
      </c>
    </row>
    <row r="32" spans="1:13" ht="18" x14ac:dyDescent="0.3">
      <c r="A32" s="4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ImplementationPlan</vt:lpstr>
      <vt:lpstr>SignTransits</vt:lpstr>
      <vt:lpstr>MoonDays</vt:lpstr>
      <vt:lpstr>MoonBonusDebuff</vt:lpstr>
      <vt:lpstr>CombinedTable</vt:lpstr>
      <vt:lpstr>Elements</vt:lpstr>
      <vt:lpstr>SignBonuses</vt:lpstr>
      <vt:lpstr>MoonPhases</vt:lpstr>
      <vt:lpstr>MoonSignDayTheme</vt:lpstr>
      <vt:lpstr>MoonSignDayBonus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Tsoukas</dc:creator>
  <cp:lastModifiedBy>Anthony Tsoukas</cp:lastModifiedBy>
  <dcterms:created xsi:type="dcterms:W3CDTF">2024-08-10T10:55:25Z</dcterms:created>
  <dcterms:modified xsi:type="dcterms:W3CDTF">2024-08-11T00:01:57Z</dcterms:modified>
</cp:coreProperties>
</file>