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7464" yWindow="2100" windowWidth="20376" windowHeight="12816" tabRatio="714"/>
  </bookViews>
  <sheets>
    <sheet name="Cover Sheet " sheetId="16" r:id="rId1"/>
    <sheet name="Index" sheetId="1" r:id="rId2"/>
    <sheet name="Table 1 Dashboard" sheetId="2" r:id="rId3"/>
    <sheet name="Table 2 Inventory" sheetId="12" r:id="rId4"/>
    <sheet name="Table 3 Total Utilization" sheetId="3" r:id="rId5"/>
    <sheet name="Table 4 Total Costs" sheetId="4" r:id="rId6"/>
    <sheet name="Table 5 Federal Utilization" sheetId="5" r:id="rId7"/>
    <sheet name="Table 6 Federal Costs" sheetId="6" r:id="rId8"/>
    <sheet name="Table 7 CAS Utilization" sheetId="7" r:id="rId9"/>
    <sheet name="Table 8 CAS Costs" sheetId="8" r:id="rId10"/>
    <sheet name="Table 9 Mandatory Costs" sheetId="9" r:id="rId11"/>
    <sheet name="Table 10 Mand Costs per Hour" sheetId="10" r:id="rId12"/>
    <sheet name="Table 11 Other Costs" sheetId="11" r:id="rId13"/>
    <sheet name="Table 12 Total Hrs and Costs" sheetId="13" r:id="rId14"/>
  </sheets>
  <definedNames>
    <definedName name="_xlnm.Print_Area" localSheetId="1">Index!$A$1:$B$25</definedName>
    <definedName name="_xlnm.Print_Area" localSheetId="11">'Table 10 Mand Costs per Hour'!$A$1:$D$16</definedName>
    <definedName name="_xlnm.Print_Area" localSheetId="12">'Table 11 Other Costs'!$A$1:$D$22</definedName>
    <definedName name="_xlnm.Print_Area" localSheetId="13">'Table 12 Total Hrs and Costs'!$A$1:$D$15</definedName>
    <definedName name="_xlnm.Print_Area" localSheetId="3">'Table 2 Inventory'!$A$1:$G$25</definedName>
    <definedName name="_xlnm.Print_Area" localSheetId="4">'Table 3 Total Utilization'!$A$1:$E$29</definedName>
    <definedName name="_xlnm.Print_Area" localSheetId="5">'Table 4 Total Costs'!$A$1:$D$19</definedName>
    <definedName name="_xlnm.Print_Area" localSheetId="6">'Table 5 Federal Utilization'!$A$1:$D$23</definedName>
    <definedName name="_xlnm.Print_Area" localSheetId="7">'Table 6 Federal Costs'!$A$1:$D$20</definedName>
    <definedName name="_xlnm.Print_Area" localSheetId="8">'Table 7 CAS Utilization'!$A$1:$D$23</definedName>
    <definedName name="_xlnm.Print_Area" localSheetId="9">'Table 8 CAS Costs'!$A$1:$D$20</definedName>
    <definedName name="_xlnm.Print_Area" localSheetId="10">'Table 9 Mandatory Costs'!$A$1:$D$16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8" i="13" l="1"/>
  <c r="C8" i="13"/>
  <c r="B8" i="13"/>
  <c r="D10" i="13"/>
  <c r="D9" i="13"/>
  <c r="C10" i="13"/>
  <c r="C9" i="13"/>
  <c r="B9" i="13"/>
  <c r="B10" i="13"/>
  <c r="C5" i="13"/>
  <c r="D5" i="13"/>
  <c r="B5" i="13"/>
  <c r="C4" i="13"/>
  <c r="D4" i="13"/>
  <c r="B4" i="13"/>
  <c r="D11" i="13"/>
  <c r="D6" i="13"/>
  <c r="C6" i="13"/>
  <c r="B6" i="13"/>
  <c r="C11" i="13"/>
  <c r="B11" i="13"/>
</calcChain>
</file>

<file path=xl/sharedStrings.xml><?xml version="1.0" encoding="utf-8"?>
<sst xmlns="http://schemas.openxmlformats.org/spreadsheetml/2006/main" count="234" uniqueCount="79">
  <si>
    <t>Crew Cost</t>
  </si>
  <si>
    <t>Fuel, Oil, Lubricants, and Gases Cost</t>
  </si>
  <si>
    <t>Maintenance Cost</t>
  </si>
  <si>
    <t>Overhead Cost</t>
  </si>
  <si>
    <t>Department of Commerce</t>
  </si>
  <si>
    <t>Department of Energy</t>
  </si>
  <si>
    <t>Department of Homeland Security</t>
  </si>
  <si>
    <t>Department of Justice</t>
  </si>
  <si>
    <t>Department of State</t>
  </si>
  <si>
    <t>Department of Transportation</t>
  </si>
  <si>
    <t>Department of the Interior</t>
  </si>
  <si>
    <t>National Aeronautics and Space Administration</t>
  </si>
  <si>
    <t>National Science Foundation</t>
  </si>
  <si>
    <t>Tennessee Valley Authority</t>
  </si>
  <si>
    <t>Airplane</t>
  </si>
  <si>
    <t>Glider</t>
  </si>
  <si>
    <t>Helicopter</t>
  </si>
  <si>
    <t>Total</t>
  </si>
  <si>
    <t>Non-FAIRS Reporting Agency</t>
  </si>
  <si>
    <t xml:space="preserve"> </t>
  </si>
  <si>
    <t>Federal Aircraft Hours</t>
  </si>
  <si>
    <t>Insurance/Litigation</t>
  </si>
  <si>
    <t>Fuel, Oil Cost</t>
  </si>
  <si>
    <t>FY 2013</t>
  </si>
  <si>
    <t>FY 2014</t>
  </si>
  <si>
    <t>Type of Costs</t>
  </si>
  <si>
    <t>Costs</t>
  </si>
  <si>
    <t>Flight Support*</t>
  </si>
  <si>
    <t>Other*</t>
  </si>
  <si>
    <t>Cost Offsets**</t>
  </si>
  <si>
    <t>CAS Hours</t>
  </si>
  <si>
    <t>Index of Tables</t>
  </si>
  <si>
    <t>Department of Agriculture</t>
  </si>
  <si>
    <t>Department of Health and Human Services</t>
  </si>
  <si>
    <t>Environmental Protection Agency</t>
  </si>
  <si>
    <t>UAS*</t>
  </si>
  <si>
    <t>Federal Aircraft Costs</t>
  </si>
  <si>
    <t>CAS Costs</t>
  </si>
  <si>
    <t>Department or Agency</t>
  </si>
  <si>
    <t xml:space="preserve">Table 1: </t>
  </si>
  <si>
    <t xml:space="preserve">Table 2: </t>
  </si>
  <si>
    <t xml:space="preserve">Table 3: </t>
  </si>
  <si>
    <t xml:space="preserve">Table 4: </t>
  </si>
  <si>
    <t xml:space="preserve">Table 5: </t>
  </si>
  <si>
    <t xml:space="preserve">Table 6: </t>
  </si>
  <si>
    <t xml:space="preserve">Table 7: </t>
  </si>
  <si>
    <t xml:space="preserve">Table 8: </t>
  </si>
  <si>
    <t xml:space="preserve">Table 9: </t>
  </si>
  <si>
    <t xml:space="preserve">Table 10: </t>
  </si>
  <si>
    <t xml:space="preserve">Table 11: </t>
  </si>
  <si>
    <t xml:space="preserve">Table 12: </t>
  </si>
  <si>
    <t>FY 2015 Aviation Open Data Set</t>
  </si>
  <si>
    <t>Table 2: FY 2015 Federal Operational Aircraft Inventory by Agency and Aircraft Category</t>
  </si>
  <si>
    <t>-</t>
  </si>
  <si>
    <t>Table 3: FY 2013 - FY 2015 Total Utilization* (hours) by Agency</t>
  </si>
  <si>
    <t>FY 2015</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</si>
  <si>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Utilization by Agency</t>
    </r>
  </si>
  <si>
    <t xml:space="preserve">Table 4:  FY 2013 - FY 2015 Total Aircraft Costs by Agency </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</si>
  <si>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Aircraft Costs by Agency </t>
    </r>
  </si>
  <si>
    <t>Table 5: FY 2013 - FY 2015 Total Federal Aircraft Utilization* (hours) by Agency</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</si>
  <si>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Federal Aircraft Utilization (hours) by Agency</t>
    </r>
  </si>
  <si>
    <t>Table 6: FY 2013 - FY 2015 Total Federal Aircraft Costs* by Agency</t>
  </si>
  <si>
    <t>FY 2013 - FY 2015 Total Federal Aircraft Costs by Agency</t>
  </si>
  <si>
    <t>Table 7: FY 2013 - FY 2015 Total Commercial Aviation Services (CAS) Utilization* (hours) by Agency</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</si>
  <si>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Commercial Aviation Service (CAS) Utilization (hours) by Agency</t>
    </r>
  </si>
  <si>
    <t>Table 8: FY 2013 - FY 2015 Total Commercial Aviation Services (CAS) Costs* by Agency</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</si>
  <si>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Commercial Aviation Services (CAS) Costs by Agency</t>
    </r>
  </si>
  <si>
    <t>Table 9: FY 2013 - FY 2015 Total Mandatory* Costs by Type</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</si>
  <si>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Mandatory Costs by Type</t>
    </r>
  </si>
  <si>
    <t>Table 11: FY 2013 - FY 2015  Total Special Costs</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</si>
  <si>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Special Costs</t>
    </r>
  </si>
  <si>
    <t>Table 10: FY 2013 - FY 2015 Mandatory* Costs per Flight Hour by Type of Cost</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</si>
  <si>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Mandatory Costs per Flight Hour by Type of Cost</t>
    </r>
  </si>
  <si>
    <t>Table 12: FY 2013 - FY 2015 Total Federal Aircraft and Commercial Aviation Service (CAS) Utilization and Costs</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</si>
  <si>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Dashboard of Costs and Utilization</t>
    </r>
  </si>
  <si>
    <t>Table 1: FY 2013 - FY 2014 Dashboard of Costs and Utilization</t>
  </si>
  <si>
    <t>FY 2015 Federal Aviation Open Data Set*</t>
  </si>
  <si>
    <r>
      <t>FY 201</t>
    </r>
    <r>
      <rPr>
        <sz val="12"/>
        <color theme="1"/>
        <rFont val="Arial"/>
        <family val="2"/>
      </rPr>
      <t>3</t>
    </r>
    <r>
      <rPr>
        <sz val="12"/>
        <color theme="1"/>
        <rFont val="Arial"/>
        <family val="2"/>
      </rPr>
      <t xml:space="preserve"> - FY 201</t>
    </r>
    <r>
      <rPr>
        <sz val="12"/>
        <color theme="1"/>
        <rFont val="Arial"/>
        <family val="2"/>
      </rPr>
      <t>5</t>
    </r>
    <r>
      <rPr>
        <sz val="12"/>
        <color theme="1"/>
        <rFont val="Arial"/>
        <family val="2"/>
      </rPr>
      <t xml:space="preserve"> Total Federal Aircraft and Commercial Aviation Service (CAS) Utilization and Costs </t>
    </r>
  </si>
  <si>
    <t>FY 2015 - Federal Operational Aircraft Inventory by Agency and Aircraft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</si>
</sst>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43" formatCode="_(* #,##0.00_);_(* \(#,##0.00\);_(* &quot;-&quot;??_);_(@_)"/>
    <numFmt numFmtId="164" formatCode="&quot;$&quot;#,##0"/>
    <numFmt numFmtId="165" formatCode="&quot;$&quot;#,##0.00"/>
    <numFmt numFmtId="166" formatCode="[$-409]mmmm\ d\,\ yyyy;@"/>
    <numFmt numFmtId="167" formatCode="_(* #,##0_);_(* \(#,##0\);_(* &quot;-&quot;??_);_(@_)"/>
  </numFmts>
  <fonts count="27"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0"/>
      <color theme="1"/>
      <name val="Arial"/>
      <family val="2"/>
    </font>
    <font>
      <b/>
      <sz val="10"/>
      <color theme="1"/>
      <name val="Arial"/>
      <family val="2"/>
    </font>
    <font>
      <b/>
      <sz val="10"/>
      <name val="Arial"/>
      <family val="2"/>
    </font>
    <font>
      <b/>
      <sz val="11"/>
      <color rgb="FF000000"/>
      <name val="Calibri"/>
      <family val="2"/>
    </font>
    <font>
      <sz val="12"/>
      <color theme="1"/>
      <name val="Arial"/>
      <family val="2"/>
    </font>
    <font>
      <sz val="10"/>
      <name val="Arial"/>
      <family val="2"/>
    </font>
    <font>
      <b/>
      <sz val="14"/>
      <color theme="1"/>
      <name val="Arial"/>
      <family val="2"/>
    </font>
    <font>
      <sz val="11"/>
      <name val="Arial"/>
      <family val="2"/>
    </font>
    <font>
      <b/>
      <sz val="14"/>
      <name val="Arial"/>
      <family val="2"/>
    </font>
    <font>
      <sz val="11"/>
      <color rgb="FF000000"/>
      <name val="Calibri"/>
      <family val="2"/>
    </font>
    <font>
      <b/>
      <sz val="11"/>
      <color rgb="FF000000"/>
      <name val="Arial"/>
      <family val="2"/>
    </font>
    <font>
      <sz val="11"/>
      <color rgb="FF000000"/>
      <name val="Arial"/>
      <family val="2"/>
    </font>
    <font>
      <b/>
      <sz val="12"/>
      <color theme="1"/>
      <name val="Arial"/>
      <family val="2"/>
    </font>
    <font>
      <sz val="12"/>
      <name val="Arial"/>
      <family val="2"/>
    </font>
    <font>
      <sz val="11"/>
      <color theme="1"/>
      <name val="Arial"/>
      <family val="2"/>
    </font>
    <font>
      <sz val="28"/>
      <color theme="1"/>
      <name val="Arial"/>
      <family val="2"/>
    </font>
    <font>
      <sz val="28"/>
      <color theme="0"/>
      <name val="Arial"/>
      <family val="2"/>
    </font>
    <font>
      <b/>
      <sz val="28"/>
      <color theme="1"/>
      <name val="Arial"/>
      <family val="2"/>
    </font>
    <font>
      <u/>
      <sz val="11"/>
      <color theme="10"/>
      <name val="Arial"/>
      <family val="2"/>
    </font>
    <font>
      <u/>
      <sz val="11"/>
      <color theme="11"/>
      <name val="Arial"/>
      <family val="2"/>
    </font>
    <font>
      <sz val="8"/>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3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top/>
      <bottom/>
      <diagonal/>
    </border>
    <border>
      <left style="thin">
        <color auto="1"/>
      </left>
      <right style="medium">
        <color auto="1"/>
      </right>
      <top/>
      <bottom/>
      <diagonal/>
    </border>
    <border>
      <left style="medium">
        <color auto="1"/>
      </left>
      <right/>
      <top style="thin">
        <color auto="1"/>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s>
  <cellStyleXfs count="14">
    <xf numFmtId="0" fontId="0" fillId="0" borderId="0"/>
    <xf numFmtId="0" fontId="11" fillId="0" borderId="0"/>
    <xf numFmtId="0" fontId="11" fillId="0" borderId="0"/>
    <xf numFmtId="0" fontId="11" fillId="0" borderId="0"/>
    <xf numFmtId="0" fontId="20" fillId="0" borderId="0"/>
    <xf numFmtId="43" fontId="20"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261">
    <xf numFmtId="0" fontId="0" fillId="0" borderId="0" xfId="0"/>
    <xf numFmtId="6" fontId="5" fillId="0" borderId="0" xfId="0" applyNumberFormat="1" applyFont="1"/>
    <xf numFmtId="0" fontId="0" fillId="0" borderId="0" xfId="0"/>
    <xf numFmtId="4" fontId="7" fillId="0" borderId="0" xfId="0" applyNumberFormat="1" applyFont="1"/>
    <xf numFmtId="0" fontId="5" fillId="0" borderId="0" xfId="0" applyFont="1"/>
    <xf numFmtId="6" fontId="7" fillId="0" borderId="0" xfId="0" applyNumberFormat="1" applyFont="1"/>
    <xf numFmtId="4" fontId="5" fillId="0" borderId="0" xfId="0" applyNumberFormat="1" applyFont="1"/>
    <xf numFmtId="0" fontId="5" fillId="0" borderId="0" xfId="0" applyFont="1" applyBorder="1"/>
    <xf numFmtId="6" fontId="5" fillId="0" borderId="0" xfId="0" applyNumberFormat="1" applyFont="1" applyBorder="1"/>
    <xf numFmtId="0" fontId="0" fillId="0" borderId="0" xfId="0" applyNumberFormat="1"/>
    <xf numFmtId="0" fontId="10" fillId="0" borderId="0" xfId="0" applyFont="1"/>
    <xf numFmtId="0" fontId="10" fillId="0" borderId="0" xfId="0" applyFont="1" applyBorder="1"/>
    <xf numFmtId="0" fontId="6" fillId="0" borderId="0" xfId="0" applyFont="1" applyAlignment="1">
      <alignment wrapText="1"/>
    </xf>
    <xf numFmtId="6" fontId="6" fillId="0" borderId="0" xfId="0" applyNumberFormat="1" applyFont="1" applyAlignment="1">
      <alignment wrapText="1"/>
    </xf>
    <xf numFmtId="0" fontId="6" fillId="0" borderId="0" xfId="0" applyFont="1"/>
    <xf numFmtId="0" fontId="0" fillId="0" borderId="0" xfId="0"/>
    <xf numFmtId="0" fontId="6" fillId="0" borderId="0" xfId="0" applyFont="1" applyAlignment="1">
      <alignment wrapText="1"/>
    </xf>
    <xf numFmtId="165" fontId="8" fillId="0" borderId="0" xfId="1" applyNumberFormat="1" applyFont="1"/>
    <xf numFmtId="6" fontId="0" fillId="0" borderId="0" xfId="0" applyNumberFormat="1" applyAlignment="1">
      <alignment wrapText="1"/>
    </xf>
    <xf numFmtId="0" fontId="0" fillId="0" borderId="0" xfId="0" applyAlignment="1">
      <alignment wrapText="1"/>
    </xf>
    <xf numFmtId="6" fontId="5" fillId="0" borderId="0" xfId="0" applyNumberFormat="1" applyFont="1" applyAlignment="1">
      <alignment wrapText="1"/>
    </xf>
    <xf numFmtId="6" fontId="0" fillId="0" borderId="0" xfId="0" applyNumberFormat="1"/>
    <xf numFmtId="6" fontId="0" fillId="0" borderId="0" xfId="0" applyNumberFormat="1" applyAlignment="1">
      <alignment wrapText="1"/>
    </xf>
    <xf numFmtId="0" fontId="5" fillId="0" borderId="0" xfId="0" applyFont="1" applyAlignment="1">
      <alignment wrapText="1"/>
    </xf>
    <xf numFmtId="0" fontId="5" fillId="0" borderId="0" xfId="0" applyNumberFormat="1" applyFont="1"/>
    <xf numFmtId="0" fontId="0" fillId="0" borderId="0" xfId="0" applyFont="1" applyAlignment="1">
      <alignment wrapText="1"/>
    </xf>
    <xf numFmtId="6" fontId="0" fillId="0" borderId="0" xfId="0" applyNumberFormat="1" applyFont="1" applyAlignment="1">
      <alignment wrapText="1"/>
    </xf>
    <xf numFmtId="6" fontId="0" fillId="0" borderId="0" xfId="0" applyNumberFormat="1" applyFont="1"/>
    <xf numFmtId="165" fontId="0" fillId="0" borderId="0" xfId="0" applyNumberFormat="1" applyFont="1"/>
    <xf numFmtId="0" fontId="0" fillId="0" borderId="0" xfId="0" applyFont="1"/>
    <xf numFmtId="0" fontId="0" fillId="0" borderId="0" xfId="0" applyFont="1" applyBorder="1"/>
    <xf numFmtId="0" fontId="9" fillId="0" borderId="0" xfId="0" applyFont="1"/>
    <xf numFmtId="4" fontId="5" fillId="0" borderId="0" xfId="0" applyNumberFormat="1" applyFont="1" applyAlignment="1">
      <alignment wrapText="1"/>
    </xf>
    <xf numFmtId="4" fontId="0" fillId="0" borderId="0" xfId="0" applyNumberFormat="1" applyFont="1"/>
    <xf numFmtId="165" fontId="13" fillId="0" borderId="0" xfId="1" applyNumberFormat="1" applyFont="1" applyFill="1"/>
    <xf numFmtId="165" fontId="13" fillId="0" borderId="0" xfId="1" applyNumberFormat="1" applyFont="1"/>
    <xf numFmtId="165" fontId="13" fillId="0" borderId="0" xfId="2" applyNumberFormat="1" applyFont="1"/>
    <xf numFmtId="0" fontId="0" fillId="0" borderId="0" xfId="0" applyNumberFormat="1" applyFont="1"/>
    <xf numFmtId="0" fontId="12" fillId="0" borderId="0" xfId="0" applyFont="1" applyAlignment="1">
      <alignment horizontal="center" vertical="center"/>
    </xf>
    <xf numFmtId="0" fontId="6" fillId="0" borderId="0" xfId="0" applyNumberFormat="1" applyFont="1" applyAlignment="1">
      <alignment horizontal="left"/>
    </xf>
    <xf numFmtId="0" fontId="15" fillId="0" borderId="0" xfId="0" applyFont="1"/>
    <xf numFmtId="0" fontId="5" fillId="0" borderId="0" xfId="0" applyFont="1" applyBorder="1" applyAlignment="1">
      <alignment horizontal="center" wrapText="1"/>
    </xf>
    <xf numFmtId="0" fontId="5" fillId="0" borderId="0" xfId="0" applyNumberFormat="1" applyFont="1" applyBorder="1" applyAlignment="1">
      <alignment horizontal="center" wrapText="1"/>
    </xf>
    <xf numFmtId="165" fontId="5" fillId="0" borderId="0" xfId="0" applyNumberFormat="1" applyFont="1" applyBorder="1" applyAlignment="1">
      <alignment horizontal="center" wrapText="1"/>
    </xf>
    <xf numFmtId="6" fontId="5" fillId="0" borderId="0" xfId="0" applyNumberFormat="1" applyFont="1" applyBorder="1" applyAlignment="1">
      <alignment wrapText="1"/>
    </xf>
    <xf numFmtId="6" fontId="0" fillId="0" borderId="0" xfId="0" applyNumberFormat="1" applyFont="1" applyBorder="1" applyAlignment="1">
      <alignment wrapText="1"/>
    </xf>
    <xf numFmtId="0" fontId="0" fillId="0" borderId="0" xfId="0" applyNumberFormat="1" applyFont="1" applyBorder="1"/>
    <xf numFmtId="165" fontId="0" fillId="0" borderId="0" xfId="0" applyNumberFormat="1" applyFont="1" applyBorder="1"/>
    <xf numFmtId="0" fontId="5" fillId="0" borderId="0" xfId="0" applyFont="1" applyAlignment="1">
      <alignment horizontal="center"/>
    </xf>
    <xf numFmtId="0" fontId="0" fillId="0" borderId="0" xfId="0" applyFont="1" applyAlignment="1"/>
    <xf numFmtId="0" fontId="0" fillId="0" borderId="0" xfId="0" applyFont="1" applyAlignment="1">
      <alignment horizontal="center"/>
    </xf>
    <xf numFmtId="0" fontId="5" fillId="0" borderId="0" xfId="0" applyNumberFormat="1" applyFont="1" applyAlignment="1">
      <alignment horizontal="center"/>
    </xf>
    <xf numFmtId="0" fontId="5" fillId="0" borderId="0" xfId="0" applyFont="1" applyAlignment="1"/>
    <xf numFmtId="6" fontId="0" fillId="0" borderId="0" xfId="0" applyNumberFormat="1" applyFont="1" applyAlignment="1"/>
    <xf numFmtId="0" fontId="10" fillId="0" borderId="0" xfId="0" applyFont="1" applyAlignment="1">
      <alignment wrapText="1"/>
    </xf>
    <xf numFmtId="0" fontId="12" fillId="0" borderId="0" xfId="0" applyFont="1" applyAlignment="1"/>
    <xf numFmtId="0" fontId="12" fillId="0" borderId="0" xfId="0" applyFont="1" applyAlignment="1">
      <alignment vertical="center"/>
    </xf>
    <xf numFmtId="0" fontId="14" fillId="0" borderId="0" xfId="0" applyFont="1" applyAlignment="1">
      <alignment vertical="center"/>
    </xf>
    <xf numFmtId="0" fontId="12" fillId="0" borderId="0" xfId="0" applyFont="1" applyBorder="1" applyAlignment="1">
      <alignment vertical="center"/>
    </xf>
    <xf numFmtId="0" fontId="9" fillId="0" borderId="0" xfId="0" applyFont="1" applyAlignment="1">
      <alignment wrapText="1"/>
    </xf>
    <xf numFmtId="164" fontId="6" fillId="0" borderId="6" xfId="0" applyNumberFormat="1" applyFont="1" applyBorder="1" applyAlignment="1">
      <alignment wrapText="1"/>
    </xf>
    <xf numFmtId="164" fontId="11" fillId="0" borderId="6" xfId="1" applyNumberFormat="1" applyFont="1" applyBorder="1"/>
    <xf numFmtId="164" fontId="6" fillId="0" borderId="7" xfId="0" applyNumberFormat="1" applyFont="1" applyBorder="1" applyAlignment="1">
      <alignment wrapText="1"/>
    </xf>
    <xf numFmtId="164" fontId="11" fillId="0" borderId="7" xfId="1" applyNumberFormat="1" applyFont="1" applyBorder="1"/>
    <xf numFmtId="3" fontId="11" fillId="0" borderId="7" xfId="1" applyNumberFormat="1" applyFont="1" applyFill="1" applyBorder="1" applyAlignment="1">
      <alignment horizontal="right"/>
    </xf>
    <xf numFmtId="0" fontId="6" fillId="0" borderId="4" xfId="0" applyFont="1" applyBorder="1" applyAlignment="1">
      <alignment wrapText="1"/>
    </xf>
    <xf numFmtId="3" fontId="11" fillId="0" borderId="7" xfId="1" applyNumberFormat="1" applyFont="1" applyBorder="1" applyAlignment="1">
      <alignment horizontal="right"/>
    </xf>
    <xf numFmtId="0" fontId="6" fillId="0" borderId="4" xfId="0" applyFont="1" applyFill="1" applyBorder="1" applyAlignment="1">
      <alignment wrapText="1"/>
    </xf>
    <xf numFmtId="0" fontId="6" fillId="0" borderId="11" xfId="0" applyFont="1" applyBorder="1" applyAlignment="1">
      <alignment wrapText="1"/>
    </xf>
    <xf numFmtId="0" fontId="6" fillId="0" borderId="4" xfId="0" applyFont="1" applyBorder="1" applyAlignment="1"/>
    <xf numFmtId="3"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xf numFmtId="6" fontId="6" fillId="0" borderId="6" xfId="0" applyNumberFormat="1" applyFont="1" applyBorder="1" applyAlignment="1"/>
    <xf numFmtId="6" fontId="6" fillId="0" borderId="7" xfId="0" applyNumberFormat="1" applyFont="1" applyBorder="1" applyAlignment="1"/>
    <xf numFmtId="0" fontId="6" fillId="0" borderId="11" xfId="0" applyFont="1" applyBorder="1" applyAlignment="1"/>
    <xf numFmtId="164" fontId="6" fillId="0" borderId="6" xfId="0" applyNumberFormat="1" applyFont="1" applyBorder="1" applyAlignment="1">
      <alignment horizontal="right" vertical="center"/>
    </xf>
    <xf numFmtId="164" fontId="6" fillId="0" borderId="9" xfId="0" applyNumberFormat="1" applyFont="1" applyBorder="1" applyAlignment="1">
      <alignment horizontal="right" vertical="center"/>
    </xf>
    <xf numFmtId="0" fontId="6" fillId="0" borderId="0" xfId="0" applyFont="1" applyBorder="1"/>
    <xf numFmtId="0" fontId="6" fillId="0" borderId="0" xfId="0" applyNumberFormat="1" applyFont="1" applyBorder="1"/>
    <xf numFmtId="165" fontId="6" fillId="0" borderId="0" xfId="0" applyNumberFormat="1" applyFont="1" applyBorder="1"/>
    <xf numFmtId="0" fontId="6" fillId="0" borderId="4" xfId="0" applyFont="1" applyBorder="1" applyAlignment="1">
      <alignment horizontal="left"/>
    </xf>
    <xf numFmtId="0" fontId="6" fillId="0" borderId="11" xfId="0" applyFont="1" applyBorder="1" applyAlignment="1">
      <alignment horizontal="left"/>
    </xf>
    <xf numFmtId="164" fontId="11" fillId="0" borderId="9" xfId="1" applyNumberFormat="1" applyFont="1" applyBorder="1"/>
    <xf numFmtId="164" fontId="11" fillId="0" borderId="10" xfId="1" applyNumberFormat="1" applyFont="1" applyBorder="1"/>
    <xf numFmtId="3" fontId="6" fillId="0" borderId="6" xfId="0" applyNumberFormat="1" applyFont="1" applyBorder="1" applyAlignment="1">
      <alignment horizontal="right"/>
    </xf>
    <xf numFmtId="3" fontId="6" fillId="0" borderId="7" xfId="0" applyNumberFormat="1" applyFont="1" applyBorder="1" applyAlignment="1">
      <alignment horizontal="right"/>
    </xf>
    <xf numFmtId="3" fontId="6" fillId="0" borderId="6" xfId="0" applyNumberFormat="1" applyFont="1" applyBorder="1" applyAlignment="1">
      <alignment wrapText="1"/>
    </xf>
    <xf numFmtId="3" fontId="11" fillId="0" borderId="7" xfId="1" applyNumberFormat="1" applyFont="1" applyBorder="1"/>
    <xf numFmtId="3" fontId="11" fillId="0" borderId="7" xfId="1" applyNumberFormat="1" applyFont="1" applyFill="1" applyBorder="1"/>
    <xf numFmtId="0" fontId="6" fillId="0" borderId="0" xfId="0" applyFont="1" applyAlignment="1">
      <alignment horizontal="center" wrapText="1"/>
    </xf>
    <xf numFmtId="0" fontId="18" fillId="0" borderId="0" xfId="0" applyFont="1" applyAlignment="1">
      <alignment horizontal="center"/>
    </xf>
    <xf numFmtId="0" fontId="4" fillId="0" borderId="0" xfId="0" applyFont="1" applyAlignment="1">
      <alignment wrapText="1"/>
    </xf>
    <xf numFmtId="0" fontId="4" fillId="0" borderId="0" xfId="0" applyFont="1" applyBorder="1" applyAlignment="1">
      <alignment wrapText="1"/>
    </xf>
    <xf numFmtId="0" fontId="7" fillId="0" borderId="1" xfId="0" applyFont="1" applyFill="1" applyBorder="1" applyAlignment="1">
      <alignment horizontal="center"/>
    </xf>
    <xf numFmtId="0" fontId="7" fillId="0" borderId="12" xfId="0" applyFont="1" applyFill="1" applyBorder="1" applyAlignment="1">
      <alignment horizontal="left"/>
    </xf>
    <xf numFmtId="164" fontId="7" fillId="0" borderId="2" xfId="0" applyNumberFormat="1" applyFont="1" applyFill="1" applyBorder="1" applyAlignment="1">
      <alignment horizontal="center"/>
    </xf>
    <xf numFmtId="164" fontId="7" fillId="0" borderId="3" xfId="0" applyNumberFormat="1" applyFont="1" applyFill="1" applyBorder="1" applyAlignment="1">
      <alignment horizontal="center"/>
    </xf>
    <xf numFmtId="164" fontId="7" fillId="0" borderId="13" xfId="0" applyNumberFormat="1" applyFont="1" applyFill="1" applyBorder="1" applyAlignment="1"/>
    <xf numFmtId="164" fontId="7" fillId="0" borderId="10" xfId="0" applyNumberFormat="1" applyFont="1" applyFill="1" applyBorder="1" applyAlignment="1"/>
    <xf numFmtId="3" fontId="7" fillId="0" borderId="13" xfId="0" applyNumberFormat="1" applyFont="1" applyFill="1" applyBorder="1"/>
    <xf numFmtId="3" fontId="7" fillId="0" borderId="10" xfId="0" applyNumberFormat="1" applyFont="1" applyFill="1" applyBorder="1"/>
    <xf numFmtId="0" fontId="7" fillId="0" borderId="12" xfId="0" applyFont="1" applyFill="1" applyBorder="1" applyAlignment="1">
      <alignment horizontal="left" wrapText="1"/>
    </xf>
    <xf numFmtId="3" fontId="7" fillId="0" borderId="13" xfId="0" applyNumberFormat="1" applyFont="1" applyFill="1" applyBorder="1" applyAlignment="1">
      <alignment horizontal="right"/>
    </xf>
    <xf numFmtId="3" fontId="7" fillId="0" borderId="10" xfId="0" applyNumberFormat="1" applyFont="1" applyFill="1" applyBorder="1" applyAlignment="1">
      <alignment horizontal="right"/>
    </xf>
    <xf numFmtId="0" fontId="7" fillId="0" borderId="11" xfId="0" applyFont="1" applyFill="1" applyBorder="1" applyAlignment="1">
      <alignment horizontal="left"/>
    </xf>
    <xf numFmtId="0" fontId="7" fillId="0" borderId="14" xfId="0" applyFont="1" applyFill="1" applyBorder="1" applyAlignment="1">
      <alignment horizontal="center"/>
    </xf>
    <xf numFmtId="0" fontId="7" fillId="0" borderId="15" xfId="0" applyFont="1" applyFill="1" applyBorder="1" applyAlignment="1">
      <alignment horizontal="center"/>
    </xf>
    <xf numFmtId="0" fontId="7" fillId="0" borderId="16" xfId="0" applyFont="1" applyFill="1" applyBorder="1" applyAlignment="1">
      <alignment horizontal="center"/>
    </xf>
    <xf numFmtId="164" fontId="7" fillId="0" borderId="9" xfId="0" applyNumberFormat="1" applyFont="1" applyFill="1" applyBorder="1"/>
    <xf numFmtId="164" fontId="7" fillId="0" borderId="10" xfId="0" applyNumberFormat="1" applyFont="1" applyFill="1" applyBorder="1"/>
    <xf numFmtId="0" fontId="7" fillId="0" borderId="8" xfId="0" applyFont="1" applyFill="1" applyBorder="1" applyAlignment="1">
      <alignment horizontal="left" wrapText="1"/>
    </xf>
    <xf numFmtId="0" fontId="7" fillId="0" borderId="18" xfId="0" applyFont="1" applyFill="1" applyBorder="1" applyAlignment="1">
      <alignment horizontal="center"/>
    </xf>
    <xf numFmtId="0" fontId="7" fillId="0" borderId="17" xfId="0" applyFont="1" applyFill="1" applyBorder="1" applyAlignment="1">
      <alignment horizontal="center"/>
    </xf>
    <xf numFmtId="0" fontId="7" fillId="0" borderId="12" xfId="0" applyFont="1" applyFill="1" applyBorder="1"/>
    <xf numFmtId="164" fontId="7" fillId="0" borderId="13" xfId="0" applyNumberFormat="1" applyFont="1" applyFill="1" applyBorder="1" applyAlignment="1">
      <alignment horizontal="right"/>
    </xf>
    <xf numFmtId="164" fontId="7" fillId="0" borderId="10" xfId="0" applyNumberFormat="1" applyFont="1" applyFill="1" applyBorder="1" applyAlignment="1">
      <alignment horizontal="right"/>
    </xf>
    <xf numFmtId="164" fontId="7" fillId="0" borderId="17" xfId="0" applyNumberFormat="1" applyFont="1" applyFill="1" applyBorder="1" applyAlignment="1">
      <alignment horizontal="center"/>
    </xf>
    <xf numFmtId="164" fontId="7" fillId="0" borderId="16" xfId="0" applyNumberFormat="1" applyFont="1" applyFill="1" applyBorder="1" applyAlignment="1">
      <alignment horizontal="center"/>
    </xf>
    <xf numFmtId="3" fontId="6" fillId="2" borderId="6" xfId="0" applyNumberFormat="1" applyFont="1" applyFill="1" applyBorder="1" applyAlignment="1">
      <alignment horizontal="right"/>
    </xf>
    <xf numFmtId="3" fontId="11" fillId="2" borderId="7" xfId="1" applyNumberFormat="1" applyFont="1" applyFill="1" applyBorder="1" applyAlignment="1">
      <alignment horizontal="right"/>
    </xf>
    <xf numFmtId="0" fontId="6" fillId="2" borderId="4" xfId="0" applyFont="1" applyFill="1" applyBorder="1" applyAlignment="1">
      <alignment wrapText="1"/>
    </xf>
    <xf numFmtId="3" fontId="6" fillId="2" borderId="7" xfId="0" applyNumberFormat="1" applyFont="1" applyFill="1" applyBorder="1" applyAlignment="1">
      <alignment horizontal="right"/>
    </xf>
    <xf numFmtId="0" fontId="6" fillId="2" borderId="11" xfId="0" applyFont="1" applyFill="1" applyBorder="1" applyAlignment="1">
      <alignment wrapText="1"/>
    </xf>
    <xf numFmtId="0" fontId="6" fillId="2" borderId="4" xfId="0" applyFont="1" applyFill="1" applyBorder="1" applyAlignment="1"/>
    <xf numFmtId="3" fontId="6" fillId="2" borderId="6" xfId="0" applyNumberFormat="1" applyFont="1" applyFill="1" applyBorder="1" applyAlignment="1">
      <alignment wrapText="1"/>
    </xf>
    <xf numFmtId="3" fontId="6" fillId="2" borderId="7" xfId="0" applyNumberFormat="1" applyFont="1" applyFill="1" applyBorder="1" applyAlignment="1">
      <alignment wrapText="1"/>
    </xf>
    <xf numFmtId="3" fontId="11" fillId="2" borderId="7" xfId="1" applyNumberFormat="1" applyFont="1" applyFill="1" applyBorder="1"/>
    <xf numFmtId="3" fontId="6" fillId="2" borderId="9" xfId="0" applyNumberFormat="1" applyFont="1" applyFill="1" applyBorder="1" applyAlignment="1">
      <alignment wrapText="1"/>
    </xf>
    <xf numFmtId="3" fontId="11" fillId="2" borderId="10" xfId="1" applyNumberFormat="1" applyFont="1" applyFill="1" applyBorder="1"/>
    <xf numFmtId="164" fontId="6" fillId="2" borderId="6" xfId="0" applyNumberFormat="1" applyFont="1" applyFill="1" applyBorder="1" applyAlignment="1">
      <alignment wrapText="1"/>
    </xf>
    <xf numFmtId="164" fontId="6" fillId="2" borderId="7" xfId="0" applyNumberFormat="1" applyFont="1" applyFill="1" applyBorder="1" applyAlignment="1">
      <alignment wrapText="1"/>
    </xf>
    <xf numFmtId="164" fontId="11" fillId="2" borderId="7" xfId="1" applyNumberFormat="1" applyFont="1" applyFill="1" applyBorder="1"/>
    <xf numFmtId="164" fontId="6" fillId="2" borderId="9" xfId="0" applyNumberFormat="1" applyFont="1" applyFill="1" applyBorder="1" applyAlignment="1">
      <alignment wrapText="1"/>
    </xf>
    <xf numFmtId="164" fontId="11" fillId="2" borderId="10" xfId="1" applyNumberFormat="1" applyFont="1" applyFill="1" applyBorder="1"/>
    <xf numFmtId="3" fontId="6" fillId="0" borderId="6" xfId="0" applyNumberFormat="1" applyFont="1" applyFill="1" applyBorder="1" applyAlignment="1">
      <alignment horizontal="right"/>
    </xf>
    <xf numFmtId="3" fontId="11" fillId="0" borderId="7" xfId="2" applyNumberFormat="1" applyFont="1" applyFill="1" applyBorder="1" applyAlignment="1">
      <alignment horizontal="right"/>
    </xf>
    <xf numFmtId="0" fontId="6" fillId="2" borderId="4" xfId="0" applyFont="1" applyFill="1" applyBorder="1" applyAlignment="1">
      <alignment horizontal="left"/>
    </xf>
    <xf numFmtId="164" fontId="11" fillId="2" borderId="6" xfId="1" applyNumberFormat="1" applyFont="1" applyFill="1" applyBorder="1"/>
    <xf numFmtId="0" fontId="7" fillId="0" borderId="18" xfId="0" applyFont="1" applyFill="1" applyBorder="1" applyAlignment="1">
      <alignment horizontal="center" wrapText="1"/>
    </xf>
    <xf numFmtId="0" fontId="7" fillId="0" borderId="17" xfId="0" applyFont="1" applyFill="1" applyBorder="1" applyAlignment="1">
      <alignment horizontal="center" wrapText="1"/>
    </xf>
    <xf numFmtId="0" fontId="7" fillId="0" borderId="16" xfId="0" applyFont="1" applyFill="1" applyBorder="1" applyAlignment="1">
      <alignment horizontal="center" wrapText="1"/>
    </xf>
    <xf numFmtId="164" fontId="6" fillId="2" borderId="6" xfId="0" applyNumberFormat="1" applyFont="1" applyFill="1" applyBorder="1" applyAlignment="1">
      <alignment horizontal="right" vertical="center"/>
    </xf>
    <xf numFmtId="6" fontId="6" fillId="2" borderId="7" xfId="0" applyNumberFormat="1" applyFont="1" applyFill="1" applyBorder="1" applyAlignment="1"/>
    <xf numFmtId="6" fontId="6" fillId="2" borderId="6" xfId="0" applyNumberFormat="1" applyFont="1" applyFill="1" applyBorder="1" applyAlignment="1"/>
    <xf numFmtId="0" fontId="20" fillId="0" borderId="0" xfId="4"/>
    <xf numFmtId="0" fontId="21" fillId="4" borderId="4" xfId="4" applyFont="1" applyFill="1" applyBorder="1" applyAlignment="1"/>
    <xf numFmtId="0" fontId="21" fillId="4" borderId="0" xfId="4" applyFont="1" applyFill="1" applyBorder="1" applyAlignment="1"/>
    <xf numFmtId="0" fontId="21" fillId="4" borderId="5" xfId="4" applyFont="1" applyFill="1" applyBorder="1" applyAlignment="1"/>
    <xf numFmtId="0" fontId="21" fillId="4" borderId="4" xfId="4" applyFont="1" applyFill="1" applyBorder="1" applyAlignment="1">
      <alignment horizontal="center"/>
    </xf>
    <xf numFmtId="0" fontId="21" fillId="4" borderId="0" xfId="4" applyFont="1" applyFill="1" applyBorder="1" applyAlignment="1">
      <alignment horizontal="center"/>
    </xf>
    <xf numFmtId="0" fontId="21" fillId="4" borderId="5" xfId="4" applyFont="1" applyFill="1" applyBorder="1" applyAlignment="1">
      <alignment horizontal="center"/>
    </xf>
    <xf numFmtId="0" fontId="21" fillId="3" borderId="4" xfId="4" applyFont="1" applyFill="1" applyBorder="1" applyAlignment="1">
      <alignment horizontal="center"/>
    </xf>
    <xf numFmtId="0" fontId="21" fillId="3" borderId="0" xfId="4" applyFont="1" applyFill="1" applyBorder="1" applyAlignment="1">
      <alignment horizontal="center"/>
    </xf>
    <xf numFmtId="0" fontId="21" fillId="3" borderId="5" xfId="4" applyFont="1" applyFill="1" applyBorder="1" applyAlignment="1">
      <alignment horizontal="center"/>
    </xf>
    <xf numFmtId="0" fontId="21" fillId="3" borderId="11" xfId="4" applyFont="1" applyFill="1" applyBorder="1" applyAlignment="1">
      <alignment horizontal="center"/>
    </xf>
    <xf numFmtId="0" fontId="21" fillId="3" borderId="19" xfId="4" applyFont="1" applyFill="1" applyBorder="1" applyAlignment="1">
      <alignment horizontal="center"/>
    </xf>
    <xf numFmtId="0" fontId="21" fillId="3" borderId="20" xfId="4" applyFont="1" applyFill="1" applyBorder="1" applyAlignment="1">
      <alignment horizontal="center"/>
    </xf>
    <xf numFmtId="0" fontId="12" fillId="0" borderId="0" xfId="0" applyFont="1" applyBorder="1" applyAlignment="1">
      <alignment vertical="center" wrapText="1"/>
    </xf>
    <xf numFmtId="0" fontId="12" fillId="0" borderId="0" xfId="0" applyFont="1" applyAlignment="1">
      <alignment vertical="center" wrapText="1"/>
    </xf>
    <xf numFmtId="5" fontId="11" fillId="0" borderId="9" xfId="0" applyNumberFormat="1" applyFont="1" applyBorder="1" applyAlignment="1"/>
    <xf numFmtId="5" fontId="11" fillId="0" borderId="10" xfId="0" applyNumberFormat="1" applyFont="1" applyBorder="1" applyAlignment="1"/>
    <xf numFmtId="0" fontId="12" fillId="0" borderId="0" xfId="0" applyFont="1" applyAlignment="1">
      <alignment wrapText="1"/>
    </xf>
    <xf numFmtId="0" fontId="14" fillId="0" borderId="0" xfId="0" applyFont="1" applyAlignment="1"/>
    <xf numFmtId="3" fontId="0" fillId="0" borderId="0" xfId="0" applyNumberFormat="1" applyFont="1"/>
    <xf numFmtId="3" fontId="7" fillId="0" borderId="17" xfId="0" applyNumberFormat="1" applyFont="1" applyFill="1" applyBorder="1" applyAlignment="1">
      <alignment horizontal="right"/>
    </xf>
    <xf numFmtId="3" fontId="7" fillId="0" borderId="16" xfId="0" applyNumberFormat="1" applyFont="1" applyFill="1" applyBorder="1" applyAlignment="1">
      <alignment horizontal="right"/>
    </xf>
    <xf numFmtId="0" fontId="7" fillId="0" borderId="18" xfId="0" applyFont="1" applyFill="1" applyBorder="1" applyAlignment="1"/>
    <xf numFmtId="164" fontId="6" fillId="2" borderId="6" xfId="0" applyNumberFormat="1" applyFont="1" applyFill="1" applyBorder="1" applyAlignment="1">
      <alignment horizontal="right"/>
    </xf>
    <xf numFmtId="164" fontId="6" fillId="0" borderId="6" xfId="0" applyNumberFormat="1" applyFont="1" applyBorder="1" applyAlignment="1">
      <alignment horizontal="right"/>
    </xf>
    <xf numFmtId="6" fontId="7" fillId="0" borderId="17" xfId="0" applyNumberFormat="1" applyFont="1" applyFill="1" applyBorder="1" applyAlignment="1">
      <alignment horizontal="right"/>
    </xf>
    <xf numFmtId="164" fontId="11" fillId="2" borderId="7" xfId="1" applyNumberFormat="1" applyFont="1" applyFill="1" applyBorder="1" applyAlignment="1">
      <alignment horizontal="right"/>
    </xf>
    <xf numFmtId="164" fontId="6" fillId="0" borderId="7" xfId="0" applyNumberFormat="1" applyFont="1" applyBorder="1" applyAlignment="1">
      <alignment horizontal="right"/>
    </xf>
    <xf numFmtId="164" fontId="6" fillId="2" borderId="7" xfId="0" applyNumberFormat="1" applyFont="1" applyFill="1" applyBorder="1" applyAlignment="1">
      <alignment horizontal="right"/>
    </xf>
    <xf numFmtId="164" fontId="11" fillId="0" borderId="7" xfId="1" applyNumberFormat="1" applyFont="1" applyBorder="1" applyAlignment="1">
      <alignment horizontal="right"/>
    </xf>
    <xf numFmtId="164" fontId="11" fillId="2" borderId="7" xfId="2" applyNumberFormat="1" applyFont="1" applyFill="1" applyBorder="1" applyAlignment="1">
      <alignment horizontal="right"/>
    </xf>
    <xf numFmtId="6" fontId="7" fillId="0" borderId="16" xfId="0" applyNumberFormat="1" applyFont="1" applyFill="1" applyBorder="1" applyAlignment="1">
      <alignment horizontal="right"/>
    </xf>
    <xf numFmtId="164" fontId="6" fillId="2" borderId="9" xfId="0" applyNumberFormat="1" applyFont="1" applyFill="1" applyBorder="1" applyAlignment="1">
      <alignment horizontal="right"/>
    </xf>
    <xf numFmtId="3" fontId="6" fillId="2" borderId="9" xfId="0" applyNumberFormat="1" applyFont="1" applyFill="1" applyBorder="1" applyAlignment="1">
      <alignment horizontal="right"/>
    </xf>
    <xf numFmtId="3" fontId="7" fillId="0" borderId="9" xfId="0" applyNumberFormat="1" applyFont="1" applyFill="1" applyBorder="1" applyAlignment="1">
      <alignment horizontal="right"/>
    </xf>
    <xf numFmtId="167" fontId="6" fillId="2" borderId="6" xfId="5" applyNumberFormat="1" applyFont="1" applyFill="1" applyBorder="1" applyAlignment="1">
      <alignment horizontal="right"/>
    </xf>
    <xf numFmtId="167" fontId="6" fillId="2" borderId="7" xfId="5" applyNumberFormat="1" applyFont="1" applyFill="1" applyBorder="1" applyAlignment="1">
      <alignment horizontal="right"/>
    </xf>
    <xf numFmtId="167" fontId="6" fillId="0" borderId="6" xfId="5" applyNumberFormat="1" applyFont="1" applyBorder="1" applyAlignment="1">
      <alignment horizontal="right"/>
    </xf>
    <xf numFmtId="167" fontId="6" fillId="0" borderId="7" xfId="5" applyNumberFormat="1" applyFont="1" applyBorder="1" applyAlignment="1">
      <alignment horizontal="right"/>
    </xf>
    <xf numFmtId="167" fontId="7" fillId="0" borderId="17" xfId="5" applyNumberFormat="1" applyFont="1" applyFill="1" applyBorder="1" applyAlignment="1">
      <alignment horizontal="right"/>
    </xf>
    <xf numFmtId="167" fontId="7" fillId="0" borderId="16" xfId="5" applyNumberFormat="1" applyFont="1" applyFill="1" applyBorder="1" applyAlignment="1">
      <alignment horizontal="right"/>
    </xf>
    <xf numFmtId="164" fontId="8" fillId="0" borderId="9" xfId="1" applyNumberFormat="1" applyFont="1" applyFill="1" applyBorder="1"/>
    <xf numFmtId="164" fontId="8" fillId="0" borderId="10" xfId="1" applyNumberFormat="1" applyFont="1" applyFill="1" applyBorder="1"/>
    <xf numFmtId="164" fontId="6" fillId="0" borderId="0" xfId="0" applyNumberFormat="1" applyFont="1" applyBorder="1"/>
    <xf numFmtId="164" fontId="6" fillId="2" borderId="7" xfId="0" applyNumberFormat="1" applyFont="1" applyFill="1" applyBorder="1" applyAlignment="1">
      <alignment horizontal="right" vertical="center"/>
    </xf>
    <xf numFmtId="164" fontId="6" fillId="0" borderId="7" xfId="0" applyNumberFormat="1" applyFont="1" applyBorder="1" applyAlignment="1">
      <alignment horizontal="right" vertical="center"/>
    </xf>
    <xf numFmtId="164" fontId="6" fillId="0" borderId="10" xfId="0" applyNumberFormat="1" applyFont="1" applyBorder="1" applyAlignment="1">
      <alignment horizontal="right" vertical="center"/>
    </xf>
    <xf numFmtId="3" fontId="6" fillId="2" borderId="25" xfId="0" applyNumberFormat="1" applyFont="1" applyFill="1" applyBorder="1" applyAlignment="1">
      <alignment horizontal="right" wrapText="1"/>
    </xf>
    <xf numFmtId="3" fontId="6" fillId="0" borderId="27" xfId="0" applyNumberFormat="1" applyFont="1" applyBorder="1" applyAlignment="1">
      <alignment horizontal="right" wrapText="1"/>
    </xf>
    <xf numFmtId="0" fontId="6" fillId="2" borderId="24" xfId="0" applyFont="1" applyFill="1" applyBorder="1"/>
    <xf numFmtId="3" fontId="6" fillId="2" borderId="26" xfId="0" applyNumberFormat="1" applyFont="1" applyFill="1" applyBorder="1" applyAlignment="1">
      <alignment horizontal="right" wrapText="1"/>
    </xf>
    <xf numFmtId="0" fontId="6" fillId="0" borderId="28" xfId="0" applyFont="1" applyBorder="1" applyAlignment="1"/>
    <xf numFmtId="3" fontId="6" fillId="0" borderId="29" xfId="0" applyNumberFormat="1" applyFont="1" applyBorder="1" applyAlignment="1">
      <alignment horizontal="right" wrapText="1"/>
    </xf>
    <xf numFmtId="164" fontId="6" fillId="2" borderId="30" xfId="0" applyNumberFormat="1" applyFont="1" applyFill="1" applyBorder="1" applyAlignment="1">
      <alignment vertical="center" wrapText="1"/>
    </xf>
    <xf numFmtId="164" fontId="6" fillId="2" borderId="31" xfId="0" applyNumberFormat="1" applyFont="1" applyFill="1" applyBorder="1" applyAlignment="1">
      <alignment horizontal="right" wrapText="1"/>
    </xf>
    <xf numFmtId="164" fontId="6" fillId="0" borderId="12" xfId="0" applyNumberFormat="1" applyFont="1" applyBorder="1"/>
    <xf numFmtId="164" fontId="6" fillId="0" borderId="13" xfId="0" applyNumberFormat="1" applyFont="1" applyBorder="1" applyAlignment="1">
      <alignment horizontal="right" wrapText="1"/>
    </xf>
    <xf numFmtId="164" fontId="6" fillId="2" borderId="32" xfId="0" applyNumberFormat="1" applyFont="1" applyFill="1" applyBorder="1" applyAlignment="1">
      <alignment horizontal="right" wrapText="1"/>
    </xf>
    <xf numFmtId="164" fontId="6" fillId="0" borderId="10" xfId="0" applyNumberFormat="1" applyFont="1" applyBorder="1" applyAlignment="1">
      <alignment horizontal="right" wrapText="1"/>
    </xf>
    <xf numFmtId="0" fontId="12" fillId="0" borderId="0" xfId="0" applyFont="1" applyAlignment="1">
      <alignment horizontal="left" vertical="center"/>
    </xf>
    <xf numFmtId="0" fontId="4" fillId="0" borderId="0" xfId="0" applyFont="1" applyAlignment="1">
      <alignment vertical="top" wrapText="1"/>
    </xf>
    <xf numFmtId="0" fontId="9" fillId="0" borderId="0" xfId="0" applyFont="1" applyAlignment="1">
      <alignment horizontal="left" vertical="center" wrapText="1"/>
    </xf>
    <xf numFmtId="0" fontId="17" fillId="0" borderId="0" xfId="0" applyFont="1" applyAlignment="1">
      <alignment horizontal="left" wrapText="1"/>
    </xf>
    <xf numFmtId="0" fontId="16" fillId="0" borderId="0" xfId="0" applyFont="1" applyAlignment="1">
      <alignment horizontal="left" wrapText="1"/>
    </xf>
    <xf numFmtId="0" fontId="9" fillId="0" borderId="0" xfId="0" applyFont="1" applyAlignment="1">
      <alignment horizontal="left" wrapText="1"/>
    </xf>
    <xf numFmtId="0" fontId="6" fillId="2" borderId="25" xfId="0" applyFont="1" applyFill="1" applyBorder="1"/>
    <xf numFmtId="0" fontId="6" fillId="0" borderId="33" xfId="0" applyFont="1" applyBorder="1" applyAlignment="1">
      <alignment horizontal="left" wrapText="1"/>
    </xf>
    <xf numFmtId="0" fontId="6" fillId="2" borderId="33" xfId="0" applyFont="1" applyFill="1" applyBorder="1" applyAlignment="1">
      <alignment wrapText="1"/>
    </xf>
    <xf numFmtId="0" fontId="6" fillId="0" borderId="33" xfId="0" applyFont="1" applyFill="1" applyBorder="1" applyAlignment="1">
      <alignment wrapText="1"/>
    </xf>
    <xf numFmtId="0" fontId="6" fillId="0" borderId="33" xfId="0" applyFont="1" applyBorder="1" applyAlignment="1">
      <alignment wrapText="1"/>
    </xf>
    <xf numFmtId="0" fontId="6" fillId="2" borderId="13" xfId="0" applyFont="1" applyFill="1" applyBorder="1" applyAlignment="1">
      <alignment wrapText="1"/>
    </xf>
    <xf numFmtId="0" fontId="7" fillId="0" borderId="17" xfId="0" applyFont="1" applyFill="1" applyBorder="1" applyAlignment="1">
      <alignment horizontal="left"/>
    </xf>
    <xf numFmtId="3" fontId="6" fillId="2" borderId="10" xfId="0" applyNumberFormat="1" applyFont="1" applyFill="1" applyBorder="1" applyAlignment="1">
      <alignment horizontal="right"/>
    </xf>
    <xf numFmtId="164" fontId="6" fillId="2" borderId="10" xfId="0" applyNumberFormat="1" applyFont="1" applyFill="1" applyBorder="1" applyAlignment="1">
      <alignment horizontal="right"/>
    </xf>
    <xf numFmtId="0" fontId="7" fillId="0" borderId="14" xfId="0" applyFont="1" applyFill="1" applyBorder="1" applyAlignment="1">
      <alignment horizontal="left"/>
    </xf>
    <xf numFmtId="0" fontId="4" fillId="0" borderId="0" xfId="0" applyFont="1" applyAlignment="1">
      <alignment vertical="top"/>
    </xf>
    <xf numFmtId="0" fontId="3" fillId="0" borderId="0" xfId="0" applyFont="1" applyFill="1" applyAlignment="1">
      <alignment vertical="top"/>
    </xf>
    <xf numFmtId="0" fontId="2" fillId="0" borderId="0" xfId="0" applyFont="1" applyFill="1" applyAlignment="1">
      <alignment vertical="top"/>
    </xf>
    <xf numFmtId="0" fontId="3" fillId="0" borderId="0" xfId="0" applyFont="1" applyAlignment="1">
      <alignment vertical="top" wrapText="1"/>
    </xf>
    <xf numFmtId="0" fontId="19" fillId="0" borderId="0" xfId="0" applyFont="1" applyAlignment="1">
      <alignment vertical="top" wrapText="1"/>
    </xf>
    <xf numFmtId="0" fontId="19" fillId="0" borderId="0" xfId="0" applyFont="1" applyFill="1" applyAlignment="1">
      <alignment vertical="top"/>
    </xf>
    <xf numFmtId="0" fontId="3" fillId="0" borderId="0" xfId="0" applyFont="1" applyFill="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2" fillId="0" borderId="0" xfId="0" applyFont="1" applyFill="1" applyAlignment="1">
      <alignment vertical="top" wrapText="1"/>
    </xf>
    <xf numFmtId="15" fontId="23" fillId="3" borderId="4" xfId="4" applyNumberFormat="1" applyFont="1" applyFill="1" applyBorder="1" applyAlignment="1">
      <alignment horizontal="center"/>
    </xf>
    <xf numFmtId="15" fontId="23" fillId="3" borderId="0" xfId="4" applyNumberFormat="1" applyFont="1" applyFill="1" applyBorder="1" applyAlignment="1">
      <alignment horizontal="center"/>
    </xf>
    <xf numFmtId="15" fontId="23" fillId="3" borderId="5" xfId="4" applyNumberFormat="1" applyFont="1" applyFill="1" applyBorder="1" applyAlignment="1">
      <alignment horizontal="center"/>
    </xf>
    <xf numFmtId="0" fontId="21" fillId="4" borderId="4" xfId="4" applyFont="1" applyFill="1" applyBorder="1" applyAlignment="1">
      <alignment horizontal="center"/>
    </xf>
    <xf numFmtId="0" fontId="21" fillId="4" borderId="0" xfId="4" applyFont="1" applyFill="1" applyBorder="1" applyAlignment="1">
      <alignment horizontal="center"/>
    </xf>
    <xf numFmtId="0" fontId="21" fillId="4" borderId="5" xfId="4" applyFont="1" applyFill="1" applyBorder="1" applyAlignment="1">
      <alignment horizontal="center"/>
    </xf>
    <xf numFmtId="0" fontId="21" fillId="3" borderId="21" xfId="4" applyFont="1" applyFill="1" applyBorder="1" applyAlignment="1">
      <alignment horizontal="center"/>
    </xf>
    <xf numFmtId="0" fontId="21" fillId="3" borderId="22" xfId="4" applyFont="1" applyFill="1" applyBorder="1" applyAlignment="1">
      <alignment horizontal="center"/>
    </xf>
    <xf numFmtId="0" fontId="21" fillId="3" borderId="23" xfId="4" applyFont="1" applyFill="1" applyBorder="1" applyAlignment="1">
      <alignment horizontal="center"/>
    </xf>
    <xf numFmtId="0" fontId="21" fillId="3" borderId="4" xfId="4" applyFont="1" applyFill="1" applyBorder="1" applyAlignment="1">
      <alignment horizontal="center"/>
    </xf>
    <xf numFmtId="0" fontId="21" fillId="3" borderId="0" xfId="4" applyFont="1" applyFill="1" applyBorder="1" applyAlignment="1">
      <alignment horizontal="center"/>
    </xf>
    <xf numFmtId="0" fontId="21" fillId="3" borderId="5" xfId="4" applyFont="1" applyFill="1" applyBorder="1" applyAlignment="1">
      <alignment horizontal="center"/>
    </xf>
    <xf numFmtId="0" fontId="22" fillId="4" borderId="4" xfId="4" applyFont="1" applyFill="1" applyBorder="1" applyAlignment="1">
      <alignment horizontal="center"/>
    </xf>
    <xf numFmtId="0" fontId="22" fillId="4" borderId="0" xfId="4" applyFont="1" applyFill="1" applyBorder="1" applyAlignment="1">
      <alignment horizontal="center"/>
    </xf>
    <xf numFmtId="0" fontId="22" fillId="4" borderId="5" xfId="4" applyFont="1" applyFill="1" applyBorder="1" applyAlignment="1">
      <alignment horizontal="center"/>
    </xf>
    <xf numFmtId="166" fontId="22" fillId="4" borderId="4" xfId="4" applyNumberFormat="1" applyFont="1" applyFill="1" applyBorder="1" applyAlignment="1">
      <alignment horizontal="center"/>
    </xf>
    <xf numFmtId="166" fontId="22" fillId="4" borderId="0" xfId="4" applyNumberFormat="1" applyFont="1" applyFill="1" applyBorder="1" applyAlignment="1">
      <alignment horizontal="center"/>
    </xf>
    <xf numFmtId="166" fontId="22" fillId="4" borderId="5" xfId="4" applyNumberFormat="1" applyFont="1" applyFill="1" applyBorder="1" applyAlignment="1">
      <alignment horizontal="center"/>
    </xf>
    <xf numFmtId="0" fontId="23" fillId="3" borderId="4" xfId="4" applyFont="1" applyFill="1" applyBorder="1" applyAlignment="1">
      <alignment horizontal="center"/>
    </xf>
    <xf numFmtId="0" fontId="23" fillId="3" borderId="0" xfId="4" applyFont="1" applyFill="1" applyBorder="1" applyAlignment="1">
      <alignment horizontal="center"/>
    </xf>
    <xf numFmtId="0" fontId="23" fillId="3" borderId="5" xfId="4" applyFont="1" applyFill="1" applyBorder="1" applyAlignment="1">
      <alignment horizontal="center"/>
    </xf>
    <xf numFmtId="0" fontId="12" fillId="0" borderId="0" xfId="0" applyFont="1" applyAlignment="1">
      <alignment horizontal="center"/>
    </xf>
    <xf numFmtId="0" fontId="18" fillId="0" borderId="0" xfId="0" applyFont="1" applyAlignment="1">
      <alignment horizontal="center"/>
    </xf>
    <xf numFmtId="0" fontId="12" fillId="0" borderId="0" xfId="0" applyFont="1" applyAlignment="1">
      <alignment horizontal="center" vertical="center"/>
    </xf>
    <xf numFmtId="0" fontId="0" fillId="0" borderId="0" xfId="0"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14" fillId="0" borderId="0" xfId="0" applyFont="1" applyAlignment="1">
      <alignment horizontal="left" vertical="center" wrapText="1"/>
    </xf>
    <xf numFmtId="0" fontId="7" fillId="0" borderId="0" xfId="0" applyFont="1" applyAlignment="1">
      <alignment horizontal="center" wrapText="1"/>
    </xf>
    <xf numFmtId="0" fontId="18" fillId="0" borderId="0" xfId="0" applyFont="1" applyAlignment="1">
      <alignment horizontal="left" vertical="center"/>
    </xf>
    <xf numFmtId="0" fontId="12" fillId="0" borderId="0" xfId="0" applyFont="1" applyBorder="1" applyAlignment="1">
      <alignment horizontal="left" vertical="center" wrapText="1"/>
    </xf>
  </cellXfs>
  <cellStyles count="14">
    <cellStyle name="Comma" xfId="5" builtinId="3"/>
    <cellStyle name="Followed Hyperlink" xfId="7" builtinId="9" hidden="1"/>
    <cellStyle name="Followed Hyperlink" xfId="9" builtinId="9" hidden="1"/>
    <cellStyle name="Followed Hyperlink" xfId="11" builtinId="9" hidden="1"/>
    <cellStyle name="Followed Hyperlink" xfId="13" builtinId="9" hidden="1"/>
    <cellStyle name="Hyperlink" xfId="6" builtinId="8" hidden="1"/>
    <cellStyle name="Hyperlink" xfId="8" builtinId="8" hidden="1"/>
    <cellStyle name="Hyperlink" xfId="10" builtinId="8" hidden="1"/>
    <cellStyle name="Hyperlink" xfId="12" builtinId="8" hidden="1"/>
    <cellStyle name="Normal" xfId="0" builtinId="0"/>
    <cellStyle name="Normal 2" xfId="1"/>
    <cellStyle name="Normal 2 2" xfId="3"/>
    <cellStyle name="Normal 3" xfId="2"/>
    <cellStyle name="Normal 3 2" xfId="4"/>
  </cellStyles>
  <dxfs count="0"/>
  <tableStyles count="0" defaultTableStyle="TableStyleMedium9" defaultPivotStyle="PivotStyleLight16"/>
  <colors>
    <mruColors>
      <color rgb="FFA330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Mandatory</a:t>
            </a:r>
            <a:r>
              <a:rPr lang="en-US" baseline="0"/>
              <a:t> Costs FY 2013 - FY 2015</a:t>
            </a:r>
            <a:endParaRPr lang="en-US"/>
          </a:p>
        </c:rich>
      </c:tx>
      <c:overlay val="0"/>
    </c:title>
    <c:autoTitleDeleted val="0"/>
    <c:plotArea>
      <c:layout>
        <c:manualLayout>
          <c:layoutTarget val="inner"/>
          <c:xMode val="edge"/>
          <c:yMode val="edge"/>
          <c:x val="0.106639647296541"/>
          <c:y val="0.148735676333141"/>
          <c:w val="0.72986120379020403"/>
          <c:h val="0.74917338838742698"/>
        </c:manualLayout>
      </c:layout>
      <c:areaChart>
        <c:grouping val="stacked"/>
        <c:varyColors val="0"/>
        <c:ser>
          <c:idx val="0"/>
          <c:order val="0"/>
          <c:tx>
            <c:strRef>
              <c:f>'Table 9 Mandatory Costs'!$A$4</c:f>
              <c:strCache>
                <c:ptCount val="1"/>
                <c:pt idx="0">
                  <c:v>Crew Cost</c:v>
                </c:pt>
              </c:strCache>
            </c:strRef>
          </c:tx>
          <c:cat>
            <c:strRef>
              <c:f>'Table 9 Mandatory Costs'!$B$3:$D$3</c:f>
              <c:strCache>
                <c:ptCount val="3"/>
                <c:pt idx="0">
                  <c:v>FY 2013</c:v>
                </c:pt>
                <c:pt idx="1">
                  <c:v>FY 2014</c:v>
                </c:pt>
                <c:pt idx="2">
                  <c:v>FY 2015</c:v>
                </c:pt>
              </c:strCache>
            </c:strRef>
          </c:cat>
          <c:val>
            <c:numRef>
              <c:f>'Table 9 Mandatory Costs'!$B$4:$D$4</c:f>
              <c:numCache>
                <c:formatCode>"$"#,##0</c:formatCode>
                <c:ptCount val="3"/>
                <c:pt idx="0">
                  <c:v>114284773</c:v>
                </c:pt>
                <c:pt idx="1">
                  <c:v>95130152</c:v>
                </c:pt>
                <c:pt idx="2">
                  <c:v>90853128</c:v>
                </c:pt>
              </c:numCache>
            </c:numRef>
          </c:val>
        </c:ser>
        <c:ser>
          <c:idx val="1"/>
          <c:order val="1"/>
          <c:tx>
            <c:strRef>
              <c:f>'Table 9 Mandatory Costs'!$A$5</c:f>
              <c:strCache>
                <c:ptCount val="1"/>
                <c:pt idx="0">
                  <c:v>Fuel, Oil Cost</c:v>
                </c:pt>
              </c:strCache>
            </c:strRef>
          </c:tx>
          <c:cat>
            <c:strRef>
              <c:f>'Table 9 Mandatory Costs'!$B$3:$D$3</c:f>
              <c:strCache>
                <c:ptCount val="3"/>
                <c:pt idx="0">
                  <c:v>FY 2013</c:v>
                </c:pt>
                <c:pt idx="1">
                  <c:v>FY 2014</c:v>
                </c:pt>
                <c:pt idx="2">
                  <c:v>FY 2015</c:v>
                </c:pt>
              </c:strCache>
            </c:strRef>
          </c:cat>
          <c:val>
            <c:numRef>
              <c:f>'Table 9 Mandatory Costs'!$B$5:$D$5</c:f>
              <c:numCache>
                <c:formatCode>"$"#,##0</c:formatCode>
                <c:ptCount val="3"/>
                <c:pt idx="0">
                  <c:v>101822489</c:v>
                </c:pt>
                <c:pt idx="1">
                  <c:v>109529428</c:v>
                </c:pt>
                <c:pt idx="2">
                  <c:v>99160896</c:v>
                </c:pt>
              </c:numCache>
            </c:numRef>
          </c:val>
        </c:ser>
        <c:ser>
          <c:idx val="2"/>
          <c:order val="2"/>
          <c:tx>
            <c:strRef>
              <c:f>'Table 9 Mandatory Costs'!$A$6</c:f>
              <c:strCache>
                <c:ptCount val="1"/>
                <c:pt idx="0">
                  <c:v>Maintenance Cost</c:v>
                </c:pt>
              </c:strCache>
            </c:strRef>
          </c:tx>
          <c:cat>
            <c:strRef>
              <c:f>'Table 9 Mandatory Costs'!$B$3:$D$3</c:f>
              <c:strCache>
                <c:ptCount val="3"/>
                <c:pt idx="0">
                  <c:v>FY 2013</c:v>
                </c:pt>
                <c:pt idx="1">
                  <c:v>FY 2014</c:v>
                </c:pt>
                <c:pt idx="2">
                  <c:v>FY 2015</c:v>
                </c:pt>
              </c:strCache>
            </c:strRef>
          </c:cat>
          <c:val>
            <c:numRef>
              <c:f>'Table 9 Mandatory Costs'!$B$6:$D$6</c:f>
              <c:numCache>
                <c:formatCode>"$"#,##0</c:formatCode>
                <c:ptCount val="3"/>
                <c:pt idx="0">
                  <c:v>325605089</c:v>
                </c:pt>
                <c:pt idx="1">
                  <c:v>334468707</c:v>
                </c:pt>
                <c:pt idx="2">
                  <c:v>317770149</c:v>
                </c:pt>
              </c:numCache>
            </c:numRef>
          </c:val>
        </c:ser>
        <c:ser>
          <c:idx val="3"/>
          <c:order val="3"/>
          <c:tx>
            <c:strRef>
              <c:f>'Table 9 Mandatory Costs'!$A$7</c:f>
              <c:strCache>
                <c:ptCount val="1"/>
                <c:pt idx="0">
                  <c:v>Overhead Cost</c:v>
                </c:pt>
              </c:strCache>
            </c:strRef>
          </c:tx>
          <c:cat>
            <c:strRef>
              <c:f>'Table 9 Mandatory Costs'!$B$3:$D$3</c:f>
              <c:strCache>
                <c:ptCount val="3"/>
                <c:pt idx="0">
                  <c:v>FY 2013</c:v>
                </c:pt>
                <c:pt idx="1">
                  <c:v>FY 2014</c:v>
                </c:pt>
                <c:pt idx="2">
                  <c:v>FY 2015</c:v>
                </c:pt>
              </c:strCache>
            </c:strRef>
          </c:cat>
          <c:val>
            <c:numRef>
              <c:f>'Table 9 Mandatory Costs'!$B$7:$D$7</c:f>
              <c:numCache>
                <c:formatCode>"$"#,##0</c:formatCode>
                <c:ptCount val="3"/>
                <c:pt idx="0">
                  <c:v>233937140</c:v>
                </c:pt>
                <c:pt idx="1">
                  <c:v>228692304</c:v>
                </c:pt>
                <c:pt idx="2">
                  <c:v>182420009</c:v>
                </c:pt>
              </c:numCache>
            </c:numRef>
          </c:val>
        </c:ser>
        <c:dLbls>
          <c:showLegendKey val="0"/>
          <c:showVal val="0"/>
          <c:showCatName val="0"/>
          <c:showSerName val="0"/>
          <c:showPercent val="0"/>
          <c:showBubbleSize val="0"/>
        </c:dLbls>
        <c:axId val="146694528"/>
        <c:axId val="146696064"/>
      </c:areaChart>
      <c:catAx>
        <c:axId val="146694528"/>
        <c:scaling>
          <c:orientation val="minMax"/>
        </c:scaling>
        <c:delete val="0"/>
        <c:axPos val="b"/>
        <c:numFmt formatCode="General" sourceLinked="1"/>
        <c:majorTickMark val="out"/>
        <c:minorTickMark val="none"/>
        <c:tickLblPos val="nextTo"/>
        <c:txPr>
          <a:bodyPr/>
          <a:lstStyle/>
          <a:p>
            <a:pPr>
              <a:defRPr b="1"/>
            </a:pPr>
            <a:endParaRPr lang="en-US"/>
          </a:p>
        </c:txPr>
        <c:crossAx val="146696064"/>
        <c:crosses val="autoZero"/>
        <c:auto val="1"/>
        <c:lblAlgn val="ctr"/>
        <c:lblOffset val="100"/>
        <c:noMultiLvlLbl val="0"/>
      </c:catAx>
      <c:valAx>
        <c:axId val="146696064"/>
        <c:scaling>
          <c:orientation val="minMax"/>
        </c:scaling>
        <c:delete val="0"/>
        <c:axPos val="l"/>
        <c:majorGridlines/>
        <c:numFmt formatCode="&quot;$&quot;#,##0" sourceLinked="1"/>
        <c:majorTickMark val="out"/>
        <c:minorTickMark val="none"/>
        <c:tickLblPos val="nextTo"/>
        <c:crossAx val="146694528"/>
        <c:crosses val="autoZero"/>
        <c:crossBetween val="midCat"/>
      </c:valAx>
    </c:plotArea>
    <c:legend>
      <c:legendPos val="r"/>
      <c:layout>
        <c:manualLayout>
          <c:xMode val="edge"/>
          <c:yMode val="edge"/>
          <c:x val="0.87982526381347903"/>
          <c:y val="0.25849154272382602"/>
          <c:w val="0.10679382628465001"/>
          <c:h val="0.52468358121901404"/>
        </c:manualLayout>
      </c:layout>
      <c:overlay val="0"/>
    </c:legend>
    <c:plotVisOnly val="1"/>
    <c:dispBlanksAs val="zero"/>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Aircraft Utilization</a:t>
            </a:r>
            <a:r>
              <a:rPr lang="en-US" baseline="0"/>
              <a:t> FY 2013 - FY 2015</a:t>
            </a:r>
            <a:endParaRPr lang="en-US"/>
          </a:p>
        </c:rich>
      </c:tx>
      <c:layout>
        <c:manualLayout>
          <c:xMode val="edge"/>
          <c:yMode val="edge"/>
          <c:x val="0.26734131801396899"/>
          <c:y val="2.1616947686986599E-3"/>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8.5354923082531398E-2"/>
          <c:y val="0.120950648214428"/>
          <c:w val="0.81708862349144196"/>
          <c:h val="0.61792365916381697"/>
        </c:manualLayout>
      </c:layout>
      <c:bar3DChart>
        <c:barDir val="col"/>
        <c:grouping val="clustered"/>
        <c:varyColors val="0"/>
        <c:ser>
          <c:idx val="2"/>
          <c:order val="0"/>
          <c:tx>
            <c:strRef>
              <c:f>'Table 3 Total Utilization'!$B$3</c:f>
              <c:strCache>
                <c:ptCount val="1"/>
                <c:pt idx="0">
                  <c:v>FY 2013</c:v>
                </c:pt>
              </c:strCache>
            </c:strRef>
          </c:tx>
          <c:invertIfNegative val="0"/>
          <c:cat>
            <c:strRef>
              <c:f>'Table 3 Total Utilization'!$A$4:$A$16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3 Total Utilization'!$B$4:$B$16</c:f>
              <c:numCache>
                <c:formatCode>#,##0</c:formatCode>
                <c:ptCount val="13"/>
                <c:pt idx="0">
                  <c:v>89234</c:v>
                </c:pt>
                <c:pt idx="1">
                  <c:v>3863.9</c:v>
                </c:pt>
                <c:pt idx="2">
                  <c:v>45389.7</c:v>
                </c:pt>
                <c:pt idx="3">
                  <c:v>0</c:v>
                </c:pt>
                <c:pt idx="4">
                  <c:v>84542.399999999994</c:v>
                </c:pt>
                <c:pt idx="5">
                  <c:v>25777.599999999999</c:v>
                </c:pt>
                <c:pt idx="6">
                  <c:v>46953.8</c:v>
                </c:pt>
                <c:pt idx="7">
                  <c:v>29951.8</c:v>
                </c:pt>
                <c:pt idx="8">
                  <c:v>57207.1</c:v>
                </c:pt>
                <c:pt idx="9">
                  <c:v>198.8</c:v>
                </c:pt>
                <c:pt idx="10">
                  <c:v>14678.5</c:v>
                </c:pt>
                <c:pt idx="11">
                  <c:v>3511.8</c:v>
                </c:pt>
                <c:pt idx="12">
                  <c:v>260</c:v>
                </c:pt>
              </c:numCache>
            </c:numRef>
          </c:val>
        </c:ser>
        <c:ser>
          <c:idx val="3"/>
          <c:order val="1"/>
          <c:tx>
            <c:strRef>
              <c:f>'Table 3 Total Utilization'!$C$3</c:f>
              <c:strCache>
                <c:ptCount val="1"/>
                <c:pt idx="0">
                  <c:v>FY 2014</c:v>
                </c:pt>
              </c:strCache>
            </c:strRef>
          </c:tx>
          <c:invertIfNegative val="0"/>
          <c:cat>
            <c:strRef>
              <c:f>'Table 3 Total Utilization'!$A$4:$A$16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3 Total Utilization'!$C$4:$C$16</c:f>
              <c:numCache>
                <c:formatCode>#,##0</c:formatCode>
                <c:ptCount val="13"/>
                <c:pt idx="0">
                  <c:v>75229.399999999994</c:v>
                </c:pt>
                <c:pt idx="1">
                  <c:v>4494.8999999999996</c:v>
                </c:pt>
                <c:pt idx="2">
                  <c:v>47495.5</c:v>
                </c:pt>
                <c:pt idx="3">
                  <c:v>0</c:v>
                </c:pt>
                <c:pt idx="4">
                  <c:v>94155.6</c:v>
                </c:pt>
                <c:pt idx="5">
                  <c:v>25101.200000000001</c:v>
                </c:pt>
                <c:pt idx="6">
                  <c:v>35166.6</c:v>
                </c:pt>
                <c:pt idx="7">
                  <c:v>28192</c:v>
                </c:pt>
                <c:pt idx="8">
                  <c:v>54916.9</c:v>
                </c:pt>
                <c:pt idx="9">
                  <c:v>47.5</c:v>
                </c:pt>
                <c:pt idx="10">
                  <c:v>14268.7</c:v>
                </c:pt>
                <c:pt idx="11">
                  <c:v>2282.5</c:v>
                </c:pt>
                <c:pt idx="12">
                  <c:v>319</c:v>
                </c:pt>
              </c:numCache>
            </c:numRef>
          </c:val>
        </c:ser>
        <c:ser>
          <c:idx val="4"/>
          <c:order val="2"/>
          <c:tx>
            <c:strRef>
              <c:f>'Table 3 Total Utilization'!$D$3</c:f>
              <c:strCache>
                <c:ptCount val="1"/>
                <c:pt idx="0">
                  <c:v>FY 2015</c:v>
                </c:pt>
              </c:strCache>
            </c:strRef>
          </c:tx>
          <c:invertIfNegative val="0"/>
          <c:cat>
            <c:strRef>
              <c:f>'Table 3 Total Utilization'!$A$4:$A$16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3 Total Utilization'!$D$4:$D$16</c:f>
              <c:numCache>
                <c:formatCode>#,##0</c:formatCode>
                <c:ptCount val="13"/>
                <c:pt idx="0">
                  <c:v>86954.8</c:v>
                </c:pt>
                <c:pt idx="1">
                  <c:v>4919.3999999999996</c:v>
                </c:pt>
                <c:pt idx="2">
                  <c:v>48441</c:v>
                </c:pt>
                <c:pt idx="3">
                  <c:v>0</c:v>
                </c:pt>
                <c:pt idx="4">
                  <c:v>97920.7</c:v>
                </c:pt>
                <c:pt idx="5">
                  <c:v>27994.7</c:v>
                </c:pt>
                <c:pt idx="6">
                  <c:v>43556.2</c:v>
                </c:pt>
                <c:pt idx="7">
                  <c:v>28507.5</c:v>
                </c:pt>
                <c:pt idx="8">
                  <c:v>52048.1</c:v>
                </c:pt>
                <c:pt idx="9">
                  <c:v>199</c:v>
                </c:pt>
                <c:pt idx="10">
                  <c:v>13169.4</c:v>
                </c:pt>
                <c:pt idx="11">
                  <c:v>1934.2</c:v>
                </c:pt>
                <c:pt idx="12">
                  <c:v>3450.5</c:v>
                </c:pt>
              </c:numCache>
            </c:numRef>
          </c:val>
        </c:ser>
        <c:dLbls>
          <c:showLegendKey val="0"/>
          <c:showVal val="0"/>
          <c:showCatName val="0"/>
          <c:showSerName val="0"/>
          <c:showPercent val="0"/>
          <c:showBubbleSize val="0"/>
        </c:dLbls>
        <c:gapWidth val="150"/>
        <c:shape val="box"/>
        <c:axId val="147197952"/>
        <c:axId val="147199488"/>
        <c:axId val="0"/>
      </c:bar3DChart>
      <c:catAx>
        <c:axId val="147197952"/>
        <c:scaling>
          <c:orientation val="minMax"/>
        </c:scaling>
        <c:delete val="0"/>
        <c:axPos val="b"/>
        <c:numFmt formatCode="General" sourceLinked="0"/>
        <c:majorTickMark val="out"/>
        <c:minorTickMark val="none"/>
        <c:tickLblPos val="nextTo"/>
        <c:crossAx val="147199488"/>
        <c:crosses val="autoZero"/>
        <c:auto val="1"/>
        <c:lblAlgn val="ctr"/>
        <c:lblOffset val="100"/>
        <c:noMultiLvlLbl val="0"/>
      </c:catAx>
      <c:valAx>
        <c:axId val="147199488"/>
        <c:scaling>
          <c:orientation val="minMax"/>
        </c:scaling>
        <c:delete val="0"/>
        <c:axPos val="l"/>
        <c:majorGridlines/>
        <c:numFmt formatCode="#,##0" sourceLinked="1"/>
        <c:majorTickMark val="out"/>
        <c:minorTickMark val="none"/>
        <c:tickLblPos val="nextTo"/>
        <c:crossAx val="147197952"/>
        <c:crosses val="autoZero"/>
        <c:crossBetween val="between"/>
      </c:valAx>
    </c:plotArea>
    <c:legend>
      <c:legendPos val="r"/>
      <c:overlay val="0"/>
    </c:legend>
    <c:plotVisOnly val="1"/>
    <c:dispBlanksAs val="gap"/>
    <c:showDLblsOverMax val="0"/>
  </c:chart>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Aircraft Costs</a:t>
            </a:r>
            <a:r>
              <a:rPr lang="en-US" baseline="0"/>
              <a:t> by Agency FY 2013 - FY 2015</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16419183789872"/>
          <c:y val="0.15672767866198301"/>
          <c:w val="0.81369677589428002"/>
          <c:h val="0.52525915321190897"/>
        </c:manualLayout>
      </c:layout>
      <c:bar3DChart>
        <c:barDir val="col"/>
        <c:grouping val="clustered"/>
        <c:varyColors val="0"/>
        <c:ser>
          <c:idx val="2"/>
          <c:order val="0"/>
          <c:tx>
            <c:strRef>
              <c:f>'Table 4 Total Costs'!$B$3</c:f>
              <c:strCache>
                <c:ptCount val="1"/>
                <c:pt idx="0">
                  <c:v>FY 2013</c:v>
                </c:pt>
              </c:strCache>
            </c:strRef>
          </c:tx>
          <c:invertIfNegative val="0"/>
          <c:cat>
            <c:strRef>
              <c:f>'Table 4 Total Costs'!$A$4:$A$16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4 Total Costs'!$B$4:$B$16</c:f>
              <c:numCache>
                <c:formatCode>"$"#,##0</c:formatCode>
                <c:ptCount val="13"/>
                <c:pt idx="0">
                  <c:v>155395227</c:v>
                </c:pt>
                <c:pt idx="1">
                  <c:v>11167070</c:v>
                </c:pt>
                <c:pt idx="2">
                  <c:v>22100903</c:v>
                </c:pt>
                <c:pt idx="3">
                  <c:v>0</c:v>
                </c:pt>
                <c:pt idx="4">
                  <c:v>226775706</c:v>
                </c:pt>
                <c:pt idx="5">
                  <c:v>72911197</c:v>
                </c:pt>
                <c:pt idx="6">
                  <c:v>361855973</c:v>
                </c:pt>
                <c:pt idx="7">
                  <c:v>83684482</c:v>
                </c:pt>
                <c:pt idx="8">
                  <c:v>57436231</c:v>
                </c:pt>
                <c:pt idx="9">
                  <c:v>259722</c:v>
                </c:pt>
                <c:pt idx="10">
                  <c:v>167397561</c:v>
                </c:pt>
                <c:pt idx="11">
                  <c:v>6996610</c:v>
                </c:pt>
                <c:pt idx="12">
                  <c:v>679377</c:v>
                </c:pt>
              </c:numCache>
            </c:numRef>
          </c:val>
        </c:ser>
        <c:ser>
          <c:idx val="3"/>
          <c:order val="1"/>
          <c:tx>
            <c:strRef>
              <c:f>'Table 4 Total Costs'!$C$3</c:f>
              <c:strCache>
                <c:ptCount val="1"/>
                <c:pt idx="0">
                  <c:v>FY 2014</c:v>
                </c:pt>
              </c:strCache>
            </c:strRef>
          </c:tx>
          <c:invertIfNegative val="0"/>
          <c:cat>
            <c:strRef>
              <c:f>'Table 4 Total Costs'!$A$4:$A$16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4 Total Costs'!$C$4:$C$16</c:f>
              <c:numCache>
                <c:formatCode>"$"#,##0</c:formatCode>
                <c:ptCount val="13"/>
                <c:pt idx="0">
                  <c:v>142286692</c:v>
                </c:pt>
                <c:pt idx="1">
                  <c:v>10523256</c:v>
                </c:pt>
                <c:pt idx="2">
                  <c:v>24322856</c:v>
                </c:pt>
                <c:pt idx="3">
                  <c:v>0</c:v>
                </c:pt>
                <c:pt idx="4">
                  <c:v>233554545</c:v>
                </c:pt>
                <c:pt idx="5">
                  <c:v>40790749</c:v>
                </c:pt>
                <c:pt idx="6">
                  <c:v>250545091</c:v>
                </c:pt>
                <c:pt idx="7">
                  <c:v>82519582</c:v>
                </c:pt>
                <c:pt idx="8">
                  <c:v>96191478</c:v>
                </c:pt>
                <c:pt idx="9">
                  <c:v>48805</c:v>
                </c:pt>
                <c:pt idx="10">
                  <c:v>213753911</c:v>
                </c:pt>
                <c:pt idx="11">
                  <c:v>6142732</c:v>
                </c:pt>
                <c:pt idx="12">
                  <c:v>665687</c:v>
                </c:pt>
              </c:numCache>
            </c:numRef>
          </c:val>
        </c:ser>
        <c:ser>
          <c:idx val="4"/>
          <c:order val="2"/>
          <c:tx>
            <c:strRef>
              <c:f>'Table 4 Total Costs'!$D$3</c:f>
              <c:strCache>
                <c:ptCount val="1"/>
                <c:pt idx="0">
                  <c:v>FY 2015</c:v>
                </c:pt>
              </c:strCache>
            </c:strRef>
          </c:tx>
          <c:invertIfNegative val="0"/>
          <c:cat>
            <c:strRef>
              <c:f>'Table 4 Total Costs'!$A$4:$A$16</c:f>
              <c:strCache>
                <c:ptCount val="13"/>
                <c:pt idx="0">
                  <c:v>Department of Agriculture</c:v>
                </c:pt>
                <c:pt idx="1">
                  <c:v>Department of Commerce</c:v>
                </c:pt>
                <c:pt idx="2">
                  <c:v>Department of Energy</c:v>
                </c:pt>
                <c:pt idx="3">
                  <c:v>Department of Health and Human Services</c:v>
                </c:pt>
                <c:pt idx="4">
                  <c:v>Department of Homeland Security</c:v>
                </c:pt>
                <c:pt idx="5">
                  <c:v>Department of Justice</c:v>
                </c:pt>
                <c:pt idx="6">
                  <c:v>Department of State</c:v>
                </c:pt>
                <c:pt idx="7">
                  <c:v>Department of Transportation</c:v>
                </c:pt>
                <c:pt idx="8">
                  <c:v>Department of the Interior</c:v>
                </c:pt>
                <c:pt idx="9">
                  <c:v>Environmental Protection Agency</c:v>
                </c:pt>
                <c:pt idx="10">
                  <c:v>National Aeronautics and Space Administration</c:v>
                </c:pt>
                <c:pt idx="11">
                  <c:v>National Science Foundation</c:v>
                </c:pt>
                <c:pt idx="12">
                  <c:v>Tennessee Valley Authority</c:v>
                </c:pt>
              </c:strCache>
            </c:strRef>
          </c:cat>
          <c:val>
            <c:numRef>
              <c:f>'Table 4 Total Costs'!$D$4:$D$16</c:f>
              <c:numCache>
                <c:formatCode>"$"#,##0</c:formatCode>
                <c:ptCount val="13"/>
                <c:pt idx="0">
                  <c:v>182766978</c:v>
                </c:pt>
                <c:pt idx="1">
                  <c:v>11083859</c:v>
                </c:pt>
                <c:pt idx="2">
                  <c:v>23549439</c:v>
                </c:pt>
                <c:pt idx="3">
                  <c:v>0</c:v>
                </c:pt>
                <c:pt idx="4">
                  <c:v>187032343</c:v>
                </c:pt>
                <c:pt idx="5">
                  <c:v>30478568</c:v>
                </c:pt>
                <c:pt idx="6">
                  <c:v>243860040</c:v>
                </c:pt>
                <c:pt idx="7">
                  <c:v>76481166</c:v>
                </c:pt>
                <c:pt idx="8">
                  <c:v>112175711</c:v>
                </c:pt>
                <c:pt idx="9">
                  <c:v>214898</c:v>
                </c:pt>
                <c:pt idx="10">
                  <c:v>152074855</c:v>
                </c:pt>
                <c:pt idx="11">
                  <c:v>4199225</c:v>
                </c:pt>
                <c:pt idx="12">
                  <c:v>7487795</c:v>
                </c:pt>
              </c:numCache>
            </c:numRef>
          </c:val>
        </c:ser>
        <c:dLbls>
          <c:showLegendKey val="0"/>
          <c:showVal val="0"/>
          <c:showCatName val="0"/>
          <c:showSerName val="0"/>
          <c:showPercent val="0"/>
          <c:showBubbleSize val="0"/>
        </c:dLbls>
        <c:gapWidth val="150"/>
        <c:shape val="box"/>
        <c:axId val="147225984"/>
        <c:axId val="147227776"/>
        <c:axId val="0"/>
      </c:bar3DChart>
      <c:catAx>
        <c:axId val="147225984"/>
        <c:scaling>
          <c:orientation val="minMax"/>
        </c:scaling>
        <c:delete val="0"/>
        <c:axPos val="b"/>
        <c:numFmt formatCode="General" sourceLinked="0"/>
        <c:majorTickMark val="out"/>
        <c:minorTickMark val="none"/>
        <c:tickLblPos val="nextTo"/>
        <c:crossAx val="147227776"/>
        <c:crosses val="autoZero"/>
        <c:auto val="1"/>
        <c:lblAlgn val="ctr"/>
        <c:lblOffset val="100"/>
        <c:noMultiLvlLbl val="0"/>
      </c:catAx>
      <c:valAx>
        <c:axId val="147227776"/>
        <c:scaling>
          <c:orientation val="minMax"/>
        </c:scaling>
        <c:delete val="0"/>
        <c:axPos val="l"/>
        <c:majorGridlines/>
        <c:numFmt formatCode="&quot;$&quot;#,##0" sourceLinked="1"/>
        <c:majorTickMark val="out"/>
        <c:minorTickMark val="none"/>
        <c:tickLblPos val="nextTo"/>
        <c:crossAx val="147225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Mandatory Costs per Flight</a:t>
            </a:r>
            <a:r>
              <a:rPr lang="en-US" baseline="0"/>
              <a:t> Hour FY 2013 - FY 2015</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8.9238118088424495E-2"/>
          <c:y val="0.17781083319410501"/>
          <c:w val="0.75296164305646895"/>
          <c:h val="0.73661476812225302"/>
        </c:manualLayout>
      </c:layout>
      <c:bar3DChart>
        <c:barDir val="col"/>
        <c:grouping val="clustered"/>
        <c:varyColors val="0"/>
        <c:ser>
          <c:idx val="0"/>
          <c:order val="0"/>
          <c:tx>
            <c:strRef>
              <c:f>'Table 10 Mand Costs per Hour'!$A$4</c:f>
              <c:strCache>
                <c:ptCount val="1"/>
                <c:pt idx="0">
                  <c:v>Crew Cost</c:v>
                </c:pt>
              </c:strCache>
            </c:strRef>
          </c:tx>
          <c:invertIfNegative val="0"/>
          <c:cat>
            <c:strRef>
              <c:f>'Table 10 Mand Costs per Hour'!$B$3:$D$3</c:f>
              <c:strCache>
                <c:ptCount val="3"/>
                <c:pt idx="0">
                  <c:v>FY 2013</c:v>
                </c:pt>
                <c:pt idx="1">
                  <c:v>FY 2014</c:v>
                </c:pt>
                <c:pt idx="2">
                  <c:v>FY 2015</c:v>
                </c:pt>
              </c:strCache>
            </c:strRef>
          </c:cat>
          <c:val>
            <c:numRef>
              <c:f>'Table 10 Mand Costs per Hour'!$B$4:$D$4</c:f>
              <c:numCache>
                <c:formatCode>"$"#,##0</c:formatCode>
                <c:ptCount val="3"/>
                <c:pt idx="0">
                  <c:v>540.41537140419859</c:v>
                </c:pt>
                <c:pt idx="1">
                  <c:v>450.44690436032664</c:v>
                </c:pt>
                <c:pt idx="2">
                  <c:v>391.21220798424355</c:v>
                </c:pt>
              </c:numCache>
            </c:numRef>
          </c:val>
        </c:ser>
        <c:ser>
          <c:idx val="1"/>
          <c:order val="1"/>
          <c:tx>
            <c:strRef>
              <c:f>'Table 10 Mand Costs per Hour'!$A$5</c:f>
              <c:strCache>
                <c:ptCount val="1"/>
                <c:pt idx="0">
                  <c:v>Fuel, Oil Cost</c:v>
                </c:pt>
              </c:strCache>
            </c:strRef>
          </c:tx>
          <c:invertIfNegative val="0"/>
          <c:cat>
            <c:strRef>
              <c:f>'Table 10 Mand Costs per Hour'!$B$3:$D$3</c:f>
              <c:strCache>
                <c:ptCount val="3"/>
                <c:pt idx="0">
                  <c:v>FY 2013</c:v>
                </c:pt>
                <c:pt idx="1">
                  <c:v>FY 2014</c:v>
                </c:pt>
                <c:pt idx="2">
                  <c:v>FY 2015</c:v>
                </c:pt>
              </c:strCache>
            </c:strRef>
          </c:cat>
          <c:val>
            <c:numRef>
              <c:f>'Table 10 Mand Costs per Hour'!$B$5:$D$5</c:f>
              <c:numCache>
                <c:formatCode>"$"#,##0</c:formatCode>
                <c:ptCount val="3"/>
                <c:pt idx="0">
                  <c:v>481.48529997285749</c:v>
                </c:pt>
                <c:pt idx="1">
                  <c:v>518.62832910176871</c:v>
                </c:pt>
                <c:pt idx="2">
                  <c:v>426.98533252323404</c:v>
                </c:pt>
              </c:numCache>
            </c:numRef>
          </c:val>
        </c:ser>
        <c:ser>
          <c:idx val="2"/>
          <c:order val="2"/>
          <c:tx>
            <c:strRef>
              <c:f>'Table 10 Mand Costs per Hour'!$A$6</c:f>
              <c:strCache>
                <c:ptCount val="1"/>
                <c:pt idx="0">
                  <c:v>Maintenance Cost</c:v>
                </c:pt>
              </c:strCache>
            </c:strRef>
          </c:tx>
          <c:invertIfNegative val="0"/>
          <c:cat>
            <c:strRef>
              <c:f>'Table 10 Mand Costs per Hour'!$B$3:$D$3</c:f>
              <c:strCache>
                <c:ptCount val="3"/>
                <c:pt idx="0">
                  <c:v>FY 2013</c:v>
                </c:pt>
                <c:pt idx="1">
                  <c:v>FY 2014</c:v>
                </c:pt>
                <c:pt idx="2">
                  <c:v>FY 2015</c:v>
                </c:pt>
              </c:strCache>
            </c:strRef>
          </c:cat>
          <c:val>
            <c:numRef>
              <c:f>'Table 10 Mand Costs per Hour'!$B$6:$D$6</c:f>
              <c:numCache>
                <c:formatCode>"$"#,##0</c:formatCode>
                <c:ptCount val="3"/>
                <c:pt idx="0">
                  <c:v>1539.6801383420707</c:v>
                </c:pt>
                <c:pt idx="1">
                  <c:v>1583.7291385127937</c:v>
                </c:pt>
                <c:pt idx="2">
                  <c:v>1368.3135006840057</c:v>
                </c:pt>
              </c:numCache>
            </c:numRef>
          </c:val>
        </c:ser>
        <c:ser>
          <c:idx val="3"/>
          <c:order val="3"/>
          <c:tx>
            <c:strRef>
              <c:f>'Table 10 Mand Costs per Hour'!$A$7</c:f>
              <c:strCache>
                <c:ptCount val="1"/>
                <c:pt idx="0">
                  <c:v>Overhead Cost</c:v>
                </c:pt>
              </c:strCache>
            </c:strRef>
          </c:tx>
          <c:invertIfNegative val="0"/>
          <c:cat>
            <c:strRef>
              <c:f>'Table 10 Mand Costs per Hour'!$B$3:$D$3</c:f>
              <c:strCache>
                <c:ptCount val="3"/>
                <c:pt idx="0">
                  <c:v>FY 2013</c:v>
                </c:pt>
                <c:pt idx="1">
                  <c:v>FY 2014</c:v>
                </c:pt>
                <c:pt idx="2">
                  <c:v>FY 2015</c:v>
                </c:pt>
              </c:strCache>
            </c:strRef>
          </c:cat>
          <c:val>
            <c:numRef>
              <c:f>'Table 10 Mand Costs per Hour'!$B$7:$D$7</c:f>
              <c:numCache>
                <c:formatCode>"$"#,##0</c:formatCode>
                <c:ptCount val="3"/>
                <c:pt idx="0">
                  <c:v>1106.212342026842</c:v>
                </c:pt>
                <c:pt idx="1">
                  <c:v>1082.871605080908</c:v>
                </c:pt>
                <c:pt idx="2">
                  <c:v>785.49782569286526</c:v>
                </c:pt>
              </c:numCache>
            </c:numRef>
          </c:val>
        </c:ser>
        <c:dLbls>
          <c:showLegendKey val="0"/>
          <c:showVal val="0"/>
          <c:showCatName val="0"/>
          <c:showSerName val="0"/>
          <c:showPercent val="0"/>
          <c:showBubbleSize val="0"/>
        </c:dLbls>
        <c:gapWidth val="150"/>
        <c:shape val="box"/>
        <c:axId val="147918848"/>
        <c:axId val="147920384"/>
        <c:axId val="0"/>
      </c:bar3DChart>
      <c:catAx>
        <c:axId val="147918848"/>
        <c:scaling>
          <c:orientation val="minMax"/>
        </c:scaling>
        <c:delete val="0"/>
        <c:axPos val="b"/>
        <c:numFmt formatCode="General" sourceLinked="1"/>
        <c:majorTickMark val="out"/>
        <c:minorTickMark val="none"/>
        <c:tickLblPos val="nextTo"/>
        <c:txPr>
          <a:bodyPr/>
          <a:lstStyle/>
          <a:p>
            <a:pPr>
              <a:defRPr b="1"/>
            </a:pPr>
            <a:endParaRPr lang="en-US"/>
          </a:p>
        </c:txPr>
        <c:crossAx val="147920384"/>
        <c:crosses val="autoZero"/>
        <c:auto val="1"/>
        <c:lblAlgn val="ctr"/>
        <c:lblOffset val="100"/>
        <c:noMultiLvlLbl val="0"/>
      </c:catAx>
      <c:valAx>
        <c:axId val="147920384"/>
        <c:scaling>
          <c:orientation val="minMax"/>
        </c:scaling>
        <c:delete val="0"/>
        <c:axPos val="l"/>
        <c:majorGridlines/>
        <c:numFmt formatCode="&quot;$&quot;#,##0" sourceLinked="1"/>
        <c:majorTickMark val="out"/>
        <c:minorTickMark val="none"/>
        <c:tickLblPos val="nextTo"/>
        <c:crossAx val="147918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685799</xdr:colOff>
      <xdr:row>2</xdr:row>
      <xdr:rowOff>146289</xdr:rowOff>
    </xdr:to>
    <xdr:pic>
      <xdr:nvPicPr>
        <xdr:cNvPr id="3" name="Picture 2" descr="gsa_logo3.jpg"/>
        <xdr:cNvPicPr>
          <a:picLocks noChangeAspect="1"/>
        </xdr:cNvPicPr>
      </xdr:nvPicPr>
      <xdr:blipFill>
        <a:blip xmlns:r="http://schemas.openxmlformats.org/officeDocument/2006/relationships" r:embed="rId1" cstate="print"/>
        <a:stretch>
          <a:fillRect/>
        </a:stretch>
      </xdr:blipFill>
      <xdr:spPr>
        <a:xfrm>
          <a:off x="0" y="0"/>
          <a:ext cx="685799" cy="565389"/>
        </a:xfrm>
        <a:prstGeom prst="rect">
          <a:avLst/>
        </a:prstGeom>
      </xdr:spPr>
    </xdr:pic>
    <xdr:clientData/>
  </xdr:twoCellAnchor>
  <xdr:twoCellAnchor>
    <xdr:from>
      <xdr:col>0</xdr:col>
      <xdr:colOff>228600</xdr:colOff>
      <xdr:row>20</xdr:row>
      <xdr:rowOff>91440</xdr:rowOff>
    </xdr:from>
    <xdr:to>
      <xdr:col>1</xdr:col>
      <xdr:colOff>5935980</xdr:colOff>
      <xdr:row>23</xdr:row>
      <xdr:rowOff>83820</xdr:rowOff>
    </xdr:to>
    <xdr:sp macro="" textlink="">
      <xdr:nvSpPr>
        <xdr:cNvPr id="2" name="TextBox 1"/>
        <xdr:cNvSpPr txBox="1"/>
      </xdr:nvSpPr>
      <xdr:spPr>
        <a:xfrm>
          <a:off x="228600" y="4130040"/>
          <a:ext cx="6400800" cy="5638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panose="020B0604020202020204" pitchFamily="34" charset="0"/>
              <a:cs typeface="Arial" panose="020B0604020202020204" pitchFamily="34" charset="0"/>
            </a:rPr>
            <a:t>*This data is provided in accordance with OMB Memorandum M-13-13 - </a:t>
          </a:r>
          <a:r>
            <a:rPr lang="en-US" sz="1100" i="1">
              <a:latin typeface="Arial" panose="020B0604020202020204" pitchFamily="34" charset="0"/>
              <a:cs typeface="Arial" panose="020B0604020202020204" pitchFamily="34" charset="0"/>
            </a:rPr>
            <a:t>Open Data Policy-Managing Information as an Asset</a:t>
          </a:r>
          <a:r>
            <a:rPr lang="en-US" sz="1100">
              <a:latin typeface="Arial" panose="020B0604020202020204" pitchFamily="34" charset="0"/>
              <a:cs typeface="Arial" panose="020B0604020202020204" pitchFamily="34" charset="0"/>
            </a:rPr>
            <a:t>, dated 9-May-2013</a:t>
          </a: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685800</xdr:colOff>
      <xdr:row>9</xdr:row>
      <xdr:rowOff>0</xdr:rowOff>
    </xdr:from>
    <xdr:ext cx="184731" cy="264560"/>
    <xdr:sp macro="" textlink="">
      <xdr:nvSpPr>
        <xdr:cNvPr id="5" name="TextBox 4"/>
        <xdr:cNvSpPr txBox="1"/>
      </xdr:nvSpPr>
      <xdr:spPr>
        <a:xfrm>
          <a:off x="5273040" y="19964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0</xdr:col>
      <xdr:colOff>1394460</xdr:colOff>
      <xdr:row>9</xdr:row>
      <xdr:rowOff>0</xdr:rowOff>
    </xdr:from>
    <xdr:ext cx="184731" cy="264560"/>
    <xdr:sp macro="" textlink="">
      <xdr:nvSpPr>
        <xdr:cNvPr id="6" name="TextBox 5"/>
        <xdr:cNvSpPr txBox="1"/>
      </xdr:nvSpPr>
      <xdr:spPr>
        <a:xfrm>
          <a:off x="2735580" y="4465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3</xdr:col>
      <xdr:colOff>662940</xdr:colOff>
      <xdr:row>9</xdr:row>
      <xdr:rowOff>0</xdr:rowOff>
    </xdr:from>
    <xdr:ext cx="184731" cy="264560"/>
    <xdr:sp macro="" textlink="">
      <xdr:nvSpPr>
        <xdr:cNvPr id="7" name="TextBox 6"/>
        <xdr:cNvSpPr txBox="1"/>
      </xdr:nvSpPr>
      <xdr:spPr>
        <a:xfrm>
          <a:off x="5852160" y="167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3</xdr:col>
      <xdr:colOff>419100</xdr:colOff>
      <xdr:row>9</xdr:row>
      <xdr:rowOff>0</xdr:rowOff>
    </xdr:from>
    <xdr:ext cx="184731" cy="264560"/>
    <xdr:sp macro="" textlink="">
      <xdr:nvSpPr>
        <xdr:cNvPr id="9" name="TextBox 8"/>
        <xdr:cNvSpPr txBox="1"/>
      </xdr:nvSpPr>
      <xdr:spPr>
        <a:xfrm>
          <a:off x="5608320" y="2644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3</xdr:col>
      <xdr:colOff>685800</xdr:colOff>
      <xdr:row>11</xdr:row>
      <xdr:rowOff>91440</xdr:rowOff>
    </xdr:from>
    <xdr:ext cx="184731" cy="264560"/>
    <xdr:sp macro="" textlink="">
      <xdr:nvSpPr>
        <xdr:cNvPr id="11" name="TextBox 10"/>
        <xdr:cNvSpPr txBox="1"/>
      </xdr:nvSpPr>
      <xdr:spPr>
        <a:xfrm>
          <a:off x="5162550" y="2225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twoCellAnchor>
    <xdr:from>
      <xdr:col>0</xdr:col>
      <xdr:colOff>86359</xdr:colOff>
      <xdr:row>9</xdr:row>
      <xdr:rowOff>32385</xdr:rowOff>
    </xdr:from>
    <xdr:to>
      <xdr:col>3</xdr:col>
      <xdr:colOff>889000</xdr:colOff>
      <xdr:row>14</xdr:row>
      <xdr:rowOff>99060</xdr:rowOff>
    </xdr:to>
    <xdr:sp macro="" textlink="">
      <xdr:nvSpPr>
        <xdr:cNvPr id="10" name="TextBox 9"/>
        <xdr:cNvSpPr txBox="1"/>
      </xdr:nvSpPr>
      <xdr:spPr>
        <a:xfrm>
          <a:off x="86359" y="1685925"/>
          <a:ext cx="4627881" cy="9429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latin typeface="Arial" panose="020B0604020202020204" pitchFamily="34" charset="0"/>
              <a:cs typeface="Arial" panose="020B0604020202020204" pitchFamily="34" charset="0"/>
            </a:rPr>
            <a:t>Key Definitions </a:t>
          </a:r>
          <a:r>
            <a:rPr lang="en-US" sz="1100" b="1" baseline="0">
              <a:latin typeface="Arial" panose="020B0604020202020204" pitchFamily="34" charset="0"/>
              <a:cs typeface="Arial" panose="020B0604020202020204" pitchFamily="34" charset="0"/>
            </a:rPr>
            <a:t>and Examples</a:t>
          </a:r>
        </a:p>
        <a:p>
          <a:pPr algn="ctr"/>
          <a:endParaRPr lang="en-US" sz="500" b="1" baseline="0">
            <a:latin typeface="Arial" panose="020B0604020202020204" pitchFamily="34" charset="0"/>
            <a:cs typeface="Arial" panose="020B0604020202020204" pitchFamily="34" charset="0"/>
          </a:endParaRPr>
        </a:p>
        <a:p>
          <a:pPr algn="ctr"/>
          <a:r>
            <a:rPr lang="en-US" sz="1100" baseline="0">
              <a:latin typeface="Arial" panose="020B0604020202020204" pitchFamily="34" charset="0"/>
              <a:cs typeface="Arial" panose="020B0604020202020204" pitchFamily="34" charset="0"/>
            </a:rPr>
            <a:t>*Mandatory Cost: Fuel, Maintenance, Administrative and Overhead costs are required  to be captured by each agency in the </a:t>
          </a:r>
          <a:r>
            <a:rPr lang="en-US" sz="1100" b="0">
              <a:latin typeface="Arial" panose="020B0604020202020204" pitchFamily="34" charset="0"/>
              <a:cs typeface="Arial" panose="020B0604020202020204" pitchFamily="34" charset="0"/>
            </a:rPr>
            <a:t>Federal Aviation Interactive Reporting System (FAIRS) </a:t>
          </a:r>
          <a:r>
            <a:rPr lang="en-US" sz="1100" b="0" baseline="0">
              <a:latin typeface="Arial" panose="020B0604020202020204" pitchFamily="34" charset="0"/>
              <a:cs typeface="Arial" panose="020B0604020202020204" pitchFamily="34" charset="0"/>
            </a:rPr>
            <a:t>application</a:t>
          </a:r>
          <a:endParaRPr lang="en-US" sz="1100" b="0" baseline="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5</xdr:col>
      <xdr:colOff>685800</xdr:colOff>
      <xdr:row>9</xdr:row>
      <xdr:rowOff>0</xdr:rowOff>
    </xdr:from>
    <xdr:ext cx="184731" cy="264560"/>
    <xdr:sp macro="" textlink="">
      <xdr:nvSpPr>
        <xdr:cNvPr id="3" name="TextBox 2"/>
        <xdr:cNvSpPr txBox="1"/>
      </xdr:nvSpPr>
      <xdr:spPr>
        <a:xfrm>
          <a:off x="5273040" y="19964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2</xdr:col>
      <xdr:colOff>1104900</xdr:colOff>
      <xdr:row>8</xdr:row>
      <xdr:rowOff>22860</xdr:rowOff>
    </xdr:from>
    <xdr:ext cx="184731" cy="264560"/>
    <xdr:sp macro="" textlink="">
      <xdr:nvSpPr>
        <xdr:cNvPr id="4" name="TextBox 3"/>
        <xdr:cNvSpPr txBox="1"/>
      </xdr:nvSpPr>
      <xdr:spPr>
        <a:xfrm>
          <a:off x="2446020" y="1546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solidFill>
              <a:srgbClr val="FF0000"/>
            </a:solidFill>
          </a:endParaRPr>
        </a:p>
      </xdr:txBody>
    </xdr:sp>
    <xdr:clientData/>
  </xdr:oneCellAnchor>
  <xdr:oneCellAnchor>
    <xdr:from>
      <xdr:col>3</xdr:col>
      <xdr:colOff>114300</xdr:colOff>
      <xdr:row>9</xdr:row>
      <xdr:rowOff>0</xdr:rowOff>
    </xdr:from>
    <xdr:ext cx="184731" cy="239809"/>
    <xdr:sp macro="" textlink="">
      <xdr:nvSpPr>
        <xdr:cNvPr id="10" name="TextBox 9"/>
        <xdr:cNvSpPr txBox="1"/>
      </xdr:nvSpPr>
      <xdr:spPr>
        <a:xfrm>
          <a:off x="2781300" y="2072640"/>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000" b="1">
            <a:latin typeface="Arial" pitchFamily="34" charset="0"/>
            <a:cs typeface="Arial" pitchFamily="34" charset="0"/>
          </a:endParaRPr>
        </a:p>
      </xdr:txBody>
    </xdr:sp>
    <xdr:clientData/>
  </xdr:oneCellAnchor>
  <xdr:twoCellAnchor>
    <xdr:from>
      <xdr:col>0</xdr:col>
      <xdr:colOff>152400</xdr:colOff>
      <xdr:row>9</xdr:row>
      <xdr:rowOff>36195</xdr:rowOff>
    </xdr:from>
    <xdr:to>
      <xdr:col>3</xdr:col>
      <xdr:colOff>889000</xdr:colOff>
      <xdr:row>12</xdr:row>
      <xdr:rowOff>175260</xdr:rowOff>
    </xdr:to>
    <xdr:sp macro="" textlink="">
      <xdr:nvSpPr>
        <xdr:cNvPr id="6" name="TextBox 5"/>
        <xdr:cNvSpPr txBox="1"/>
      </xdr:nvSpPr>
      <xdr:spPr>
        <a:xfrm>
          <a:off x="152400" y="1994535"/>
          <a:ext cx="3982720" cy="71056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a:latin typeface="Arial" panose="020B0604020202020204" pitchFamily="34" charset="0"/>
              <a:cs typeface="Arial" panose="020B0604020202020204" pitchFamily="34" charset="0"/>
            </a:rPr>
            <a:t>Key Definitions</a:t>
          </a:r>
          <a:r>
            <a:rPr lang="en-US" sz="1000" b="1" baseline="0">
              <a:latin typeface="Arial" panose="020B0604020202020204" pitchFamily="34" charset="0"/>
              <a:cs typeface="Arial" panose="020B0604020202020204" pitchFamily="34" charset="0"/>
            </a:rPr>
            <a:t> and Examples</a:t>
          </a:r>
        </a:p>
        <a:p>
          <a:pPr algn="ctr"/>
          <a:endParaRPr lang="en-US" sz="500" b="1" baseline="0">
            <a:latin typeface="Arial" panose="020B0604020202020204" pitchFamily="34" charset="0"/>
            <a:cs typeface="Arial" panose="020B0604020202020204" pitchFamily="34" charset="0"/>
          </a:endParaRPr>
        </a:p>
        <a:p>
          <a:pPr algn="ctr"/>
          <a:r>
            <a:rPr lang="en-US" sz="1000" baseline="0">
              <a:latin typeface="Arial" panose="020B0604020202020204" pitchFamily="34" charset="0"/>
              <a:cs typeface="Arial" panose="020B0604020202020204" pitchFamily="34" charset="0"/>
            </a:rPr>
            <a:t>* Mandatory Costs per Flight Hour: Shows the average cost  per operating flight hour</a:t>
          </a:r>
          <a:endParaRPr lang="en-US" sz="500" baseline="0">
            <a:solidFill>
              <a:schemeClr val="dk1"/>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769620</xdr:colOff>
      <xdr:row>8</xdr:row>
      <xdr:rowOff>0</xdr:rowOff>
    </xdr:from>
    <xdr:ext cx="2080260" cy="264560"/>
    <xdr:sp macro="" textlink="">
      <xdr:nvSpPr>
        <xdr:cNvPr id="4" name="TextBox 3"/>
        <xdr:cNvSpPr txBox="1"/>
      </xdr:nvSpPr>
      <xdr:spPr>
        <a:xfrm>
          <a:off x="2110740" y="4152900"/>
          <a:ext cx="20802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sz="1000" b="1">
            <a:latin typeface="Arial" pitchFamily="34" charset="0"/>
            <a:cs typeface="Arial" pitchFamily="34" charset="0"/>
          </a:endParaRPr>
        </a:p>
      </xdr:txBody>
    </xdr:sp>
    <xdr:clientData/>
  </xdr:oneCellAnchor>
  <xdr:twoCellAnchor>
    <xdr:from>
      <xdr:col>0</xdr:col>
      <xdr:colOff>83820</xdr:colOff>
      <xdr:row>7</xdr:row>
      <xdr:rowOff>155575</xdr:rowOff>
    </xdr:from>
    <xdr:to>
      <xdr:col>3</xdr:col>
      <xdr:colOff>754380</xdr:colOff>
      <xdr:row>17</xdr:row>
      <xdr:rowOff>68581</xdr:rowOff>
    </xdr:to>
    <xdr:sp macro="" textlink="">
      <xdr:nvSpPr>
        <xdr:cNvPr id="5" name="TextBox 4"/>
        <xdr:cNvSpPr txBox="1"/>
      </xdr:nvSpPr>
      <xdr:spPr>
        <a:xfrm>
          <a:off x="83820" y="1450975"/>
          <a:ext cx="4869180" cy="168084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a:latin typeface="Arial" panose="020B0604020202020204" pitchFamily="34" charset="0"/>
              <a:cs typeface="Arial" panose="020B0604020202020204" pitchFamily="34" charset="0"/>
            </a:rPr>
            <a:t>Key Definitions </a:t>
          </a:r>
          <a:r>
            <a:rPr lang="en-US" sz="1000" b="1" baseline="0">
              <a:latin typeface="Arial" panose="020B0604020202020204" pitchFamily="34" charset="0"/>
              <a:cs typeface="Arial" panose="020B0604020202020204" pitchFamily="34" charset="0"/>
            </a:rPr>
            <a:t>and Examples</a:t>
          </a:r>
        </a:p>
        <a:p>
          <a:pPr algn="ctr"/>
          <a:endParaRPr lang="en-US" sz="500" b="1" baseline="0">
            <a:latin typeface="Arial" panose="020B0604020202020204" pitchFamily="34" charset="0"/>
            <a:cs typeface="Arial" panose="020B0604020202020204" pitchFamily="34" charset="0"/>
          </a:endParaRPr>
        </a:p>
        <a:p>
          <a:pPr algn="ctr"/>
          <a:r>
            <a:rPr lang="en-US" sz="1000" baseline="0">
              <a:latin typeface="Arial" panose="020B0604020202020204" pitchFamily="34" charset="0"/>
              <a:cs typeface="Arial" panose="020B0604020202020204" pitchFamily="34" charset="0"/>
            </a:rPr>
            <a:t>*Other Costs: These are costs that Federal agencies pay for as part of their operations. 'Flight Support' includes hangaring and ramp support. 'Other' costs is a category that the agencies can use that don't fit into any other category in FAIRS.</a:t>
          </a:r>
        </a:p>
        <a:p>
          <a:pPr algn="ctr"/>
          <a:endParaRPr lang="en-US" sz="1000" baseline="0">
            <a:latin typeface="Arial" panose="020B0604020202020204" pitchFamily="34" charset="0"/>
            <a:cs typeface="Arial" panose="020B0604020202020204" pitchFamily="34" charset="0"/>
          </a:endParaRPr>
        </a:p>
        <a:p>
          <a:pPr algn="ctr"/>
          <a:r>
            <a:rPr lang="en-US" sz="1000" baseline="0">
              <a:latin typeface="Arial" panose="020B0604020202020204" pitchFamily="34" charset="0"/>
              <a:cs typeface="Arial" panose="020B0604020202020204" pitchFamily="34" charset="0"/>
            </a:rPr>
            <a:t>**Cost Offset: Funds, or the value of resources in kind, contributed from outside an agency to share the costs of this aircraft operation. Examples include the supply of fuel, dollars, crew members, hangaring or other materials donated by outside entities towards the expense or operation of the aircraft. This is the </a:t>
          </a:r>
          <a:r>
            <a:rPr lang="en-US" sz="1000" u="sng" baseline="0">
              <a:latin typeface="Arial" panose="020B0604020202020204" pitchFamily="34" charset="0"/>
              <a:cs typeface="Arial" panose="020B0604020202020204" pitchFamily="34" charset="0"/>
            </a:rPr>
            <a:t>only negative number</a:t>
          </a:r>
          <a:r>
            <a:rPr lang="en-US" sz="1000" baseline="0">
              <a:latin typeface="Arial" panose="020B0604020202020204" pitchFamily="34" charset="0"/>
              <a:cs typeface="Arial" panose="020B0604020202020204" pitchFamily="34" charset="0"/>
            </a:rPr>
            <a:t> allowed to be entered in FAIRS.</a:t>
          </a:r>
          <a:endParaRPr lang="en-US" sz="1000" baseline="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1935480</xdr:colOff>
      <xdr:row>9</xdr:row>
      <xdr:rowOff>22860</xdr:rowOff>
    </xdr:from>
    <xdr:ext cx="184731" cy="264560"/>
    <xdr:sp macro="" textlink="">
      <xdr:nvSpPr>
        <xdr:cNvPr id="2" name="TextBox 1"/>
        <xdr:cNvSpPr txBox="1"/>
      </xdr:nvSpPr>
      <xdr:spPr>
        <a:xfrm>
          <a:off x="1935480" y="4213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5</xdr:col>
      <xdr:colOff>53340</xdr:colOff>
      <xdr:row>16</xdr:row>
      <xdr:rowOff>182880</xdr:rowOff>
    </xdr:from>
    <xdr:ext cx="184731" cy="239809"/>
    <xdr:sp macro="" textlink="">
      <xdr:nvSpPr>
        <xdr:cNvPr id="5" name="TextBox 4"/>
        <xdr:cNvSpPr txBox="1"/>
      </xdr:nvSpPr>
      <xdr:spPr>
        <a:xfrm>
          <a:off x="6606540" y="3040380"/>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000" b="1">
            <a:latin typeface="Arial" pitchFamily="34" charset="0"/>
            <a:cs typeface="Arial" pitchFamily="34" charset="0"/>
          </a:endParaRPr>
        </a:p>
      </xdr:txBody>
    </xdr:sp>
    <xdr:clientData/>
  </xdr:oneCellAnchor>
  <xdr:oneCellAnchor>
    <xdr:from>
      <xdr:col>5</xdr:col>
      <xdr:colOff>76200</xdr:colOff>
      <xdr:row>37</xdr:row>
      <xdr:rowOff>7620</xdr:rowOff>
    </xdr:from>
    <xdr:ext cx="184731" cy="239809"/>
    <xdr:sp macro="" textlink="">
      <xdr:nvSpPr>
        <xdr:cNvPr id="6" name="TextBox 5"/>
        <xdr:cNvSpPr txBox="1"/>
      </xdr:nvSpPr>
      <xdr:spPr>
        <a:xfrm>
          <a:off x="6629400" y="6865620"/>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000" b="1">
            <a:latin typeface="Arial" pitchFamily="34" charset="0"/>
            <a:cs typeface="Arial" pitchFamily="34" charset="0"/>
          </a:endParaRPr>
        </a:p>
      </xdr:txBody>
    </xdr:sp>
    <xdr:clientData/>
  </xdr:oneCellAnchor>
  <xdr:oneCellAnchor>
    <xdr:from>
      <xdr:col>1</xdr:col>
      <xdr:colOff>1935480</xdr:colOff>
      <xdr:row>9</xdr:row>
      <xdr:rowOff>22860</xdr:rowOff>
    </xdr:from>
    <xdr:ext cx="184731" cy="264560"/>
    <xdr:sp macro="" textlink="">
      <xdr:nvSpPr>
        <xdr:cNvPr id="7" name="TextBox 6"/>
        <xdr:cNvSpPr txBox="1"/>
      </xdr:nvSpPr>
      <xdr:spPr>
        <a:xfrm>
          <a:off x="1935480" y="230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2</xdr:col>
      <xdr:colOff>1935480</xdr:colOff>
      <xdr:row>9</xdr:row>
      <xdr:rowOff>22860</xdr:rowOff>
    </xdr:from>
    <xdr:ext cx="184731" cy="264560"/>
    <xdr:sp macro="" textlink="">
      <xdr:nvSpPr>
        <xdr:cNvPr id="8" name="TextBox 7"/>
        <xdr:cNvSpPr txBox="1"/>
      </xdr:nvSpPr>
      <xdr:spPr>
        <a:xfrm>
          <a:off x="1935480" y="230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xdr:col>
      <xdr:colOff>1935480</xdr:colOff>
      <xdr:row>9</xdr:row>
      <xdr:rowOff>22860</xdr:rowOff>
    </xdr:from>
    <xdr:ext cx="184731" cy="264560"/>
    <xdr:sp macro="" textlink="">
      <xdr:nvSpPr>
        <xdr:cNvPr id="9" name="TextBox 8"/>
        <xdr:cNvSpPr txBox="1"/>
      </xdr:nvSpPr>
      <xdr:spPr>
        <a:xfrm>
          <a:off x="1935480" y="230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2</xdr:col>
      <xdr:colOff>1935480</xdr:colOff>
      <xdr:row>9</xdr:row>
      <xdr:rowOff>22860</xdr:rowOff>
    </xdr:from>
    <xdr:ext cx="184731" cy="264560"/>
    <xdr:sp macro="" textlink="">
      <xdr:nvSpPr>
        <xdr:cNvPr id="11" name="TextBox 10"/>
        <xdr:cNvSpPr txBox="1"/>
      </xdr:nvSpPr>
      <xdr:spPr>
        <a:xfrm>
          <a:off x="1935480" y="2308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312420</xdr:colOff>
      <xdr:row>3</xdr:row>
      <xdr:rowOff>144780</xdr:rowOff>
    </xdr:from>
    <xdr:ext cx="184731" cy="264560"/>
    <xdr:sp macro="" textlink="">
      <xdr:nvSpPr>
        <xdr:cNvPr id="2" name="TextBox 1"/>
        <xdr:cNvSpPr txBox="1"/>
      </xdr:nvSpPr>
      <xdr:spPr>
        <a:xfrm>
          <a:off x="982980" y="320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0</xdr:col>
      <xdr:colOff>548640</xdr:colOff>
      <xdr:row>21</xdr:row>
      <xdr:rowOff>129540</xdr:rowOff>
    </xdr:from>
    <xdr:ext cx="207591" cy="264560"/>
    <xdr:sp macro="" textlink="">
      <xdr:nvSpPr>
        <xdr:cNvPr id="4" name="TextBox 3"/>
        <xdr:cNvSpPr txBox="1"/>
      </xdr:nvSpPr>
      <xdr:spPr>
        <a:xfrm>
          <a:off x="548640" y="3459480"/>
          <a:ext cx="2075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sz="1100"/>
        </a:p>
      </xdr:txBody>
    </xdr:sp>
    <xdr:clientData/>
  </xdr:oneCellAnchor>
  <xdr:oneCellAnchor>
    <xdr:from>
      <xdr:col>1</xdr:col>
      <xdr:colOff>579120</xdr:colOff>
      <xdr:row>21</xdr:row>
      <xdr:rowOff>167640</xdr:rowOff>
    </xdr:from>
    <xdr:ext cx="184731" cy="264560"/>
    <xdr:sp macro="" textlink="">
      <xdr:nvSpPr>
        <xdr:cNvPr id="6" name="TextBox 5"/>
        <xdr:cNvSpPr txBox="1"/>
      </xdr:nvSpPr>
      <xdr:spPr>
        <a:xfrm>
          <a:off x="1249680" y="34975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20</xdr:col>
      <xdr:colOff>373380</xdr:colOff>
      <xdr:row>3</xdr:row>
      <xdr:rowOff>15241</xdr:rowOff>
    </xdr:from>
    <xdr:to>
      <xdr:col>21</xdr:col>
      <xdr:colOff>15240</xdr:colOff>
      <xdr:row>5</xdr:row>
      <xdr:rowOff>45720</xdr:rowOff>
    </xdr:to>
    <xdr:sp macro="" textlink="">
      <xdr:nvSpPr>
        <xdr:cNvPr id="8" name="TextBox 7"/>
        <xdr:cNvSpPr txBox="1"/>
      </xdr:nvSpPr>
      <xdr:spPr>
        <a:xfrm>
          <a:off x="14859000" y="541021"/>
          <a:ext cx="312420" cy="380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oneCellAnchor>
    <xdr:from>
      <xdr:col>8</xdr:col>
      <xdr:colOff>76200</xdr:colOff>
      <xdr:row>0</xdr:row>
      <xdr:rowOff>99060</xdr:rowOff>
    </xdr:from>
    <xdr:ext cx="184731" cy="342786"/>
    <xdr:sp macro="" textlink="">
      <xdr:nvSpPr>
        <xdr:cNvPr id="10" name="TextBox 9"/>
        <xdr:cNvSpPr txBox="1"/>
      </xdr:nvSpPr>
      <xdr:spPr>
        <a:xfrm>
          <a:off x="5440680" y="99060"/>
          <a:ext cx="18473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600" b="1" baseline="0"/>
        </a:p>
      </xdr:txBody>
    </xdr:sp>
    <xdr:clientData/>
  </xdr:oneCellAnchor>
  <xdr:oneCellAnchor>
    <xdr:from>
      <xdr:col>1</xdr:col>
      <xdr:colOff>381000</xdr:colOff>
      <xdr:row>21</xdr:row>
      <xdr:rowOff>144780</xdr:rowOff>
    </xdr:from>
    <xdr:ext cx="184731" cy="264560"/>
    <xdr:sp macro="" textlink="">
      <xdr:nvSpPr>
        <xdr:cNvPr id="15" name="TextBox 14"/>
        <xdr:cNvSpPr txBox="1"/>
      </xdr:nvSpPr>
      <xdr:spPr>
        <a:xfrm>
          <a:off x="1051560" y="3825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0</xdr:colOff>
      <xdr:row>38</xdr:row>
      <xdr:rowOff>91441</xdr:rowOff>
    </xdr:from>
    <xdr:to>
      <xdr:col>11</xdr:col>
      <xdr:colOff>190500</xdr:colOff>
      <xdr:row>69</xdr:row>
      <xdr:rowOff>160020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xdr:colOff>
      <xdr:row>2</xdr:row>
      <xdr:rowOff>32383</xdr:rowOff>
    </xdr:from>
    <xdr:to>
      <xdr:col>11</xdr:col>
      <xdr:colOff>295275</xdr:colOff>
      <xdr:row>35</xdr:row>
      <xdr:rowOff>47623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198120</xdr:colOff>
      <xdr:row>2</xdr:row>
      <xdr:rowOff>72934</xdr:rowOff>
    </xdr:from>
    <xdr:to>
      <xdr:col>24</xdr:col>
      <xdr:colOff>472440</xdr:colOff>
      <xdr:row>35</xdr:row>
      <xdr:rowOff>38100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281940</xdr:colOff>
      <xdr:row>38</xdr:row>
      <xdr:rowOff>68580</xdr:rowOff>
    </xdr:from>
    <xdr:to>
      <xdr:col>24</xdr:col>
      <xdr:colOff>495300</xdr:colOff>
      <xdr:row>69</xdr:row>
      <xdr:rowOff>160020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1920240</xdr:colOff>
      <xdr:row>1</xdr:row>
      <xdr:rowOff>0</xdr:rowOff>
    </xdr:from>
    <xdr:ext cx="184731" cy="264560"/>
    <xdr:sp macro="" textlink="">
      <xdr:nvSpPr>
        <xdr:cNvPr id="6" name="TextBox 5"/>
        <xdr:cNvSpPr txBox="1"/>
      </xdr:nvSpPr>
      <xdr:spPr>
        <a:xfrm>
          <a:off x="1920240" y="3642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434340</xdr:colOff>
      <xdr:row>17</xdr:row>
      <xdr:rowOff>36195</xdr:rowOff>
    </xdr:from>
    <xdr:to>
      <xdr:col>5</xdr:col>
      <xdr:colOff>53340</xdr:colOff>
      <xdr:row>20</xdr:row>
      <xdr:rowOff>60960</xdr:rowOff>
    </xdr:to>
    <xdr:sp macro="" textlink="">
      <xdr:nvSpPr>
        <xdr:cNvPr id="4" name="TextBox 3"/>
        <xdr:cNvSpPr txBox="1"/>
      </xdr:nvSpPr>
      <xdr:spPr>
        <a:xfrm>
          <a:off x="434340" y="3617595"/>
          <a:ext cx="5379720" cy="59626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latin typeface="Arial" panose="020B0604020202020204" pitchFamily="34" charset="0"/>
              <a:cs typeface="Arial" panose="020B0604020202020204" pitchFamily="34" charset="0"/>
            </a:rPr>
            <a:t>Key Definitions </a:t>
          </a:r>
          <a:r>
            <a:rPr lang="en-US" sz="1100" b="1" baseline="0">
              <a:latin typeface="Arial" panose="020B0604020202020204" pitchFamily="34" charset="0"/>
              <a:cs typeface="Arial" panose="020B0604020202020204" pitchFamily="34" charset="0"/>
            </a:rPr>
            <a:t> and Examples</a:t>
          </a:r>
        </a:p>
        <a:p>
          <a:endParaRPr lang="en-US" sz="500" baseline="0">
            <a:latin typeface="Arial" panose="020B0604020202020204" pitchFamily="34" charset="0"/>
            <a:cs typeface="Arial" panose="020B0604020202020204" pitchFamily="34" charset="0"/>
          </a:endParaRPr>
        </a:p>
        <a:p>
          <a:pPr algn="ctr"/>
          <a:r>
            <a:rPr lang="en-US" sz="1050" b="0" baseline="0">
              <a:solidFill>
                <a:schemeClr val="dk1"/>
              </a:solidFill>
              <a:latin typeface="Arial" panose="020B0604020202020204" pitchFamily="34" charset="0"/>
              <a:ea typeface="+mn-ea"/>
              <a:cs typeface="Arial" panose="020B0604020202020204" pitchFamily="34" charset="0"/>
            </a:rPr>
            <a:t>* UAS - Unmanned Aircraft System</a:t>
          </a:r>
          <a:endParaRPr lang="en-US" sz="500" b="0" baseline="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335280</xdr:colOff>
      <xdr:row>18</xdr:row>
      <xdr:rowOff>0</xdr:rowOff>
    </xdr:from>
    <xdr:ext cx="184731" cy="264560"/>
    <xdr:sp macro="" textlink="">
      <xdr:nvSpPr>
        <xdr:cNvPr id="3" name="TextBox 2"/>
        <xdr:cNvSpPr txBox="1"/>
      </xdr:nvSpPr>
      <xdr:spPr>
        <a:xfrm>
          <a:off x="3032760" y="7010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0</xdr:col>
      <xdr:colOff>2682240</xdr:colOff>
      <xdr:row>28</xdr:row>
      <xdr:rowOff>0</xdr:rowOff>
    </xdr:from>
    <xdr:ext cx="184731" cy="239809"/>
    <xdr:sp macro="" textlink="">
      <xdr:nvSpPr>
        <xdr:cNvPr id="8" name="TextBox 7"/>
        <xdr:cNvSpPr txBox="1"/>
      </xdr:nvSpPr>
      <xdr:spPr>
        <a:xfrm>
          <a:off x="2682240" y="10386060"/>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000" b="1">
            <a:latin typeface="Arial" pitchFamily="34" charset="0"/>
            <a:cs typeface="Arial" pitchFamily="34" charset="0"/>
          </a:endParaRPr>
        </a:p>
      </xdr:txBody>
    </xdr:sp>
    <xdr:clientData/>
  </xdr:oneCellAnchor>
  <xdr:twoCellAnchor>
    <xdr:from>
      <xdr:col>0</xdr:col>
      <xdr:colOff>160020</xdr:colOff>
      <xdr:row>18</xdr:row>
      <xdr:rowOff>40004</xdr:rowOff>
    </xdr:from>
    <xdr:to>
      <xdr:col>3</xdr:col>
      <xdr:colOff>601980</xdr:colOff>
      <xdr:row>22</xdr:row>
      <xdr:rowOff>0</xdr:rowOff>
    </xdr:to>
    <xdr:sp macro="" textlink="">
      <xdr:nvSpPr>
        <xdr:cNvPr id="5" name="TextBox 4"/>
        <xdr:cNvSpPr txBox="1"/>
      </xdr:nvSpPr>
      <xdr:spPr>
        <a:xfrm>
          <a:off x="160020" y="3270884"/>
          <a:ext cx="5151120" cy="66103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latin typeface="Arial" panose="020B0604020202020204" pitchFamily="34" charset="0"/>
              <a:cs typeface="Arial" panose="020B0604020202020204" pitchFamily="34" charset="0"/>
            </a:rPr>
            <a:t>Key Definitions</a:t>
          </a:r>
          <a:r>
            <a:rPr lang="en-US" sz="1100" b="1" baseline="0">
              <a:latin typeface="Arial" panose="020B0604020202020204" pitchFamily="34" charset="0"/>
              <a:cs typeface="Arial" panose="020B0604020202020204" pitchFamily="34" charset="0"/>
            </a:rPr>
            <a:t> and Examples</a:t>
          </a:r>
        </a:p>
        <a:p>
          <a:pPr algn="ctr"/>
          <a:endParaRPr lang="en-US" sz="500" b="1" baseline="0">
            <a:latin typeface="Arial" panose="020B0604020202020204" pitchFamily="34" charset="0"/>
            <a:cs typeface="Arial" panose="020B0604020202020204" pitchFamily="34" charset="0"/>
          </a:endParaRPr>
        </a:p>
        <a:p>
          <a:pPr algn="ctr"/>
          <a:r>
            <a:rPr lang="en-US" sz="1100" baseline="0">
              <a:latin typeface="Arial" panose="020B0604020202020204" pitchFamily="34" charset="0"/>
              <a:cs typeface="Arial" panose="020B0604020202020204" pitchFamily="34" charset="0"/>
            </a:rPr>
            <a:t>* Utilization refers to  total flight hours, Research &amp; Development (R&amp;D) and Alert hours</a:t>
          </a:r>
        </a:p>
        <a:p>
          <a:endParaRPr lang="en-US" sz="500" baseline="0">
            <a:solidFill>
              <a:schemeClr val="dk1"/>
            </a:solidFill>
            <a:latin typeface="+mn-lt"/>
            <a:ea typeface="+mn-ea"/>
            <a:cs typeface="+mn-cs"/>
          </a:endParaRPr>
        </a:p>
      </xdr:txBody>
    </xdr:sp>
    <xdr:clientData/>
  </xdr:twoCellAnchor>
  <xdr:oneCellAnchor>
    <xdr:from>
      <xdr:col>0</xdr:col>
      <xdr:colOff>1920240</xdr:colOff>
      <xdr:row>1</xdr:row>
      <xdr:rowOff>0</xdr:rowOff>
    </xdr:from>
    <xdr:ext cx="184731" cy="264560"/>
    <xdr:sp macro="" textlink="">
      <xdr:nvSpPr>
        <xdr:cNvPr id="6" name="TextBox 5"/>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1920240</xdr:colOff>
      <xdr:row>1</xdr:row>
      <xdr:rowOff>0</xdr:rowOff>
    </xdr:from>
    <xdr:ext cx="184731" cy="264560"/>
    <xdr:sp macro="" textlink="">
      <xdr:nvSpPr>
        <xdr:cNvPr id="3" name="TextBox 2"/>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119380</xdr:colOff>
      <xdr:row>16</xdr:row>
      <xdr:rowOff>116205</xdr:rowOff>
    </xdr:from>
    <xdr:to>
      <xdr:col>3</xdr:col>
      <xdr:colOff>563881</xdr:colOff>
      <xdr:row>19</xdr:row>
      <xdr:rowOff>175261</xdr:rowOff>
    </xdr:to>
    <xdr:sp macro="" textlink="">
      <xdr:nvSpPr>
        <xdr:cNvPr id="3" name="TextBox 2"/>
        <xdr:cNvSpPr txBox="1"/>
      </xdr:nvSpPr>
      <xdr:spPr>
        <a:xfrm>
          <a:off x="119380" y="3248025"/>
          <a:ext cx="4963161" cy="63055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latin typeface="Arial" panose="020B0604020202020204" pitchFamily="34" charset="0"/>
              <a:cs typeface="Arial" panose="020B0604020202020204" pitchFamily="34" charset="0"/>
            </a:rPr>
            <a:t>Key Definitions </a:t>
          </a:r>
          <a:r>
            <a:rPr lang="en-US" sz="1000" b="1" baseline="0">
              <a:latin typeface="Arial" panose="020B0604020202020204" pitchFamily="34" charset="0"/>
              <a:cs typeface="Arial" panose="020B0604020202020204" pitchFamily="34" charset="0"/>
            </a:rPr>
            <a:t>and Examples</a:t>
          </a:r>
        </a:p>
        <a:p>
          <a:pPr algn="ctr"/>
          <a:endParaRPr lang="en-US" sz="500" b="1" baseline="0">
            <a:latin typeface="Arial" panose="020B0604020202020204" pitchFamily="34" charset="0"/>
            <a:cs typeface="Arial" panose="020B0604020202020204" pitchFamily="34" charset="0"/>
          </a:endParaRPr>
        </a:p>
        <a:p>
          <a:pPr algn="ctr"/>
          <a:r>
            <a:rPr lang="en-US" sz="1000" baseline="0">
              <a:latin typeface="Arial" panose="020B0604020202020204" pitchFamily="34" charset="0"/>
              <a:cs typeface="Arial" panose="020B0604020202020204" pitchFamily="34" charset="0"/>
            </a:rPr>
            <a:t>* Utilization refers to  total flight hours, Research &amp; Development (R&amp;D) and Alert hours</a:t>
          </a:r>
        </a:p>
        <a:p>
          <a:endParaRPr lang="en-US" sz="500" baseline="0">
            <a:solidFill>
              <a:schemeClr val="dk1"/>
            </a:solidFill>
            <a:latin typeface="+mn-lt"/>
            <a:ea typeface="+mn-ea"/>
            <a:cs typeface="+mn-cs"/>
          </a:endParaRPr>
        </a:p>
      </xdr:txBody>
    </xdr:sp>
    <xdr:clientData/>
  </xdr:twoCellAnchor>
  <xdr:oneCellAnchor>
    <xdr:from>
      <xdr:col>0</xdr:col>
      <xdr:colOff>1920240</xdr:colOff>
      <xdr:row>1</xdr:row>
      <xdr:rowOff>0</xdr:rowOff>
    </xdr:from>
    <xdr:ext cx="184731" cy="264560"/>
    <xdr:sp macro="" textlink="">
      <xdr:nvSpPr>
        <xdr:cNvPr id="4" name="TextBox 3"/>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830580</xdr:colOff>
      <xdr:row>16</xdr:row>
      <xdr:rowOff>0</xdr:rowOff>
    </xdr:from>
    <xdr:ext cx="184731" cy="239809"/>
    <xdr:sp macro="" textlink="">
      <xdr:nvSpPr>
        <xdr:cNvPr id="5" name="TextBox 4"/>
        <xdr:cNvSpPr txBox="1"/>
      </xdr:nvSpPr>
      <xdr:spPr>
        <a:xfrm>
          <a:off x="5189220" y="3756660"/>
          <a:ext cx="184731"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000" b="1">
            <a:latin typeface="Arial" pitchFamily="34" charset="0"/>
            <a:cs typeface="Arial" pitchFamily="34" charset="0"/>
          </a:endParaRPr>
        </a:p>
      </xdr:txBody>
    </xdr:sp>
    <xdr:clientData/>
  </xdr:oneCellAnchor>
  <xdr:oneCellAnchor>
    <xdr:from>
      <xdr:col>0</xdr:col>
      <xdr:colOff>1920240</xdr:colOff>
      <xdr:row>1</xdr:row>
      <xdr:rowOff>0</xdr:rowOff>
    </xdr:from>
    <xdr:ext cx="184731" cy="264560"/>
    <xdr:sp macro="" textlink="">
      <xdr:nvSpPr>
        <xdr:cNvPr id="4" name="TextBox 3"/>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670560</xdr:colOff>
      <xdr:row>16</xdr:row>
      <xdr:rowOff>60960</xdr:rowOff>
    </xdr:from>
    <xdr:to>
      <xdr:col>3</xdr:col>
      <xdr:colOff>480060</xdr:colOff>
      <xdr:row>19</xdr:row>
      <xdr:rowOff>53340</xdr:rowOff>
    </xdr:to>
    <xdr:sp macro="" textlink="">
      <xdr:nvSpPr>
        <xdr:cNvPr id="2" name="TextBox 1"/>
        <xdr:cNvSpPr txBox="1"/>
      </xdr:nvSpPr>
      <xdr:spPr>
        <a:xfrm>
          <a:off x="670560" y="3101340"/>
          <a:ext cx="4640580" cy="5181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panose="020B0604020202020204" pitchFamily="34" charset="0"/>
              <a:cs typeface="Arial" panose="020B0604020202020204" pitchFamily="34" charset="0"/>
            </a:rPr>
            <a:t>* Aircraft Costs:  Represents maintenance,</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fuel, administrative, crew and overhead costs.</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937260</xdr:colOff>
      <xdr:row>13</xdr:row>
      <xdr:rowOff>0</xdr:rowOff>
    </xdr:from>
    <xdr:ext cx="184731" cy="264560"/>
    <xdr:sp macro="" textlink="">
      <xdr:nvSpPr>
        <xdr:cNvPr id="5" name="TextBox 4"/>
        <xdr:cNvSpPr txBox="1"/>
      </xdr:nvSpPr>
      <xdr:spPr>
        <a:xfrm>
          <a:off x="937260" y="339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0</xdr:col>
      <xdr:colOff>944880</xdr:colOff>
      <xdr:row>13</xdr:row>
      <xdr:rowOff>0</xdr:rowOff>
    </xdr:from>
    <xdr:ext cx="184731" cy="264560"/>
    <xdr:sp macro="" textlink="">
      <xdr:nvSpPr>
        <xdr:cNvPr id="6" name="TextBox 5"/>
        <xdr:cNvSpPr txBox="1"/>
      </xdr:nvSpPr>
      <xdr:spPr>
        <a:xfrm>
          <a:off x="944880" y="3299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144780</xdr:colOff>
      <xdr:row>16</xdr:row>
      <xdr:rowOff>104775</xdr:rowOff>
    </xdr:from>
    <xdr:to>
      <xdr:col>3</xdr:col>
      <xdr:colOff>541020</xdr:colOff>
      <xdr:row>20</xdr:row>
      <xdr:rowOff>15240</xdr:rowOff>
    </xdr:to>
    <xdr:sp macro="" textlink="">
      <xdr:nvSpPr>
        <xdr:cNvPr id="8" name="TextBox 7"/>
        <xdr:cNvSpPr txBox="1"/>
      </xdr:nvSpPr>
      <xdr:spPr>
        <a:xfrm>
          <a:off x="144780" y="3388995"/>
          <a:ext cx="4876800" cy="61150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a:latin typeface="Arial" panose="020B0604020202020204" pitchFamily="34" charset="0"/>
              <a:cs typeface="Arial" panose="020B0604020202020204" pitchFamily="34" charset="0"/>
            </a:rPr>
            <a:t>Key Definitions </a:t>
          </a:r>
          <a:r>
            <a:rPr lang="en-US" sz="1000" b="1" baseline="0">
              <a:latin typeface="Arial" panose="020B0604020202020204" pitchFamily="34" charset="0"/>
              <a:cs typeface="Arial" panose="020B0604020202020204" pitchFamily="34" charset="0"/>
            </a:rPr>
            <a:t> and Examples</a:t>
          </a:r>
          <a:endParaRPr lang="en-US" sz="800" b="1" baseline="0">
            <a:latin typeface="Arial" panose="020B0604020202020204" pitchFamily="34" charset="0"/>
            <a:cs typeface="Arial" panose="020B0604020202020204" pitchFamily="34" charset="0"/>
          </a:endParaRPr>
        </a:p>
        <a:p>
          <a:pPr algn="ctr"/>
          <a:endParaRPr lang="en-US" sz="500" b="1" baseline="0">
            <a:latin typeface="Arial" panose="020B0604020202020204" pitchFamily="34" charset="0"/>
            <a:cs typeface="Arial" panose="020B0604020202020204" pitchFamily="34" charset="0"/>
          </a:endParaRPr>
        </a:p>
        <a:p>
          <a:pPr algn="ctr"/>
          <a:r>
            <a:rPr lang="en-US" sz="1000" baseline="0">
              <a:latin typeface="Arial" panose="020B0604020202020204" pitchFamily="34" charset="0"/>
              <a:cs typeface="Arial" panose="020B0604020202020204" pitchFamily="34" charset="0"/>
            </a:rPr>
            <a:t>* Utilization refers to  total flight hours, Research &amp; Development (R&amp;D) and Alert hours</a:t>
          </a:r>
        </a:p>
        <a:p>
          <a:endParaRPr lang="en-US" sz="500" baseline="0">
            <a:solidFill>
              <a:schemeClr val="dk1"/>
            </a:solidFill>
            <a:latin typeface="+mn-lt"/>
            <a:ea typeface="+mn-ea"/>
            <a:cs typeface="+mn-cs"/>
          </a:endParaRPr>
        </a:p>
      </xdr:txBody>
    </xdr:sp>
    <xdr:clientData/>
  </xdr:twoCellAnchor>
  <xdr:oneCellAnchor>
    <xdr:from>
      <xdr:col>0</xdr:col>
      <xdr:colOff>1920240</xdr:colOff>
      <xdr:row>1</xdr:row>
      <xdr:rowOff>0</xdr:rowOff>
    </xdr:from>
    <xdr:ext cx="184731" cy="264560"/>
    <xdr:sp macro="" textlink="">
      <xdr:nvSpPr>
        <xdr:cNvPr id="9" name="TextBox 8"/>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495300</xdr:colOff>
      <xdr:row>16</xdr:row>
      <xdr:rowOff>0</xdr:rowOff>
    </xdr:from>
    <xdr:ext cx="184731" cy="264560"/>
    <xdr:sp macro="" textlink="">
      <xdr:nvSpPr>
        <xdr:cNvPr id="8" name="TextBox 7"/>
        <xdr:cNvSpPr txBox="1"/>
      </xdr:nvSpPr>
      <xdr:spPr>
        <a:xfrm>
          <a:off x="2788920" y="56997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0</xdr:col>
      <xdr:colOff>1920240</xdr:colOff>
      <xdr:row>1</xdr:row>
      <xdr:rowOff>0</xdr:rowOff>
    </xdr:from>
    <xdr:ext cx="184731" cy="264560"/>
    <xdr:sp macro="" textlink="">
      <xdr:nvSpPr>
        <xdr:cNvPr id="4" name="TextBox 3"/>
        <xdr:cNvSpPr txBox="1"/>
      </xdr:nvSpPr>
      <xdr:spPr>
        <a:xfrm>
          <a:off x="192024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373380</xdr:colOff>
      <xdr:row>16</xdr:row>
      <xdr:rowOff>38100</xdr:rowOff>
    </xdr:from>
    <xdr:to>
      <xdr:col>3</xdr:col>
      <xdr:colOff>579120</xdr:colOff>
      <xdr:row>18</xdr:row>
      <xdr:rowOff>114300</xdr:rowOff>
    </xdr:to>
    <xdr:sp macro="" textlink="">
      <xdr:nvSpPr>
        <xdr:cNvPr id="2" name="TextBox 1"/>
        <xdr:cNvSpPr txBox="1"/>
      </xdr:nvSpPr>
      <xdr:spPr>
        <a:xfrm>
          <a:off x="373380" y="3517900"/>
          <a:ext cx="4625340" cy="4572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rial" panose="020B0604020202020204" pitchFamily="34" charset="0"/>
              <a:cs typeface="Arial" panose="020B0604020202020204" pitchFamily="34" charset="0"/>
            </a:rPr>
            <a:t>* CAS Costs: Represents costs paid to commercial vendors for aviation service in support of agency missions.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A25" sqref="A25:C25"/>
    </sheetView>
  </sheetViews>
  <sheetFormatPr defaultColWidth="8.69921875" defaultRowHeight="13.8" x14ac:dyDescent="0.25"/>
  <cols>
    <col min="1" max="2" width="8.69921875" style="145"/>
    <col min="3" max="3" width="94.3984375" style="145" customWidth="1"/>
    <col min="4" max="16384" width="8.69921875" style="145"/>
  </cols>
  <sheetData>
    <row r="1" spans="1:3" ht="14.25" customHeight="1" x14ac:dyDescent="0.25">
      <c r="A1" s="236"/>
      <c r="B1" s="237"/>
      <c r="C1" s="238"/>
    </row>
    <row r="2" spans="1:3" ht="14.25" customHeight="1" x14ac:dyDescent="0.25">
      <c r="A2" s="239"/>
      <c r="B2" s="240"/>
      <c r="C2" s="241"/>
    </row>
    <row r="3" spans="1:3" ht="14.25" customHeight="1" x14ac:dyDescent="0.25">
      <c r="A3" s="239"/>
      <c r="B3" s="240"/>
      <c r="C3" s="241"/>
    </row>
    <row r="4" spans="1:3" ht="14.25" customHeight="1" x14ac:dyDescent="0.25">
      <c r="A4" s="239"/>
      <c r="B4" s="240"/>
      <c r="C4" s="241"/>
    </row>
    <row r="5" spans="1:3" ht="14.25" customHeight="1" x14ac:dyDescent="0.25">
      <c r="A5" s="239"/>
      <c r="B5" s="240"/>
      <c r="C5" s="241"/>
    </row>
    <row r="6" spans="1:3" ht="14.25" customHeight="1" x14ac:dyDescent="0.25">
      <c r="A6" s="239"/>
      <c r="B6" s="240"/>
      <c r="C6" s="241"/>
    </row>
    <row r="7" spans="1:3" ht="14.25" customHeight="1" x14ac:dyDescent="0.25">
      <c r="A7" s="239"/>
      <c r="B7" s="240"/>
      <c r="C7" s="241"/>
    </row>
    <row r="8" spans="1:3" ht="14.25" customHeight="1" x14ac:dyDescent="0.25">
      <c r="A8" s="239"/>
      <c r="B8" s="240"/>
      <c r="C8" s="241"/>
    </row>
    <row r="9" spans="1:3" ht="14.25" customHeight="1" x14ac:dyDescent="0.25">
      <c r="A9" s="239"/>
      <c r="B9" s="240"/>
      <c r="C9" s="241"/>
    </row>
    <row r="10" spans="1:3" ht="14.25" customHeight="1" x14ac:dyDescent="0.25">
      <c r="A10" s="239"/>
      <c r="B10" s="240"/>
      <c r="C10" s="241"/>
    </row>
    <row r="11" spans="1:3" ht="14.25" customHeight="1" x14ac:dyDescent="0.55000000000000004">
      <c r="A11" s="233"/>
      <c r="B11" s="234"/>
      <c r="C11" s="235"/>
    </row>
    <row r="12" spans="1:3" ht="14.25" customHeight="1" x14ac:dyDescent="0.55000000000000004">
      <c r="A12" s="233"/>
      <c r="B12" s="234"/>
      <c r="C12" s="235"/>
    </row>
    <row r="13" spans="1:3" ht="14.25" customHeight="1" x14ac:dyDescent="0.55000000000000004">
      <c r="A13" s="146"/>
      <c r="B13" s="147"/>
      <c r="C13" s="148"/>
    </row>
    <row r="14" spans="1:3" ht="14.25" customHeight="1" x14ac:dyDescent="0.55000000000000004">
      <c r="A14" s="146"/>
      <c r="B14" s="147"/>
      <c r="C14" s="148"/>
    </row>
    <row r="15" spans="1:3" ht="40.5" customHeight="1" x14ac:dyDescent="0.55000000000000004">
      <c r="A15" s="242" t="s">
        <v>51</v>
      </c>
      <c r="B15" s="243"/>
      <c r="C15" s="244"/>
    </row>
    <row r="16" spans="1:3" ht="14.25" customHeight="1" x14ac:dyDescent="0.55000000000000004">
      <c r="A16" s="149"/>
      <c r="B16" s="150"/>
      <c r="C16" s="151"/>
    </row>
    <row r="17" spans="1:3" ht="42.75" customHeight="1" x14ac:dyDescent="0.55000000000000004">
      <c r="A17" s="245">
        <v>42467</v>
      </c>
      <c r="B17" s="246"/>
      <c r="C17" s="247"/>
    </row>
    <row r="18" spans="1:3" ht="14.25" customHeight="1" x14ac:dyDescent="0.25">
      <c r="A18" s="233"/>
      <c r="B18" s="234"/>
      <c r="C18" s="235"/>
    </row>
    <row r="19" spans="1:3" ht="14.25" customHeight="1" x14ac:dyDescent="0.25">
      <c r="A19" s="233"/>
      <c r="B19" s="234"/>
      <c r="C19" s="235"/>
    </row>
    <row r="20" spans="1:3" ht="14.25" customHeight="1" x14ac:dyDescent="0.25">
      <c r="A20" s="233"/>
      <c r="B20" s="234"/>
      <c r="C20" s="235"/>
    </row>
    <row r="21" spans="1:3" ht="30" customHeight="1" x14ac:dyDescent="0.6">
      <c r="A21" s="248"/>
      <c r="B21" s="249"/>
      <c r="C21" s="250"/>
    </row>
    <row r="22" spans="1:3" ht="14.25" customHeight="1" x14ac:dyDescent="0.55000000000000004">
      <c r="A22" s="152"/>
      <c r="B22" s="153"/>
      <c r="C22" s="154"/>
    </row>
    <row r="23" spans="1:3" ht="14.25" customHeight="1" x14ac:dyDescent="0.55000000000000004">
      <c r="A23" s="152"/>
      <c r="B23" s="153"/>
      <c r="C23" s="154"/>
    </row>
    <row r="24" spans="1:3" ht="14.25" customHeight="1" x14ac:dyDescent="0.55000000000000004">
      <c r="A24" s="152"/>
      <c r="B24" s="153"/>
      <c r="C24" s="154"/>
    </row>
    <row r="25" spans="1:3" ht="23.25" customHeight="1" x14ac:dyDescent="0.6">
      <c r="A25" s="230"/>
      <c r="B25" s="231"/>
      <c r="C25" s="232"/>
    </row>
    <row r="26" spans="1:3" ht="14.25" customHeight="1" x14ac:dyDescent="0.55000000000000004">
      <c r="A26" s="152"/>
      <c r="B26" s="153"/>
      <c r="C26" s="154"/>
    </row>
    <row r="27" spans="1:3" ht="14.25" customHeight="1" x14ac:dyDescent="0.55000000000000004">
      <c r="A27" s="152"/>
      <c r="B27" s="153"/>
      <c r="C27" s="154"/>
    </row>
    <row r="28" spans="1:3" ht="14.25" customHeight="1" x14ac:dyDescent="0.55000000000000004">
      <c r="A28" s="152"/>
      <c r="B28" s="153"/>
      <c r="C28" s="154"/>
    </row>
    <row r="29" spans="1:3" ht="32.25" customHeight="1" thickBot="1" x14ac:dyDescent="0.6">
      <c r="A29" s="155"/>
      <c r="B29" s="156"/>
      <c r="C29" s="157"/>
    </row>
  </sheetData>
  <mergeCells count="8">
    <mergeCell ref="A25:C25"/>
    <mergeCell ref="A11:C11"/>
    <mergeCell ref="A12:C12"/>
    <mergeCell ref="A1:C10"/>
    <mergeCell ref="A15:C15"/>
    <mergeCell ref="A17:C17"/>
    <mergeCell ref="A18:C20"/>
    <mergeCell ref="A21:C21"/>
  </mergeCells>
  <phoneticPr fontId="26" type="noConversion"/>
  <printOptions horizontalCentered="1" verticalCentered="1"/>
  <pageMargins left="0.7" right="0.7" top="0.75" bottom="0.75" header="0.3" footer="0.3"/>
  <pageSetup scale="95" orientation="landscape" horizontalDpi="4294967293" verticalDpi="4294967293"/>
  <rowBreaks count="1" manualBreakCount="1">
    <brk id="29" max="16383" man="1"/>
  </rowBreaks>
  <colBreaks count="1" manualBreakCount="1">
    <brk id="3"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D1"/>
    </sheetView>
  </sheetViews>
  <sheetFormatPr defaultColWidth="8.69921875" defaultRowHeight="15" customHeight="1" x14ac:dyDescent="0.25"/>
  <cols>
    <col min="1" max="1" width="33.3984375" customWidth="1"/>
    <col min="2" max="2" width="12.8984375" customWidth="1"/>
    <col min="3" max="3" width="13.296875" customWidth="1"/>
    <col min="4" max="4" width="13.09765625" customWidth="1"/>
    <col min="5" max="5" width="12.3984375" bestFit="1" customWidth="1"/>
    <col min="6" max="6" width="12.3984375" style="14" bestFit="1" customWidth="1"/>
    <col min="7" max="7" width="23" style="4" customWidth="1"/>
  </cols>
  <sheetData>
    <row r="1" spans="1:7" ht="38.25" customHeight="1" x14ac:dyDescent="0.3">
      <c r="A1" s="255" t="s">
        <v>65</v>
      </c>
      <c r="B1" s="255"/>
      <c r="C1" s="255"/>
      <c r="D1" s="255"/>
      <c r="E1" s="162"/>
      <c r="F1" s="162"/>
      <c r="G1" s="56"/>
    </row>
    <row r="2" spans="1:7" ht="15" customHeight="1" thickBot="1" x14ac:dyDescent="0.3">
      <c r="A2" s="258"/>
      <c r="B2" s="258"/>
      <c r="C2" s="258"/>
      <c r="D2" s="258"/>
      <c r="E2" s="258"/>
      <c r="F2" s="258"/>
    </row>
    <row r="3" spans="1:7" ht="15" customHeight="1" thickBot="1" x14ac:dyDescent="0.3">
      <c r="A3" s="112" t="s">
        <v>38</v>
      </c>
      <c r="B3" s="113" t="s">
        <v>23</v>
      </c>
      <c r="C3" s="113" t="s">
        <v>24</v>
      </c>
      <c r="D3" s="108" t="s">
        <v>55</v>
      </c>
      <c r="E3" s="4"/>
      <c r="F3"/>
      <c r="G3"/>
    </row>
    <row r="4" spans="1:7" ht="15" customHeight="1" x14ac:dyDescent="0.25">
      <c r="A4" s="121" t="s">
        <v>32</v>
      </c>
      <c r="B4" s="168">
        <v>149373745</v>
      </c>
      <c r="C4" s="168">
        <v>130413826</v>
      </c>
      <c r="D4" s="171">
        <v>166291882</v>
      </c>
      <c r="E4" s="20"/>
      <c r="F4"/>
      <c r="G4"/>
    </row>
    <row r="5" spans="1:7" ht="15" customHeight="1" x14ac:dyDescent="0.25">
      <c r="A5" s="65" t="s">
        <v>5</v>
      </c>
      <c r="B5" s="169">
        <v>1305320</v>
      </c>
      <c r="C5" s="169">
        <v>1791827</v>
      </c>
      <c r="D5" s="172">
        <v>2492842</v>
      </c>
      <c r="E5" s="5"/>
      <c r="F5"/>
      <c r="G5"/>
    </row>
    <row r="6" spans="1:7" ht="15" customHeight="1" x14ac:dyDescent="0.25">
      <c r="A6" s="121" t="s">
        <v>33</v>
      </c>
      <c r="B6" s="168" t="s">
        <v>53</v>
      </c>
      <c r="C6" s="168" t="s">
        <v>53</v>
      </c>
      <c r="D6" s="173" t="s">
        <v>53</v>
      </c>
      <c r="E6" s="20"/>
      <c r="F6"/>
      <c r="G6"/>
    </row>
    <row r="7" spans="1:7" ht="15" customHeight="1" x14ac:dyDescent="0.25">
      <c r="A7" s="65" t="s">
        <v>6</v>
      </c>
      <c r="B7" s="169">
        <v>129844171</v>
      </c>
      <c r="C7" s="169">
        <v>132386087</v>
      </c>
      <c r="D7" s="172">
        <v>86121274</v>
      </c>
      <c r="E7" s="5"/>
      <c r="F7"/>
      <c r="G7"/>
    </row>
    <row r="8" spans="1:7" ht="15" customHeight="1" x14ac:dyDescent="0.25">
      <c r="A8" s="121" t="s">
        <v>7</v>
      </c>
      <c r="B8" s="168">
        <v>25984784</v>
      </c>
      <c r="C8" s="168" t="s">
        <v>53</v>
      </c>
      <c r="D8" s="173">
        <v>90668</v>
      </c>
      <c r="E8" s="5"/>
      <c r="F8"/>
      <c r="G8"/>
    </row>
    <row r="9" spans="1:7" ht="15" customHeight="1" x14ac:dyDescent="0.25">
      <c r="A9" s="65" t="s">
        <v>8</v>
      </c>
      <c r="B9" s="169">
        <v>15419408</v>
      </c>
      <c r="C9" s="169">
        <v>376695</v>
      </c>
      <c r="D9" s="174" t="s">
        <v>53</v>
      </c>
      <c r="E9" s="5"/>
      <c r="F9"/>
      <c r="G9"/>
    </row>
    <row r="10" spans="1:7" ht="15" customHeight="1" x14ac:dyDescent="0.25">
      <c r="A10" s="121" t="s">
        <v>9</v>
      </c>
      <c r="B10" s="168">
        <v>11771296</v>
      </c>
      <c r="C10" s="168">
        <v>10466837</v>
      </c>
      <c r="D10" s="171">
        <v>10570131</v>
      </c>
      <c r="E10" s="5"/>
      <c r="F10"/>
      <c r="G10"/>
    </row>
    <row r="11" spans="1:7" ht="15" customHeight="1" x14ac:dyDescent="0.25">
      <c r="A11" s="65" t="s">
        <v>10</v>
      </c>
      <c r="B11" s="169">
        <v>50571291</v>
      </c>
      <c r="C11" s="169">
        <v>85244696</v>
      </c>
      <c r="D11" s="174">
        <v>101670693</v>
      </c>
      <c r="E11" s="5"/>
      <c r="F11"/>
      <c r="G11"/>
    </row>
    <row r="12" spans="1:7" ht="15" customHeight="1" x14ac:dyDescent="0.25">
      <c r="A12" s="121" t="s">
        <v>34</v>
      </c>
      <c r="B12" s="168">
        <v>259722</v>
      </c>
      <c r="C12" s="168">
        <v>48805</v>
      </c>
      <c r="D12" s="175">
        <v>214898</v>
      </c>
      <c r="E12" s="20"/>
      <c r="F12"/>
      <c r="G12"/>
    </row>
    <row r="13" spans="1:7" ht="26.4" x14ac:dyDescent="0.25">
      <c r="A13" s="65" t="s">
        <v>11</v>
      </c>
      <c r="B13" s="169">
        <v>2800884</v>
      </c>
      <c r="C13" s="169">
        <v>987045</v>
      </c>
      <c r="D13" s="172">
        <v>859316</v>
      </c>
      <c r="E13" s="5"/>
      <c r="F13"/>
      <c r="G13"/>
    </row>
    <row r="14" spans="1:7" ht="15" customHeight="1" thickBot="1" x14ac:dyDescent="0.3">
      <c r="A14" s="121" t="s">
        <v>12</v>
      </c>
      <c r="B14" s="168">
        <v>2053530</v>
      </c>
      <c r="C14" s="168">
        <v>781286</v>
      </c>
      <c r="D14" s="171">
        <v>941715</v>
      </c>
      <c r="E14" s="5"/>
      <c r="F14"/>
      <c r="G14"/>
    </row>
    <row r="15" spans="1:7" ht="15" customHeight="1" thickBot="1" x14ac:dyDescent="0.3">
      <c r="A15" s="167" t="s">
        <v>17</v>
      </c>
      <c r="B15" s="170">
        <v>389384151</v>
      </c>
      <c r="C15" s="170">
        <v>362497104</v>
      </c>
      <c r="D15" s="176">
        <v>369253419</v>
      </c>
      <c r="E15" s="4"/>
      <c r="F15"/>
      <c r="G15"/>
    </row>
    <row r="16" spans="1:7" ht="15" customHeight="1" x14ac:dyDescent="0.25">
      <c r="A16" s="14"/>
      <c r="B16" s="14"/>
      <c r="C16" s="14"/>
      <c r="D16" s="14"/>
      <c r="E16" s="14"/>
    </row>
    <row r="19" spans="1:4" ht="15" customHeight="1" x14ac:dyDescent="0.25">
      <c r="A19" s="206"/>
      <c r="B19" s="206"/>
      <c r="C19" s="206"/>
      <c r="D19" s="206"/>
    </row>
  </sheetData>
  <sortState ref="A4:F15">
    <sortCondition ref="A4:A15"/>
  </sortState>
  <mergeCells count="2">
    <mergeCell ref="A2:F2"/>
    <mergeCell ref="A1:D1"/>
  </mergeCells>
  <phoneticPr fontId="26" type="noConversion"/>
  <printOptions horizontalCentered="1" verticalCentered="1"/>
  <pageMargins left="0.25" right="0.25" top="0.75" bottom="0.75" header="0.3" footer="0.3"/>
  <pageSetup scale="125" orientation="landscape" horizontalDpi="4294967293" verticalDpi="4294967293"/>
  <rowBreaks count="1" manualBreakCount="1">
    <brk id="20" max="16383" man="1"/>
  </rowBreaks>
  <colBreaks count="1" manualBreakCount="1">
    <brk id="4" max="1048575" man="1"/>
  </colBreaks>
  <drawing r:id="rId1"/>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SheetLayoutView="100" workbookViewId="0">
      <selection sqref="A1:F1"/>
    </sheetView>
  </sheetViews>
  <sheetFormatPr defaultColWidth="8.69921875" defaultRowHeight="13.8" x14ac:dyDescent="0.25"/>
  <cols>
    <col min="1" max="1" width="25.3984375" style="29" customWidth="1"/>
    <col min="2" max="4" width="12.3984375" style="29" bestFit="1" customWidth="1"/>
    <col min="5" max="5" width="12.3984375" style="30" customWidth="1"/>
    <col min="6" max="6" width="13.69921875" style="29" customWidth="1"/>
    <col min="7" max="7" width="20" style="4" customWidth="1"/>
    <col min="8" max="9" width="8.69921875" style="29"/>
    <col min="10" max="10" width="10.8984375" style="29" bestFit="1" customWidth="1"/>
    <col min="11" max="16384" width="8.69921875" style="29"/>
  </cols>
  <sheetData>
    <row r="1" spans="1:10" ht="17.399999999999999" x14ac:dyDescent="0.3">
      <c r="A1" s="259" t="s">
        <v>67</v>
      </c>
      <c r="B1" s="256"/>
      <c r="C1" s="256"/>
      <c r="D1" s="256"/>
      <c r="E1" s="256"/>
      <c r="F1" s="256"/>
      <c r="G1" s="55"/>
      <c r="H1" s="55"/>
    </row>
    <row r="2" spans="1:10" ht="14.4" thickBot="1" x14ac:dyDescent="0.3"/>
    <row r="3" spans="1:10" ht="14.4" thickBot="1" x14ac:dyDescent="0.3">
      <c r="A3" s="139" t="s">
        <v>25</v>
      </c>
      <c r="B3" s="140" t="s">
        <v>23</v>
      </c>
      <c r="C3" s="140" t="s">
        <v>24</v>
      </c>
      <c r="D3" s="141" t="s">
        <v>55</v>
      </c>
      <c r="E3" s="4"/>
      <c r="G3" s="29"/>
    </row>
    <row r="4" spans="1:10" x14ac:dyDescent="0.25">
      <c r="A4" s="137" t="s">
        <v>0</v>
      </c>
      <c r="B4" s="138">
        <v>114284773</v>
      </c>
      <c r="C4" s="138">
        <v>95130152</v>
      </c>
      <c r="D4" s="132">
        <v>90853128</v>
      </c>
      <c r="E4" s="20"/>
      <c r="G4" s="29"/>
      <c r="J4" s="28"/>
    </row>
    <row r="5" spans="1:10" x14ac:dyDescent="0.25">
      <c r="A5" s="81" t="s">
        <v>22</v>
      </c>
      <c r="B5" s="61">
        <v>101822489</v>
      </c>
      <c r="C5" s="61">
        <v>109529428</v>
      </c>
      <c r="D5" s="63">
        <v>99160896</v>
      </c>
      <c r="E5" s="20"/>
      <c r="G5" s="29"/>
    </row>
    <row r="6" spans="1:10" x14ac:dyDescent="0.25">
      <c r="A6" s="137" t="s">
        <v>2</v>
      </c>
      <c r="B6" s="138">
        <v>325605089</v>
      </c>
      <c r="C6" s="138">
        <v>334468707</v>
      </c>
      <c r="D6" s="132">
        <v>317770149</v>
      </c>
      <c r="E6" s="20"/>
      <c r="G6" s="29"/>
    </row>
    <row r="7" spans="1:10" ht="14.4" thickBot="1" x14ac:dyDescent="0.3">
      <c r="A7" s="82" t="s">
        <v>3</v>
      </c>
      <c r="B7" s="83">
        <v>233937140</v>
      </c>
      <c r="C7" s="83">
        <v>228692304</v>
      </c>
      <c r="D7" s="84">
        <v>182420009</v>
      </c>
      <c r="E7" s="1"/>
      <c r="G7" s="29"/>
    </row>
    <row r="8" spans="1:10" ht="14.4" thickBot="1" x14ac:dyDescent="0.3">
      <c r="A8" s="105" t="s">
        <v>17</v>
      </c>
      <c r="B8" s="186">
        <v>775649491</v>
      </c>
      <c r="C8" s="186">
        <v>767820591</v>
      </c>
      <c r="D8" s="187">
        <v>690204182</v>
      </c>
      <c r="E8" s="4"/>
      <c r="G8" s="29"/>
    </row>
    <row r="9" spans="1:10" x14ac:dyDescent="0.25">
      <c r="A9" s="14"/>
      <c r="B9" s="14"/>
      <c r="C9" s="14"/>
      <c r="D9" s="14"/>
      <c r="E9" s="78"/>
      <c r="F9" s="14"/>
    </row>
    <row r="12" spans="1:10" x14ac:dyDescent="0.25">
      <c r="A12" s="207"/>
      <c r="B12" s="208"/>
      <c r="C12" s="208"/>
      <c r="D12" s="208"/>
      <c r="E12" s="208"/>
      <c r="F12" s="208"/>
    </row>
  </sheetData>
  <mergeCells count="1">
    <mergeCell ref="A1:F1"/>
  </mergeCells>
  <phoneticPr fontId="26" type="noConversion"/>
  <printOptions horizontalCentered="1" verticalCentered="1"/>
  <pageMargins left="0.25" right="0.25" top="0.75" bottom="0.75" header="0.3" footer="0.3"/>
  <pageSetup scale="125" orientation="landscape" horizontalDpi="4294967293" verticalDpi="4294967293"/>
  <rowBreaks count="1" manualBreakCount="1">
    <brk id="21" max="16383" man="1"/>
  </rowBreaks>
  <colBreaks count="1" manualBreakCount="1">
    <brk id="4" max="1048575" man="1"/>
  </colBreaks>
  <drawing r:id="rId1"/>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SheetLayoutView="100" workbookViewId="0">
      <selection sqref="A1:D1"/>
    </sheetView>
  </sheetViews>
  <sheetFormatPr defaultColWidth="10.69921875" defaultRowHeight="15" customHeight="1" x14ac:dyDescent="0.25"/>
  <cols>
    <col min="1" max="1" width="17.3984375" style="30" customWidth="1"/>
    <col min="2" max="3" width="12.59765625" style="30" customWidth="1"/>
    <col min="4" max="5" width="12.59765625" style="46" customWidth="1"/>
    <col min="6" max="6" width="12.59765625" style="47" customWidth="1"/>
    <col min="7" max="9" width="10.69921875" style="30"/>
    <col min="10" max="10" width="11.3984375" style="30" bestFit="1" customWidth="1"/>
    <col min="11" max="16384" width="10.69921875" style="30"/>
  </cols>
  <sheetData>
    <row r="1" spans="1:10" ht="34.5" customHeight="1" x14ac:dyDescent="0.25">
      <c r="A1" s="260" t="s">
        <v>71</v>
      </c>
      <c r="B1" s="260"/>
      <c r="C1" s="260"/>
      <c r="D1" s="260"/>
      <c r="E1" s="158"/>
      <c r="F1" s="158"/>
      <c r="G1" s="58"/>
      <c r="H1" s="58"/>
      <c r="I1" s="58"/>
      <c r="J1" s="58"/>
    </row>
    <row r="2" spans="1:10" ht="15" customHeight="1" thickBot="1" x14ac:dyDescent="0.3">
      <c r="C2" s="41"/>
      <c r="D2" s="42"/>
      <c r="E2" s="42"/>
      <c r="F2" s="43"/>
      <c r="G2" s="41"/>
      <c r="H2" s="41"/>
    </row>
    <row r="3" spans="1:10" s="7" customFormat="1" ht="15" customHeight="1" thickBot="1" x14ac:dyDescent="0.3">
      <c r="A3" s="106" t="s">
        <v>26</v>
      </c>
      <c r="B3" s="107" t="s">
        <v>23</v>
      </c>
      <c r="C3" s="107" t="s">
        <v>24</v>
      </c>
      <c r="D3" s="108" t="s">
        <v>55</v>
      </c>
      <c r="E3" s="44"/>
      <c r="F3" s="44"/>
      <c r="G3" s="8"/>
      <c r="H3" s="26"/>
    </row>
    <row r="4" spans="1:10" ht="15" customHeight="1" x14ac:dyDescent="0.25">
      <c r="A4" s="121" t="s">
        <v>0</v>
      </c>
      <c r="B4" s="142">
        <v>540.41537140419859</v>
      </c>
      <c r="C4" s="142">
        <v>450.44690436032664</v>
      </c>
      <c r="D4" s="189">
        <v>391.21220798424355</v>
      </c>
      <c r="E4" s="45"/>
      <c r="F4" s="45"/>
      <c r="G4" s="8"/>
      <c r="H4" s="8"/>
      <c r="I4" s="8"/>
    </row>
    <row r="5" spans="1:10" ht="15" customHeight="1" x14ac:dyDescent="0.25">
      <c r="A5" s="65" t="s">
        <v>22</v>
      </c>
      <c r="B5" s="76">
        <v>481.48529997285749</v>
      </c>
      <c r="C5" s="76">
        <v>518.62832910176871</v>
      </c>
      <c r="D5" s="190">
        <v>426.98533252323404</v>
      </c>
      <c r="E5" s="45"/>
      <c r="F5" s="45"/>
      <c r="G5" s="8"/>
      <c r="H5" s="8"/>
      <c r="I5" s="8"/>
    </row>
    <row r="6" spans="1:10" ht="15" customHeight="1" x14ac:dyDescent="0.25">
      <c r="A6" s="121" t="s">
        <v>2</v>
      </c>
      <c r="B6" s="142">
        <v>1539.6801383420707</v>
      </c>
      <c r="C6" s="142">
        <v>1583.7291385127937</v>
      </c>
      <c r="D6" s="189">
        <v>1368.3135006840057</v>
      </c>
      <c r="E6" s="45"/>
      <c r="F6" s="45"/>
      <c r="G6" s="8"/>
      <c r="H6" s="8"/>
      <c r="I6" s="8"/>
    </row>
    <row r="7" spans="1:10" ht="15" customHeight="1" thickBot="1" x14ac:dyDescent="0.3">
      <c r="A7" s="68" t="s">
        <v>3</v>
      </c>
      <c r="B7" s="77">
        <v>1106.212342026842</v>
      </c>
      <c r="C7" s="77">
        <v>1082.871605080908</v>
      </c>
      <c r="D7" s="191">
        <v>785.49782569286526</v>
      </c>
      <c r="E7" s="44"/>
      <c r="F7" s="32"/>
      <c r="G7" s="8"/>
      <c r="H7" s="8"/>
      <c r="I7" s="8"/>
    </row>
    <row r="8" spans="1:10" ht="15" customHeight="1" thickBot="1" x14ac:dyDescent="0.3">
      <c r="A8" s="111" t="s">
        <v>17</v>
      </c>
      <c r="B8" s="109">
        <v>3667.7931517459683</v>
      </c>
      <c r="C8" s="109">
        <v>3635.6759770557974</v>
      </c>
      <c r="D8" s="110">
        <v>2972.0088668843487</v>
      </c>
      <c r="E8" s="30"/>
      <c r="F8" s="30"/>
    </row>
    <row r="9" spans="1:10" ht="15" customHeight="1" x14ac:dyDescent="0.25">
      <c r="A9" s="78"/>
      <c r="B9" s="188"/>
      <c r="C9" s="78"/>
      <c r="D9" s="79"/>
      <c r="E9" s="79"/>
      <c r="F9" s="80"/>
    </row>
    <row r="13" spans="1:10" ht="15" customHeight="1" x14ac:dyDescent="0.3">
      <c r="A13" s="31"/>
    </row>
  </sheetData>
  <mergeCells count="1">
    <mergeCell ref="A1:D1"/>
  </mergeCells>
  <phoneticPr fontId="26" type="noConversion"/>
  <printOptions horizontalCentered="1" verticalCentered="1"/>
  <pageMargins left="0.25" right="0.25" top="0.75" bottom="0.75" header="0.3" footer="0.3"/>
  <pageSetup scale="125" orientation="landscape" horizontalDpi="4294967293" verticalDpi="4294967293"/>
  <drawing r:id="rId1"/>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view="pageBreakPreview" zoomScaleSheetLayoutView="100" workbookViewId="0">
      <selection sqref="A1:D1"/>
    </sheetView>
  </sheetViews>
  <sheetFormatPr defaultColWidth="8.69921875" defaultRowHeight="13.8" x14ac:dyDescent="0.25"/>
  <cols>
    <col min="1" max="1" width="32.8984375" style="49" customWidth="1"/>
    <col min="2" max="5" width="11.09765625" style="49" bestFit="1" customWidth="1"/>
    <col min="6" max="6" width="12.09765625" style="49" bestFit="1" customWidth="1"/>
    <col min="7" max="7" width="11.3984375" style="49" bestFit="1" customWidth="1"/>
    <col min="8" max="8" width="8.09765625" style="49" customWidth="1"/>
    <col min="9" max="16384" width="8.69921875" style="49"/>
  </cols>
  <sheetData>
    <row r="1" spans="1:12" ht="17.399999999999999" x14ac:dyDescent="0.3">
      <c r="A1" s="256" t="s">
        <v>69</v>
      </c>
      <c r="B1" s="256"/>
      <c r="C1" s="256"/>
      <c r="D1" s="256"/>
      <c r="E1" s="204"/>
      <c r="F1" s="204"/>
      <c r="G1" s="55"/>
      <c r="H1" s="55"/>
      <c r="I1" s="55"/>
      <c r="J1" s="55"/>
      <c r="K1" s="55"/>
      <c r="L1" s="55"/>
    </row>
    <row r="2" spans="1:12" ht="14.4" thickBot="1" x14ac:dyDescent="0.3"/>
    <row r="3" spans="1:12" ht="14.4" thickBot="1" x14ac:dyDescent="0.3">
      <c r="A3" s="112" t="s">
        <v>26</v>
      </c>
      <c r="B3" s="113" t="s">
        <v>23</v>
      </c>
      <c r="C3" s="113" t="s">
        <v>24</v>
      </c>
      <c r="D3" s="108" t="s">
        <v>55</v>
      </c>
    </row>
    <row r="4" spans="1:12" x14ac:dyDescent="0.25">
      <c r="A4" s="124" t="s">
        <v>27</v>
      </c>
      <c r="B4" s="144">
        <v>2178347</v>
      </c>
      <c r="C4" s="144">
        <v>1850262</v>
      </c>
      <c r="D4" s="143">
        <v>2000168</v>
      </c>
      <c r="E4" s="53"/>
    </row>
    <row r="5" spans="1:12" x14ac:dyDescent="0.25">
      <c r="A5" s="69" t="s">
        <v>21</v>
      </c>
      <c r="B5" s="73">
        <v>1524853</v>
      </c>
      <c r="C5" s="73">
        <v>1500391</v>
      </c>
      <c r="D5" s="74">
        <v>1471300</v>
      </c>
      <c r="E5" s="53"/>
    </row>
    <row r="6" spans="1:12" x14ac:dyDescent="0.25">
      <c r="A6" s="124" t="s">
        <v>28</v>
      </c>
      <c r="B6" s="144">
        <v>1282672</v>
      </c>
      <c r="C6" s="144">
        <v>6829099</v>
      </c>
      <c r="D6" s="143">
        <v>6531133</v>
      </c>
      <c r="E6" s="53"/>
    </row>
    <row r="7" spans="1:12" ht="14.4" thickBot="1" x14ac:dyDescent="0.3">
      <c r="A7" s="75" t="s">
        <v>29</v>
      </c>
      <c r="B7" s="160">
        <v>-3359455</v>
      </c>
      <c r="C7" s="160">
        <v>-39152063</v>
      </c>
      <c r="D7" s="161">
        <v>-38055325</v>
      </c>
      <c r="E7" s="53"/>
      <c r="F7" s="52"/>
    </row>
    <row r="8" spans="1:12" x14ac:dyDescent="0.25">
      <c r="A8" s="72"/>
      <c r="B8" s="72"/>
      <c r="C8" s="72"/>
      <c r="D8" s="72"/>
      <c r="E8" s="72"/>
      <c r="F8" s="72"/>
    </row>
    <row r="10" spans="1:12" ht="14.4" x14ac:dyDescent="0.3">
      <c r="A10" s="209"/>
      <c r="B10" s="209"/>
      <c r="C10" s="209"/>
      <c r="D10" s="209"/>
      <c r="E10" s="209"/>
      <c r="F10" s="209"/>
      <c r="G10" s="59"/>
      <c r="H10" s="59"/>
      <c r="I10" s="59"/>
      <c r="J10" s="59"/>
      <c r="K10" s="59"/>
      <c r="L10" s="59"/>
    </row>
    <row r="11" spans="1:12" ht="14.4" x14ac:dyDescent="0.3">
      <c r="A11" s="59"/>
      <c r="B11" s="59"/>
      <c r="C11" s="59"/>
      <c r="D11" s="59"/>
      <c r="E11" s="59"/>
      <c r="F11" s="59"/>
      <c r="G11" s="59"/>
      <c r="H11" s="59"/>
      <c r="I11" s="59"/>
      <c r="J11" s="59"/>
      <c r="K11" s="59"/>
      <c r="L11" s="59"/>
    </row>
  </sheetData>
  <mergeCells count="1">
    <mergeCell ref="A1:D1"/>
  </mergeCells>
  <phoneticPr fontId="26" type="noConversion"/>
  <printOptions horizontalCentered="1" verticalCentered="1"/>
  <pageMargins left="0.25" right="0.25" top="0.75" bottom="0.75" header="0.3" footer="0.3"/>
  <pageSetup scale="125" orientation="landscape" horizontalDpi="4294967293" verticalDpi="4294967293" r:id="rId1"/>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SheetLayoutView="100" workbookViewId="0">
      <selection sqref="A1:D1"/>
    </sheetView>
  </sheetViews>
  <sheetFormatPr defaultColWidth="8.69921875" defaultRowHeight="15" customHeight="1" x14ac:dyDescent="0.25"/>
  <cols>
    <col min="1" max="1" width="23.3984375" style="29" bestFit="1" customWidth="1"/>
    <col min="2" max="2" width="14" style="29" customWidth="1"/>
    <col min="3" max="5" width="13.3984375" style="29" bestFit="1" customWidth="1"/>
    <col min="6" max="6" width="13.3984375" style="50" bestFit="1" customWidth="1"/>
    <col min="7" max="7" width="14.09765625" style="29" bestFit="1" customWidth="1"/>
    <col min="8" max="16384" width="8.69921875" style="29"/>
  </cols>
  <sheetData>
    <row r="1" spans="1:7" ht="40.049999999999997" customHeight="1" x14ac:dyDescent="0.25">
      <c r="A1" s="255" t="s">
        <v>73</v>
      </c>
      <c r="B1" s="255"/>
      <c r="C1" s="255"/>
      <c r="D1" s="255"/>
      <c r="E1" s="159"/>
      <c r="F1" s="159"/>
      <c r="G1" s="56"/>
    </row>
    <row r="2" spans="1:7" ht="15" customHeight="1" thickBot="1" x14ac:dyDescent="0.3">
      <c r="A2" s="38"/>
      <c r="B2" s="38"/>
      <c r="C2" s="38"/>
      <c r="D2" s="38"/>
      <c r="E2" s="38"/>
      <c r="F2" s="38"/>
    </row>
    <row r="3" spans="1:7" ht="15" customHeight="1" thickBot="1" x14ac:dyDescent="0.3">
      <c r="A3" s="112"/>
      <c r="B3" s="113" t="s">
        <v>23</v>
      </c>
      <c r="C3" s="113" t="s">
        <v>24</v>
      </c>
      <c r="D3" s="108" t="s">
        <v>55</v>
      </c>
      <c r="F3" s="29"/>
    </row>
    <row r="4" spans="1:7" ht="15" customHeight="1" x14ac:dyDescent="0.25">
      <c r="A4" s="194" t="s">
        <v>20</v>
      </c>
      <c r="B4" s="192">
        <f>'Table 5 Federal Utilization'!B15</f>
        <v>254569.8</v>
      </c>
      <c r="C4" s="192">
        <f>'Table 5 Federal Utilization'!C15</f>
        <v>256532.1</v>
      </c>
      <c r="D4" s="195">
        <f>'Table 5 Federal Utilization'!D15</f>
        <v>278090.5</v>
      </c>
      <c r="F4" s="29"/>
    </row>
    <row r="5" spans="1:7" ht="15" customHeight="1" x14ac:dyDescent="0.25">
      <c r="A5" s="196" t="s">
        <v>30</v>
      </c>
      <c r="B5" s="193">
        <f>'Table 7 CAS Utilization'!B15</f>
        <v>146999.6</v>
      </c>
      <c r="C5" s="193">
        <f>'Table 7 CAS Utilization'!C15</f>
        <v>125137.7</v>
      </c>
      <c r="D5" s="197">
        <f>'Table 7 CAS Utilization'!D15</f>
        <v>131005</v>
      </c>
      <c r="F5" s="29"/>
    </row>
    <row r="6" spans="1:7" ht="15" customHeight="1" thickBot="1" x14ac:dyDescent="0.3">
      <c r="A6" s="114"/>
      <c r="B6" s="103">
        <f>SUM(B4:B5)</f>
        <v>401569.4</v>
      </c>
      <c r="C6" s="103">
        <f>SUM(C4:C5)</f>
        <v>381669.8</v>
      </c>
      <c r="D6" s="104">
        <f>SUM(D4:D5)</f>
        <v>409095.5</v>
      </c>
      <c r="E6" s="51"/>
      <c r="F6" s="29"/>
    </row>
    <row r="7" spans="1:7" ht="15" customHeight="1" thickBot="1" x14ac:dyDescent="0.3">
      <c r="A7" s="14"/>
      <c r="B7" s="70"/>
      <c r="C7" s="70"/>
      <c r="D7" s="70"/>
      <c r="F7" s="29"/>
    </row>
    <row r="8" spans="1:7" ht="15" customHeight="1" x14ac:dyDescent="0.25">
      <c r="A8" s="94"/>
      <c r="B8" s="96" t="str">
        <f>B3</f>
        <v>FY 2013</v>
      </c>
      <c r="C8" s="96" t="str">
        <f>C3</f>
        <v>FY 2014</v>
      </c>
      <c r="D8" s="97" t="str">
        <f>D3</f>
        <v>FY 2015</v>
      </c>
      <c r="F8" s="29"/>
    </row>
    <row r="9" spans="1:7" ht="15" customHeight="1" x14ac:dyDescent="0.25">
      <c r="A9" s="198" t="s">
        <v>36</v>
      </c>
      <c r="B9" s="199">
        <f>'Table 9 Mandatory Costs'!B8+SUM('Table 11 Other Costs'!B4:B7)</f>
        <v>777275908</v>
      </c>
      <c r="C9" s="199">
        <f>'Table 9 Mandatory Costs'!C8+SUM('Table 11 Other Costs'!C4:C7)</f>
        <v>738848280</v>
      </c>
      <c r="D9" s="202">
        <f>'Table 9 Mandatory Costs'!D8+SUM('Table 11 Other Costs'!D4:D7)</f>
        <v>662151458</v>
      </c>
      <c r="E9" s="27"/>
      <c r="F9" s="29"/>
    </row>
    <row r="10" spans="1:7" ht="15" customHeight="1" thickBot="1" x14ac:dyDescent="0.3">
      <c r="A10" s="200" t="s">
        <v>37</v>
      </c>
      <c r="B10" s="201">
        <f>'Table 8 CAS Costs'!B15</f>
        <v>389384151</v>
      </c>
      <c r="C10" s="201">
        <f>'Table 8 CAS Costs'!C15</f>
        <v>362497104</v>
      </c>
      <c r="D10" s="203">
        <f>'Table 8 CAS Costs'!D15</f>
        <v>369253419</v>
      </c>
      <c r="E10" s="27"/>
      <c r="F10" s="29"/>
    </row>
    <row r="11" spans="1:7" ht="15" customHeight="1" thickBot="1" x14ac:dyDescent="0.3">
      <c r="A11" s="114"/>
      <c r="B11" s="115">
        <f>SUM(B9:B10)</f>
        <v>1166660059</v>
      </c>
      <c r="C11" s="115">
        <f>SUM(C9:C10)</f>
        <v>1101345384</v>
      </c>
      <c r="D11" s="116">
        <f>SUM(D9:D10)</f>
        <v>1031404877</v>
      </c>
      <c r="E11" s="27"/>
      <c r="F11" s="29"/>
    </row>
    <row r="12" spans="1:7" ht="15" customHeight="1" x14ac:dyDescent="0.25">
      <c r="A12" s="14"/>
      <c r="B12" s="14"/>
      <c r="C12" s="14"/>
      <c r="D12" s="14"/>
      <c r="E12" s="14"/>
      <c r="F12" s="71"/>
    </row>
    <row r="13" spans="1:7" ht="15" customHeight="1" x14ac:dyDescent="0.25">
      <c r="A13" s="14"/>
      <c r="B13" s="14"/>
      <c r="C13" s="14"/>
      <c r="D13" s="14"/>
      <c r="E13" s="14"/>
      <c r="F13" s="71"/>
    </row>
    <row r="14" spans="1:7" ht="15" customHeight="1" x14ac:dyDescent="0.25">
      <c r="A14" s="14"/>
      <c r="B14" s="14"/>
      <c r="C14" s="14"/>
      <c r="D14" s="14"/>
      <c r="E14" s="14"/>
      <c r="F14" s="71"/>
    </row>
    <row r="15" spans="1:7" ht="15" customHeight="1" x14ac:dyDescent="0.25">
      <c r="A15" s="14"/>
      <c r="B15" s="14"/>
      <c r="C15" s="14"/>
      <c r="D15" s="14"/>
      <c r="E15" s="14"/>
      <c r="F15" s="71"/>
    </row>
    <row r="16" spans="1:7" ht="15" customHeight="1" x14ac:dyDescent="0.25">
      <c r="A16" s="14"/>
      <c r="B16" s="14"/>
      <c r="C16" s="14"/>
      <c r="D16" s="14"/>
      <c r="E16" s="14"/>
      <c r="F16" s="71"/>
    </row>
    <row r="17" spans="1:6" ht="15" customHeight="1" x14ac:dyDescent="0.25">
      <c r="A17" s="14"/>
      <c r="B17" s="14"/>
      <c r="C17" s="14"/>
      <c r="D17" s="14"/>
      <c r="E17" s="14"/>
      <c r="F17" s="71"/>
    </row>
  </sheetData>
  <mergeCells count="1">
    <mergeCell ref="A1:D1"/>
  </mergeCells>
  <phoneticPr fontId="26" type="noConversion"/>
  <printOptions horizontalCentered="1" verticalCentered="1"/>
  <pageMargins left="0.25" right="0.25" top="0.75" bottom="0.75" header="0.3" footer="0.3"/>
  <pageSetup scale="125" orientation="landscape"/>
  <rowBreaks count="1" manualBreakCount="1">
    <brk id="15" max="16383" man="1"/>
  </rowBreaks>
  <colBreaks count="1" manualBreakCount="1">
    <brk id="4" max="1048575" man="1"/>
  </colBreaks>
  <ignoredErrors>
    <ignoredError sqref="B11:D11 B6:D6"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zoomScaleSheetLayoutView="100" workbookViewId="0">
      <selection activeCell="A5" sqref="A5:B5"/>
    </sheetView>
  </sheetViews>
  <sheetFormatPr defaultColWidth="8.69921875" defaultRowHeight="15" x14ac:dyDescent="0.25"/>
  <cols>
    <col min="1" max="1" width="9.09765625" style="54" customWidth="1"/>
    <col min="2" max="2" width="80.3984375" style="10" customWidth="1"/>
    <col min="3" max="16384" width="8.69921875" style="10"/>
  </cols>
  <sheetData>
    <row r="2" spans="1:9" ht="17.399999999999999" x14ac:dyDescent="0.3">
      <c r="A2" s="251" t="s">
        <v>76</v>
      </c>
      <c r="B2" s="251"/>
    </row>
    <row r="3" spans="1:9" x14ac:dyDescent="0.25">
      <c r="A3" s="16"/>
      <c r="B3" s="14"/>
      <c r="C3" s="14"/>
      <c r="D3" s="14"/>
      <c r="E3" s="14"/>
      <c r="F3" s="14"/>
    </row>
    <row r="4" spans="1:9" x14ac:dyDescent="0.25">
      <c r="A4" s="90"/>
      <c r="B4" s="14"/>
      <c r="C4" s="14"/>
      <c r="D4" s="14"/>
      <c r="E4" s="14"/>
      <c r="F4" s="14"/>
    </row>
    <row r="5" spans="1:9" ht="15.6" x14ac:dyDescent="0.3">
      <c r="A5" s="252" t="s">
        <v>31</v>
      </c>
      <c r="B5" s="252"/>
      <c r="C5" s="14"/>
      <c r="D5" s="14"/>
      <c r="E5" s="14"/>
      <c r="F5" s="14"/>
    </row>
    <row r="6" spans="1:9" ht="15.6" x14ac:dyDescent="0.3">
      <c r="A6" s="91"/>
      <c r="B6" s="91"/>
      <c r="C6" s="14"/>
      <c r="D6" s="14"/>
      <c r="E6" s="14"/>
      <c r="F6" s="14"/>
    </row>
    <row r="7" spans="1:9" ht="15.6" x14ac:dyDescent="0.3">
      <c r="A7" s="91"/>
      <c r="B7" s="91"/>
      <c r="C7" s="14"/>
      <c r="D7" s="14"/>
      <c r="E7" s="14"/>
      <c r="F7" s="14"/>
    </row>
    <row r="8" spans="1:9" x14ac:dyDescent="0.25">
      <c r="A8" s="220" t="s">
        <v>39</v>
      </c>
      <c r="B8" s="221" t="s">
        <v>74</v>
      </c>
      <c r="C8" s="14"/>
      <c r="D8" s="14"/>
      <c r="E8" s="14"/>
      <c r="F8" s="14"/>
    </row>
    <row r="9" spans="1:9" x14ac:dyDescent="0.25">
      <c r="A9" s="220" t="s">
        <v>40</v>
      </c>
      <c r="B9" s="222" t="s">
        <v>78</v>
      </c>
      <c r="C9" s="14"/>
      <c r="D9" s="14"/>
      <c r="E9" s="14"/>
      <c r="F9" s="14"/>
    </row>
    <row r="10" spans="1:9" ht="15" customHeight="1" x14ac:dyDescent="0.25">
      <c r="A10" s="223" t="s">
        <v>41</v>
      </c>
      <c r="B10" s="221" t="s">
        <v>56</v>
      </c>
      <c r="C10" s="14"/>
      <c r="D10" s="14"/>
      <c r="E10" s="14"/>
      <c r="F10" s="14"/>
    </row>
    <row r="11" spans="1:9" ht="15" customHeight="1" x14ac:dyDescent="0.25">
      <c r="A11" s="223" t="s">
        <v>42</v>
      </c>
      <c r="B11" s="221" t="s">
        <v>58</v>
      </c>
      <c r="C11" s="14"/>
      <c r="D11" s="14"/>
      <c r="E11" s="14"/>
      <c r="F11" s="14"/>
    </row>
    <row r="12" spans="1:9" ht="15" customHeight="1" x14ac:dyDescent="0.25">
      <c r="A12" s="223" t="s">
        <v>43</v>
      </c>
      <c r="B12" s="221" t="s">
        <v>60</v>
      </c>
      <c r="C12" s="14"/>
      <c r="D12" s="14"/>
      <c r="E12" s="14"/>
      <c r="F12" s="14"/>
    </row>
    <row r="13" spans="1:9" x14ac:dyDescent="0.25">
      <c r="A13" s="224" t="s">
        <v>44</v>
      </c>
      <c r="B13" s="225" t="s">
        <v>62</v>
      </c>
      <c r="C13" s="14"/>
      <c r="D13" s="14"/>
      <c r="E13" s="14"/>
      <c r="F13" s="14"/>
      <c r="I13" s="15"/>
    </row>
    <row r="14" spans="1:9" x14ac:dyDescent="0.25">
      <c r="A14" s="223" t="s">
        <v>45</v>
      </c>
      <c r="B14" s="221" t="s">
        <v>64</v>
      </c>
      <c r="C14" s="14"/>
      <c r="D14" s="14"/>
      <c r="E14" s="14"/>
      <c r="F14" s="14"/>
    </row>
    <row r="15" spans="1:9" ht="15" customHeight="1" x14ac:dyDescent="0.25">
      <c r="A15" s="223" t="s">
        <v>46</v>
      </c>
      <c r="B15" s="221" t="s">
        <v>66</v>
      </c>
      <c r="C15" s="14"/>
      <c r="D15" s="14"/>
      <c r="E15" s="14"/>
      <c r="F15" s="14"/>
    </row>
    <row r="16" spans="1:9" ht="15" customHeight="1" x14ac:dyDescent="0.25">
      <c r="A16" s="223" t="s">
        <v>47</v>
      </c>
      <c r="B16" s="226" t="s">
        <v>68</v>
      </c>
      <c r="C16" s="92"/>
      <c r="D16" s="14"/>
      <c r="E16" s="14"/>
      <c r="F16" s="14"/>
    </row>
    <row r="17" spans="1:6" s="11" customFormat="1" ht="15" customHeight="1" x14ac:dyDescent="0.25">
      <c r="A17" s="227" t="s">
        <v>48</v>
      </c>
      <c r="B17" s="228" t="s">
        <v>72</v>
      </c>
      <c r="C17" s="93"/>
      <c r="D17" s="78"/>
      <c r="E17" s="78"/>
      <c r="F17" s="78"/>
    </row>
    <row r="18" spans="1:6" ht="15" customHeight="1" x14ac:dyDescent="0.25">
      <c r="A18" s="223" t="s">
        <v>49</v>
      </c>
      <c r="B18" s="226" t="s">
        <v>70</v>
      </c>
      <c r="C18" s="92"/>
      <c r="D18" s="14"/>
      <c r="E18" s="14"/>
      <c r="F18" s="14"/>
    </row>
    <row r="19" spans="1:6" ht="28.8" customHeight="1" x14ac:dyDescent="0.25">
      <c r="A19" s="205" t="s">
        <v>50</v>
      </c>
      <c r="B19" s="229" t="s">
        <v>77</v>
      </c>
      <c r="C19" s="92"/>
    </row>
  </sheetData>
  <mergeCells count="2">
    <mergeCell ref="A2:B2"/>
    <mergeCell ref="A5:B5"/>
  </mergeCells>
  <phoneticPr fontId="26" type="noConversion"/>
  <printOptions horizontalCentered="1" verticalCentered="1"/>
  <pageMargins left="0.25" right="0.25" top="0.75" bottom="0.75" header="0.3" footer="0.3"/>
  <pageSetup scale="90"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view="pageBreakPreview" zoomScaleNormal="70" zoomScaleSheetLayoutView="100" zoomScalePageLayoutView="70" workbookViewId="0"/>
  </sheetViews>
  <sheetFormatPr defaultColWidth="8.69921875" defaultRowHeight="13.8" x14ac:dyDescent="0.25"/>
  <cols>
    <col min="3" max="6" width="11.3984375" bestFit="1" customWidth="1"/>
    <col min="7" max="7" width="12.3984375" bestFit="1" customWidth="1"/>
    <col min="12" max="12" width="6.69921875" customWidth="1"/>
  </cols>
  <sheetData>
    <row r="1" spans="1:12" s="2" customFormat="1" ht="17.399999999999999" x14ac:dyDescent="0.25">
      <c r="A1" s="56"/>
    </row>
    <row r="2" spans="1:12" s="2" customFormat="1" ht="17.399999999999999" x14ac:dyDescent="0.25">
      <c r="A2" s="253" t="s">
        <v>75</v>
      </c>
      <c r="B2" s="254"/>
      <c r="C2" s="254"/>
      <c r="D2" s="254"/>
      <c r="E2" s="254"/>
      <c r="F2" s="254"/>
      <c r="G2" s="254"/>
      <c r="H2" s="254"/>
      <c r="I2" s="254"/>
      <c r="J2" s="254"/>
      <c r="K2" s="254"/>
      <c r="L2" s="254"/>
    </row>
    <row r="3" spans="1:12" x14ac:dyDescent="0.25">
      <c r="A3" s="14"/>
      <c r="B3" s="14"/>
      <c r="C3" s="14"/>
      <c r="D3" s="14"/>
      <c r="E3" s="14"/>
      <c r="F3" s="14"/>
    </row>
    <row r="4" spans="1:12" x14ac:dyDescent="0.25">
      <c r="A4" s="14"/>
      <c r="B4" s="14"/>
      <c r="C4" s="14"/>
      <c r="D4" s="14"/>
      <c r="E4" s="14"/>
      <c r="F4" s="14"/>
    </row>
    <row r="5" spans="1:12" x14ac:dyDescent="0.25">
      <c r="A5" s="14"/>
      <c r="B5" s="14"/>
      <c r="C5" s="14"/>
      <c r="D5" s="14"/>
      <c r="E5" s="14"/>
      <c r="F5" s="14"/>
    </row>
    <row r="6" spans="1:12" x14ac:dyDescent="0.25">
      <c r="A6" s="14"/>
      <c r="B6" s="14"/>
      <c r="C6" s="14"/>
      <c r="D6" s="14"/>
      <c r="E6" s="14"/>
      <c r="F6" s="14"/>
    </row>
    <row r="7" spans="1:12" x14ac:dyDescent="0.25">
      <c r="A7" s="14"/>
      <c r="B7" s="14"/>
      <c r="C7" s="14"/>
      <c r="D7" s="14"/>
      <c r="E7" s="14"/>
      <c r="F7" s="14"/>
    </row>
    <row r="8" spans="1:12" x14ac:dyDescent="0.25">
      <c r="A8" s="14"/>
      <c r="B8" s="14"/>
      <c r="C8" s="14"/>
      <c r="D8" s="14"/>
      <c r="E8" s="14"/>
      <c r="F8" s="14"/>
    </row>
    <row r="9" spans="1:12" x14ac:dyDescent="0.25">
      <c r="A9" s="14"/>
      <c r="B9" s="14"/>
      <c r="C9" s="14"/>
      <c r="D9" s="14"/>
      <c r="E9" s="14"/>
      <c r="F9" s="14"/>
    </row>
    <row r="10" spans="1:12" x14ac:dyDescent="0.25">
      <c r="A10" s="14"/>
      <c r="B10" s="14"/>
      <c r="C10" s="14"/>
      <c r="D10" s="14"/>
      <c r="E10" s="14"/>
      <c r="F10" s="14"/>
    </row>
    <row r="11" spans="1:12" x14ac:dyDescent="0.25">
      <c r="A11" s="14"/>
      <c r="B11" s="14"/>
      <c r="C11" s="14"/>
      <c r="D11" s="14"/>
      <c r="E11" s="14"/>
      <c r="F11" s="14"/>
    </row>
    <row r="12" spans="1:12" x14ac:dyDescent="0.25">
      <c r="A12" s="14"/>
      <c r="B12" s="14"/>
      <c r="C12" s="14"/>
      <c r="D12" s="14"/>
      <c r="E12" s="14"/>
      <c r="F12" s="14"/>
    </row>
    <row r="13" spans="1:12" x14ac:dyDescent="0.25">
      <c r="A13" s="14"/>
      <c r="B13" s="14"/>
      <c r="C13" s="14"/>
      <c r="D13" s="14"/>
      <c r="E13" s="14"/>
      <c r="F13" s="14"/>
    </row>
    <row r="14" spans="1:12" x14ac:dyDescent="0.25">
      <c r="A14" s="14"/>
      <c r="B14" s="14"/>
      <c r="C14" s="14"/>
      <c r="D14" s="14"/>
      <c r="E14" s="14"/>
      <c r="F14" s="14"/>
    </row>
    <row r="15" spans="1:12" x14ac:dyDescent="0.25">
      <c r="A15" s="14"/>
      <c r="B15" s="14"/>
      <c r="C15" s="14"/>
      <c r="D15" s="14"/>
      <c r="E15" s="14"/>
      <c r="F15" s="14"/>
    </row>
    <row r="16" spans="1:12" x14ac:dyDescent="0.25">
      <c r="A16" s="14"/>
      <c r="B16" s="14"/>
      <c r="C16" s="14"/>
      <c r="D16" s="14"/>
      <c r="E16" s="14"/>
      <c r="F16" s="14"/>
    </row>
    <row r="17" spans="1:7" x14ac:dyDescent="0.25">
      <c r="A17" s="14"/>
      <c r="B17" s="14"/>
      <c r="C17" s="14"/>
      <c r="D17" s="14"/>
      <c r="E17" s="14"/>
      <c r="F17" s="14"/>
    </row>
    <row r="24" spans="1:7" ht="15" customHeight="1" x14ac:dyDescent="0.25">
      <c r="B24" s="14"/>
      <c r="C24" s="14">
        <v>2010</v>
      </c>
      <c r="D24" s="14">
        <v>2011</v>
      </c>
      <c r="E24" s="14">
        <v>2012</v>
      </c>
      <c r="F24" s="14">
        <v>2013</v>
      </c>
      <c r="G24" s="14">
        <v>20124</v>
      </c>
    </row>
    <row r="25" spans="1:7" ht="15" customHeight="1" x14ac:dyDescent="0.25">
      <c r="B25" s="12" t="s">
        <v>0</v>
      </c>
      <c r="C25" s="13">
        <v>86789339</v>
      </c>
      <c r="D25" s="13">
        <v>100092781</v>
      </c>
      <c r="E25" s="13">
        <v>177352722</v>
      </c>
      <c r="F25" s="13">
        <v>114284773</v>
      </c>
      <c r="G25" s="22">
        <v>91160114</v>
      </c>
    </row>
    <row r="26" spans="1:7" ht="15" customHeight="1" x14ac:dyDescent="0.25">
      <c r="B26" s="12" t="s">
        <v>1</v>
      </c>
      <c r="C26" s="13">
        <v>72338569</v>
      </c>
      <c r="D26" s="13">
        <v>109791677</v>
      </c>
      <c r="E26" s="13">
        <v>93132725</v>
      </c>
      <c r="F26" s="13">
        <v>101822489</v>
      </c>
      <c r="G26" s="22">
        <v>95516418</v>
      </c>
    </row>
    <row r="27" spans="1:7" ht="15" customHeight="1" x14ac:dyDescent="0.25">
      <c r="B27" s="12" t="s">
        <v>2</v>
      </c>
      <c r="C27" s="13">
        <v>323657641</v>
      </c>
      <c r="D27" s="13">
        <v>379488622</v>
      </c>
      <c r="E27" s="13">
        <v>297252986</v>
      </c>
      <c r="F27" s="13">
        <v>325605089</v>
      </c>
      <c r="G27" s="22">
        <v>328635649</v>
      </c>
    </row>
    <row r="28" spans="1:7" ht="15" customHeight="1" x14ac:dyDescent="0.25">
      <c r="B28" s="12" t="s">
        <v>3</v>
      </c>
      <c r="C28" s="13">
        <v>154830479</v>
      </c>
      <c r="D28" s="13">
        <v>207551485</v>
      </c>
      <c r="E28" s="13">
        <v>239215469</v>
      </c>
      <c r="F28" s="13">
        <v>233937140</v>
      </c>
      <c r="G28" s="21">
        <v>222100543</v>
      </c>
    </row>
  </sheetData>
  <mergeCells count="1">
    <mergeCell ref="A2:L2"/>
  </mergeCells>
  <phoneticPr fontId="26" type="noConversion"/>
  <printOptions horizontalCentered="1" verticalCentered="1"/>
  <pageMargins left="0.45" right="0.45" top="0.5" bottom="0.5" header="0.3" footer="0.3"/>
  <pageSetup orientation="landscape" r:id="rId1"/>
  <rowBreaks count="2" manualBreakCount="2">
    <brk id="36" max="16383" man="1"/>
    <brk id="75" max="16383" man="1"/>
  </rowBreaks>
  <colBreaks count="1" manualBreakCount="1">
    <brk id="12" max="45" man="1"/>
  </col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7"/>
  <sheetViews>
    <sheetView zoomScaleSheetLayoutView="100" workbookViewId="0">
      <selection sqref="A1:F1"/>
    </sheetView>
  </sheetViews>
  <sheetFormatPr defaultColWidth="8.69921875" defaultRowHeight="15" customHeight="1" x14ac:dyDescent="0.25"/>
  <cols>
    <col min="1" max="1" width="39.59765625" style="49" bestFit="1" customWidth="1"/>
    <col min="2" max="2" width="10.59765625" style="49" customWidth="1"/>
    <col min="3" max="3" width="6.69921875" style="49" bestFit="1" customWidth="1"/>
    <col min="4" max="4" width="10.296875" style="49" bestFit="1" customWidth="1"/>
    <col min="5" max="5" width="8.3984375" style="49" customWidth="1"/>
    <col min="6" max="6" width="6.296875" style="49" customWidth="1"/>
    <col min="7" max="16384" width="8.69921875" style="49"/>
  </cols>
  <sheetData>
    <row r="1" spans="1:7" ht="42" customHeight="1" x14ac:dyDescent="0.25">
      <c r="A1" s="255" t="s">
        <v>52</v>
      </c>
      <c r="B1" s="255"/>
      <c r="C1" s="255"/>
      <c r="D1" s="255"/>
      <c r="E1" s="255"/>
      <c r="F1" s="255"/>
    </row>
    <row r="2" spans="1:7" ht="15" customHeight="1" thickBot="1" x14ac:dyDescent="0.3">
      <c r="A2" s="48"/>
      <c r="B2" s="48"/>
      <c r="C2" s="48"/>
      <c r="D2" s="48"/>
      <c r="E2" s="48"/>
      <c r="F2" s="48"/>
    </row>
    <row r="3" spans="1:7" ht="15" customHeight="1" thickBot="1" x14ac:dyDescent="0.3">
      <c r="A3" s="112" t="s">
        <v>38</v>
      </c>
      <c r="B3" s="113" t="s">
        <v>14</v>
      </c>
      <c r="C3" s="113" t="s">
        <v>15</v>
      </c>
      <c r="D3" s="113" t="s">
        <v>16</v>
      </c>
      <c r="E3" s="113" t="s">
        <v>35</v>
      </c>
      <c r="F3" s="108" t="s">
        <v>17</v>
      </c>
    </row>
    <row r="4" spans="1:7" ht="15" customHeight="1" x14ac:dyDescent="0.25">
      <c r="A4" s="124" t="s">
        <v>32</v>
      </c>
      <c r="B4" s="180">
        <v>142</v>
      </c>
      <c r="C4" s="180" t="s">
        <v>53</v>
      </c>
      <c r="D4" s="180">
        <v>72</v>
      </c>
      <c r="E4" s="180" t="s">
        <v>53</v>
      </c>
      <c r="F4" s="181">
        <v>214</v>
      </c>
    </row>
    <row r="5" spans="1:7" ht="15" customHeight="1" x14ac:dyDescent="0.25">
      <c r="A5" s="69" t="s">
        <v>4</v>
      </c>
      <c r="B5" s="182">
        <v>11</v>
      </c>
      <c r="C5" s="182" t="s">
        <v>53</v>
      </c>
      <c r="D5" s="182" t="s">
        <v>53</v>
      </c>
      <c r="E5" s="182" t="s">
        <v>53</v>
      </c>
      <c r="F5" s="183">
        <v>11</v>
      </c>
    </row>
    <row r="6" spans="1:7" ht="15" customHeight="1" x14ac:dyDescent="0.25">
      <c r="A6" s="124" t="s">
        <v>5</v>
      </c>
      <c r="B6" s="180">
        <v>7</v>
      </c>
      <c r="C6" s="180" t="s">
        <v>53</v>
      </c>
      <c r="D6" s="180">
        <v>11</v>
      </c>
      <c r="E6" s="180" t="s">
        <v>53</v>
      </c>
      <c r="F6" s="181">
        <v>18</v>
      </c>
    </row>
    <row r="7" spans="1:7" ht="15" customHeight="1" x14ac:dyDescent="0.25">
      <c r="A7" s="69" t="s">
        <v>6</v>
      </c>
      <c r="B7" s="182">
        <v>91</v>
      </c>
      <c r="C7" s="182" t="s">
        <v>53</v>
      </c>
      <c r="D7" s="182">
        <v>134</v>
      </c>
      <c r="E7" s="182">
        <v>9</v>
      </c>
      <c r="F7" s="183">
        <v>234</v>
      </c>
    </row>
    <row r="8" spans="1:7" ht="15" customHeight="1" x14ac:dyDescent="0.25">
      <c r="A8" s="124" t="s">
        <v>7</v>
      </c>
      <c r="B8" s="180">
        <v>188</v>
      </c>
      <c r="C8" s="180" t="s">
        <v>53</v>
      </c>
      <c r="D8" s="180">
        <v>36</v>
      </c>
      <c r="E8" s="180" t="s">
        <v>53</v>
      </c>
      <c r="F8" s="181">
        <v>224</v>
      </c>
    </row>
    <row r="9" spans="1:7" ht="15" customHeight="1" x14ac:dyDescent="0.25">
      <c r="A9" s="69" t="s">
        <v>8</v>
      </c>
      <c r="B9" s="182">
        <v>39</v>
      </c>
      <c r="C9" s="182" t="s">
        <v>53</v>
      </c>
      <c r="D9" s="182">
        <v>234</v>
      </c>
      <c r="E9" s="182">
        <v>1</v>
      </c>
      <c r="F9" s="183">
        <v>274</v>
      </c>
    </row>
    <row r="10" spans="1:7" ht="15" customHeight="1" x14ac:dyDescent="0.25">
      <c r="A10" s="124" t="s">
        <v>9</v>
      </c>
      <c r="B10" s="180">
        <v>46</v>
      </c>
      <c r="C10" s="180" t="s">
        <v>53</v>
      </c>
      <c r="D10" s="180">
        <v>1</v>
      </c>
      <c r="E10" s="180" t="s">
        <v>53</v>
      </c>
      <c r="F10" s="181">
        <v>47</v>
      </c>
    </row>
    <row r="11" spans="1:7" ht="15" customHeight="1" x14ac:dyDescent="0.25">
      <c r="A11" s="69" t="s">
        <v>10</v>
      </c>
      <c r="B11" s="182">
        <v>91</v>
      </c>
      <c r="C11" s="182" t="s">
        <v>53</v>
      </c>
      <c r="D11" s="182">
        <v>7</v>
      </c>
      <c r="E11" s="182" t="s">
        <v>53</v>
      </c>
      <c r="F11" s="183">
        <v>98</v>
      </c>
    </row>
    <row r="12" spans="1:7" ht="15" customHeight="1" x14ac:dyDescent="0.25">
      <c r="A12" s="124" t="s">
        <v>11</v>
      </c>
      <c r="B12" s="180">
        <v>60</v>
      </c>
      <c r="C12" s="180">
        <v>1</v>
      </c>
      <c r="D12" s="180">
        <v>4</v>
      </c>
      <c r="E12" s="180">
        <v>4</v>
      </c>
      <c r="F12" s="181">
        <v>69</v>
      </c>
    </row>
    <row r="13" spans="1:7" ht="15" customHeight="1" x14ac:dyDescent="0.25">
      <c r="A13" s="69" t="s">
        <v>12</v>
      </c>
      <c r="B13" s="182">
        <v>6</v>
      </c>
      <c r="C13" s="182" t="s">
        <v>53</v>
      </c>
      <c r="D13" s="182" t="s">
        <v>53</v>
      </c>
      <c r="E13" s="182" t="s">
        <v>53</v>
      </c>
      <c r="F13" s="183">
        <v>6</v>
      </c>
    </row>
    <row r="14" spans="1:7" ht="15" customHeight="1" x14ac:dyDescent="0.25">
      <c r="A14" s="124" t="s">
        <v>18</v>
      </c>
      <c r="B14" s="180">
        <v>4</v>
      </c>
      <c r="C14" s="180" t="s">
        <v>53</v>
      </c>
      <c r="D14" s="180" t="s">
        <v>53</v>
      </c>
      <c r="E14" s="180" t="s">
        <v>53</v>
      </c>
      <c r="F14" s="181">
        <v>4</v>
      </c>
    </row>
    <row r="15" spans="1:7" ht="15" customHeight="1" thickBot="1" x14ac:dyDescent="0.3">
      <c r="A15" s="69" t="s">
        <v>13</v>
      </c>
      <c r="B15" s="182">
        <v>3</v>
      </c>
      <c r="C15" s="182" t="s">
        <v>53</v>
      </c>
      <c r="D15" s="182">
        <v>7</v>
      </c>
      <c r="E15" s="182" t="s">
        <v>53</v>
      </c>
      <c r="F15" s="183">
        <v>10</v>
      </c>
    </row>
    <row r="16" spans="1:7" ht="15" customHeight="1" thickBot="1" x14ac:dyDescent="0.3">
      <c r="A16" s="219" t="s">
        <v>17</v>
      </c>
      <c r="B16" s="184">
        <v>688</v>
      </c>
      <c r="C16" s="184">
        <v>1</v>
      </c>
      <c r="D16" s="184">
        <v>506</v>
      </c>
      <c r="E16" s="184">
        <v>14</v>
      </c>
      <c r="F16" s="185">
        <v>1209</v>
      </c>
      <c r="G16" s="49" t="s">
        <v>19</v>
      </c>
    </row>
    <row r="17" spans="1:6" ht="15" customHeight="1" x14ac:dyDescent="0.25">
      <c r="A17" s="72"/>
      <c r="B17" s="72"/>
      <c r="C17" s="72"/>
      <c r="D17" s="72"/>
      <c r="E17" s="72"/>
      <c r="F17" s="72"/>
    </row>
  </sheetData>
  <sortState ref="A4:F15">
    <sortCondition ref="A4:A15"/>
  </sortState>
  <mergeCells count="1">
    <mergeCell ref="A1:F1"/>
  </mergeCells>
  <phoneticPr fontId="26" type="noConversion"/>
  <printOptions horizontalCentered="1" verticalCentered="1"/>
  <pageMargins left="0.25" right="0.25" top="0.75" bottom="0.75" header="0.3" footer="0.3"/>
  <pageSetup orientation="landscape" horizontalDpi="4294967293" verticalDpi="4294967293"/>
  <drawing r:id="rId1"/>
  <extLst>
    <ext xmlns:mx="http://schemas.microsoft.com/office/mac/excel/2008/main" uri="{64002731-A6B0-56B0-2670-7721B7C09600}">
      <mx:PLV Mode="0" OnePage="0" WScale="9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17"/>
  <sheetViews>
    <sheetView workbookViewId="0">
      <selection sqref="A1:E1"/>
    </sheetView>
  </sheetViews>
  <sheetFormatPr defaultColWidth="10.69921875" defaultRowHeight="13.8" x14ac:dyDescent="0.25"/>
  <cols>
    <col min="1" max="1" width="40.59765625" style="29" customWidth="1"/>
    <col min="2" max="4" width="10.59765625" style="29" customWidth="1"/>
    <col min="5" max="5" width="10.59765625" style="37" customWidth="1"/>
    <col min="6" max="16384" width="10.69921875" style="29"/>
  </cols>
  <sheetData>
    <row r="1" spans="1:6" ht="17.399999999999999" x14ac:dyDescent="0.25">
      <c r="A1" s="256" t="s">
        <v>54</v>
      </c>
      <c r="B1" s="256"/>
      <c r="C1" s="256"/>
      <c r="D1" s="256"/>
      <c r="E1" s="256"/>
    </row>
    <row r="2" spans="1:6" ht="14.4" thickBot="1" x14ac:dyDescent="0.3"/>
    <row r="3" spans="1:6" ht="14.4" thickBot="1" x14ac:dyDescent="0.3">
      <c r="A3" s="112" t="s">
        <v>38</v>
      </c>
      <c r="B3" s="113" t="s">
        <v>23</v>
      </c>
      <c r="C3" s="113" t="s">
        <v>24</v>
      </c>
      <c r="D3" s="108" t="s">
        <v>55</v>
      </c>
      <c r="E3" s="29"/>
    </row>
    <row r="4" spans="1:6" x14ac:dyDescent="0.25">
      <c r="A4" s="121" t="s">
        <v>32</v>
      </c>
      <c r="B4" s="119">
        <v>89234</v>
      </c>
      <c r="C4" s="119">
        <v>75229.399999999994</v>
      </c>
      <c r="D4" s="122">
        <v>86954.8</v>
      </c>
      <c r="E4" s="29"/>
    </row>
    <row r="5" spans="1:6" x14ac:dyDescent="0.25">
      <c r="A5" s="65" t="s">
        <v>4</v>
      </c>
      <c r="B5" s="85">
        <v>3863.9</v>
      </c>
      <c r="C5" s="85">
        <v>4494.8999999999996</v>
      </c>
      <c r="D5" s="86">
        <v>4919.3999999999996</v>
      </c>
      <c r="E5" s="29"/>
    </row>
    <row r="6" spans="1:6" x14ac:dyDescent="0.25">
      <c r="A6" s="121" t="s">
        <v>5</v>
      </c>
      <c r="B6" s="119">
        <v>45389.7</v>
      </c>
      <c r="C6" s="119">
        <v>47495.5</v>
      </c>
      <c r="D6" s="122">
        <v>48441</v>
      </c>
      <c r="E6" s="29"/>
    </row>
    <row r="7" spans="1:6" x14ac:dyDescent="0.25">
      <c r="A7" s="67" t="s">
        <v>33</v>
      </c>
      <c r="B7" s="85" t="s">
        <v>53</v>
      </c>
      <c r="C7" s="85" t="s">
        <v>53</v>
      </c>
      <c r="D7" s="86" t="s">
        <v>53</v>
      </c>
      <c r="E7" s="29"/>
    </row>
    <row r="8" spans="1:6" x14ac:dyDescent="0.25">
      <c r="A8" s="121" t="s">
        <v>6</v>
      </c>
      <c r="B8" s="119">
        <v>84542.399999999994</v>
      </c>
      <c r="C8" s="119">
        <v>94155.6</v>
      </c>
      <c r="D8" s="122">
        <v>97920.7</v>
      </c>
      <c r="E8" s="164"/>
      <c r="F8" s="164"/>
    </row>
    <row r="9" spans="1:6" x14ac:dyDescent="0.25">
      <c r="A9" s="65" t="s">
        <v>7</v>
      </c>
      <c r="B9" s="85">
        <v>25777.599999999999</v>
      </c>
      <c r="C9" s="85">
        <v>25101.200000000001</v>
      </c>
      <c r="D9" s="86">
        <v>27994.7</v>
      </c>
      <c r="E9" s="29"/>
    </row>
    <row r="10" spans="1:6" x14ac:dyDescent="0.25">
      <c r="A10" s="121" t="s">
        <v>8</v>
      </c>
      <c r="B10" s="119">
        <v>46953.8</v>
      </c>
      <c r="C10" s="119">
        <v>35166.6</v>
      </c>
      <c r="D10" s="122">
        <v>43556.2</v>
      </c>
      <c r="E10" s="29"/>
    </row>
    <row r="11" spans="1:6" x14ac:dyDescent="0.25">
      <c r="A11" s="65" t="s">
        <v>9</v>
      </c>
      <c r="B11" s="85">
        <v>29951.8</v>
      </c>
      <c r="C11" s="85">
        <v>28192</v>
      </c>
      <c r="D11" s="86">
        <v>28507.5</v>
      </c>
      <c r="E11" s="29"/>
    </row>
    <row r="12" spans="1:6" x14ac:dyDescent="0.25">
      <c r="A12" s="121" t="s">
        <v>10</v>
      </c>
      <c r="B12" s="119">
        <v>57207.1</v>
      </c>
      <c r="C12" s="119">
        <v>54916.9</v>
      </c>
      <c r="D12" s="122">
        <v>52048.1</v>
      </c>
      <c r="E12" s="29"/>
    </row>
    <row r="13" spans="1:6" x14ac:dyDescent="0.25">
      <c r="A13" s="67" t="s">
        <v>34</v>
      </c>
      <c r="B13" s="85">
        <v>198.8</v>
      </c>
      <c r="C13" s="85">
        <v>47.5</v>
      </c>
      <c r="D13" s="86">
        <v>199</v>
      </c>
      <c r="E13" s="29"/>
    </row>
    <row r="14" spans="1:6" x14ac:dyDescent="0.25">
      <c r="A14" s="121" t="s">
        <v>11</v>
      </c>
      <c r="B14" s="119">
        <v>14678.5</v>
      </c>
      <c r="C14" s="119">
        <v>14268.7</v>
      </c>
      <c r="D14" s="122">
        <v>13169.4</v>
      </c>
      <c r="E14" s="29"/>
    </row>
    <row r="15" spans="1:6" x14ac:dyDescent="0.25">
      <c r="A15" s="65" t="s">
        <v>12</v>
      </c>
      <c r="B15" s="85">
        <v>3511.8</v>
      </c>
      <c r="C15" s="85">
        <v>2282.5</v>
      </c>
      <c r="D15" s="86">
        <v>1934.2</v>
      </c>
      <c r="E15" s="29"/>
    </row>
    <row r="16" spans="1:6" ht="14.4" thickBot="1" x14ac:dyDescent="0.3">
      <c r="A16" s="123" t="s">
        <v>13</v>
      </c>
      <c r="B16" s="178">
        <v>260</v>
      </c>
      <c r="C16" s="178">
        <v>319</v>
      </c>
      <c r="D16" s="217">
        <v>3450.5</v>
      </c>
      <c r="E16" s="29"/>
    </row>
    <row r="17" spans="1:5" ht="14.4" thickBot="1" x14ac:dyDescent="0.3">
      <c r="A17" s="95" t="s">
        <v>17</v>
      </c>
      <c r="B17" s="103">
        <v>401569.4</v>
      </c>
      <c r="C17" s="179">
        <v>381669.8</v>
      </c>
      <c r="D17" s="104">
        <v>409095.5</v>
      </c>
      <c r="E17" s="29"/>
    </row>
  </sheetData>
  <sortState ref="A4:F16">
    <sortCondition ref="A4:A16"/>
  </sortState>
  <mergeCells count="1">
    <mergeCell ref="A1:E1"/>
  </mergeCells>
  <phoneticPr fontId="26" type="noConversion"/>
  <printOptions horizontalCentered="1" verticalCentered="1"/>
  <pageMargins left="0.25" right="0.25" top="0.75" bottom="0.75" header="0.3" footer="0.3"/>
  <pageSetup orientation="landscape" horizontalDpi="4294967293" verticalDpi="4294967293"/>
  <drawing r:id="rId1"/>
  <extLst>
    <ext xmlns:mx="http://schemas.microsoft.com/office/mac/excel/2008/main" uri="{64002731-A6B0-56B0-2670-7721B7C09600}">
      <mx:PLV Mode="0" OnePage="0" WScale="83"/>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7"/>
  <sheetViews>
    <sheetView zoomScaleSheetLayoutView="100" workbookViewId="0">
      <selection sqref="A1:D1"/>
    </sheetView>
  </sheetViews>
  <sheetFormatPr defaultColWidth="27.69921875" defaultRowHeight="15" customHeight="1" x14ac:dyDescent="0.25"/>
  <cols>
    <col min="1" max="1" width="39.59765625" style="29" bestFit="1" customWidth="1"/>
    <col min="2" max="2" width="15" style="29" customWidth="1"/>
    <col min="3" max="4" width="14.3984375" style="29" customWidth="1"/>
    <col min="5" max="5" width="14.3984375" style="29" bestFit="1" customWidth="1"/>
    <col min="6" max="6" width="14.3984375" style="33" bestFit="1" customWidth="1"/>
    <col min="7" max="7" width="14.3984375" style="29" customWidth="1"/>
    <col min="8" max="8" width="27.69921875" style="29"/>
    <col min="9" max="9" width="64.8984375" style="29" customWidth="1"/>
    <col min="10" max="16384" width="27.69921875" style="29"/>
  </cols>
  <sheetData>
    <row r="1" spans="1:7" ht="17.399999999999999" x14ac:dyDescent="0.3">
      <c r="A1" s="256" t="s">
        <v>57</v>
      </c>
      <c r="B1" s="256"/>
      <c r="C1" s="256"/>
      <c r="D1" s="256"/>
      <c r="E1" s="204"/>
      <c r="F1" s="55"/>
      <c r="G1" s="55"/>
    </row>
    <row r="2" spans="1:7" ht="15" customHeight="1" thickBot="1" x14ac:dyDescent="0.3"/>
    <row r="3" spans="1:7" ht="15" customHeight="1" thickBot="1" x14ac:dyDescent="0.3">
      <c r="A3" s="112" t="s">
        <v>38</v>
      </c>
      <c r="B3" s="117" t="s">
        <v>23</v>
      </c>
      <c r="C3" s="117" t="s">
        <v>24</v>
      </c>
      <c r="D3" s="118" t="s">
        <v>55</v>
      </c>
      <c r="F3" s="29"/>
    </row>
    <row r="4" spans="1:7" ht="15" customHeight="1" x14ac:dyDescent="0.25">
      <c r="A4" s="121" t="s">
        <v>32</v>
      </c>
      <c r="B4" s="168">
        <v>155395227</v>
      </c>
      <c r="C4" s="168">
        <v>142286692</v>
      </c>
      <c r="D4" s="173">
        <v>182766978</v>
      </c>
      <c r="E4" s="34"/>
      <c r="F4" s="29"/>
    </row>
    <row r="5" spans="1:7" ht="15" customHeight="1" x14ac:dyDescent="0.25">
      <c r="A5" s="65" t="s">
        <v>4</v>
      </c>
      <c r="B5" s="169">
        <v>11167070</v>
      </c>
      <c r="C5" s="169">
        <v>10523256</v>
      </c>
      <c r="D5" s="172">
        <v>11083859</v>
      </c>
      <c r="E5" s="35"/>
      <c r="F5" s="29"/>
    </row>
    <row r="6" spans="1:7" ht="15" customHeight="1" x14ac:dyDescent="0.25">
      <c r="A6" s="121" t="s">
        <v>5</v>
      </c>
      <c r="B6" s="168">
        <v>22100903</v>
      </c>
      <c r="C6" s="168">
        <v>24322856</v>
      </c>
      <c r="D6" s="173">
        <v>23549439</v>
      </c>
      <c r="E6" s="35"/>
      <c r="F6" s="29"/>
    </row>
    <row r="7" spans="1:7" ht="15" customHeight="1" x14ac:dyDescent="0.25">
      <c r="A7" s="67" t="s">
        <v>33</v>
      </c>
      <c r="B7" s="169" t="s">
        <v>53</v>
      </c>
      <c r="C7" s="169" t="s">
        <v>53</v>
      </c>
      <c r="D7" s="172" t="s">
        <v>53</v>
      </c>
      <c r="E7" s="35"/>
      <c r="F7" s="29"/>
    </row>
    <row r="8" spans="1:7" ht="15" customHeight="1" x14ac:dyDescent="0.25">
      <c r="A8" s="121" t="s">
        <v>6</v>
      </c>
      <c r="B8" s="168">
        <v>226775706</v>
      </c>
      <c r="C8" s="168">
        <v>233554545</v>
      </c>
      <c r="D8" s="173">
        <v>187032343</v>
      </c>
      <c r="E8" s="35"/>
      <c r="F8" s="29"/>
    </row>
    <row r="9" spans="1:7" ht="15" customHeight="1" x14ac:dyDescent="0.25">
      <c r="A9" s="65" t="s">
        <v>7</v>
      </c>
      <c r="B9" s="169">
        <v>72911197</v>
      </c>
      <c r="C9" s="169">
        <v>40790749</v>
      </c>
      <c r="D9" s="172">
        <v>30478568</v>
      </c>
      <c r="E9" s="35"/>
      <c r="F9" s="29"/>
    </row>
    <row r="10" spans="1:7" ht="15" customHeight="1" x14ac:dyDescent="0.25">
      <c r="A10" s="121" t="s">
        <v>8</v>
      </c>
      <c r="B10" s="168">
        <v>361855973</v>
      </c>
      <c r="C10" s="168">
        <v>250545091</v>
      </c>
      <c r="D10" s="173">
        <v>243860040</v>
      </c>
      <c r="E10" s="35"/>
      <c r="F10" s="29"/>
    </row>
    <row r="11" spans="1:7" ht="15" customHeight="1" x14ac:dyDescent="0.25">
      <c r="A11" s="65" t="s">
        <v>9</v>
      </c>
      <c r="B11" s="169">
        <v>83684482</v>
      </c>
      <c r="C11" s="169">
        <v>82519582</v>
      </c>
      <c r="D11" s="172">
        <v>76481166</v>
      </c>
      <c r="E11" s="35"/>
      <c r="F11" s="29"/>
    </row>
    <row r="12" spans="1:7" ht="15" customHeight="1" x14ac:dyDescent="0.25">
      <c r="A12" s="121" t="s">
        <v>10</v>
      </c>
      <c r="B12" s="168">
        <v>57436231</v>
      </c>
      <c r="C12" s="168">
        <v>96191478</v>
      </c>
      <c r="D12" s="173">
        <v>112175711</v>
      </c>
      <c r="E12" s="26"/>
      <c r="F12" s="29"/>
    </row>
    <row r="13" spans="1:7" ht="15" customHeight="1" x14ac:dyDescent="0.25">
      <c r="A13" s="67" t="s">
        <v>34</v>
      </c>
      <c r="B13" s="169">
        <v>259722</v>
      </c>
      <c r="C13" s="169">
        <v>48805</v>
      </c>
      <c r="D13" s="172">
        <v>214898</v>
      </c>
      <c r="E13" s="35"/>
      <c r="F13" s="29"/>
    </row>
    <row r="14" spans="1:7" ht="15" customHeight="1" x14ac:dyDescent="0.25">
      <c r="A14" s="121" t="s">
        <v>11</v>
      </c>
      <c r="B14" s="168">
        <v>167397561</v>
      </c>
      <c r="C14" s="168">
        <v>213753911</v>
      </c>
      <c r="D14" s="173">
        <v>152074855</v>
      </c>
      <c r="E14" s="34"/>
      <c r="F14" s="29"/>
    </row>
    <row r="15" spans="1:7" ht="15" customHeight="1" x14ac:dyDescent="0.25">
      <c r="A15" s="65" t="s">
        <v>12</v>
      </c>
      <c r="B15" s="169">
        <v>6996610</v>
      </c>
      <c r="C15" s="169">
        <v>6142732</v>
      </c>
      <c r="D15" s="172">
        <v>4199225</v>
      </c>
      <c r="E15" s="36"/>
      <c r="F15" s="29"/>
    </row>
    <row r="16" spans="1:7" ht="15" customHeight="1" thickBot="1" x14ac:dyDescent="0.3">
      <c r="A16" s="123" t="s">
        <v>13</v>
      </c>
      <c r="B16" s="177">
        <v>679377</v>
      </c>
      <c r="C16" s="177">
        <v>665687</v>
      </c>
      <c r="D16" s="218">
        <v>7487795</v>
      </c>
      <c r="E16" s="35"/>
      <c r="F16" s="29"/>
    </row>
    <row r="17" spans="1:6" ht="15" customHeight="1" thickBot="1" x14ac:dyDescent="0.3">
      <c r="A17" s="95" t="s">
        <v>17</v>
      </c>
      <c r="B17" s="115">
        <v>1166660059</v>
      </c>
      <c r="C17" s="115">
        <v>1101345384</v>
      </c>
      <c r="D17" s="116">
        <v>1031404877</v>
      </c>
      <c r="E17" s="28"/>
      <c r="F17" s="29"/>
    </row>
  </sheetData>
  <sortState ref="A4:F16">
    <sortCondition ref="A4:A16"/>
  </sortState>
  <mergeCells count="1">
    <mergeCell ref="A1:D1"/>
  </mergeCells>
  <phoneticPr fontId="26" type="noConversion"/>
  <printOptions horizontalCentered="1" verticalCentered="1"/>
  <pageMargins left="0.25" right="0.25" top="0.75" bottom="0.75" header="0.3" footer="0.3"/>
  <pageSetup orientation="landscape" horizontalDpi="4294967293" verticalDpi="4294967293"/>
  <rowBreaks count="1" manualBreakCount="1">
    <brk id="23" max="16383" man="1"/>
  </rowBreaks>
  <colBreaks count="1" manualBreakCount="1">
    <brk id="5" max="1048575" man="1"/>
  </colBreaks>
  <drawing r:id="rId1"/>
  <extLst>
    <ext xmlns:mx="http://schemas.microsoft.com/office/mac/excel/2008/main" uri="{64002731-A6B0-56B0-2670-7721B7C09600}">
      <mx:PLV Mode="0" OnePage="0" WScale="7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SheetLayoutView="100" workbookViewId="0">
      <selection sqref="A1:D1"/>
    </sheetView>
  </sheetViews>
  <sheetFormatPr defaultColWidth="8.69921875" defaultRowHeight="15" customHeight="1" x14ac:dyDescent="0.25"/>
  <cols>
    <col min="1" max="1" width="42.09765625" style="29" customWidth="1"/>
    <col min="2" max="6" width="8.59765625" style="29" customWidth="1"/>
    <col min="7" max="7" width="15.09765625" style="29" customWidth="1"/>
    <col min="8" max="16384" width="8.69921875" style="29"/>
  </cols>
  <sheetData>
    <row r="1" spans="1:7" ht="35.25" customHeight="1" x14ac:dyDescent="0.25">
      <c r="A1" s="255" t="s">
        <v>59</v>
      </c>
      <c r="B1" s="255"/>
      <c r="C1" s="255"/>
      <c r="D1" s="255"/>
      <c r="E1" s="159"/>
      <c r="F1" s="159"/>
      <c r="G1" s="56"/>
    </row>
    <row r="2" spans="1:7" ht="15" customHeight="1" thickBot="1" x14ac:dyDescent="0.3"/>
    <row r="3" spans="1:7" ht="15" customHeight="1" thickBot="1" x14ac:dyDescent="0.3">
      <c r="A3" s="112" t="s">
        <v>38</v>
      </c>
      <c r="B3" s="113" t="s">
        <v>23</v>
      </c>
      <c r="C3" s="113" t="s">
        <v>24</v>
      </c>
      <c r="D3" s="108" t="s">
        <v>55</v>
      </c>
    </row>
    <row r="4" spans="1:7" ht="13.8" x14ac:dyDescent="0.25">
      <c r="A4" s="121" t="s">
        <v>32</v>
      </c>
      <c r="B4" s="125">
        <v>17333.099999999999</v>
      </c>
      <c r="C4" s="125">
        <v>15880.7</v>
      </c>
      <c r="D4" s="127">
        <v>16305.8</v>
      </c>
      <c r="E4" s="6"/>
    </row>
    <row r="5" spans="1:7" ht="13.8" x14ac:dyDescent="0.25">
      <c r="A5" s="65" t="s">
        <v>4</v>
      </c>
      <c r="B5" s="87">
        <v>3863.9</v>
      </c>
      <c r="C5" s="87">
        <v>4494.8999999999996</v>
      </c>
      <c r="D5" s="88">
        <v>4919.3999999999996</v>
      </c>
      <c r="E5" s="25"/>
    </row>
    <row r="6" spans="1:7" ht="13.8" x14ac:dyDescent="0.25">
      <c r="A6" s="121" t="s">
        <v>5</v>
      </c>
      <c r="B6" s="125">
        <v>44236.2</v>
      </c>
      <c r="C6" s="125">
        <v>45618.1</v>
      </c>
      <c r="D6" s="126">
        <v>46477.8</v>
      </c>
      <c r="E6" s="6"/>
    </row>
    <row r="7" spans="1:7" ht="13.8" x14ac:dyDescent="0.25">
      <c r="A7" s="65" t="s">
        <v>6</v>
      </c>
      <c r="B7" s="87">
        <v>68596.399999999994</v>
      </c>
      <c r="C7" s="87">
        <v>78588</v>
      </c>
      <c r="D7" s="88">
        <v>87462.7</v>
      </c>
      <c r="E7" s="6"/>
      <c r="G7" s="164"/>
    </row>
    <row r="8" spans="1:7" ht="13.8" x14ac:dyDescent="0.25">
      <c r="A8" s="121" t="s">
        <v>7</v>
      </c>
      <c r="B8" s="125">
        <v>22956.7</v>
      </c>
      <c r="C8" s="125">
        <v>24259.8</v>
      </c>
      <c r="D8" s="127">
        <v>26718.7</v>
      </c>
      <c r="E8" s="6"/>
    </row>
    <row r="9" spans="1:7" ht="13.8" x14ac:dyDescent="0.25">
      <c r="A9" s="65" t="s">
        <v>8</v>
      </c>
      <c r="B9" s="87">
        <v>44338.2</v>
      </c>
      <c r="C9" s="87">
        <v>35035.800000000003</v>
      </c>
      <c r="D9" s="88">
        <v>43556.2</v>
      </c>
      <c r="E9" s="6"/>
    </row>
    <row r="10" spans="1:7" ht="13.8" x14ac:dyDescent="0.25">
      <c r="A10" s="121" t="s">
        <v>9</v>
      </c>
      <c r="B10" s="125">
        <v>19960.099999999999</v>
      </c>
      <c r="C10" s="125">
        <v>19372.2</v>
      </c>
      <c r="D10" s="127">
        <v>19715.900000000001</v>
      </c>
      <c r="E10" s="6"/>
    </row>
    <row r="11" spans="1:7" ht="13.8" x14ac:dyDescent="0.25">
      <c r="A11" s="65" t="s">
        <v>10</v>
      </c>
      <c r="B11" s="87">
        <v>17898.599999999999</v>
      </c>
      <c r="C11" s="87">
        <v>18108.8</v>
      </c>
      <c r="D11" s="88">
        <v>16306.2</v>
      </c>
      <c r="E11" s="32"/>
    </row>
    <row r="12" spans="1:7" ht="13.8" x14ac:dyDescent="0.25">
      <c r="A12" s="121" t="s">
        <v>11</v>
      </c>
      <c r="B12" s="125">
        <v>14073.8</v>
      </c>
      <c r="C12" s="125">
        <v>13534.5</v>
      </c>
      <c r="D12" s="126">
        <v>12358.9</v>
      </c>
      <c r="E12" s="6"/>
    </row>
    <row r="13" spans="1:7" ht="13.8" x14ac:dyDescent="0.25">
      <c r="A13" s="65" t="s">
        <v>12</v>
      </c>
      <c r="B13" s="87">
        <v>1052.8</v>
      </c>
      <c r="C13" s="87">
        <v>1320.3</v>
      </c>
      <c r="D13" s="89">
        <v>818.4</v>
      </c>
      <c r="E13" s="6"/>
    </row>
    <row r="14" spans="1:7" ht="14.4" thickBot="1" x14ac:dyDescent="0.3">
      <c r="A14" s="123" t="s">
        <v>13</v>
      </c>
      <c r="B14" s="128">
        <v>260</v>
      </c>
      <c r="C14" s="128">
        <v>319</v>
      </c>
      <c r="D14" s="129">
        <v>3450.5</v>
      </c>
      <c r="E14" s="6"/>
    </row>
    <row r="15" spans="1:7" ht="14.4" thickBot="1" x14ac:dyDescent="0.3">
      <c r="A15" s="102" t="s">
        <v>17</v>
      </c>
      <c r="B15" s="100">
        <v>254569.8</v>
      </c>
      <c r="C15" s="100">
        <v>256532.1</v>
      </c>
      <c r="D15" s="101">
        <v>278090.5</v>
      </c>
      <c r="E15" s="6"/>
    </row>
    <row r="16" spans="1:7" ht="15" customHeight="1" x14ac:dyDescent="0.25">
      <c r="A16" s="14"/>
      <c r="B16" s="14"/>
      <c r="C16" s="14"/>
      <c r="D16" s="14"/>
      <c r="E16" s="14"/>
      <c r="F16" s="14"/>
    </row>
    <row r="21" spans="11:11" ht="15" customHeight="1" x14ac:dyDescent="0.3">
      <c r="K21" s="40"/>
    </row>
    <row r="40" spans="1:1" ht="15" customHeight="1" x14ac:dyDescent="0.3">
      <c r="A40" s="40"/>
    </row>
  </sheetData>
  <sortState ref="A4:F14">
    <sortCondition ref="A4:A14"/>
  </sortState>
  <mergeCells count="1">
    <mergeCell ref="A1:D1"/>
  </mergeCells>
  <phoneticPr fontId="26" type="noConversion"/>
  <printOptions horizontalCentered="1" verticalCentered="1"/>
  <pageMargins left="0.25" right="0.25" top="0.75" bottom="0.75" header="0.3" footer="0.3"/>
  <pageSetup scale="125" orientation="landscape" horizontalDpi="4294967293" verticalDpi="4294967293"/>
  <drawing r:id="rId1"/>
  <extLst>
    <ext xmlns:mx="http://schemas.microsoft.com/office/mac/excel/2008/main" uri="{64002731-A6B0-56B0-2670-7721B7C09600}">
      <mx:PLV Mode="0" OnePage="0" WScale="105"/>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SheetLayoutView="100" workbookViewId="0">
      <selection sqref="A1:D1"/>
    </sheetView>
  </sheetViews>
  <sheetFormatPr defaultColWidth="8.69921875" defaultRowHeight="13.8" x14ac:dyDescent="0.25"/>
  <cols>
    <col min="1" max="1" width="39.59765625" customWidth="1"/>
    <col min="2" max="5" width="11.8984375" bestFit="1" customWidth="1"/>
    <col min="6" max="6" width="11.8984375" style="14" bestFit="1" customWidth="1"/>
    <col min="7" max="7" width="19.09765625" customWidth="1"/>
    <col min="13" max="13" width="111.8984375" customWidth="1"/>
  </cols>
  <sheetData>
    <row r="1" spans="1:7" ht="17.399999999999999" x14ac:dyDescent="0.3">
      <c r="A1" s="257" t="s">
        <v>61</v>
      </c>
      <c r="B1" s="257"/>
      <c r="C1" s="257"/>
      <c r="D1" s="257"/>
      <c r="E1" s="163"/>
      <c r="F1" s="163"/>
      <c r="G1" s="57"/>
    </row>
    <row r="2" spans="1:7" ht="14.4" thickBot="1" x14ac:dyDescent="0.3"/>
    <row r="3" spans="1:7" ht="15" customHeight="1" thickBot="1" x14ac:dyDescent="0.3">
      <c r="A3" s="112" t="s">
        <v>38</v>
      </c>
      <c r="B3" s="117" t="s">
        <v>23</v>
      </c>
      <c r="C3" s="117" t="s">
        <v>24</v>
      </c>
      <c r="D3" s="118" t="s">
        <v>55</v>
      </c>
      <c r="F3"/>
    </row>
    <row r="4" spans="1:7" ht="15" customHeight="1" x14ac:dyDescent="0.25">
      <c r="A4" s="121" t="s">
        <v>32</v>
      </c>
      <c r="B4" s="130">
        <v>6021482</v>
      </c>
      <c r="C4" s="130">
        <v>11872866</v>
      </c>
      <c r="D4" s="132">
        <v>16475096</v>
      </c>
      <c r="E4" s="19"/>
      <c r="F4"/>
    </row>
    <row r="5" spans="1:7" ht="15" customHeight="1" x14ac:dyDescent="0.25">
      <c r="A5" s="65" t="s">
        <v>4</v>
      </c>
      <c r="B5" s="60">
        <v>11167070</v>
      </c>
      <c r="C5" s="60">
        <v>10523256</v>
      </c>
      <c r="D5" s="62">
        <v>11083859</v>
      </c>
      <c r="E5" s="19"/>
      <c r="F5"/>
    </row>
    <row r="6" spans="1:7" ht="15" customHeight="1" x14ac:dyDescent="0.25">
      <c r="A6" s="121" t="s">
        <v>5</v>
      </c>
      <c r="B6" s="130">
        <v>20795583</v>
      </c>
      <c r="C6" s="130">
        <v>22531029</v>
      </c>
      <c r="D6" s="131">
        <v>21056597</v>
      </c>
      <c r="E6" s="17"/>
      <c r="F6"/>
    </row>
    <row r="7" spans="1:7" ht="15" customHeight="1" x14ac:dyDescent="0.25">
      <c r="A7" s="65" t="s">
        <v>6</v>
      </c>
      <c r="B7" s="60">
        <v>96931535</v>
      </c>
      <c r="C7" s="60">
        <v>101168458</v>
      </c>
      <c r="D7" s="63">
        <v>100911069</v>
      </c>
      <c r="E7" s="17"/>
      <c r="F7"/>
    </row>
    <row r="8" spans="1:7" ht="15" customHeight="1" x14ac:dyDescent="0.25">
      <c r="A8" s="121" t="s">
        <v>7</v>
      </c>
      <c r="B8" s="130">
        <v>46926413</v>
      </c>
      <c r="C8" s="130">
        <v>40790749</v>
      </c>
      <c r="D8" s="132">
        <v>30387900</v>
      </c>
      <c r="E8" s="17"/>
      <c r="F8"/>
    </row>
    <row r="9" spans="1:7" ht="15" customHeight="1" x14ac:dyDescent="0.25">
      <c r="A9" s="65" t="s">
        <v>8</v>
      </c>
      <c r="B9" s="60">
        <v>346436565</v>
      </c>
      <c r="C9" s="60">
        <v>250168396</v>
      </c>
      <c r="D9" s="63">
        <v>243860040</v>
      </c>
      <c r="E9" s="17"/>
      <c r="F9"/>
    </row>
    <row r="10" spans="1:7" ht="15" customHeight="1" x14ac:dyDescent="0.25">
      <c r="A10" s="121" t="s">
        <v>9</v>
      </c>
      <c r="B10" s="130">
        <v>71913186</v>
      </c>
      <c r="C10" s="130">
        <v>72052745</v>
      </c>
      <c r="D10" s="132">
        <v>65911035</v>
      </c>
      <c r="E10" s="17"/>
      <c r="F10"/>
    </row>
    <row r="11" spans="1:7" ht="15" customHeight="1" x14ac:dyDescent="0.25">
      <c r="A11" s="65" t="s">
        <v>10</v>
      </c>
      <c r="B11" s="60">
        <v>6864940</v>
      </c>
      <c r="C11" s="60">
        <v>10946782</v>
      </c>
      <c r="D11" s="63">
        <v>10505018</v>
      </c>
      <c r="E11" s="18"/>
      <c r="F11"/>
    </row>
    <row r="12" spans="1:7" x14ac:dyDescent="0.25">
      <c r="A12" s="121" t="s">
        <v>11</v>
      </c>
      <c r="B12" s="130">
        <v>164596677</v>
      </c>
      <c r="C12" s="130">
        <v>212766866</v>
      </c>
      <c r="D12" s="131">
        <v>151215539</v>
      </c>
      <c r="E12" s="17"/>
      <c r="F12"/>
    </row>
    <row r="13" spans="1:7" ht="15" customHeight="1" x14ac:dyDescent="0.25">
      <c r="A13" s="65" t="s">
        <v>12</v>
      </c>
      <c r="B13" s="60">
        <v>4943080</v>
      </c>
      <c r="C13" s="60">
        <v>5361446</v>
      </c>
      <c r="D13" s="62">
        <v>3257510</v>
      </c>
      <c r="E13" s="5"/>
      <c r="F13"/>
    </row>
    <row r="14" spans="1:7" ht="15" customHeight="1" thickBot="1" x14ac:dyDescent="0.3">
      <c r="A14" s="123" t="s">
        <v>13</v>
      </c>
      <c r="B14" s="133">
        <v>679377</v>
      </c>
      <c r="C14" s="133">
        <v>665687</v>
      </c>
      <c r="D14" s="134">
        <v>7487795</v>
      </c>
      <c r="E14" s="5"/>
      <c r="F14"/>
    </row>
    <row r="15" spans="1:7" ht="15" customHeight="1" thickBot="1" x14ac:dyDescent="0.3">
      <c r="A15" s="95" t="s">
        <v>17</v>
      </c>
      <c r="B15" s="98">
        <v>777275908</v>
      </c>
      <c r="C15" s="98">
        <v>738848280</v>
      </c>
      <c r="D15" s="99">
        <v>662151458</v>
      </c>
      <c r="F15"/>
    </row>
    <row r="16" spans="1:7" x14ac:dyDescent="0.25">
      <c r="A16" s="14"/>
      <c r="B16" s="14"/>
      <c r="C16" s="14"/>
      <c r="D16" s="14"/>
      <c r="E16" s="14"/>
    </row>
  </sheetData>
  <sortState ref="A4:F14">
    <sortCondition ref="A4:A14"/>
  </sortState>
  <mergeCells count="1">
    <mergeCell ref="A1:D1"/>
  </mergeCells>
  <phoneticPr fontId="26" type="noConversion"/>
  <printOptions horizontalCentered="1" verticalCentered="1"/>
  <pageMargins left="0.25" right="0.25" top="0.75" bottom="0.75" header="0.3" footer="0.3"/>
  <pageSetup scale="125" orientation="landscape" horizontalDpi="4294967293" verticalDpi="429496729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D1"/>
    </sheetView>
  </sheetViews>
  <sheetFormatPr defaultColWidth="8.69921875" defaultRowHeight="13.8" x14ac:dyDescent="0.25"/>
  <cols>
    <col min="1" max="1" width="39.59765625" customWidth="1"/>
    <col min="2" max="6" width="9.59765625" customWidth="1"/>
    <col min="7" max="7" width="16.69921875" style="4" customWidth="1"/>
    <col min="11" max="11" width="78.59765625" customWidth="1"/>
  </cols>
  <sheetData>
    <row r="1" spans="1:7" ht="38.25" customHeight="1" x14ac:dyDescent="0.3">
      <c r="A1" s="255" t="s">
        <v>63</v>
      </c>
      <c r="B1" s="255"/>
      <c r="C1" s="255"/>
      <c r="D1" s="255"/>
      <c r="E1" s="162"/>
      <c r="F1" s="162"/>
      <c r="G1" s="55"/>
    </row>
    <row r="2" spans="1:7" ht="14.4" thickBot="1" x14ac:dyDescent="0.3"/>
    <row r="3" spans="1:7" ht="15" customHeight="1" thickBot="1" x14ac:dyDescent="0.3">
      <c r="A3" s="113" t="s">
        <v>38</v>
      </c>
      <c r="B3" s="117" t="s">
        <v>23</v>
      </c>
      <c r="C3" s="117" t="s">
        <v>24</v>
      </c>
      <c r="D3" s="118" t="s">
        <v>55</v>
      </c>
      <c r="E3" s="4"/>
      <c r="G3"/>
    </row>
    <row r="4" spans="1:7" s="15" customFormat="1" ht="15" customHeight="1" x14ac:dyDescent="0.25">
      <c r="A4" s="210" t="s">
        <v>32</v>
      </c>
      <c r="B4" s="119">
        <v>71900.899999999994</v>
      </c>
      <c r="C4" s="119">
        <v>59348.7</v>
      </c>
      <c r="D4" s="120">
        <v>70649</v>
      </c>
      <c r="E4" s="4"/>
    </row>
    <row r="5" spans="1:7" ht="15" customHeight="1" x14ac:dyDescent="0.25">
      <c r="A5" s="211" t="s">
        <v>5</v>
      </c>
      <c r="B5" s="85">
        <v>1153.5</v>
      </c>
      <c r="C5" s="85">
        <v>1877.4</v>
      </c>
      <c r="D5" s="64">
        <v>1963.2</v>
      </c>
      <c r="E5" s="3"/>
      <c r="G5"/>
    </row>
    <row r="6" spans="1:7" ht="15" customHeight="1" x14ac:dyDescent="0.25">
      <c r="A6" s="212" t="s">
        <v>33</v>
      </c>
      <c r="B6" s="119" t="s">
        <v>53</v>
      </c>
      <c r="C6" s="119" t="s">
        <v>53</v>
      </c>
      <c r="D6" s="122" t="s">
        <v>53</v>
      </c>
      <c r="E6" s="3"/>
      <c r="G6"/>
    </row>
    <row r="7" spans="1:7" ht="15" customHeight="1" x14ac:dyDescent="0.25">
      <c r="A7" s="213" t="s">
        <v>6</v>
      </c>
      <c r="B7" s="85">
        <v>15946</v>
      </c>
      <c r="C7" s="85">
        <v>15567.6</v>
      </c>
      <c r="D7" s="86">
        <v>10458</v>
      </c>
      <c r="E7" s="3"/>
      <c r="G7"/>
    </row>
    <row r="8" spans="1:7" ht="15" customHeight="1" x14ac:dyDescent="0.25">
      <c r="A8" s="212" t="s">
        <v>7</v>
      </c>
      <c r="B8" s="119">
        <v>2820.9</v>
      </c>
      <c r="C8" s="119">
        <v>841.4</v>
      </c>
      <c r="D8" s="120">
        <v>1276</v>
      </c>
      <c r="E8" s="3"/>
      <c r="G8"/>
    </row>
    <row r="9" spans="1:7" ht="15" customHeight="1" x14ac:dyDescent="0.25">
      <c r="A9" s="214" t="s">
        <v>8</v>
      </c>
      <c r="B9" s="85">
        <v>2615.6</v>
      </c>
      <c r="C9" s="85">
        <v>130.80000000000001</v>
      </c>
      <c r="D9" s="66" t="s">
        <v>53</v>
      </c>
      <c r="E9" s="3"/>
      <c r="G9"/>
    </row>
    <row r="10" spans="1:7" ht="15" customHeight="1" x14ac:dyDescent="0.25">
      <c r="A10" s="212" t="s">
        <v>9</v>
      </c>
      <c r="B10" s="119">
        <v>9991.7000000000007</v>
      </c>
      <c r="C10" s="119">
        <v>8819.7999999999993</v>
      </c>
      <c r="D10" s="120">
        <v>8791.6</v>
      </c>
      <c r="E10" s="3"/>
      <c r="G10"/>
    </row>
    <row r="11" spans="1:7" ht="15" customHeight="1" x14ac:dyDescent="0.25">
      <c r="A11" s="214" t="s">
        <v>10</v>
      </c>
      <c r="B11" s="85">
        <v>39308.5</v>
      </c>
      <c r="C11" s="85">
        <v>36808.1</v>
      </c>
      <c r="D11" s="66">
        <v>35741.9</v>
      </c>
      <c r="E11" s="3"/>
      <c r="G11"/>
    </row>
    <row r="12" spans="1:7" ht="15" customHeight="1" x14ac:dyDescent="0.25">
      <c r="A12" s="212" t="s">
        <v>34</v>
      </c>
      <c r="B12" s="119">
        <v>198.8</v>
      </c>
      <c r="C12" s="119">
        <v>47.5</v>
      </c>
      <c r="D12" s="120">
        <v>199</v>
      </c>
      <c r="E12" s="3"/>
      <c r="G12"/>
    </row>
    <row r="13" spans="1:7" ht="15.45" customHeight="1" x14ac:dyDescent="0.25">
      <c r="A13" s="213" t="s">
        <v>11</v>
      </c>
      <c r="B13" s="135">
        <v>604.70000000000005</v>
      </c>
      <c r="C13" s="135">
        <v>734.2</v>
      </c>
      <c r="D13" s="136">
        <v>810.5</v>
      </c>
      <c r="E13" s="23"/>
      <c r="G13"/>
    </row>
    <row r="14" spans="1:7" ht="13.5" customHeight="1" thickBot="1" x14ac:dyDescent="0.3">
      <c r="A14" s="215" t="s">
        <v>12</v>
      </c>
      <c r="B14" s="119">
        <v>2459</v>
      </c>
      <c r="C14" s="119">
        <v>962.2</v>
      </c>
      <c r="D14" s="122">
        <v>1115.8</v>
      </c>
      <c r="E14" s="3"/>
      <c r="G14"/>
    </row>
    <row r="15" spans="1:7" s="9" customFormat="1" ht="14.4" thickBot="1" x14ac:dyDescent="0.3">
      <c r="A15" s="216" t="s">
        <v>17</v>
      </c>
      <c r="B15" s="165">
        <v>146999.6</v>
      </c>
      <c r="C15" s="165">
        <v>125137.7</v>
      </c>
      <c r="D15" s="166">
        <v>131005</v>
      </c>
      <c r="E15" s="24"/>
    </row>
    <row r="16" spans="1:7" x14ac:dyDescent="0.25">
      <c r="A16" s="14"/>
      <c r="B16" s="14"/>
      <c r="C16" s="14"/>
      <c r="D16" s="14"/>
      <c r="E16" s="14"/>
      <c r="F16" s="14"/>
    </row>
    <row r="18" spans="1:1" x14ac:dyDescent="0.25">
      <c r="A18" s="39"/>
    </row>
  </sheetData>
  <sortState ref="A4:F15">
    <sortCondition ref="A4:A15"/>
  </sortState>
  <mergeCells count="1">
    <mergeCell ref="A1:D1"/>
  </mergeCells>
  <phoneticPr fontId="26" type="noConversion"/>
  <printOptions horizontalCentered="1" verticalCentered="1"/>
  <pageMargins left="0.25" right="0.25" top="0.75" bottom="0.75" header="0.3" footer="0.3"/>
  <pageSetup scale="125" orientation="landscape" horizontalDpi="4294967293" verticalDpi="4294967293"/>
  <colBreaks count="1" manualBreakCount="1">
    <brk id="4" max="17" man="1"/>
  </colBreaks>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Cover Sheet </vt:lpstr>
      <vt:lpstr>Index</vt:lpstr>
      <vt:lpstr>Table 1 Dashboard</vt:lpstr>
      <vt:lpstr>Table 2 Inventory</vt:lpstr>
      <vt:lpstr>Table 3 Total Utilization</vt:lpstr>
      <vt:lpstr>Table 4 Total Costs</vt:lpstr>
      <vt:lpstr>Table 5 Federal Utilization</vt:lpstr>
      <vt:lpstr>Table 6 Federal Costs</vt:lpstr>
      <vt:lpstr>Table 7 CAS Utilization</vt:lpstr>
      <vt:lpstr>Table 8 CAS Costs</vt:lpstr>
      <vt:lpstr>Table 9 Mandatory Costs</vt:lpstr>
      <vt:lpstr>Table 10 Mand Costs per Hour</vt:lpstr>
      <vt:lpstr>Table 11 Other Costs</vt:lpstr>
      <vt:lpstr>Table 12 Total Hrs and Costs</vt:lpstr>
      <vt:lpstr>Index!Print_Area</vt:lpstr>
      <vt:lpstr>'Table 10 Mand Costs per Hour'!Print_Area</vt:lpstr>
      <vt:lpstr>'Table 11 Other Costs'!Print_Area</vt:lpstr>
      <vt:lpstr>'Table 12 Total Hrs and Costs'!Print_Area</vt:lpstr>
      <vt:lpstr>'Table 2 Inventory'!Print_Area</vt:lpstr>
      <vt:lpstr>'Table 3 Total Utilization'!Print_Area</vt:lpstr>
      <vt:lpstr>'Table 4 Total Costs'!Print_Area</vt:lpstr>
      <vt:lpstr>'Table 5 Federal Utilization'!Print_Area</vt:lpstr>
      <vt:lpstr>'Table 6 Federal Costs'!Print_Area</vt:lpstr>
      <vt:lpstr>'Table 7 CAS Utilization'!Print_Area</vt:lpstr>
      <vt:lpstr>'Table 8 CAS Costs'!Print_Area</vt:lpstr>
      <vt:lpstr>'Table 9 Mandatory Costs'!Print_Area</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JosephJSpurr</dc:creator>
  <cp:lastModifiedBy>GeorgeWDeryckere</cp:lastModifiedBy>
  <cp:lastPrinted>2016-03-25T18:16:26Z</cp:lastPrinted>
  <dcterms:created xsi:type="dcterms:W3CDTF">2014-12-02T13:31:41Z</dcterms:created>
  <dcterms:modified xsi:type="dcterms:W3CDTF">2016-04-19T18:10:56Z</dcterms:modified>
</cp:coreProperties>
</file>