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2022_CBR_statements_analysis\my project\"/>
    </mc:Choice>
  </mc:AlternateContent>
  <xr:revisionPtr revIDLastSave="0" documentId="13_ncr:1_{D382BC36-D0BE-410F-96E5-776567A7396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var_dataset" sheetId="1" r:id="rId1"/>
    <sheet name="new_svar_data" sheetId="6" r:id="rId2"/>
    <sheet name="Sheet0" sheetId="3" r:id="rId3"/>
    <sheet name="Sheet1" sheetId="5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5" l="1" a="1"/>
  <c r="D3" i="5" s="1"/>
  <c r="E3" i="6" a="1"/>
  <c r="E3" i="6" s="1"/>
  <c r="C3" i="5" a="1"/>
  <c r="C3" i="5" s="1"/>
  <c r="B3" i="5" a="1"/>
  <c r="B3" i="5" s="1"/>
  <c r="I3" i="6" a="1"/>
  <c r="I3" i="6" s="1"/>
  <c r="F3" i="6" a="1"/>
  <c r="F3" i="6" s="1"/>
  <c r="J3" i="6" a="1"/>
  <c r="J3" i="6" s="1"/>
  <c r="B3" i="6" a="1"/>
  <c r="B3" i="6" s="1"/>
  <c r="C3" i="6" s="1" a="1"/>
  <c r="C3" i="6" s="1"/>
  <c r="A3" i="6" a="1"/>
  <c r="A3" i="6" s="1"/>
  <c r="B3" i="3" a="1"/>
  <c r="B3" i="3" s="1"/>
  <c r="C18" i="3" a="1"/>
  <c r="C18" i="3" s="1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3" i="3"/>
  <c r="F3" i="3" a="1"/>
  <c r="F3" i="3" s="1"/>
  <c r="A4" i="3"/>
  <c r="A5" i="3"/>
  <c r="A6" i="3"/>
  <c r="D6" i="3" a="1"/>
  <c r="D6" i="3" s="1"/>
  <c r="E6" i="3" a="1"/>
  <c r="E6" i="3" s="1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<sst xmlns="http://schemas.openxmlformats.org/spreadsheetml/2006/main" count="71" uniqueCount="57">
  <si>
    <t>year</t>
  </si>
  <si>
    <t>quarter</t>
  </si>
  <si>
    <t>month</t>
  </si>
  <si>
    <t>cpi_to_2010</t>
  </si>
  <si>
    <t>monthly_inflation</t>
  </si>
  <si>
    <t>ip_to_2014</t>
  </si>
  <si>
    <t>ip</t>
  </si>
  <si>
    <t>credit_spread</t>
  </si>
  <si>
    <t>vix</t>
  </si>
  <si>
    <t>neer</t>
  </si>
  <si>
    <t>mortgage_spread</t>
  </si>
  <si>
    <t>pure_monetary_shock_ofz2</t>
  </si>
  <si>
    <t>capured_monetary_shock_ofz2</t>
  </si>
  <si>
    <t>news_component_ofz2</t>
  </si>
  <si>
    <t>pure_monetary_shock_ofz4</t>
  </si>
  <si>
    <t>capured_monetary_shock_ofz4</t>
  </si>
  <si>
    <t>news_component_ofz4</t>
  </si>
  <si>
    <t>pure_monetary_shock_ofz6</t>
  </si>
  <si>
    <t>capured_monetary_shock_ofz6</t>
  </si>
  <si>
    <t>news_component_ofz6</t>
  </si>
  <si>
    <t>pure_monetary_shock_ofz10</t>
  </si>
  <si>
    <t>capured_monetary_shock_ofz10</t>
  </si>
  <si>
    <t>news_component_ofz10</t>
  </si>
  <si>
    <t>pure_monetary_shock_ofz15</t>
  </si>
  <si>
    <t>capured_monetary_shock_ofz15</t>
  </si>
  <si>
    <t>news_component_ofz15</t>
  </si>
  <si>
    <t>pure_monetary_shock_one_component</t>
  </si>
  <si>
    <t>capured_monetary_shock_one_component</t>
  </si>
  <si>
    <t>news_component_one_component</t>
  </si>
  <si>
    <t>pure_monetary_shock_uip_based_usd</t>
  </si>
  <si>
    <t>capured_monetary_shock_uip_based_usd</t>
  </si>
  <si>
    <t>news_component_uip_based_usd</t>
  </si>
  <si>
    <t>pure_monetary_shock_uip_based_eur</t>
  </si>
  <si>
    <t>capured_monetary_shock_uip_based_eur</t>
  </si>
  <si>
    <t>news_component_uip_based_eur</t>
  </si>
  <si>
    <t>key_rate</t>
  </si>
  <si>
    <t>ff4_tc</t>
  </si>
  <si>
    <t>ebp</t>
  </si>
  <si>
    <t>gs1</t>
  </si>
  <si>
    <t>logip</t>
  </si>
  <si>
    <t>logcpi</t>
  </si>
  <si>
    <t>FF4</t>
  </si>
  <si>
    <t>EBP</t>
  </si>
  <si>
    <t>1-year T-Bill</t>
  </si>
  <si>
    <t>Industrial Production</t>
  </si>
  <si>
    <t>Consumer Price Index</t>
  </si>
  <si>
    <t>ip_with_seasonality</t>
  </si>
  <si>
    <t>cpi</t>
  </si>
  <si>
    <t>log_ip_with_seasonality</t>
  </si>
  <si>
    <t>ip_without_seasonality</t>
  </si>
  <si>
    <t>cpi_without_seasonality</t>
  </si>
  <si>
    <t>log_ip_without_seasonality</t>
  </si>
  <si>
    <t>Price Index</t>
  </si>
  <si>
    <t>gov_bonds_ytm</t>
  </si>
  <si>
    <t>1-year Government Bond YTM</t>
  </si>
  <si>
    <t>Risk markup</t>
  </si>
  <si>
    <t>Policy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</si>
</sst>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ownloads/svar_dataset1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var_dataset1"/>
    </sheetNames>
    <sheetDataSet>
      <sheetData sheetId="0">
        <row r="5">
          <cell r="M5">
            <v>7.45</v>
          </cell>
        </row>
        <row r="6">
          <cell r="M6">
            <v>7.83</v>
          </cell>
        </row>
        <row r="7">
          <cell r="M7">
            <v>8.91</v>
          </cell>
        </row>
        <row r="8">
          <cell r="M8">
            <v>8.73</v>
          </cell>
        </row>
        <row r="9">
          <cell r="M9">
            <v>8.77</v>
          </cell>
        </row>
        <row r="10">
          <cell r="M10">
            <v>8.33</v>
          </cell>
        </row>
        <row r="11">
          <cell r="M11">
            <v>8.74</v>
          </cell>
        </row>
        <row r="12">
          <cell r="M12">
            <v>9.57</v>
          </cell>
        </row>
        <row r="13">
          <cell r="M13">
            <v>9.66</v>
          </cell>
        </row>
        <row r="14">
          <cell r="M14">
            <v>9.93</v>
          </cell>
        </row>
        <row r="15">
          <cell r="M15">
            <v>10.45</v>
          </cell>
        </row>
        <row r="16">
          <cell r="M16">
            <v>13.81</v>
          </cell>
        </row>
        <row r="17">
          <cell r="M17">
            <v>15.34</v>
          </cell>
        </row>
        <row r="18">
          <cell r="M18">
            <v>13.41</v>
          </cell>
        </row>
        <row r="19">
          <cell r="M19">
            <v>13.08</v>
          </cell>
        </row>
        <row r="20">
          <cell r="M20">
            <v>11.41</v>
          </cell>
        </row>
        <row r="21">
          <cell r="M21">
            <v>10.71</v>
          </cell>
        </row>
        <row r="22">
          <cell r="M22">
            <v>11.09</v>
          </cell>
        </row>
        <row r="23">
          <cell r="M23">
            <v>10.97</v>
          </cell>
        </row>
        <row r="24">
          <cell r="M24">
            <v>11.46</v>
          </cell>
        </row>
        <row r="25">
          <cell r="M25">
            <v>11.56</v>
          </cell>
        </row>
        <row r="26">
          <cell r="M26">
            <v>10.41</v>
          </cell>
        </row>
        <row r="27">
          <cell r="M27">
            <v>9.94</v>
          </cell>
        </row>
        <row r="28">
          <cell r="M28">
            <v>10.01</v>
          </cell>
        </row>
        <row r="29">
          <cell r="M29">
            <v>10.43</v>
          </cell>
        </row>
        <row r="30">
          <cell r="M30">
            <v>10.199999999999999</v>
          </cell>
        </row>
        <row r="31">
          <cell r="M31">
            <v>9.2799999999999994</v>
          </cell>
        </row>
        <row r="32">
          <cell r="M32">
            <v>9.24</v>
          </cell>
        </row>
        <row r="33">
          <cell r="M33">
            <v>9.07</v>
          </cell>
        </row>
        <row r="34">
          <cell r="M34">
            <v>8.89</v>
          </cell>
        </row>
        <row r="35">
          <cell r="M35">
            <v>8.69</v>
          </cell>
        </row>
        <row r="36">
          <cell r="M36">
            <v>8.6</v>
          </cell>
        </row>
        <row r="37">
          <cell r="M37">
            <v>8.31</v>
          </cell>
        </row>
        <row r="38">
          <cell r="M38">
            <v>8.5399999999999991</v>
          </cell>
        </row>
        <row r="39">
          <cell r="M39">
            <v>8.77</v>
          </cell>
        </row>
        <row r="40">
          <cell r="M40">
            <v>8.4700000000000006</v>
          </cell>
        </row>
        <row r="41">
          <cell r="M41">
            <v>8.01</v>
          </cell>
        </row>
        <row r="42">
          <cell r="M42">
            <v>8.1199999999999992</v>
          </cell>
        </row>
        <row r="43">
          <cell r="M43">
            <v>8.08</v>
          </cell>
        </row>
        <row r="44">
          <cell r="M44">
            <v>7.93</v>
          </cell>
        </row>
        <row r="45">
          <cell r="M45">
            <v>7.74</v>
          </cell>
        </row>
        <row r="46">
          <cell r="M46">
            <v>7.81</v>
          </cell>
        </row>
        <row r="47">
          <cell r="M47">
            <v>7.94</v>
          </cell>
        </row>
        <row r="48">
          <cell r="M48">
            <v>7.82</v>
          </cell>
        </row>
        <row r="49">
          <cell r="M49">
            <v>7.56</v>
          </cell>
        </row>
        <row r="50">
          <cell r="M50">
            <v>7.46</v>
          </cell>
        </row>
        <row r="51">
          <cell r="M51">
            <v>7.51</v>
          </cell>
        </row>
        <row r="52">
          <cell r="M52">
            <v>7.27</v>
          </cell>
        </row>
        <row r="53">
          <cell r="M53">
            <v>7.03</v>
          </cell>
        </row>
        <row r="54">
          <cell r="M54">
            <v>6.8</v>
          </cell>
        </row>
        <row r="55">
          <cell r="M55">
            <v>6.67</v>
          </cell>
        </row>
        <row r="56">
          <cell r="M56">
            <v>6.96</v>
          </cell>
        </row>
        <row r="57">
          <cell r="M57">
            <v>7.03</v>
          </cell>
        </row>
        <row r="58">
          <cell r="M58">
            <v>7.34</v>
          </cell>
        </row>
        <row r="59">
          <cell r="M59">
            <v>7.47</v>
          </cell>
        </row>
        <row r="60">
          <cell r="M60">
            <v>8.25</v>
          </cell>
        </row>
        <row r="61">
          <cell r="M61">
            <v>8.59</v>
          </cell>
        </row>
        <row r="62">
          <cell r="M62">
            <v>8.5</v>
          </cell>
        </row>
        <row r="63">
          <cell r="M63">
            <v>8.61</v>
          </cell>
        </row>
        <row r="64">
          <cell r="M64">
            <v>8.5500000000000007</v>
          </cell>
        </row>
        <row r="65">
          <cell r="M65">
            <v>8.23</v>
          </cell>
        </row>
        <row r="66">
          <cell r="M66">
            <v>8.09</v>
          </cell>
        </row>
        <row r="67">
          <cell r="M67">
            <v>8.08</v>
          </cell>
        </row>
        <row r="68">
          <cell r="M68">
            <v>8.01</v>
          </cell>
        </row>
        <row r="69">
          <cell r="M69">
            <v>7.85</v>
          </cell>
        </row>
        <row r="70">
          <cell r="M70">
            <v>7.47</v>
          </cell>
        </row>
        <row r="71">
          <cell r="M71">
            <v>7.21</v>
          </cell>
        </row>
        <row r="72">
          <cell r="M72">
            <v>7.1</v>
          </cell>
        </row>
        <row r="73">
          <cell r="M73">
            <v>6.8</v>
          </cell>
        </row>
        <row r="74">
          <cell r="M74">
            <v>6.46</v>
          </cell>
        </row>
        <row r="75">
          <cell r="M75">
            <v>6.21</v>
          </cell>
        </row>
        <row r="76">
          <cell r="M76">
            <v>6.16</v>
          </cell>
        </row>
        <row r="77">
          <cell r="M77">
            <v>5.92</v>
          </cell>
        </row>
        <row r="78">
          <cell r="M78">
            <v>5.81</v>
          </cell>
        </row>
        <row r="79">
          <cell r="M79">
            <v>6.94</v>
          </cell>
        </row>
        <row r="80">
          <cell r="M80">
            <v>6.19</v>
          </cell>
        </row>
        <row r="81">
          <cell r="M81">
            <v>5.2</v>
          </cell>
        </row>
        <row r="82">
          <cell r="M82">
            <v>5.12</v>
          </cell>
        </row>
        <row r="83">
          <cell r="M83">
            <v>5.17</v>
          </cell>
        </row>
        <row r="84">
          <cell r="M84">
            <v>5.32</v>
          </cell>
        </row>
        <row r="85">
          <cell r="M85">
            <v>5.53</v>
          </cell>
        </row>
        <row r="86">
          <cell r="M86">
            <v>5.42</v>
          </cell>
        </row>
        <row r="87">
          <cell r="M87">
            <v>5.33</v>
          </cell>
        </row>
        <row r="88">
          <cell r="M88">
            <v>5.39</v>
          </cell>
        </row>
        <row r="89">
          <cell r="M89">
            <v>5.63</v>
          </cell>
        </row>
        <row r="90">
          <cell r="M90">
            <v>6.01</v>
          </cell>
        </row>
        <row r="91">
          <cell r="M91">
            <v>6.58</v>
          </cell>
        </row>
        <row r="92">
          <cell r="M92">
            <v>6.8</v>
          </cell>
        </row>
        <row r="93">
          <cell r="M93">
            <v>6.7</v>
          </cell>
        </row>
        <row r="94">
          <cell r="M94">
            <v>6.93</v>
          </cell>
        </row>
        <row r="95">
          <cell r="M95">
            <v>6.99</v>
          </cell>
        </row>
        <row r="96">
          <cell r="M96">
            <v>6.86</v>
          </cell>
        </row>
        <row r="97">
          <cell r="M97">
            <v>7.04</v>
          </cell>
        </row>
        <row r="98">
          <cell r="M98">
            <v>7.65</v>
          </cell>
        </row>
        <row r="99">
          <cell r="M99">
            <v>8.5</v>
          </cell>
        </row>
        <row r="100">
          <cell r="M100">
            <v>8.59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"/>
  <sheetViews>
    <sheetView workbookViewId="0">
      <selection activeCell="L17" sqref="L17:L89"/>
    </sheetView>
  </sheetViews>
  <sheetFormatPr defaultRowHeight="14.5" x14ac:dyDescent="0.35"/>
  <sheetData>
    <row r="1" spans="1:3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35">
      <c r="A2">
        <v>0</v>
      </c>
      <c r="B2">
        <v>2013</v>
      </c>
      <c r="C2">
        <v>4</v>
      </c>
      <c r="D2">
        <v>10</v>
      </c>
      <c r="E2">
        <v>119.15201260000001</v>
      </c>
      <c r="F2">
        <v>0.6</v>
      </c>
      <c r="J2">
        <v>15.40782609</v>
      </c>
      <c r="K2">
        <v>92.92</v>
      </c>
      <c r="M2" s="1">
        <v>-5.8199999999999998E-5</v>
      </c>
      <c r="N2">
        <v>0</v>
      </c>
      <c r="O2" s="1">
        <v>5.8199999999999998E-5</v>
      </c>
      <c r="P2">
        <v>5.6417200000000005E-4</v>
      </c>
      <c r="Q2">
        <v>1.010714E-3</v>
      </c>
      <c r="R2">
        <v>4.4654200000000002E-4</v>
      </c>
      <c r="S2">
        <v>3.4807399999999997E-4</v>
      </c>
      <c r="T2">
        <v>3.8591400000000001E-4</v>
      </c>
      <c r="U2" s="1">
        <v>3.7799999999999997E-5</v>
      </c>
      <c r="V2">
        <v>6.1621089999999998E-3</v>
      </c>
      <c r="W2">
        <v>1.180852E-3</v>
      </c>
      <c r="X2">
        <v>-4.9812570000000002E-3</v>
      </c>
      <c r="Y2">
        <v>8.6819000000000002E-4</v>
      </c>
      <c r="Z2">
        <v>2.2431579999999999E-3</v>
      </c>
      <c r="AA2">
        <v>1.374969E-3</v>
      </c>
      <c r="AB2">
        <v>-0.21595059799999999</v>
      </c>
      <c r="AC2">
        <v>-0.41993470799999999</v>
      </c>
      <c r="AD2">
        <v>-0.20398411</v>
      </c>
      <c r="AE2">
        <v>0.16392842099999999</v>
      </c>
      <c r="AF2">
        <v>0.12418098900000001</v>
      </c>
      <c r="AG2">
        <v>-3.9747432999999999E-2</v>
      </c>
      <c r="AH2">
        <v>-7.7766149999999997E-3</v>
      </c>
      <c r="AI2">
        <v>-7.2491799999999996E-4</v>
      </c>
      <c r="AJ2">
        <v>7.051697E-3</v>
      </c>
      <c r="AK2">
        <v>5.5</v>
      </c>
    </row>
    <row r="3" spans="1:37" x14ac:dyDescent="0.35">
      <c r="A3">
        <v>1</v>
      </c>
      <c r="B3">
        <v>2013</v>
      </c>
      <c r="C3">
        <v>4</v>
      </c>
      <c r="D3">
        <v>11</v>
      </c>
      <c r="E3">
        <v>119.8669246</v>
      </c>
      <c r="F3">
        <v>0.6</v>
      </c>
      <c r="J3">
        <v>12.923999999999999</v>
      </c>
      <c r="K3">
        <v>91.93</v>
      </c>
      <c r="M3">
        <v>1.0069269999999999E-3</v>
      </c>
      <c r="N3" s="1">
        <v>9.9699999999999998E-5</v>
      </c>
      <c r="O3">
        <v>-9.0720600000000003E-4</v>
      </c>
      <c r="P3">
        <v>-8.2672969999999998E-3</v>
      </c>
      <c r="Q3">
        <v>-1.1576846E-2</v>
      </c>
      <c r="R3">
        <v>-3.3095490000000002E-3</v>
      </c>
      <c r="S3">
        <v>4.1037720000000003E-3</v>
      </c>
      <c r="T3">
        <v>0</v>
      </c>
      <c r="U3">
        <v>-4.1037720000000003E-3</v>
      </c>
      <c r="V3">
        <v>5.3434449999999996E-3</v>
      </c>
      <c r="W3">
        <v>3.62188E-4</v>
      </c>
      <c r="X3">
        <v>-4.9812570000000002E-3</v>
      </c>
      <c r="Y3">
        <v>-3.6199639999999998E-3</v>
      </c>
      <c r="Z3">
        <v>-2.2232100000000002E-3</v>
      </c>
      <c r="AA3">
        <v>1.3967529999999999E-3</v>
      </c>
      <c r="AB3">
        <v>-3.0691581999999999E-2</v>
      </c>
      <c r="AC3">
        <v>9.4678074000000001E-2</v>
      </c>
      <c r="AD3">
        <v>0.125369655</v>
      </c>
      <c r="AE3">
        <v>6.7639111000000002E-2</v>
      </c>
      <c r="AF3">
        <v>3.2106888E-2</v>
      </c>
      <c r="AG3">
        <v>-3.5532223000000002E-2</v>
      </c>
      <c r="AH3">
        <v>-7.3521605000000004E-2</v>
      </c>
      <c r="AI3">
        <v>-5.8373231999999997E-2</v>
      </c>
      <c r="AJ3">
        <v>1.5148373E-2</v>
      </c>
      <c r="AK3">
        <v>5.5</v>
      </c>
    </row>
    <row r="4" spans="1:37" x14ac:dyDescent="0.35">
      <c r="A4">
        <v>2</v>
      </c>
      <c r="B4">
        <v>2013</v>
      </c>
      <c r="C4">
        <v>4</v>
      </c>
      <c r="D4">
        <v>12</v>
      </c>
      <c r="E4">
        <v>120.4662592</v>
      </c>
      <c r="F4">
        <v>0.5</v>
      </c>
      <c r="J4">
        <v>14.19238095</v>
      </c>
      <c r="K4">
        <v>91.05</v>
      </c>
      <c r="M4">
        <v>-9.2938000000000005E-4</v>
      </c>
      <c r="N4">
        <v>-6.0210699999999995E-4</v>
      </c>
      <c r="O4">
        <v>3.2727199999999998E-4</v>
      </c>
      <c r="P4">
        <v>-1.637758E-3</v>
      </c>
      <c r="Q4">
        <v>-4.9048500000000003E-4</v>
      </c>
      <c r="R4">
        <v>1.147274E-3</v>
      </c>
      <c r="S4">
        <v>-2.6858950000000002E-3</v>
      </c>
      <c r="T4">
        <v>-6.6193899999999995E-4</v>
      </c>
      <c r="U4">
        <v>2.0239569999999998E-3</v>
      </c>
      <c r="V4">
        <v>4.7455259999999999E-3</v>
      </c>
      <c r="W4">
        <v>-2.8293900000000001E-4</v>
      </c>
      <c r="X4">
        <v>-5.0284650000000002E-3</v>
      </c>
      <c r="Y4">
        <v>-3.9315829999999998E-3</v>
      </c>
      <c r="Z4">
        <v>-2.56763E-3</v>
      </c>
      <c r="AA4">
        <v>1.3639539999999999E-3</v>
      </c>
      <c r="AB4">
        <v>0.16072642100000001</v>
      </c>
      <c r="AC4">
        <v>-0.10499984900000001</v>
      </c>
      <c r="AD4">
        <v>-0.26572626999999999</v>
      </c>
      <c r="AE4">
        <v>-0.12908587499999999</v>
      </c>
      <c r="AF4">
        <v>-0.15645262700000001</v>
      </c>
      <c r="AG4">
        <v>-2.7366751000000002E-2</v>
      </c>
      <c r="AH4">
        <v>-6.4853579999999994E-2</v>
      </c>
      <c r="AI4">
        <v>-2.8184272E-2</v>
      </c>
      <c r="AJ4">
        <v>3.6669307999999998E-2</v>
      </c>
      <c r="AK4">
        <v>5.5</v>
      </c>
    </row>
    <row r="5" spans="1:37" x14ac:dyDescent="0.35">
      <c r="A5">
        <v>3</v>
      </c>
      <c r="B5">
        <v>2014</v>
      </c>
      <c r="C5">
        <v>1</v>
      </c>
      <c r="D5">
        <v>1</v>
      </c>
      <c r="E5">
        <v>121.1890568</v>
      </c>
      <c r="F5">
        <v>0.6</v>
      </c>
      <c r="I5">
        <v>139.27000000000001</v>
      </c>
      <c r="J5">
        <v>14.24095238</v>
      </c>
      <c r="K5">
        <v>89.1</v>
      </c>
      <c r="L5">
        <v>4.99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5.5</v>
      </c>
    </row>
    <row r="6" spans="1:37" x14ac:dyDescent="0.35">
      <c r="A6">
        <v>4</v>
      </c>
      <c r="B6">
        <v>2014</v>
      </c>
      <c r="C6">
        <v>1</v>
      </c>
      <c r="D6">
        <v>2</v>
      </c>
      <c r="E6">
        <v>122.0373802</v>
      </c>
      <c r="F6">
        <v>0.7</v>
      </c>
      <c r="I6">
        <v>110.88249999999999</v>
      </c>
      <c r="J6">
        <v>15.47</v>
      </c>
      <c r="K6">
        <v>85.09</v>
      </c>
      <c r="L6">
        <v>4.45</v>
      </c>
      <c r="M6">
        <v>-1.194397E-3</v>
      </c>
      <c r="N6">
        <v>-4.0351100000000001E-4</v>
      </c>
      <c r="O6">
        <v>7.9088699999999999E-4</v>
      </c>
      <c r="P6">
        <v>-5.016894E-3</v>
      </c>
      <c r="Q6">
        <v>-3.468437E-3</v>
      </c>
      <c r="R6">
        <v>1.548457E-3</v>
      </c>
      <c r="S6">
        <v>-1.802386E-3</v>
      </c>
      <c r="T6">
        <v>0</v>
      </c>
      <c r="U6">
        <v>1.802386E-3</v>
      </c>
      <c r="V6">
        <v>1.572487E-3</v>
      </c>
      <c r="W6">
        <v>-4.960412E-3</v>
      </c>
      <c r="X6">
        <v>-6.532899E-3</v>
      </c>
      <c r="Y6">
        <v>-1.930963E-3</v>
      </c>
      <c r="Z6">
        <v>-4.6663599999999998E-4</v>
      </c>
      <c r="AA6">
        <v>1.4643270000000001E-3</v>
      </c>
      <c r="AB6">
        <v>0.599105942</v>
      </c>
      <c r="AC6">
        <v>8.2691057999999998E-2</v>
      </c>
      <c r="AD6">
        <v>-0.51641488400000002</v>
      </c>
      <c r="AE6">
        <v>1.0282009999999999E-2</v>
      </c>
      <c r="AF6">
        <v>-4.2782183000000001E-2</v>
      </c>
      <c r="AG6">
        <v>-5.3064193000000003E-2</v>
      </c>
      <c r="AH6">
        <v>-7.1628890000000004E-3</v>
      </c>
      <c r="AI6">
        <v>-2.0070464999999999E-2</v>
      </c>
      <c r="AJ6">
        <v>-1.2907576E-2</v>
      </c>
      <c r="AK6">
        <v>5.5</v>
      </c>
    </row>
    <row r="7" spans="1:37" x14ac:dyDescent="0.35">
      <c r="A7">
        <v>5</v>
      </c>
      <c r="B7">
        <v>2014</v>
      </c>
      <c r="C7">
        <v>1</v>
      </c>
      <c r="D7">
        <v>3</v>
      </c>
      <c r="E7">
        <v>123.25775400000001</v>
      </c>
      <c r="F7">
        <v>1</v>
      </c>
      <c r="I7">
        <v>62.383333329999999</v>
      </c>
      <c r="J7">
        <v>14.83666667</v>
      </c>
      <c r="K7">
        <v>82.93</v>
      </c>
      <c r="L7">
        <v>3.38</v>
      </c>
      <c r="M7">
        <v>-4.1681410000000002E-3</v>
      </c>
      <c r="N7">
        <v>-4.5591130000000001E-3</v>
      </c>
      <c r="O7">
        <v>-3.9097200000000001E-4</v>
      </c>
      <c r="P7">
        <v>-1.2123034E-2</v>
      </c>
      <c r="Q7">
        <v>-1.3305613000000001E-2</v>
      </c>
      <c r="R7">
        <v>-1.182579E-3</v>
      </c>
      <c r="S7">
        <v>-1.9647310000000001E-2</v>
      </c>
      <c r="T7">
        <v>-2.1316614000000001E-2</v>
      </c>
      <c r="U7">
        <v>-1.6693050000000001E-3</v>
      </c>
      <c r="V7">
        <v>-1.7842157000000001E-2</v>
      </c>
      <c r="W7">
        <v>-2.4615385E-2</v>
      </c>
      <c r="X7">
        <v>-6.7732269999999997E-3</v>
      </c>
      <c r="Y7">
        <v>5.2772119999999999E-3</v>
      </c>
      <c r="Z7">
        <v>4.7393360000000002E-3</v>
      </c>
      <c r="AA7">
        <v>-5.3787599999999996E-4</v>
      </c>
      <c r="AB7">
        <v>1.8395230460000001</v>
      </c>
      <c r="AC7">
        <v>1.7280987299999999</v>
      </c>
      <c r="AD7">
        <v>-0.111424316</v>
      </c>
      <c r="AE7">
        <v>0.118082912</v>
      </c>
      <c r="AF7">
        <v>8.2914853999999996E-2</v>
      </c>
      <c r="AG7">
        <v>-3.5168058000000002E-2</v>
      </c>
      <c r="AH7">
        <v>-1.7686713E-2</v>
      </c>
      <c r="AI7">
        <v>1.614494E-3</v>
      </c>
      <c r="AJ7">
        <v>1.9301208E-2</v>
      </c>
      <c r="AK7">
        <v>7</v>
      </c>
    </row>
    <row r="8" spans="1:37" x14ac:dyDescent="0.35">
      <c r="A8">
        <v>6</v>
      </c>
      <c r="B8">
        <v>2014</v>
      </c>
      <c r="C8">
        <v>2</v>
      </c>
      <c r="D8">
        <v>4</v>
      </c>
      <c r="E8">
        <v>124.3670738</v>
      </c>
      <c r="F8">
        <v>0.9</v>
      </c>
      <c r="I8">
        <v>69.12</v>
      </c>
      <c r="J8">
        <v>14.198095240000001</v>
      </c>
      <c r="K8">
        <v>83.9</v>
      </c>
      <c r="L8">
        <v>3.43</v>
      </c>
      <c r="M8">
        <v>-4.6842719999999997E-3</v>
      </c>
      <c r="N8">
        <v>-4.984741E-3</v>
      </c>
      <c r="O8">
        <v>-3.0046800000000002E-4</v>
      </c>
      <c r="P8">
        <v>-5.5860859999999997E-3</v>
      </c>
      <c r="Q8">
        <v>-7.175341E-3</v>
      </c>
      <c r="R8">
        <v>-1.5892549999999999E-3</v>
      </c>
      <c r="S8">
        <v>-3.0074803000000001E-2</v>
      </c>
      <c r="T8">
        <v>-3.1906218E-2</v>
      </c>
      <c r="U8">
        <v>-1.8314150000000001E-3</v>
      </c>
      <c r="V8">
        <v>-1.6749381000000001E-2</v>
      </c>
      <c r="W8">
        <v>-2.0260054E-2</v>
      </c>
      <c r="X8">
        <v>-3.5106730000000002E-3</v>
      </c>
      <c r="Y8">
        <v>-9.864388E-3</v>
      </c>
      <c r="Z8">
        <v>-1.1375197E-2</v>
      </c>
      <c r="AA8">
        <v>-1.510808E-3</v>
      </c>
      <c r="AB8">
        <v>2.2684287749999998</v>
      </c>
      <c r="AC8">
        <v>2.190057726</v>
      </c>
      <c r="AD8">
        <v>-7.8371048999999998E-2</v>
      </c>
      <c r="AE8">
        <v>7.7870500999999995E-2</v>
      </c>
      <c r="AF8">
        <v>3.9635994000000001E-2</v>
      </c>
      <c r="AG8">
        <v>-3.8234507000000001E-2</v>
      </c>
      <c r="AH8">
        <v>-2.1975631999999998E-2</v>
      </c>
      <c r="AI8">
        <v>-3.0024000000000001E-3</v>
      </c>
      <c r="AJ8">
        <v>1.8973232E-2</v>
      </c>
      <c r="AK8">
        <v>7.5</v>
      </c>
    </row>
    <row r="9" spans="1:37" x14ac:dyDescent="0.35">
      <c r="A9">
        <v>7</v>
      </c>
      <c r="B9">
        <v>2014</v>
      </c>
      <c r="C9">
        <v>2</v>
      </c>
      <c r="D9">
        <v>5</v>
      </c>
      <c r="E9">
        <v>125.4863775</v>
      </c>
      <c r="F9">
        <v>0.9</v>
      </c>
      <c r="I9">
        <v>56.964500000000001</v>
      </c>
      <c r="J9">
        <v>12.4752381</v>
      </c>
      <c r="K9">
        <v>85.91</v>
      </c>
      <c r="L9">
        <v>3.43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7.5</v>
      </c>
    </row>
    <row r="10" spans="1:37" x14ac:dyDescent="0.35">
      <c r="A10">
        <v>8</v>
      </c>
      <c r="B10">
        <v>2014</v>
      </c>
      <c r="C10">
        <v>2</v>
      </c>
      <c r="D10">
        <v>6</v>
      </c>
      <c r="E10">
        <v>126.2392957</v>
      </c>
      <c r="F10">
        <v>0.6</v>
      </c>
      <c r="I10">
        <v>94.187142859999994</v>
      </c>
      <c r="J10">
        <v>11.541428570000001</v>
      </c>
      <c r="K10">
        <v>87.53</v>
      </c>
      <c r="L10">
        <v>3.87</v>
      </c>
      <c r="M10">
        <v>-6.1183799999999997E-4</v>
      </c>
      <c r="N10" s="1">
        <v>9.9900000000000002E-5</v>
      </c>
      <c r="O10">
        <v>7.1169799999999997E-4</v>
      </c>
      <c r="P10">
        <v>-2.236212E-3</v>
      </c>
      <c r="Q10">
        <v>0</v>
      </c>
      <c r="R10">
        <v>2.236212E-3</v>
      </c>
      <c r="S10">
        <v>-5.036441E-3</v>
      </c>
      <c r="T10">
        <v>-2.4642679999999999E-3</v>
      </c>
      <c r="U10">
        <v>2.5721730000000001E-3</v>
      </c>
      <c r="V10">
        <v>6.2633649999999999E-3</v>
      </c>
      <c r="W10">
        <v>-7.1203300000000005E-4</v>
      </c>
      <c r="X10">
        <v>-6.9753979999999998E-3</v>
      </c>
      <c r="Y10">
        <v>-3.1327339999999999E-3</v>
      </c>
      <c r="Z10">
        <v>-4.4709390000000002E-3</v>
      </c>
      <c r="AA10">
        <v>-1.3382050000000001E-3</v>
      </c>
      <c r="AB10">
        <v>0.43419744700000001</v>
      </c>
      <c r="AC10">
        <v>-5.4534819999999998E-2</v>
      </c>
      <c r="AD10">
        <v>-0.488732267</v>
      </c>
      <c r="AE10">
        <v>6.0679340999999998E-2</v>
      </c>
      <c r="AF10">
        <v>1.7831698999999999E-2</v>
      </c>
      <c r="AG10">
        <v>-4.2847641999999998E-2</v>
      </c>
      <c r="AH10">
        <v>-1.4467216E-2</v>
      </c>
      <c r="AI10">
        <v>-1.0316881999999999E-2</v>
      </c>
      <c r="AJ10">
        <v>4.1503340000000003E-3</v>
      </c>
      <c r="AK10">
        <v>7.5</v>
      </c>
    </row>
    <row r="11" spans="1:37" x14ac:dyDescent="0.35">
      <c r="A11">
        <v>9</v>
      </c>
      <c r="B11">
        <v>2014</v>
      </c>
      <c r="C11">
        <v>3</v>
      </c>
      <c r="D11">
        <v>7</v>
      </c>
      <c r="E11">
        <v>126.8704922</v>
      </c>
      <c r="F11">
        <v>0.5</v>
      </c>
      <c r="I11">
        <v>79.587391299999993</v>
      </c>
      <c r="J11">
        <v>12.296363639999999</v>
      </c>
      <c r="K11">
        <v>86.77</v>
      </c>
      <c r="L11">
        <v>3.46</v>
      </c>
      <c r="M11">
        <v>-2.2440139999999999E-3</v>
      </c>
      <c r="N11">
        <v>-1.313928E-3</v>
      </c>
      <c r="O11">
        <v>9.3008700000000001E-4</v>
      </c>
      <c r="P11">
        <v>-2.494432E-3</v>
      </c>
      <c r="Q11">
        <v>2.0826800000000001E-4</v>
      </c>
      <c r="R11">
        <v>2.7027000000000002E-3</v>
      </c>
      <c r="S11">
        <v>-5.8353420000000003E-3</v>
      </c>
      <c r="T11">
        <v>-2.9411760000000002E-3</v>
      </c>
      <c r="U11">
        <v>2.8941660000000001E-3</v>
      </c>
      <c r="V11">
        <v>-1.6500639999999999E-3</v>
      </c>
      <c r="W11">
        <v>1.36943E-3</v>
      </c>
      <c r="X11">
        <v>3.0194940000000002E-3</v>
      </c>
      <c r="Y11">
        <v>-1.7902650000000001E-3</v>
      </c>
      <c r="Z11">
        <v>-4.3455769999999998E-3</v>
      </c>
      <c r="AA11">
        <v>-2.5553120000000001E-3</v>
      </c>
      <c r="AB11">
        <v>0.39246266299999999</v>
      </c>
      <c r="AC11">
        <v>-3.0349734E-2</v>
      </c>
      <c r="AD11">
        <v>-0.42281239700000001</v>
      </c>
      <c r="AE11">
        <v>-5.2513865999999999E-2</v>
      </c>
      <c r="AF11">
        <v>-5.7769929999999997E-2</v>
      </c>
      <c r="AG11">
        <v>-5.2560640000000004E-3</v>
      </c>
      <c r="AH11">
        <v>-5.9721082000000002E-2</v>
      </c>
      <c r="AI11">
        <v>1.4587190999999999E-2</v>
      </c>
      <c r="AJ11">
        <v>7.4308272999999994E-2</v>
      </c>
      <c r="AK11">
        <v>8</v>
      </c>
    </row>
    <row r="12" spans="1:37" x14ac:dyDescent="0.35">
      <c r="A12">
        <v>10</v>
      </c>
      <c r="B12">
        <v>2014</v>
      </c>
      <c r="C12">
        <v>3</v>
      </c>
      <c r="D12">
        <v>8</v>
      </c>
      <c r="E12">
        <v>127.12423320000001</v>
      </c>
      <c r="F12">
        <v>0.2</v>
      </c>
      <c r="I12">
        <v>69.535238100000001</v>
      </c>
      <c r="J12">
        <v>13.491904760000001</v>
      </c>
      <c r="K12">
        <v>84.07</v>
      </c>
      <c r="L12">
        <v>2.64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8</v>
      </c>
    </row>
    <row r="13" spans="1:37" x14ac:dyDescent="0.35">
      <c r="A13">
        <v>11</v>
      </c>
      <c r="B13">
        <v>2014</v>
      </c>
      <c r="C13">
        <v>3</v>
      </c>
      <c r="D13">
        <v>9</v>
      </c>
      <c r="E13">
        <v>128.01410279999999</v>
      </c>
      <c r="F13">
        <v>0.7</v>
      </c>
      <c r="I13">
        <v>47.419090910000001</v>
      </c>
      <c r="J13">
        <v>13.46666667</v>
      </c>
      <c r="K13">
        <v>81.510000000000005</v>
      </c>
      <c r="L13">
        <v>2.56</v>
      </c>
      <c r="M13">
        <v>-2.9286360000000001E-3</v>
      </c>
      <c r="N13">
        <v>-2.2362269999999999E-3</v>
      </c>
      <c r="O13">
        <v>6.9240899999999995E-4</v>
      </c>
      <c r="P13">
        <v>-4.9255879999999998E-3</v>
      </c>
      <c r="Q13">
        <v>-3.3801629999999998E-3</v>
      </c>
      <c r="R13">
        <v>1.545425E-3</v>
      </c>
      <c r="S13">
        <v>-2.0575680000000001E-3</v>
      </c>
      <c r="T13">
        <v>0</v>
      </c>
      <c r="U13">
        <v>2.0575680000000001E-3</v>
      </c>
      <c r="V13">
        <v>-3.8989129999999999E-3</v>
      </c>
      <c r="W13">
        <v>-3.5273370000000002E-3</v>
      </c>
      <c r="X13">
        <v>3.71577E-4</v>
      </c>
      <c r="Y13">
        <v>-2.0223345E-2</v>
      </c>
      <c r="Z13">
        <v>-2.2626223000000001E-2</v>
      </c>
      <c r="AA13">
        <v>-2.4028779999999998E-3</v>
      </c>
      <c r="AB13">
        <v>1.179364632</v>
      </c>
      <c r="AC13">
        <v>0.82490008199999998</v>
      </c>
      <c r="AD13">
        <v>-0.35446454999999999</v>
      </c>
      <c r="AE13">
        <v>-0.116242375</v>
      </c>
      <c r="AF13">
        <v>-0.13739754700000001</v>
      </c>
      <c r="AG13">
        <v>-2.1155172E-2</v>
      </c>
      <c r="AH13">
        <v>-3.5345504999999999E-2</v>
      </c>
      <c r="AI13">
        <v>1.3780582E-2</v>
      </c>
      <c r="AJ13">
        <v>4.9126086999999999E-2</v>
      </c>
      <c r="AK13">
        <v>8</v>
      </c>
    </row>
    <row r="14" spans="1:37" x14ac:dyDescent="0.35">
      <c r="A14">
        <v>12</v>
      </c>
      <c r="B14">
        <v>2014</v>
      </c>
      <c r="C14">
        <v>4</v>
      </c>
      <c r="D14">
        <v>10</v>
      </c>
      <c r="E14">
        <v>129.0382156</v>
      </c>
      <c r="F14">
        <v>0.8</v>
      </c>
      <c r="I14">
        <v>53.480869570000003</v>
      </c>
      <c r="J14">
        <v>18.058695650000001</v>
      </c>
      <c r="K14">
        <v>76.510000000000005</v>
      </c>
      <c r="L14">
        <v>2.31</v>
      </c>
      <c r="M14">
        <v>1.5836719999999999E-3</v>
      </c>
      <c r="N14">
        <v>4.3298970000000001E-3</v>
      </c>
      <c r="O14">
        <v>2.7462250000000001E-3</v>
      </c>
      <c r="P14">
        <v>-9.9517570000000003E-3</v>
      </c>
      <c r="Q14">
        <v>-3.2112999999999998E-4</v>
      </c>
      <c r="R14">
        <v>9.6306259999999998E-3</v>
      </c>
      <c r="S14">
        <v>-8.3465020000000004E-3</v>
      </c>
      <c r="T14">
        <v>3.4107159999999998E-3</v>
      </c>
      <c r="U14">
        <v>1.1757218999999999E-2</v>
      </c>
      <c r="V14">
        <v>8.2881900000000008E-3</v>
      </c>
      <c r="W14">
        <v>1.0258145E-2</v>
      </c>
      <c r="X14">
        <v>1.9699549999999998E-3</v>
      </c>
      <c r="Y14">
        <v>1.4677012999999999E-2</v>
      </c>
      <c r="Z14">
        <v>1.0215548E-2</v>
      </c>
      <c r="AA14">
        <v>-4.4614650000000004E-3</v>
      </c>
      <c r="AB14">
        <v>-0.32674155300000002</v>
      </c>
      <c r="AC14">
        <v>-1.3924789829999999</v>
      </c>
      <c r="AD14">
        <v>-1.06573743</v>
      </c>
      <c r="AE14">
        <v>-0.36312932999999997</v>
      </c>
      <c r="AF14">
        <v>-0.56137161999999996</v>
      </c>
      <c r="AG14">
        <v>-0.19824228999999999</v>
      </c>
      <c r="AH14">
        <v>-0.75250432599999995</v>
      </c>
      <c r="AI14">
        <v>-1.019893234</v>
      </c>
      <c r="AJ14">
        <v>-0.26738890799999998</v>
      </c>
      <c r="AK14">
        <v>9.5</v>
      </c>
    </row>
    <row r="15" spans="1:37" x14ac:dyDescent="0.35">
      <c r="A15">
        <v>13</v>
      </c>
      <c r="B15">
        <v>2014</v>
      </c>
      <c r="C15">
        <v>4</v>
      </c>
      <c r="D15">
        <v>11</v>
      </c>
      <c r="E15">
        <v>130.7157124</v>
      </c>
      <c r="F15">
        <v>1.3</v>
      </c>
      <c r="I15">
        <v>89.544210530000001</v>
      </c>
      <c r="J15">
        <v>13.413157890000001</v>
      </c>
      <c r="K15">
        <v>68.95</v>
      </c>
      <c r="L15">
        <v>1.87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9.5</v>
      </c>
    </row>
    <row r="16" spans="1:37" x14ac:dyDescent="0.35">
      <c r="A16">
        <v>14</v>
      </c>
      <c r="B16">
        <v>2014</v>
      </c>
      <c r="C16">
        <v>4</v>
      </c>
      <c r="D16">
        <v>12</v>
      </c>
      <c r="E16">
        <v>134.11432099999999</v>
      </c>
      <c r="F16">
        <v>2.6</v>
      </c>
      <c r="G16">
        <v>100</v>
      </c>
      <c r="I16">
        <v>62.935652169999997</v>
      </c>
      <c r="J16">
        <v>16.292272730000001</v>
      </c>
      <c r="K16">
        <v>56.85</v>
      </c>
      <c r="L16">
        <v>-1.46</v>
      </c>
      <c r="M16">
        <v>-3.2827778000000002E-2</v>
      </c>
      <c r="N16">
        <v>-3.9631133999999998E-2</v>
      </c>
      <c r="O16">
        <v>-6.803356E-3</v>
      </c>
      <c r="P16">
        <v>-0.104029859</v>
      </c>
      <c r="Q16">
        <v>-0.12980039700000001</v>
      </c>
      <c r="R16">
        <v>-2.5770537999999999E-2</v>
      </c>
      <c r="S16">
        <v>-0.120861417</v>
      </c>
      <c r="T16">
        <v>-0.151732378</v>
      </c>
      <c r="U16">
        <v>-3.0870960999999999E-2</v>
      </c>
      <c r="V16">
        <v>-7.7943265999999997E-2</v>
      </c>
      <c r="W16">
        <v>-8.6356252999999994E-2</v>
      </c>
      <c r="X16">
        <v>-8.4129879999999997E-3</v>
      </c>
      <c r="Y16">
        <v>-8.3941762000000003E-2</v>
      </c>
      <c r="Z16">
        <v>-9.8470587999999998E-2</v>
      </c>
      <c r="AA16">
        <v>-1.4528826E-2</v>
      </c>
      <c r="AB16">
        <v>13.414727340000001</v>
      </c>
      <c r="AC16">
        <v>16.06945224</v>
      </c>
      <c r="AD16">
        <v>2.6547249009999998</v>
      </c>
      <c r="AE16">
        <v>0.33990173099999998</v>
      </c>
      <c r="AF16">
        <v>0.212743565</v>
      </c>
      <c r="AG16">
        <v>-0.12715816599999999</v>
      </c>
      <c r="AH16">
        <v>0.155956816</v>
      </c>
      <c r="AI16">
        <v>9.3930030000000005E-3</v>
      </c>
      <c r="AJ16">
        <v>-0.14656381399999999</v>
      </c>
      <c r="AK16">
        <v>17</v>
      </c>
    </row>
    <row r="17" spans="1:37" x14ac:dyDescent="0.35">
      <c r="A17">
        <v>15</v>
      </c>
      <c r="B17">
        <v>2015</v>
      </c>
      <c r="C17">
        <v>1</v>
      </c>
      <c r="D17">
        <v>1</v>
      </c>
      <c r="E17">
        <v>139.34477949999999</v>
      </c>
      <c r="F17">
        <v>3.9</v>
      </c>
      <c r="G17">
        <v>82.6</v>
      </c>
      <c r="H17">
        <v>82.6</v>
      </c>
      <c r="I17">
        <v>57.433684210000003</v>
      </c>
      <c r="J17">
        <v>19.119499999999999</v>
      </c>
      <c r="K17">
        <v>51.54</v>
      </c>
      <c r="L17">
        <v>-2.89</v>
      </c>
      <c r="M17">
        <v>9.5748689999999997E-3</v>
      </c>
      <c r="N17">
        <v>2.840909E-3</v>
      </c>
      <c r="O17">
        <v>-6.7339599999999998E-3</v>
      </c>
      <c r="P17">
        <v>2.0794315000000001E-2</v>
      </c>
      <c r="Q17">
        <v>-4.8840050000000003E-3</v>
      </c>
      <c r="R17">
        <v>-2.5678320000000001E-2</v>
      </c>
      <c r="S17">
        <v>3.0307383E-2</v>
      </c>
      <c r="T17">
        <v>0</v>
      </c>
      <c r="U17">
        <v>-3.0307383E-2</v>
      </c>
      <c r="V17">
        <v>1.0858069999999999E-2</v>
      </c>
      <c r="W17">
        <v>7.1428569999999999E-3</v>
      </c>
      <c r="X17">
        <v>-3.7152130000000002E-3</v>
      </c>
      <c r="Y17">
        <v>2.9215522000000001E-2</v>
      </c>
      <c r="Z17">
        <v>1.744186E-2</v>
      </c>
      <c r="AA17">
        <v>-1.1773662000000001E-2</v>
      </c>
      <c r="AB17">
        <v>-3.9048000900000002</v>
      </c>
      <c r="AC17">
        <v>-1.265610313</v>
      </c>
      <c r="AD17">
        <v>2.6391897769999999</v>
      </c>
      <c r="AE17">
        <v>0.65560564200000004</v>
      </c>
      <c r="AF17">
        <v>0.52114965099999999</v>
      </c>
      <c r="AG17">
        <v>-0.134455991</v>
      </c>
      <c r="AH17">
        <v>0.15319355100000001</v>
      </c>
      <c r="AI17">
        <v>-1.12052E-2</v>
      </c>
      <c r="AJ17">
        <v>-0.16439875100000001</v>
      </c>
      <c r="AK17">
        <v>15</v>
      </c>
    </row>
    <row r="18" spans="1:37" x14ac:dyDescent="0.35">
      <c r="A18">
        <v>16</v>
      </c>
      <c r="B18">
        <v>2015</v>
      </c>
      <c r="C18">
        <v>1</v>
      </c>
      <c r="D18">
        <v>2</v>
      </c>
      <c r="E18">
        <v>142.41036460000001</v>
      </c>
      <c r="F18">
        <v>2.2000000000000002</v>
      </c>
      <c r="G18">
        <v>80.287199999999999</v>
      </c>
      <c r="H18">
        <v>97.2</v>
      </c>
      <c r="I18">
        <v>261.85473680000001</v>
      </c>
      <c r="J18">
        <v>15.90421053</v>
      </c>
      <c r="K18">
        <v>52.22</v>
      </c>
      <c r="L18">
        <v>0.75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15</v>
      </c>
    </row>
    <row r="19" spans="1:37" x14ac:dyDescent="0.35">
      <c r="A19">
        <v>17</v>
      </c>
      <c r="B19">
        <v>2015</v>
      </c>
      <c r="C19">
        <v>1</v>
      </c>
      <c r="D19">
        <v>3</v>
      </c>
      <c r="E19">
        <v>144.11928900000001</v>
      </c>
      <c r="F19">
        <v>1.2</v>
      </c>
      <c r="G19">
        <v>89.038504799999998</v>
      </c>
      <c r="H19">
        <v>110.9</v>
      </c>
      <c r="I19">
        <v>106.867619</v>
      </c>
      <c r="J19">
        <v>14.81272727</v>
      </c>
      <c r="K19">
        <v>57.38</v>
      </c>
      <c r="L19">
        <v>1.37</v>
      </c>
      <c r="M19">
        <v>7.6040750000000001E-3</v>
      </c>
      <c r="N19">
        <v>4.6012270000000003E-3</v>
      </c>
      <c r="O19">
        <v>-3.0028479999999998E-3</v>
      </c>
      <c r="P19">
        <v>2.3235568000000002E-2</v>
      </c>
      <c r="Q19">
        <v>1.0799136000000001E-2</v>
      </c>
      <c r="R19">
        <v>-1.2436432000000001E-2</v>
      </c>
      <c r="S19">
        <v>1.8716578000000001E-2</v>
      </c>
      <c r="T19">
        <v>4.6728969999999996E-3</v>
      </c>
      <c r="U19">
        <v>-1.4043681000000001E-2</v>
      </c>
      <c r="V19">
        <v>7.208519E-3</v>
      </c>
      <c r="W19">
        <v>1.4306150000000001E-3</v>
      </c>
      <c r="X19">
        <v>-5.7779040000000004E-3</v>
      </c>
      <c r="Y19">
        <v>1.3704328999999999E-2</v>
      </c>
      <c r="Z19">
        <v>3.4403670000000002E-3</v>
      </c>
      <c r="AA19">
        <v>-1.0263962E-2</v>
      </c>
      <c r="AB19">
        <v>-2.3106114870000001</v>
      </c>
      <c r="AC19">
        <v>-1.120470412</v>
      </c>
      <c r="AD19">
        <v>1.1901410750000001</v>
      </c>
      <c r="AE19">
        <v>0.16465111800000001</v>
      </c>
      <c r="AF19">
        <v>3.3664039E-2</v>
      </c>
      <c r="AG19">
        <v>-0.13098707900000001</v>
      </c>
      <c r="AH19">
        <v>-0.50642717999999998</v>
      </c>
      <c r="AI19">
        <v>-0.66437753200000005</v>
      </c>
      <c r="AJ19">
        <v>-0.15795035199999999</v>
      </c>
      <c r="AK19">
        <v>14</v>
      </c>
    </row>
    <row r="20" spans="1:37" x14ac:dyDescent="0.35">
      <c r="A20">
        <v>18</v>
      </c>
      <c r="B20">
        <v>2015</v>
      </c>
      <c r="C20">
        <v>2</v>
      </c>
      <c r="D20">
        <v>4</v>
      </c>
      <c r="E20">
        <v>144.83988550000001</v>
      </c>
      <c r="F20">
        <v>0.5</v>
      </c>
      <c r="G20">
        <v>84.853695070000001</v>
      </c>
      <c r="H20">
        <v>95.3</v>
      </c>
      <c r="I20">
        <v>4.1195454549999999</v>
      </c>
      <c r="J20">
        <v>13.4947619</v>
      </c>
      <c r="K20">
        <v>65</v>
      </c>
      <c r="L20">
        <v>3.12</v>
      </c>
      <c r="M20">
        <v>1.5840279999999999E-3</v>
      </c>
      <c r="N20">
        <v>-1.9704430000000001E-3</v>
      </c>
      <c r="O20">
        <v>-3.554471E-3</v>
      </c>
      <c r="P20">
        <v>1.4581579000000001E-2</v>
      </c>
      <c r="Q20">
        <v>0</v>
      </c>
      <c r="R20">
        <v>-1.4581579000000001E-2</v>
      </c>
      <c r="S20">
        <v>1.6503028999999999E-2</v>
      </c>
      <c r="T20">
        <v>0</v>
      </c>
      <c r="U20">
        <v>-1.6503028999999999E-2</v>
      </c>
      <c r="V20">
        <v>8.4535040000000006E-3</v>
      </c>
      <c r="W20">
        <v>3.8961040000000001E-3</v>
      </c>
      <c r="X20">
        <v>-4.5573999999999996E-3</v>
      </c>
      <c r="Y20">
        <v>1.0395059E-2</v>
      </c>
      <c r="Z20">
        <v>2.0345879999999999E-3</v>
      </c>
      <c r="AA20">
        <v>-8.3604709999999995E-3</v>
      </c>
      <c r="AB20">
        <v>-1.6178765079999999</v>
      </c>
      <c r="AC20">
        <v>-0.220554314</v>
      </c>
      <c r="AD20">
        <v>1.397322194</v>
      </c>
      <c r="AE20">
        <v>-0.116254338</v>
      </c>
      <c r="AF20">
        <v>-0.16009461699999999</v>
      </c>
      <c r="AG20">
        <v>-4.3840279000000003E-2</v>
      </c>
      <c r="AH20">
        <v>5.8382340000000003E-3</v>
      </c>
      <c r="AI20">
        <v>1.4257591999999999E-2</v>
      </c>
      <c r="AJ20">
        <v>8.4193580000000001E-3</v>
      </c>
      <c r="AK20">
        <v>12.5</v>
      </c>
    </row>
    <row r="21" spans="1:37" x14ac:dyDescent="0.35">
      <c r="A21">
        <v>19</v>
      </c>
      <c r="B21">
        <v>2015</v>
      </c>
      <c r="C21">
        <v>2</v>
      </c>
      <c r="D21">
        <v>5</v>
      </c>
      <c r="E21">
        <v>145.41924499999999</v>
      </c>
      <c r="F21">
        <v>0.4</v>
      </c>
      <c r="G21">
        <v>83.920304430000002</v>
      </c>
      <c r="H21">
        <v>98.9</v>
      </c>
      <c r="I21">
        <v>22.077777780000002</v>
      </c>
      <c r="J21">
        <v>13.3385</v>
      </c>
      <c r="K21">
        <v>66.989999999999995</v>
      </c>
      <c r="L21">
        <v>3.69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12.5</v>
      </c>
    </row>
    <row r="22" spans="1:37" x14ac:dyDescent="0.35">
      <c r="A22">
        <v>20</v>
      </c>
      <c r="B22">
        <v>2015</v>
      </c>
      <c r="C22">
        <v>2</v>
      </c>
      <c r="D22">
        <v>6</v>
      </c>
      <c r="E22">
        <v>145.7100835</v>
      </c>
      <c r="F22">
        <v>0.2</v>
      </c>
      <c r="G22">
        <v>85.263029299999999</v>
      </c>
      <c r="H22">
        <v>101.6</v>
      </c>
      <c r="I22">
        <v>3.9995238099999999</v>
      </c>
      <c r="J22">
        <v>14.339545449999999</v>
      </c>
      <c r="K22">
        <v>62.19</v>
      </c>
      <c r="L22">
        <v>3.13</v>
      </c>
      <c r="M22">
        <v>2.8477720000000002E-3</v>
      </c>
      <c r="N22">
        <v>-1.0060360000000001E-3</v>
      </c>
      <c r="O22">
        <v>-3.8538079999999998E-3</v>
      </c>
      <c r="P22">
        <v>1.7376807000000001E-2</v>
      </c>
      <c r="Q22">
        <v>2.0470829999999999E-3</v>
      </c>
      <c r="R22">
        <v>-1.5329723999999999E-2</v>
      </c>
      <c r="S22">
        <v>1.4524311E-2</v>
      </c>
      <c r="T22">
        <v>-3.1315240000000001E-3</v>
      </c>
      <c r="U22">
        <v>-1.7655835000000002E-2</v>
      </c>
      <c r="V22">
        <v>7.5411970000000004E-3</v>
      </c>
      <c r="W22">
        <v>2.239642E-3</v>
      </c>
      <c r="X22">
        <v>-5.3015550000000003E-3</v>
      </c>
      <c r="Y22" s="1">
        <v>2.7399999999999999E-5</v>
      </c>
      <c r="Z22">
        <v>-6.9124420000000004E-3</v>
      </c>
      <c r="AA22">
        <v>-6.9398029999999996E-3</v>
      </c>
      <c r="AB22">
        <v>-1.3889688360000001</v>
      </c>
      <c r="AC22">
        <v>-1.0711181E-2</v>
      </c>
      <c r="AD22">
        <v>1.378257654</v>
      </c>
      <c r="AE22">
        <v>0.112030884</v>
      </c>
      <c r="AF22">
        <v>3.1986140000000003E-2</v>
      </c>
      <c r="AG22">
        <v>-8.0044744000000001E-2</v>
      </c>
      <c r="AH22">
        <v>7.3401556000000007E-2</v>
      </c>
      <c r="AI22">
        <v>-2.0716469999999998E-3</v>
      </c>
      <c r="AJ22">
        <v>-7.5473203000000003E-2</v>
      </c>
      <c r="AK22">
        <v>11.5</v>
      </c>
    </row>
    <row r="23" spans="1:37" x14ac:dyDescent="0.35">
      <c r="A23">
        <v>21</v>
      </c>
      <c r="B23">
        <v>2015</v>
      </c>
      <c r="C23">
        <v>3</v>
      </c>
      <c r="D23">
        <v>7</v>
      </c>
      <c r="E23">
        <v>146.87576419999999</v>
      </c>
      <c r="F23">
        <v>0.8</v>
      </c>
      <c r="G23">
        <v>86.37144868</v>
      </c>
      <c r="H23">
        <v>101.3</v>
      </c>
      <c r="I23">
        <v>38.554347829999998</v>
      </c>
      <c r="J23">
        <v>14.352272729999999</v>
      </c>
      <c r="K23">
        <v>59.76</v>
      </c>
      <c r="L23">
        <v>3.07</v>
      </c>
      <c r="M23">
        <v>3.709038E-3</v>
      </c>
      <c r="N23">
        <v>4.0201009999999999E-3</v>
      </c>
      <c r="O23">
        <v>3.1106200000000002E-4</v>
      </c>
      <c r="P23">
        <v>1.7420827999999999E-2</v>
      </c>
      <c r="Q23">
        <v>1.8181817999999999E-2</v>
      </c>
      <c r="R23">
        <v>7.6099100000000003E-4</v>
      </c>
      <c r="S23">
        <v>-4.02729E-4</v>
      </c>
      <c r="T23">
        <v>0</v>
      </c>
      <c r="U23">
        <v>4.02729E-4</v>
      </c>
      <c r="V23">
        <v>-6.9466299999999996E-3</v>
      </c>
      <c r="W23">
        <v>-1.0662177E-2</v>
      </c>
      <c r="X23">
        <v>-3.715547E-3</v>
      </c>
      <c r="Y23">
        <v>1.011032E-3</v>
      </c>
      <c r="Z23">
        <v>-5.1258149999999997E-3</v>
      </c>
      <c r="AA23">
        <v>-6.1368480000000003E-3</v>
      </c>
      <c r="AB23">
        <v>-0.23885630099999999</v>
      </c>
      <c r="AC23">
        <v>-0.55272081299999998</v>
      </c>
      <c r="AD23">
        <v>-0.31386451199999998</v>
      </c>
      <c r="AE23">
        <v>3.3989608999999997E-2</v>
      </c>
      <c r="AF23">
        <v>-3.5369423999999997E-2</v>
      </c>
      <c r="AG23">
        <v>-6.9359033E-2</v>
      </c>
      <c r="AH23">
        <v>0.17165581699999999</v>
      </c>
      <c r="AI23">
        <v>0.13699349799999999</v>
      </c>
      <c r="AJ23">
        <v>-3.4662318999999997E-2</v>
      </c>
      <c r="AK23">
        <v>11</v>
      </c>
    </row>
    <row r="24" spans="1:37" x14ac:dyDescent="0.35">
      <c r="A24">
        <v>22</v>
      </c>
      <c r="B24">
        <v>2015</v>
      </c>
      <c r="C24">
        <v>3</v>
      </c>
      <c r="D24">
        <v>8</v>
      </c>
      <c r="E24">
        <v>147.46326719999999</v>
      </c>
      <c r="F24">
        <v>0.4</v>
      </c>
      <c r="G24">
        <v>86.80330592</v>
      </c>
      <c r="H24">
        <v>100.5</v>
      </c>
      <c r="I24">
        <v>8.0176190480000002</v>
      </c>
      <c r="J24">
        <v>19.428095240000001</v>
      </c>
      <c r="K24">
        <v>52.44</v>
      </c>
      <c r="L24">
        <v>2.4700000000000002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11</v>
      </c>
    </row>
    <row r="25" spans="1:37" x14ac:dyDescent="0.35">
      <c r="A25">
        <v>23</v>
      </c>
      <c r="B25">
        <v>2015</v>
      </c>
      <c r="C25">
        <v>3</v>
      </c>
      <c r="D25">
        <v>9</v>
      </c>
      <c r="E25">
        <v>148.34804679999999</v>
      </c>
      <c r="F25">
        <v>0.6</v>
      </c>
      <c r="G25">
        <v>87.671338980000002</v>
      </c>
      <c r="H25">
        <v>101</v>
      </c>
      <c r="I25">
        <v>15.69090909</v>
      </c>
      <c r="J25">
        <v>24.377142859999999</v>
      </c>
      <c r="K25">
        <v>51.84</v>
      </c>
      <c r="L25">
        <v>2.2200000000000002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11</v>
      </c>
    </row>
    <row r="26" spans="1:37" x14ac:dyDescent="0.35">
      <c r="A26">
        <v>24</v>
      </c>
      <c r="B26">
        <v>2015</v>
      </c>
      <c r="C26">
        <v>4</v>
      </c>
      <c r="D26">
        <v>10</v>
      </c>
      <c r="E26">
        <v>149.38648309999999</v>
      </c>
      <c r="F26">
        <v>0.7</v>
      </c>
      <c r="G26">
        <v>92.230248610000004</v>
      </c>
      <c r="H26">
        <v>105.2</v>
      </c>
      <c r="I26">
        <v>83.001818180000001</v>
      </c>
      <c r="J26">
        <v>16.789545449999999</v>
      </c>
      <c r="K26">
        <v>54.48</v>
      </c>
      <c r="L26">
        <v>3.27</v>
      </c>
      <c r="M26">
        <v>9.4204100000000002E-4</v>
      </c>
      <c r="N26" s="1">
        <v>9.8200000000000002E-5</v>
      </c>
      <c r="O26">
        <v>-8.4380900000000005E-4</v>
      </c>
      <c r="P26">
        <v>1.2590567E-2</v>
      </c>
      <c r="Q26">
        <v>7.2013420000000003E-3</v>
      </c>
      <c r="R26">
        <v>-5.3892260000000004E-3</v>
      </c>
      <c r="S26">
        <v>1.596674E-3</v>
      </c>
      <c r="T26">
        <v>-2.6961960000000001E-3</v>
      </c>
      <c r="U26">
        <v>-4.2928699999999998E-3</v>
      </c>
      <c r="V26">
        <v>2.7192029999999999E-3</v>
      </c>
      <c r="W26">
        <v>-5.7808859999999998E-3</v>
      </c>
      <c r="X26">
        <v>-8.5000879999999994E-3</v>
      </c>
      <c r="Y26">
        <v>-6.5483579999999998E-3</v>
      </c>
      <c r="Z26">
        <v>-1.2847157E-2</v>
      </c>
      <c r="AA26">
        <v>-6.2987980000000004E-3</v>
      </c>
      <c r="AB26">
        <v>-9.1197180000000003E-2</v>
      </c>
      <c r="AC26">
        <v>0.244000309</v>
      </c>
      <c r="AD26">
        <v>0.33519748900000002</v>
      </c>
      <c r="AE26">
        <v>-0.88322387899999999</v>
      </c>
      <c r="AF26">
        <v>-0.99076352000000001</v>
      </c>
      <c r="AG26">
        <v>-0.10753964100000001</v>
      </c>
      <c r="AH26">
        <v>0.10251605599999999</v>
      </c>
      <c r="AI26">
        <v>-3.9111290000000002E-3</v>
      </c>
      <c r="AJ26">
        <v>-0.10642718499999999</v>
      </c>
      <c r="AK26">
        <v>11</v>
      </c>
    </row>
    <row r="27" spans="1:37" x14ac:dyDescent="0.35">
      <c r="A27">
        <v>25</v>
      </c>
      <c r="B27">
        <v>2015</v>
      </c>
      <c r="C27">
        <v>4</v>
      </c>
      <c r="D27">
        <v>11</v>
      </c>
      <c r="E27">
        <v>150.58157499999999</v>
      </c>
      <c r="F27">
        <v>0.8</v>
      </c>
      <c r="G27">
        <v>91.769097369999997</v>
      </c>
      <c r="H27">
        <v>99.5</v>
      </c>
      <c r="I27">
        <v>93.840999999999994</v>
      </c>
      <c r="J27">
        <v>16.21</v>
      </c>
      <c r="K27">
        <v>54.21</v>
      </c>
      <c r="L27">
        <v>3.64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11</v>
      </c>
    </row>
    <row r="28" spans="1:37" x14ac:dyDescent="0.35">
      <c r="A28">
        <v>26</v>
      </c>
      <c r="B28">
        <v>2015</v>
      </c>
      <c r="C28">
        <v>4</v>
      </c>
      <c r="D28">
        <v>12</v>
      </c>
      <c r="E28">
        <v>151.78622759999999</v>
      </c>
      <c r="F28">
        <v>0.8</v>
      </c>
      <c r="G28">
        <v>99.018856060000005</v>
      </c>
      <c r="H28">
        <v>107.9</v>
      </c>
      <c r="I28">
        <v>1.6782608699999999</v>
      </c>
      <c r="J28">
        <v>18.025454549999999</v>
      </c>
      <c r="K28">
        <v>50.15</v>
      </c>
      <c r="L28">
        <v>3.42</v>
      </c>
      <c r="M28">
        <v>-1.5642364999999998E-2</v>
      </c>
      <c r="N28">
        <v>-1.6633663E-2</v>
      </c>
      <c r="O28">
        <v>-9.9129800000000005E-4</v>
      </c>
      <c r="P28">
        <v>3.0775830000000001E-3</v>
      </c>
      <c r="Q28">
        <v>0</v>
      </c>
      <c r="R28">
        <v>-3.0775830000000001E-3</v>
      </c>
      <c r="S28">
        <v>4.418969E-3</v>
      </c>
      <c r="T28">
        <v>0</v>
      </c>
      <c r="U28">
        <v>-4.418969E-3</v>
      </c>
      <c r="V28">
        <v>1.8161850000000001E-3</v>
      </c>
      <c r="W28">
        <v>0</v>
      </c>
      <c r="X28">
        <v>-1.8161850000000001E-3</v>
      </c>
      <c r="Y28">
        <v>-3.4703569999999999E-3</v>
      </c>
      <c r="Z28">
        <v>-1.0044427E-2</v>
      </c>
      <c r="AA28">
        <v>-6.5740709999999999E-3</v>
      </c>
      <c r="AB28">
        <v>0.92214109700000002</v>
      </c>
      <c r="AC28">
        <v>1.1859143190000001</v>
      </c>
      <c r="AD28">
        <v>0.26377322199999997</v>
      </c>
      <c r="AE28">
        <v>0.29309826900000002</v>
      </c>
      <c r="AF28">
        <v>0.219018676</v>
      </c>
      <c r="AG28">
        <v>-7.4079592999999999E-2</v>
      </c>
      <c r="AH28">
        <v>3.5906987000000001E-2</v>
      </c>
      <c r="AI28">
        <v>-1.2081612E-2</v>
      </c>
      <c r="AJ28">
        <v>-4.7988599E-2</v>
      </c>
      <c r="AK28">
        <v>11</v>
      </c>
    </row>
    <row r="29" spans="1:37" x14ac:dyDescent="0.35">
      <c r="A29">
        <v>27</v>
      </c>
      <c r="B29">
        <v>2016</v>
      </c>
      <c r="C29">
        <v>1</v>
      </c>
      <c r="D29">
        <v>1</v>
      </c>
      <c r="E29">
        <v>153.30408990000001</v>
      </c>
      <c r="F29">
        <v>1</v>
      </c>
      <c r="G29">
        <v>81.888593959999994</v>
      </c>
      <c r="H29">
        <v>82.7</v>
      </c>
      <c r="I29">
        <v>-88.354444439999995</v>
      </c>
      <c r="J29">
        <v>23.717894739999998</v>
      </c>
      <c r="K29">
        <v>46.16</v>
      </c>
      <c r="L29">
        <v>2.92</v>
      </c>
      <c r="M29">
        <v>9.3492760000000001E-3</v>
      </c>
      <c r="N29">
        <v>7.0707069999999999E-3</v>
      </c>
      <c r="O29">
        <v>-2.2785679999999999E-3</v>
      </c>
      <c r="P29">
        <v>1.5097421999999999E-2</v>
      </c>
      <c r="Q29">
        <v>5.9779760000000003E-3</v>
      </c>
      <c r="R29">
        <v>-9.1194459999999998E-3</v>
      </c>
      <c r="S29">
        <v>1.0565977000000001E-2</v>
      </c>
      <c r="T29">
        <v>0</v>
      </c>
      <c r="U29">
        <v>-1.0565977000000001E-2</v>
      </c>
      <c r="V29">
        <v>4.9590190000000003E-3</v>
      </c>
      <c r="W29">
        <v>4.830918E-3</v>
      </c>
      <c r="X29">
        <v>-1.2810100000000001E-4</v>
      </c>
      <c r="Y29">
        <v>2.0385062999999998E-2</v>
      </c>
      <c r="Z29">
        <v>1.3747453999999999E-2</v>
      </c>
      <c r="AA29">
        <v>-6.6376079999999997E-3</v>
      </c>
      <c r="AB29">
        <v>-2.4993757470000002</v>
      </c>
      <c r="AC29">
        <v>-1.5883582469999999</v>
      </c>
      <c r="AD29">
        <v>0.91101750000000004</v>
      </c>
      <c r="AE29">
        <v>0.12065303199999999</v>
      </c>
      <c r="AF29">
        <v>2.9561430999999999E-2</v>
      </c>
      <c r="AG29">
        <v>-9.1091600999999994E-2</v>
      </c>
      <c r="AH29">
        <v>8.0029668999999998E-2</v>
      </c>
      <c r="AI29">
        <v>-1.15735E-4</v>
      </c>
      <c r="AJ29">
        <v>-8.0145404000000003E-2</v>
      </c>
      <c r="AK29">
        <v>11</v>
      </c>
    </row>
    <row r="30" spans="1:37" x14ac:dyDescent="0.35">
      <c r="A30">
        <v>28</v>
      </c>
      <c r="B30">
        <v>2016</v>
      </c>
      <c r="C30">
        <v>1</v>
      </c>
      <c r="D30">
        <v>2</v>
      </c>
      <c r="E30">
        <v>154.22391440000001</v>
      </c>
      <c r="F30">
        <v>0.6</v>
      </c>
      <c r="G30">
        <v>81.97048255</v>
      </c>
      <c r="H30">
        <v>100.1</v>
      </c>
      <c r="I30">
        <v>-49.38380952</v>
      </c>
      <c r="J30">
        <v>22.516999999999999</v>
      </c>
      <c r="K30">
        <v>45.48</v>
      </c>
      <c r="L30">
        <v>2.2999999999999998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11</v>
      </c>
    </row>
    <row r="31" spans="1:37" x14ac:dyDescent="0.35">
      <c r="A31">
        <v>29</v>
      </c>
      <c r="B31">
        <v>2016</v>
      </c>
      <c r="C31">
        <v>1</v>
      </c>
      <c r="D31">
        <v>3</v>
      </c>
      <c r="E31">
        <v>154.995034</v>
      </c>
      <c r="F31">
        <v>0.5</v>
      </c>
      <c r="G31">
        <v>89.921619359999994</v>
      </c>
      <c r="H31">
        <v>109.7</v>
      </c>
      <c r="I31">
        <v>-2.4272727270000001</v>
      </c>
      <c r="J31">
        <v>15.849090909999999</v>
      </c>
      <c r="K31">
        <v>49.7</v>
      </c>
      <c r="L31">
        <v>2.83</v>
      </c>
      <c r="M31">
        <v>1.769767E-3</v>
      </c>
      <c r="N31">
        <v>9.9108000000000009E-4</v>
      </c>
      <c r="O31">
        <v>-7.78686E-4</v>
      </c>
      <c r="P31">
        <v>3.2566790000000002E-3</v>
      </c>
      <c r="Q31">
        <v>4.0076100000000002E-4</v>
      </c>
      <c r="R31">
        <v>-2.8559169999999999E-3</v>
      </c>
      <c r="S31">
        <v>9.941844E-3</v>
      </c>
      <c r="T31">
        <v>6.1481410000000002E-3</v>
      </c>
      <c r="U31">
        <v>-3.7937029999999998E-3</v>
      </c>
      <c r="V31">
        <v>1.3303371E-2</v>
      </c>
      <c r="W31">
        <v>1.0672358999999999E-2</v>
      </c>
      <c r="X31">
        <v>-2.6310119999999998E-3</v>
      </c>
      <c r="Y31">
        <v>2.2687486999999999E-2</v>
      </c>
      <c r="Z31">
        <v>1.6378149000000002E-2</v>
      </c>
      <c r="AA31">
        <v>-6.3093380000000003E-3</v>
      </c>
      <c r="AB31">
        <v>-1.585514973</v>
      </c>
      <c r="AC31">
        <v>-1.2965930459999999</v>
      </c>
      <c r="AD31">
        <v>0.28892192700000002</v>
      </c>
      <c r="AE31">
        <v>0.282605351</v>
      </c>
      <c r="AF31">
        <v>0.21633822999999999</v>
      </c>
      <c r="AG31">
        <v>-6.6267121999999998E-2</v>
      </c>
      <c r="AH31">
        <v>-4.0331574000000002E-2</v>
      </c>
      <c r="AI31">
        <v>-7.8382583000000006E-2</v>
      </c>
      <c r="AJ31">
        <v>-3.8051008999999997E-2</v>
      </c>
      <c r="AK31">
        <v>11</v>
      </c>
    </row>
    <row r="32" spans="1:37" x14ac:dyDescent="0.35">
      <c r="A32">
        <v>30</v>
      </c>
      <c r="B32">
        <v>2016</v>
      </c>
      <c r="C32">
        <v>2</v>
      </c>
      <c r="D32">
        <v>4</v>
      </c>
      <c r="E32">
        <v>155.6150141</v>
      </c>
      <c r="F32">
        <v>0.4</v>
      </c>
      <c r="G32">
        <v>84.796087060000005</v>
      </c>
      <c r="H32">
        <v>94.3</v>
      </c>
      <c r="I32">
        <v>-21.980952380000002</v>
      </c>
      <c r="J32">
        <v>14.300476189999999</v>
      </c>
      <c r="K32">
        <v>51.55</v>
      </c>
      <c r="L32">
        <v>3.65</v>
      </c>
      <c r="M32">
        <v>1.906884E-3</v>
      </c>
      <c r="N32">
        <v>2.9829999999999999E-4</v>
      </c>
      <c r="O32">
        <v>-1.6085839999999999E-3</v>
      </c>
      <c r="P32">
        <v>9.269589E-3</v>
      </c>
      <c r="Q32">
        <v>2.1169349999999999E-3</v>
      </c>
      <c r="R32">
        <v>-7.1526539999999996E-3</v>
      </c>
      <c r="S32">
        <v>1.5872297E-2</v>
      </c>
      <c r="T32">
        <v>7.3099419999999998E-3</v>
      </c>
      <c r="U32">
        <v>-8.5623560000000001E-3</v>
      </c>
      <c r="V32">
        <v>1.5935919999999999E-2</v>
      </c>
      <c r="W32">
        <v>1.0325195000000001E-2</v>
      </c>
      <c r="X32">
        <v>-5.6107240000000001E-3</v>
      </c>
      <c r="Y32">
        <v>1.3218051E-2</v>
      </c>
      <c r="Z32">
        <v>6.8486149999999997E-3</v>
      </c>
      <c r="AA32">
        <v>-6.369436E-3</v>
      </c>
      <c r="AB32">
        <v>-1.697889035</v>
      </c>
      <c r="AC32">
        <v>-1.1224216920000001</v>
      </c>
      <c r="AD32">
        <v>0.57546734300000002</v>
      </c>
      <c r="AE32">
        <v>-0.134759401</v>
      </c>
      <c r="AF32">
        <v>-0.241277251</v>
      </c>
      <c r="AG32">
        <v>-0.106517849</v>
      </c>
      <c r="AH32">
        <v>0.110664294</v>
      </c>
      <c r="AI32">
        <v>-1.074211E-3</v>
      </c>
      <c r="AJ32">
        <v>-0.111738505</v>
      </c>
      <c r="AK32">
        <v>11</v>
      </c>
    </row>
    <row r="33" spans="1:37" x14ac:dyDescent="0.35">
      <c r="A33">
        <v>31</v>
      </c>
      <c r="B33">
        <v>2016</v>
      </c>
      <c r="C33">
        <v>2</v>
      </c>
      <c r="D33">
        <v>5</v>
      </c>
      <c r="E33">
        <v>156.23747420000001</v>
      </c>
      <c r="F33">
        <v>0.4</v>
      </c>
      <c r="G33">
        <v>84.372106619999997</v>
      </c>
      <c r="H33">
        <v>99.5</v>
      </c>
      <c r="I33">
        <v>-20.14842105</v>
      </c>
      <c r="J33">
        <v>14.852857139999999</v>
      </c>
      <c r="K33">
        <v>52.41</v>
      </c>
      <c r="L33">
        <v>3.85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11</v>
      </c>
    </row>
    <row r="34" spans="1:37" x14ac:dyDescent="0.35">
      <c r="A34">
        <v>32</v>
      </c>
      <c r="B34">
        <v>2016</v>
      </c>
      <c r="C34">
        <v>2</v>
      </c>
      <c r="D34">
        <v>6</v>
      </c>
      <c r="E34">
        <v>156.8624241</v>
      </c>
      <c r="F34">
        <v>0.4</v>
      </c>
      <c r="G34">
        <v>86.312665080000002</v>
      </c>
      <c r="H34">
        <v>102.3</v>
      </c>
      <c r="I34">
        <v>-16.108095240000001</v>
      </c>
      <c r="J34">
        <v>17.774545450000002</v>
      </c>
      <c r="K34">
        <v>53.18</v>
      </c>
      <c r="L34">
        <v>4.1900000000000004</v>
      </c>
      <c r="M34" s="1">
        <v>-4.5300000000000003E-5</v>
      </c>
      <c r="N34">
        <v>-5.0566299999999995E-4</v>
      </c>
      <c r="O34">
        <v>-4.6040499999999999E-4</v>
      </c>
      <c r="P34">
        <v>-6.4317699999999998E-4</v>
      </c>
      <c r="Q34">
        <v>-3.0624739999999999E-3</v>
      </c>
      <c r="R34">
        <v>-2.4192979999999998E-3</v>
      </c>
      <c r="S34">
        <v>3.9259560000000004E-3</v>
      </c>
      <c r="T34">
        <v>1.3246379999999999E-3</v>
      </c>
      <c r="U34">
        <v>-2.601318E-3</v>
      </c>
      <c r="V34">
        <v>3.604678E-3</v>
      </c>
      <c r="W34">
        <v>-2.4487300000000001E-3</v>
      </c>
      <c r="X34">
        <v>-6.0534079999999997E-3</v>
      </c>
      <c r="Y34">
        <v>1.172839E-3</v>
      </c>
      <c r="Z34">
        <v>-4.5670789999999999E-3</v>
      </c>
      <c r="AA34">
        <v>-5.7399180000000001E-3</v>
      </c>
      <c r="AB34">
        <v>-1.8006766E-2</v>
      </c>
      <c r="AC34">
        <v>9.9539058999999999E-2</v>
      </c>
      <c r="AD34">
        <v>0.11754582500000001</v>
      </c>
      <c r="AE34">
        <v>0.13547388499999999</v>
      </c>
      <c r="AF34">
        <v>4.0459315000000003E-2</v>
      </c>
      <c r="AG34">
        <v>-9.5014568999999993E-2</v>
      </c>
      <c r="AH34">
        <v>9.2852474000000004E-2</v>
      </c>
      <c r="AI34">
        <v>-2.1830740000000001E-3</v>
      </c>
      <c r="AJ34">
        <v>-9.5035547999999997E-2</v>
      </c>
      <c r="AK34">
        <v>10.5</v>
      </c>
    </row>
    <row r="35" spans="1:37" x14ac:dyDescent="0.35">
      <c r="A35">
        <v>33</v>
      </c>
      <c r="B35">
        <v>2016</v>
      </c>
      <c r="C35">
        <v>3</v>
      </c>
      <c r="D35">
        <v>7</v>
      </c>
      <c r="E35">
        <v>157.64673619999999</v>
      </c>
      <c r="F35">
        <v>0.5</v>
      </c>
      <c r="G35">
        <v>86.744228399999997</v>
      </c>
      <c r="H35">
        <v>100.5</v>
      </c>
      <c r="I35">
        <v>-5.526190476</v>
      </c>
      <c r="J35">
        <v>13.1585</v>
      </c>
      <c r="K35">
        <v>54.38</v>
      </c>
      <c r="L35">
        <v>4.24</v>
      </c>
      <c r="M35">
        <v>3.8024510000000001E-3</v>
      </c>
      <c r="N35">
        <v>1.614531E-3</v>
      </c>
      <c r="O35">
        <v>-2.1879199999999999E-3</v>
      </c>
      <c r="P35">
        <v>9.6055770000000006E-3</v>
      </c>
      <c r="Q35">
        <v>0</v>
      </c>
      <c r="R35">
        <v>-9.6055770000000006E-3</v>
      </c>
      <c r="S35">
        <v>1.6362435000000002E-2</v>
      </c>
      <c r="T35">
        <v>5.670886E-3</v>
      </c>
      <c r="U35">
        <v>-1.0691549E-2</v>
      </c>
      <c r="V35">
        <v>7.0525020000000004E-3</v>
      </c>
      <c r="W35">
        <v>4.7905409999999997E-3</v>
      </c>
      <c r="X35">
        <v>-2.2619599999999999E-3</v>
      </c>
      <c r="Y35">
        <v>7.1306340000000003E-3</v>
      </c>
      <c r="Z35">
        <v>1.3340959999999999E-3</v>
      </c>
      <c r="AA35">
        <v>-5.7965380000000004E-3</v>
      </c>
      <c r="AB35">
        <v>-1.604200877</v>
      </c>
      <c r="AC35">
        <v>-0.74595747199999995</v>
      </c>
      <c r="AD35">
        <v>0.85824340499999996</v>
      </c>
      <c r="AE35">
        <v>-2.4029186259999999</v>
      </c>
      <c r="AF35">
        <v>-2.482277952</v>
      </c>
      <c r="AG35">
        <v>-7.9359325999999994E-2</v>
      </c>
      <c r="AH35">
        <v>6.1354949999999998E-2</v>
      </c>
      <c r="AI35">
        <v>1.8422289999999999E-3</v>
      </c>
      <c r="AJ35">
        <v>-5.9512720999999998E-2</v>
      </c>
      <c r="AK35">
        <v>10.5</v>
      </c>
    </row>
    <row r="36" spans="1:37" x14ac:dyDescent="0.35">
      <c r="A36">
        <v>34</v>
      </c>
      <c r="B36">
        <v>2016</v>
      </c>
      <c r="C36">
        <v>3</v>
      </c>
      <c r="D36">
        <v>8</v>
      </c>
      <c r="E36">
        <v>157.64673619999999</v>
      </c>
      <c r="F36">
        <v>0</v>
      </c>
      <c r="G36">
        <v>88.739345650000004</v>
      </c>
      <c r="H36">
        <v>102.3</v>
      </c>
      <c r="I36">
        <v>17.49130435</v>
      </c>
      <c r="J36">
        <v>12.399565219999999</v>
      </c>
      <c r="K36">
        <v>53.33</v>
      </c>
      <c r="L36">
        <v>4.2300000000000004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10.5</v>
      </c>
    </row>
    <row r="37" spans="1:37" x14ac:dyDescent="0.35">
      <c r="A37">
        <v>35</v>
      </c>
      <c r="B37">
        <v>2016</v>
      </c>
      <c r="C37">
        <v>3</v>
      </c>
      <c r="D37">
        <v>9</v>
      </c>
      <c r="E37">
        <v>157.96202969999999</v>
      </c>
      <c r="F37">
        <v>0.2</v>
      </c>
      <c r="G37">
        <v>89.892957150000001</v>
      </c>
      <c r="H37">
        <v>101.3</v>
      </c>
      <c r="I37">
        <v>7.7595454549999996</v>
      </c>
      <c r="J37">
        <v>14.21952381</v>
      </c>
      <c r="K37">
        <v>53.83</v>
      </c>
      <c r="L37">
        <v>4.3499999999999996</v>
      </c>
      <c r="M37">
        <v>1.48196E-3</v>
      </c>
      <c r="N37">
        <v>-5.9665900000000003E-4</v>
      </c>
      <c r="O37">
        <v>-2.0786189999999999E-3</v>
      </c>
      <c r="P37">
        <v>4.2140820000000001E-3</v>
      </c>
      <c r="Q37">
        <v>-3.4749799999999999E-3</v>
      </c>
      <c r="R37">
        <v>-7.689062E-3</v>
      </c>
      <c r="S37">
        <v>8.4634770000000005E-3</v>
      </c>
      <c r="T37">
        <v>0</v>
      </c>
      <c r="U37">
        <v>-8.4634770000000005E-3</v>
      </c>
      <c r="V37">
        <v>2.3535259999999999E-3</v>
      </c>
      <c r="W37">
        <v>-1.2650840000000001E-3</v>
      </c>
      <c r="X37">
        <v>-3.6186090000000001E-3</v>
      </c>
      <c r="Y37">
        <v>3.581388E-3</v>
      </c>
      <c r="Z37">
        <v>-1.2476010000000001E-3</v>
      </c>
      <c r="AA37">
        <v>-4.8289880000000002E-3</v>
      </c>
      <c r="AB37">
        <v>-0.71985965100000004</v>
      </c>
      <c r="AC37">
        <v>-3.1308882000000003E-2</v>
      </c>
      <c r="AD37">
        <v>0.68855076900000001</v>
      </c>
      <c r="AE37">
        <v>0.103610517</v>
      </c>
      <c r="AF37">
        <v>-1.8073873000000001E-2</v>
      </c>
      <c r="AG37">
        <v>-0.12168439</v>
      </c>
      <c r="AH37">
        <v>0.141520862</v>
      </c>
      <c r="AI37">
        <v>4.25648E-3</v>
      </c>
      <c r="AJ37">
        <v>-0.13726438199999999</v>
      </c>
      <c r="AK37">
        <v>10</v>
      </c>
    </row>
    <row r="38" spans="1:37" x14ac:dyDescent="0.35">
      <c r="A38">
        <v>36</v>
      </c>
      <c r="B38">
        <v>2016</v>
      </c>
      <c r="C38">
        <v>4</v>
      </c>
      <c r="D38">
        <v>10</v>
      </c>
      <c r="E38">
        <v>158.5938778</v>
      </c>
      <c r="F38">
        <v>0.4</v>
      </c>
      <c r="G38">
        <v>95.106748659999994</v>
      </c>
      <c r="H38">
        <v>105.8</v>
      </c>
      <c r="I38">
        <v>-34.202857139999999</v>
      </c>
      <c r="J38">
        <v>14.5852381</v>
      </c>
      <c r="K38">
        <v>56.21</v>
      </c>
      <c r="L38">
        <v>3.97</v>
      </c>
      <c r="M38">
        <v>1.238694E-3</v>
      </c>
      <c r="N38">
        <v>0</v>
      </c>
      <c r="O38">
        <v>-1.238694E-3</v>
      </c>
      <c r="P38">
        <v>5.5792819999999996E-3</v>
      </c>
      <c r="Q38">
        <v>0</v>
      </c>
      <c r="R38">
        <v>-5.5792819999999996E-3</v>
      </c>
      <c r="S38">
        <v>4.3774419999999996E-3</v>
      </c>
      <c r="T38">
        <v>-2.2217729999999998E-3</v>
      </c>
      <c r="U38">
        <v>-6.5992159999999998E-3</v>
      </c>
      <c r="V38">
        <v>1.0226110000000001E-3</v>
      </c>
      <c r="W38">
        <v>-4.270533E-3</v>
      </c>
      <c r="X38">
        <v>-5.293145E-3</v>
      </c>
      <c r="Y38" s="1">
        <v>-5.2800000000000003E-5</v>
      </c>
      <c r="Z38">
        <v>-5.0266110000000003E-3</v>
      </c>
      <c r="AA38">
        <v>-4.973791E-3</v>
      </c>
      <c r="AB38">
        <v>-0.22751323600000001</v>
      </c>
      <c r="AC38">
        <v>9.9609760000000006E-2</v>
      </c>
      <c r="AD38">
        <v>0.327122996</v>
      </c>
      <c r="AE38">
        <v>0.86908473399999997</v>
      </c>
      <c r="AF38">
        <v>0.76296137399999997</v>
      </c>
      <c r="AG38">
        <v>-0.106123359</v>
      </c>
      <c r="AH38">
        <v>0.10851910200000001</v>
      </c>
      <c r="AI38">
        <v>-9.8359100000000002E-4</v>
      </c>
      <c r="AJ38">
        <v>-0.109502693</v>
      </c>
      <c r="AK38">
        <v>10</v>
      </c>
    </row>
    <row r="39" spans="1:37" x14ac:dyDescent="0.35">
      <c r="A39">
        <v>37</v>
      </c>
      <c r="B39">
        <v>2016</v>
      </c>
      <c r="C39">
        <v>4</v>
      </c>
      <c r="D39">
        <v>11</v>
      </c>
      <c r="E39">
        <v>159.22825330000001</v>
      </c>
      <c r="F39">
        <v>0.4</v>
      </c>
      <c r="G39">
        <v>96.628456639999996</v>
      </c>
      <c r="H39">
        <v>101.6</v>
      </c>
      <c r="I39">
        <v>-40.931904760000002</v>
      </c>
      <c r="J39">
        <v>15.236190479999999</v>
      </c>
      <c r="K39">
        <v>55.79</v>
      </c>
      <c r="L39">
        <v>3.64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10</v>
      </c>
    </row>
    <row r="40" spans="1:37" x14ac:dyDescent="0.35">
      <c r="A40">
        <v>38</v>
      </c>
      <c r="B40">
        <v>2016</v>
      </c>
      <c r="C40">
        <v>4</v>
      </c>
      <c r="D40">
        <v>12</v>
      </c>
      <c r="E40">
        <v>159.8651663</v>
      </c>
      <c r="F40">
        <v>0.4</v>
      </c>
      <c r="G40">
        <v>103.00593480000001</v>
      </c>
      <c r="H40">
        <v>106.6</v>
      </c>
      <c r="I40">
        <v>43.199090910000002</v>
      </c>
      <c r="J40">
        <v>12.47238095</v>
      </c>
      <c r="K40">
        <v>59.18</v>
      </c>
      <c r="L40">
        <v>3.69</v>
      </c>
      <c r="M40">
        <v>3.7954540000000002E-3</v>
      </c>
      <c r="N40">
        <v>1.0122499999999999E-4</v>
      </c>
      <c r="O40">
        <v>-3.6942289999999998E-3</v>
      </c>
      <c r="P40">
        <v>1.2748868E-2</v>
      </c>
      <c r="Q40">
        <v>-2.0412300000000001E-4</v>
      </c>
      <c r="R40">
        <v>-1.2952991000000001E-2</v>
      </c>
      <c r="S40">
        <v>1.5975258999999999E-2</v>
      </c>
      <c r="T40">
        <v>1.04943E-4</v>
      </c>
      <c r="U40">
        <v>-1.5870315999999999E-2</v>
      </c>
      <c r="V40">
        <v>3.0313599999999999E-3</v>
      </c>
      <c r="W40">
        <v>-2.452287E-3</v>
      </c>
      <c r="X40">
        <v>-5.4836470000000003E-3</v>
      </c>
      <c r="Y40">
        <v>-6.4018500000000004E-4</v>
      </c>
      <c r="Z40">
        <v>-5.5508509999999999E-3</v>
      </c>
      <c r="AA40">
        <v>-4.9106669999999996E-3</v>
      </c>
      <c r="AB40">
        <v>-1.2127490379999999</v>
      </c>
      <c r="AC40">
        <v>-1.2662862E-2</v>
      </c>
      <c r="AD40">
        <v>1.2000861759999999</v>
      </c>
      <c r="AE40">
        <v>3.4771472999999997E-2</v>
      </c>
      <c r="AF40">
        <v>-5.6187490000000001E-3</v>
      </c>
      <c r="AG40">
        <v>-4.0390222000000003E-2</v>
      </c>
      <c r="AH40">
        <v>-9.5792080000000005E-3</v>
      </c>
      <c r="AI40">
        <v>-2.4405289999999999E-3</v>
      </c>
      <c r="AJ40">
        <v>7.1386790000000002E-3</v>
      </c>
      <c r="AK40">
        <v>10</v>
      </c>
    </row>
    <row r="41" spans="1:37" x14ac:dyDescent="0.35">
      <c r="A41">
        <v>39</v>
      </c>
      <c r="B41">
        <v>2017</v>
      </c>
      <c r="C41">
        <v>1</v>
      </c>
      <c r="D41">
        <v>1</v>
      </c>
      <c r="E41">
        <v>160.8243573</v>
      </c>
      <c r="F41">
        <v>0.6</v>
      </c>
      <c r="G41">
        <v>87.452038630000004</v>
      </c>
      <c r="H41">
        <v>84.9</v>
      </c>
      <c r="I41">
        <v>110.3142857</v>
      </c>
      <c r="J41">
        <v>11.608499999999999</v>
      </c>
      <c r="K41">
        <v>61.04</v>
      </c>
      <c r="L41">
        <v>3.53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10</v>
      </c>
    </row>
    <row r="42" spans="1:37" x14ac:dyDescent="0.35">
      <c r="A42">
        <v>40</v>
      </c>
      <c r="B42">
        <v>2017</v>
      </c>
      <c r="C42">
        <v>1</v>
      </c>
      <c r="D42">
        <v>2</v>
      </c>
      <c r="E42">
        <v>161.146006</v>
      </c>
      <c r="F42">
        <v>0.2</v>
      </c>
      <c r="G42">
        <v>83.429244850000003</v>
      </c>
      <c r="H42">
        <v>95.4</v>
      </c>
      <c r="I42">
        <v>88.104210530000003</v>
      </c>
      <c r="J42">
        <v>11.53052632</v>
      </c>
      <c r="K42">
        <v>62.08</v>
      </c>
      <c r="L42">
        <v>3.72</v>
      </c>
      <c r="M42">
        <v>2.3942780000000001E-3</v>
      </c>
      <c r="N42">
        <v>2.01187E-4</v>
      </c>
      <c r="O42">
        <v>-2.1930909999999999E-3</v>
      </c>
      <c r="P42">
        <v>1.0198242999999999E-2</v>
      </c>
      <c r="Q42">
        <v>1.7201250000000001E-3</v>
      </c>
      <c r="R42">
        <v>-8.4781179999999998E-3</v>
      </c>
      <c r="S42">
        <v>1.2158884999999999E-2</v>
      </c>
      <c r="T42">
        <v>2.2760189999999998E-3</v>
      </c>
      <c r="U42">
        <v>-9.8828660000000006E-3</v>
      </c>
      <c r="V42">
        <v>3.0160780000000002E-3</v>
      </c>
      <c r="W42">
        <v>-8.3420200000000003E-4</v>
      </c>
      <c r="X42">
        <v>-3.8502800000000002E-3</v>
      </c>
      <c r="Y42">
        <v>8.2188509999999992E-3</v>
      </c>
      <c r="Z42">
        <v>3.127875E-3</v>
      </c>
      <c r="AA42">
        <v>-5.0909759999999997E-3</v>
      </c>
      <c r="AB42">
        <v>-1.3156348760000001</v>
      </c>
      <c r="AC42">
        <v>-0.42736807300000001</v>
      </c>
      <c r="AD42">
        <v>0.88826680300000005</v>
      </c>
      <c r="AE42">
        <v>0.134490418</v>
      </c>
      <c r="AF42">
        <v>7.0259059999999998E-2</v>
      </c>
      <c r="AG42">
        <v>-6.4231359000000002E-2</v>
      </c>
      <c r="AH42">
        <v>3.4473333000000002E-2</v>
      </c>
      <c r="AI42">
        <v>6.1296300000000001E-4</v>
      </c>
      <c r="AJ42">
        <v>-3.3860370000000001E-2</v>
      </c>
      <c r="AK42">
        <v>10</v>
      </c>
    </row>
    <row r="43" spans="1:37" x14ac:dyDescent="0.35">
      <c r="A43">
        <v>41</v>
      </c>
      <c r="B43">
        <v>2017</v>
      </c>
      <c r="C43">
        <v>1</v>
      </c>
      <c r="D43">
        <v>3</v>
      </c>
      <c r="E43">
        <v>161.307152</v>
      </c>
      <c r="F43">
        <v>0.1</v>
      </c>
      <c r="G43">
        <v>93.27389574</v>
      </c>
      <c r="H43">
        <v>111.8</v>
      </c>
      <c r="I43">
        <v>49.414999999999999</v>
      </c>
      <c r="J43">
        <v>11.897826090000001</v>
      </c>
      <c r="K43">
        <v>62.46</v>
      </c>
      <c r="L43">
        <v>3.86</v>
      </c>
      <c r="M43">
        <v>-9.8819100000000003E-4</v>
      </c>
      <c r="N43">
        <v>-2.0161300000000001E-4</v>
      </c>
      <c r="O43">
        <v>7.8657800000000002E-4</v>
      </c>
      <c r="P43">
        <v>-1.5832890000000001E-3</v>
      </c>
      <c r="Q43">
        <v>1.00543E-4</v>
      </c>
      <c r="R43">
        <v>1.6838319999999999E-3</v>
      </c>
      <c r="S43">
        <v>-2.9987820000000002E-3</v>
      </c>
      <c r="T43">
        <v>-6.0864299999999997E-4</v>
      </c>
      <c r="U43">
        <v>2.3901399999999998E-3</v>
      </c>
      <c r="V43">
        <v>4.774319E-3</v>
      </c>
      <c r="W43">
        <v>1E-3</v>
      </c>
      <c r="X43">
        <v>-3.7743189999999999E-3</v>
      </c>
      <c r="Y43">
        <v>5.1396560000000003E-3</v>
      </c>
      <c r="Z43">
        <v>3.64299E-4</v>
      </c>
      <c r="AA43">
        <v>-4.7753580000000004E-3</v>
      </c>
      <c r="AB43">
        <v>0.14260172199999999</v>
      </c>
      <c r="AC43">
        <v>-0.268245069</v>
      </c>
      <c r="AD43">
        <v>-0.41084679099999999</v>
      </c>
      <c r="AE43">
        <v>9.4947761000000006E-2</v>
      </c>
      <c r="AF43">
        <v>2.6072571999999999E-2</v>
      </c>
      <c r="AG43">
        <v>-6.8875189000000003E-2</v>
      </c>
      <c r="AH43">
        <v>4.4512258999999998E-2</v>
      </c>
      <c r="AI43">
        <v>4.2544700000000002E-4</v>
      </c>
      <c r="AJ43">
        <v>-4.4086812000000003E-2</v>
      </c>
      <c r="AK43">
        <v>9.75</v>
      </c>
    </row>
    <row r="44" spans="1:37" x14ac:dyDescent="0.35">
      <c r="A44">
        <v>42</v>
      </c>
      <c r="B44">
        <v>2017</v>
      </c>
      <c r="C44">
        <v>2</v>
      </c>
      <c r="D44">
        <v>4</v>
      </c>
      <c r="E44">
        <v>161.79107350000001</v>
      </c>
      <c r="F44">
        <v>0.3</v>
      </c>
      <c r="G44">
        <v>88.61020096</v>
      </c>
      <c r="H44">
        <v>95</v>
      </c>
      <c r="I44">
        <v>31.058</v>
      </c>
      <c r="J44">
        <v>13.136315789999999</v>
      </c>
      <c r="K44">
        <v>63.82</v>
      </c>
      <c r="L44">
        <v>3.75</v>
      </c>
      <c r="M44">
        <v>7.6765700000000004E-4</v>
      </c>
      <c r="N44">
        <v>3.01296E-4</v>
      </c>
      <c r="O44">
        <v>-4.6636099999999999E-4</v>
      </c>
      <c r="P44">
        <v>1.7474630000000001E-3</v>
      </c>
      <c r="Q44">
        <v>-7.9951999999999996E-4</v>
      </c>
      <c r="R44">
        <v>-2.546984E-3</v>
      </c>
      <c r="S44">
        <v>3.72434E-3</v>
      </c>
      <c r="T44">
        <v>1.0070490000000001E-3</v>
      </c>
      <c r="U44">
        <v>-2.7172910000000002E-3</v>
      </c>
      <c r="V44">
        <v>5.3576070000000003E-3</v>
      </c>
      <c r="W44">
        <v>-2.9568299999999998E-4</v>
      </c>
      <c r="X44">
        <v>-5.6532900000000001E-3</v>
      </c>
      <c r="Y44">
        <v>1.4559463999999999E-2</v>
      </c>
      <c r="Z44">
        <v>1.0482559000000001E-2</v>
      </c>
      <c r="AA44">
        <v>-4.0769049999999996E-3</v>
      </c>
      <c r="AB44">
        <v>-0.68572634399999999</v>
      </c>
      <c r="AC44">
        <v>-0.56636276399999996</v>
      </c>
      <c r="AD44">
        <v>0.11936358</v>
      </c>
      <c r="AE44">
        <v>0.29180940599999999</v>
      </c>
      <c r="AF44">
        <v>0.23931063299999999</v>
      </c>
      <c r="AG44">
        <v>-5.2498772999999999E-2</v>
      </c>
      <c r="AH44">
        <v>1.2960347000000001E-2</v>
      </c>
      <c r="AI44">
        <v>-1.571664E-3</v>
      </c>
      <c r="AJ44">
        <v>-1.4532010999999999E-2</v>
      </c>
      <c r="AK44">
        <v>9.25</v>
      </c>
    </row>
    <row r="45" spans="1:37" x14ac:dyDescent="0.35">
      <c r="A45">
        <v>43</v>
      </c>
      <c r="B45">
        <v>2017</v>
      </c>
      <c r="C45">
        <v>2</v>
      </c>
      <c r="D45">
        <v>5</v>
      </c>
      <c r="E45">
        <v>162.4382378</v>
      </c>
      <c r="F45">
        <v>0.4</v>
      </c>
      <c r="G45">
        <v>89.762133570000003</v>
      </c>
      <c r="H45">
        <v>101.3</v>
      </c>
      <c r="I45">
        <v>29.295999999999999</v>
      </c>
      <c r="J45">
        <v>10.862272730000001</v>
      </c>
      <c r="K45">
        <v>62.1</v>
      </c>
      <c r="L45">
        <v>3.7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9.25</v>
      </c>
    </row>
    <row r="46" spans="1:37" x14ac:dyDescent="0.35">
      <c r="A46">
        <v>44</v>
      </c>
      <c r="B46">
        <v>2017</v>
      </c>
      <c r="C46">
        <v>2</v>
      </c>
      <c r="D46">
        <v>6</v>
      </c>
      <c r="E46">
        <v>163.41286719999999</v>
      </c>
      <c r="F46">
        <v>0.6</v>
      </c>
      <c r="G46">
        <v>91.108565569999996</v>
      </c>
      <c r="H46">
        <v>101.5</v>
      </c>
      <c r="I46">
        <v>33.23238095</v>
      </c>
      <c r="J46">
        <v>10.51363636</v>
      </c>
      <c r="K46">
        <v>60.5</v>
      </c>
      <c r="L46">
        <v>3.52</v>
      </c>
      <c r="M46">
        <v>1.2615390000000001E-3</v>
      </c>
      <c r="N46">
        <v>7.0351799999999998E-4</v>
      </c>
      <c r="O46">
        <v>-5.5802100000000002E-4</v>
      </c>
      <c r="P46">
        <v>-1.130469E-3</v>
      </c>
      <c r="Q46">
        <v>-3.559081E-3</v>
      </c>
      <c r="R46">
        <v>-2.4286120000000001E-3</v>
      </c>
      <c r="S46">
        <v>-1.2186950000000001E-3</v>
      </c>
      <c r="T46">
        <v>-3.380058E-3</v>
      </c>
      <c r="U46">
        <v>-2.161362E-3</v>
      </c>
      <c r="V46">
        <v>1.734375E-3</v>
      </c>
      <c r="W46">
        <v>-4.2385410000000002E-3</v>
      </c>
      <c r="X46">
        <v>-5.972916E-3</v>
      </c>
      <c r="Y46">
        <v>-1.9063960000000001E-3</v>
      </c>
      <c r="Z46">
        <v>-5.5720650000000002E-3</v>
      </c>
      <c r="AA46">
        <v>-3.6656689999999999E-3</v>
      </c>
      <c r="AB46">
        <v>6.6359681000000004E-2</v>
      </c>
      <c r="AC46">
        <v>0.21698621100000001</v>
      </c>
      <c r="AD46">
        <v>0.15062653000000001</v>
      </c>
      <c r="AE46">
        <v>9.0834200000000004E-2</v>
      </c>
      <c r="AF46">
        <v>1.8022007E-2</v>
      </c>
      <c r="AG46">
        <v>-7.2812192999999997E-2</v>
      </c>
      <c r="AH46">
        <v>9.1621041E-2</v>
      </c>
      <c r="AI46">
        <v>3.9239474000000003E-2</v>
      </c>
      <c r="AJ46">
        <v>-5.2381566999999997E-2</v>
      </c>
      <c r="AK46">
        <v>9</v>
      </c>
    </row>
    <row r="47" spans="1:37" x14ac:dyDescent="0.35">
      <c r="A47">
        <v>45</v>
      </c>
      <c r="B47">
        <v>2017</v>
      </c>
      <c r="C47">
        <v>3</v>
      </c>
      <c r="D47">
        <v>7</v>
      </c>
      <c r="E47">
        <v>163.57628009999999</v>
      </c>
      <c r="F47">
        <v>0.1</v>
      </c>
      <c r="G47">
        <v>90.74413131</v>
      </c>
      <c r="H47">
        <v>99.6</v>
      </c>
      <c r="I47">
        <v>28.545238099999999</v>
      </c>
      <c r="J47">
        <v>10.2645</v>
      </c>
      <c r="K47">
        <v>57.97</v>
      </c>
      <c r="L47">
        <v>3.16</v>
      </c>
      <c r="M47">
        <v>4.8771179999999997E-3</v>
      </c>
      <c r="N47">
        <v>5.3556990000000002E-3</v>
      </c>
      <c r="O47">
        <v>4.78581E-4</v>
      </c>
      <c r="P47">
        <v>-1.3994699999999999E-4</v>
      </c>
      <c r="Q47">
        <v>2.0544399999999999E-4</v>
      </c>
      <c r="R47">
        <v>3.4539100000000001E-4</v>
      </c>
      <c r="S47">
        <v>-7.4774100000000001E-4</v>
      </c>
      <c r="T47">
        <v>0</v>
      </c>
      <c r="U47">
        <v>7.4774100000000001E-4</v>
      </c>
      <c r="V47">
        <v>7.0140150000000002E-3</v>
      </c>
      <c r="W47">
        <v>1.6846700000000001E-3</v>
      </c>
      <c r="X47">
        <v>-5.3293460000000004E-3</v>
      </c>
      <c r="Y47">
        <v>4.7173099999999997E-3</v>
      </c>
      <c r="Z47">
        <v>1.033155E-3</v>
      </c>
      <c r="AA47">
        <v>-3.6841550000000002E-3</v>
      </c>
      <c r="AB47">
        <v>-0.58472700799999999</v>
      </c>
      <c r="AC47">
        <v>-0.74778153700000005</v>
      </c>
      <c r="AD47">
        <v>-0.16305453</v>
      </c>
      <c r="AE47">
        <v>-0.36888581999999998</v>
      </c>
      <c r="AF47">
        <v>-0.43523498900000002</v>
      </c>
      <c r="AG47">
        <v>-6.6349168E-2</v>
      </c>
      <c r="AH47">
        <v>3.5643121E-2</v>
      </c>
      <c r="AI47">
        <v>-1.3493610000000001E-3</v>
      </c>
      <c r="AJ47">
        <v>-3.6992483E-2</v>
      </c>
      <c r="AK47">
        <v>9</v>
      </c>
    </row>
    <row r="48" spans="1:37" x14ac:dyDescent="0.35">
      <c r="A48">
        <v>46</v>
      </c>
      <c r="B48">
        <v>2017</v>
      </c>
      <c r="C48">
        <v>3</v>
      </c>
      <c r="D48">
        <v>8</v>
      </c>
      <c r="E48">
        <v>162.75839869999999</v>
      </c>
      <c r="F48">
        <v>-0.5</v>
      </c>
      <c r="G48">
        <v>93.375711120000005</v>
      </c>
      <c r="H48">
        <v>102.9</v>
      </c>
      <c r="I48">
        <v>30.111304350000001</v>
      </c>
      <c r="J48">
        <v>11.97565217</v>
      </c>
      <c r="K48">
        <v>57.2</v>
      </c>
      <c r="L48">
        <v>3.12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9</v>
      </c>
    </row>
    <row r="49" spans="1:37" x14ac:dyDescent="0.35">
      <c r="A49">
        <v>47</v>
      </c>
      <c r="B49">
        <v>2017</v>
      </c>
      <c r="C49">
        <v>3</v>
      </c>
      <c r="D49">
        <v>9</v>
      </c>
      <c r="E49">
        <v>162.59564030000001</v>
      </c>
      <c r="F49">
        <v>-0.1</v>
      </c>
      <c r="G49">
        <v>93.562462539999999</v>
      </c>
      <c r="H49">
        <v>100.2</v>
      </c>
      <c r="I49">
        <v>71.367142860000001</v>
      </c>
      <c r="J49">
        <v>10.438000000000001</v>
      </c>
      <c r="K49">
        <v>58.56</v>
      </c>
      <c r="L49">
        <v>3.02</v>
      </c>
      <c r="M49">
        <v>9.3847799999999997E-4</v>
      </c>
      <c r="N49">
        <v>0</v>
      </c>
      <c r="O49">
        <v>-9.3847799999999997E-4</v>
      </c>
      <c r="P49">
        <v>9.0533750000000007E-3</v>
      </c>
      <c r="Q49">
        <v>4.8423759999999998E-3</v>
      </c>
      <c r="R49">
        <v>-4.210999E-3</v>
      </c>
      <c r="S49">
        <v>4.2938749999999999E-3</v>
      </c>
      <c r="T49">
        <v>-5.9253400000000003E-4</v>
      </c>
      <c r="U49">
        <v>-4.8864090000000004E-3</v>
      </c>
      <c r="V49">
        <v>2.7229450000000001E-3</v>
      </c>
      <c r="W49">
        <v>-8.0734700000000003E-4</v>
      </c>
      <c r="X49">
        <v>-3.530292E-3</v>
      </c>
      <c r="Y49">
        <v>1.431823E-3</v>
      </c>
      <c r="Z49">
        <v>-1.5880429999999999E-3</v>
      </c>
      <c r="AA49">
        <v>-3.019866E-3</v>
      </c>
      <c r="AB49">
        <v>-0.57794624400000005</v>
      </c>
      <c r="AC49">
        <v>-0.32693831200000001</v>
      </c>
      <c r="AD49">
        <v>0.25100793199999999</v>
      </c>
      <c r="AE49">
        <v>3.4252329999999998E-2</v>
      </c>
      <c r="AF49">
        <v>-1.6010417999999998E-2</v>
      </c>
      <c r="AG49">
        <v>-5.0262748000000003E-2</v>
      </c>
      <c r="AH49">
        <v>-2.1561697000000001E-2</v>
      </c>
      <c r="AI49">
        <v>-3.2030260999999997E-2</v>
      </c>
      <c r="AJ49">
        <v>-1.0468564E-2</v>
      </c>
      <c r="AK49">
        <v>8.5</v>
      </c>
    </row>
    <row r="50" spans="1:37" x14ac:dyDescent="0.35">
      <c r="A50">
        <v>48</v>
      </c>
      <c r="B50">
        <v>2017</v>
      </c>
      <c r="C50">
        <v>4</v>
      </c>
      <c r="D50">
        <v>10</v>
      </c>
      <c r="E50">
        <v>162.92083160000001</v>
      </c>
      <c r="F50">
        <v>0.2</v>
      </c>
      <c r="G50">
        <v>97.304961039999995</v>
      </c>
      <c r="H50">
        <v>104</v>
      </c>
      <c r="I50">
        <v>75.218636360000005</v>
      </c>
      <c r="J50">
        <v>10.125454550000001</v>
      </c>
      <c r="K50">
        <v>59.21</v>
      </c>
      <c r="L50">
        <v>2.59</v>
      </c>
      <c r="M50">
        <v>6.8490100000000002E-4</v>
      </c>
      <c r="N50">
        <v>0</v>
      </c>
      <c r="O50">
        <v>-6.8490100000000002E-4</v>
      </c>
      <c r="P50">
        <v>1.78101E-3</v>
      </c>
      <c r="Q50">
        <v>-5.9014500000000004E-4</v>
      </c>
      <c r="R50">
        <v>-2.3711539999999999E-3</v>
      </c>
      <c r="S50">
        <v>1.4452880000000001E-3</v>
      </c>
      <c r="T50">
        <v>-9.837680000000001E-4</v>
      </c>
      <c r="U50">
        <v>-2.4290560000000002E-3</v>
      </c>
      <c r="V50">
        <v>4.4269660000000001E-3</v>
      </c>
      <c r="W50">
        <v>1.0116299999999999E-4</v>
      </c>
      <c r="X50">
        <v>-4.3258029999999996E-3</v>
      </c>
      <c r="Y50">
        <v>2.513614E-3</v>
      </c>
      <c r="Z50">
        <v>0</v>
      </c>
      <c r="AA50">
        <v>-2.513614E-3</v>
      </c>
      <c r="AB50">
        <v>-0.400430067</v>
      </c>
      <c r="AC50">
        <v>-0.26276482600000001</v>
      </c>
      <c r="AD50">
        <v>0.13766524199999999</v>
      </c>
      <c r="AE50">
        <v>6.2239892999999998E-2</v>
      </c>
      <c r="AF50">
        <v>-6.0186220000000004E-3</v>
      </c>
      <c r="AG50">
        <v>-6.8258514000000006E-2</v>
      </c>
      <c r="AH50">
        <v>2.332184E-2</v>
      </c>
      <c r="AI50">
        <v>-1.5066684E-2</v>
      </c>
      <c r="AJ50">
        <v>-3.8388523000000001E-2</v>
      </c>
      <c r="AK50">
        <v>8.25</v>
      </c>
    </row>
    <row r="51" spans="1:37" x14ac:dyDescent="0.35">
      <c r="A51">
        <v>49</v>
      </c>
      <c r="B51">
        <v>2017</v>
      </c>
      <c r="C51">
        <v>4</v>
      </c>
      <c r="D51">
        <v>11</v>
      </c>
      <c r="E51">
        <v>163.2466732</v>
      </c>
      <c r="F51">
        <v>0.2</v>
      </c>
      <c r="G51">
        <v>97.694180889999998</v>
      </c>
      <c r="H51">
        <v>100.4</v>
      </c>
      <c r="I51">
        <v>75.350476189999995</v>
      </c>
      <c r="J51">
        <v>10.54047619</v>
      </c>
      <c r="K51">
        <v>58.04</v>
      </c>
      <c r="L51">
        <v>2.44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8.25</v>
      </c>
    </row>
    <row r="52" spans="1:37" x14ac:dyDescent="0.35">
      <c r="A52">
        <v>50</v>
      </c>
      <c r="B52">
        <v>2017</v>
      </c>
      <c r="C52">
        <v>4</v>
      </c>
      <c r="D52">
        <v>12</v>
      </c>
      <c r="E52">
        <v>163.89965989999999</v>
      </c>
      <c r="F52">
        <v>0.4</v>
      </c>
      <c r="G52">
        <v>103.2627492</v>
      </c>
      <c r="H52">
        <v>105.7</v>
      </c>
      <c r="I52">
        <v>77.473809520000003</v>
      </c>
      <c r="J52">
        <v>10.2645</v>
      </c>
      <c r="K52">
        <v>58.03</v>
      </c>
      <c r="L52">
        <v>2.5299999999999998</v>
      </c>
      <c r="M52">
        <v>4.71151E-4</v>
      </c>
      <c r="N52">
        <v>7.9649500000000004E-4</v>
      </c>
      <c r="O52">
        <v>3.25345E-4</v>
      </c>
      <c r="P52">
        <v>4.1557299999999997E-4</v>
      </c>
      <c r="Q52">
        <v>7.9043600000000005E-4</v>
      </c>
      <c r="R52">
        <v>3.7486300000000002E-4</v>
      </c>
      <c r="S52">
        <v>-2.1872699999999999E-4</v>
      </c>
      <c r="T52">
        <v>7.8585500000000002E-4</v>
      </c>
      <c r="U52">
        <v>1.0045810000000001E-3</v>
      </c>
      <c r="V52">
        <v>-4.2003400000000001E-4</v>
      </c>
      <c r="W52">
        <v>7.2893899999999995E-4</v>
      </c>
      <c r="X52">
        <v>1.148973E-3</v>
      </c>
      <c r="Y52">
        <v>2.1166140000000002E-3</v>
      </c>
      <c r="Z52">
        <v>1.7136500000000001E-4</v>
      </c>
      <c r="AA52">
        <v>-1.945249E-3</v>
      </c>
      <c r="AB52">
        <v>-0.19164228</v>
      </c>
      <c r="AC52">
        <v>-0.40680794100000001</v>
      </c>
      <c r="AD52">
        <v>-0.21516566100000001</v>
      </c>
      <c r="AE52">
        <v>-2.8518170999999998E-2</v>
      </c>
      <c r="AF52">
        <v>-9.0221969999999999E-2</v>
      </c>
      <c r="AG52">
        <v>-6.1703797999999997E-2</v>
      </c>
      <c r="AH52">
        <v>2.4660496E-2</v>
      </c>
      <c r="AI52">
        <v>-2.2461439999999998E-3</v>
      </c>
      <c r="AJ52">
        <v>-2.6906639999999999E-2</v>
      </c>
      <c r="AK52">
        <v>7.75</v>
      </c>
    </row>
    <row r="53" spans="1:37" x14ac:dyDescent="0.35">
      <c r="A53">
        <v>51</v>
      </c>
      <c r="B53">
        <v>2018</v>
      </c>
      <c r="C53">
        <v>1</v>
      </c>
      <c r="D53">
        <v>1</v>
      </c>
      <c r="E53">
        <v>164.3913589</v>
      </c>
      <c r="F53">
        <v>0.3</v>
      </c>
      <c r="G53">
        <v>89.735329050000004</v>
      </c>
      <c r="H53">
        <v>86.9</v>
      </c>
      <c r="I53">
        <v>61.335999999999999</v>
      </c>
      <c r="J53">
        <v>11.06238095</v>
      </c>
      <c r="K53">
        <v>58.51</v>
      </c>
      <c r="L53">
        <v>2.76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7.75</v>
      </c>
    </row>
    <row r="54" spans="1:37" x14ac:dyDescent="0.35">
      <c r="A54">
        <v>52</v>
      </c>
      <c r="B54">
        <v>2018</v>
      </c>
      <c r="C54">
        <v>1</v>
      </c>
      <c r="D54">
        <v>2</v>
      </c>
      <c r="E54">
        <v>164.72014160000001</v>
      </c>
      <c r="F54">
        <v>0.2</v>
      </c>
      <c r="G54">
        <v>85.966445230000005</v>
      </c>
      <c r="H54">
        <v>95.8</v>
      </c>
      <c r="I54">
        <v>49.736315789999999</v>
      </c>
      <c r="J54">
        <v>22.46473684</v>
      </c>
      <c r="K54">
        <v>57.73</v>
      </c>
      <c r="L54">
        <v>3.05</v>
      </c>
      <c r="M54">
        <v>1.3143759999999999E-3</v>
      </c>
      <c r="N54">
        <v>5.9630299999999996E-4</v>
      </c>
      <c r="O54">
        <v>-7.1807299999999995E-4</v>
      </c>
      <c r="P54">
        <v>3.1765439999999999E-3</v>
      </c>
      <c r="Q54">
        <v>-1.95484E-4</v>
      </c>
      <c r="R54">
        <v>-3.372028E-3</v>
      </c>
      <c r="S54">
        <v>4.2374969999999998E-3</v>
      </c>
      <c r="T54">
        <v>0</v>
      </c>
      <c r="U54">
        <v>-4.2374969999999998E-3</v>
      </c>
      <c r="V54">
        <v>-5.7680470000000001E-3</v>
      </c>
      <c r="W54">
        <v>-5.1251129999999997E-3</v>
      </c>
      <c r="X54">
        <v>6.4293399999999995E-4</v>
      </c>
      <c r="Y54">
        <v>-1.03408E-4</v>
      </c>
      <c r="Z54">
        <v>-1.744621E-3</v>
      </c>
      <c r="AA54">
        <v>-1.6412130000000001E-3</v>
      </c>
      <c r="AB54">
        <v>-0.158483764</v>
      </c>
      <c r="AC54">
        <v>-3.6801378000000003E-2</v>
      </c>
      <c r="AD54">
        <v>0.121682386</v>
      </c>
      <c r="AE54">
        <v>6.2609517000000003E-2</v>
      </c>
      <c r="AF54">
        <v>6.3734890000000004E-3</v>
      </c>
      <c r="AG54">
        <v>-5.6236028E-2</v>
      </c>
      <c r="AH54">
        <v>2.4075005E-2</v>
      </c>
      <c r="AI54">
        <v>7.4957699999999997E-4</v>
      </c>
      <c r="AJ54">
        <v>-2.3325429000000002E-2</v>
      </c>
      <c r="AK54">
        <v>7.5</v>
      </c>
    </row>
    <row r="55" spans="1:37" x14ac:dyDescent="0.35">
      <c r="A55">
        <v>53</v>
      </c>
      <c r="B55">
        <v>2018</v>
      </c>
      <c r="C55">
        <v>1</v>
      </c>
      <c r="D55">
        <v>3</v>
      </c>
      <c r="E55">
        <v>165.214302</v>
      </c>
      <c r="F55">
        <v>0.3</v>
      </c>
      <c r="G55">
        <v>95.766619989999995</v>
      </c>
      <c r="H55">
        <v>111.4</v>
      </c>
      <c r="I55">
        <v>36.909500000000001</v>
      </c>
      <c r="J55">
        <v>19.02380952</v>
      </c>
      <c r="K55">
        <v>57.51</v>
      </c>
      <c r="L55">
        <v>3.08</v>
      </c>
      <c r="M55">
        <v>5.7046249999999996E-3</v>
      </c>
      <c r="N55">
        <v>5.2397429999999998E-3</v>
      </c>
      <c r="O55">
        <v>-4.6488200000000001E-4</v>
      </c>
      <c r="P55">
        <v>2.4295060000000001E-3</v>
      </c>
      <c r="Q55">
        <v>1.3865500000000001E-3</v>
      </c>
      <c r="R55">
        <v>-1.0429549999999999E-3</v>
      </c>
      <c r="S55">
        <v>3.7438179999999999E-3</v>
      </c>
      <c r="T55">
        <v>2.3355390000000002E-3</v>
      </c>
      <c r="U55">
        <v>-1.4082789999999999E-3</v>
      </c>
      <c r="V55">
        <v>2.5522829999999998E-3</v>
      </c>
      <c r="W55">
        <v>3.2560430000000001E-3</v>
      </c>
      <c r="X55">
        <v>7.0376E-4</v>
      </c>
      <c r="Y55">
        <v>4.24115E-3</v>
      </c>
      <c r="Z55">
        <v>2.8927860000000001E-3</v>
      </c>
      <c r="AA55">
        <v>-1.3483639999999999E-3</v>
      </c>
      <c r="AB55">
        <v>-0.98962376699999999</v>
      </c>
      <c r="AC55">
        <v>-0.94334083199999996</v>
      </c>
      <c r="AD55">
        <v>4.6282933999999998E-2</v>
      </c>
      <c r="AE55">
        <v>-5.2449000000000003E-3</v>
      </c>
      <c r="AF55">
        <v>-5.3805024999999999E-2</v>
      </c>
      <c r="AG55">
        <v>-4.8560125000000003E-2</v>
      </c>
      <c r="AH55">
        <v>5.5837869999999998E-3</v>
      </c>
      <c r="AI55">
        <v>-3.616733E-3</v>
      </c>
      <c r="AJ55">
        <v>-9.2005200000000002E-3</v>
      </c>
      <c r="AK55">
        <v>7.25</v>
      </c>
    </row>
    <row r="56" spans="1:37" x14ac:dyDescent="0.35">
      <c r="A56">
        <v>54</v>
      </c>
      <c r="B56">
        <v>2018</v>
      </c>
      <c r="C56">
        <v>2</v>
      </c>
      <c r="D56">
        <v>4</v>
      </c>
      <c r="E56">
        <v>165.87515920000001</v>
      </c>
      <c r="F56">
        <v>0.4</v>
      </c>
      <c r="G56">
        <v>91.361355470000007</v>
      </c>
      <c r="H56">
        <v>95.4</v>
      </c>
      <c r="I56">
        <v>3.7295454549999998</v>
      </c>
      <c r="J56">
        <v>18.26761905</v>
      </c>
      <c r="K56">
        <v>54.1</v>
      </c>
      <c r="L56">
        <v>2.67</v>
      </c>
      <c r="M56">
        <v>4.2445299999999998E-4</v>
      </c>
      <c r="N56">
        <v>1.99283E-4</v>
      </c>
      <c r="O56">
        <v>-2.2516999999999999E-4</v>
      </c>
      <c r="P56">
        <v>1.871499E-3</v>
      </c>
      <c r="Q56">
        <v>2.00562E-4</v>
      </c>
      <c r="R56">
        <v>-1.6709369999999999E-3</v>
      </c>
      <c r="S56">
        <v>2.2237870000000001E-3</v>
      </c>
      <c r="T56">
        <v>1.9815699999999999E-4</v>
      </c>
      <c r="U56">
        <v>-2.0256290000000001E-3</v>
      </c>
      <c r="V56">
        <v>-7.3882380000000001E-3</v>
      </c>
      <c r="W56">
        <v>-7.3418490000000001E-3</v>
      </c>
      <c r="X56" s="1">
        <v>4.6400000000000003E-5</v>
      </c>
      <c r="Y56">
        <v>-1.4397710000000001E-3</v>
      </c>
      <c r="Z56">
        <v>-2.768038E-3</v>
      </c>
      <c r="AA56">
        <v>-1.3282680000000001E-3</v>
      </c>
      <c r="AB56">
        <v>0.20341905199999999</v>
      </c>
      <c r="AC56">
        <v>0.102455411</v>
      </c>
      <c r="AD56">
        <v>-0.10096364100000001</v>
      </c>
      <c r="AE56">
        <v>8.0820858999999995E-2</v>
      </c>
      <c r="AF56">
        <v>8.9104360000000007E-3</v>
      </c>
      <c r="AG56">
        <v>-7.1910423000000001E-2</v>
      </c>
      <c r="AH56">
        <v>4.7027876000000003E-2</v>
      </c>
      <c r="AI56">
        <v>-1.144103E-3</v>
      </c>
      <c r="AJ56">
        <v>-4.8171978999999997E-2</v>
      </c>
      <c r="AK56">
        <v>7.25</v>
      </c>
    </row>
    <row r="57" spans="1:37" x14ac:dyDescent="0.35">
      <c r="A57">
        <v>55</v>
      </c>
      <c r="B57">
        <v>2018</v>
      </c>
      <c r="C57">
        <v>2</v>
      </c>
      <c r="D57">
        <v>5</v>
      </c>
      <c r="E57">
        <v>166.5386599</v>
      </c>
      <c r="F57">
        <v>0.4</v>
      </c>
      <c r="G57">
        <v>92.823137160000002</v>
      </c>
      <c r="H57">
        <v>101.6</v>
      </c>
      <c r="I57">
        <v>-2.041428571</v>
      </c>
      <c r="J57">
        <v>14.124545449999999</v>
      </c>
      <c r="K57">
        <v>54.44</v>
      </c>
      <c r="L57">
        <v>2.57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7.25</v>
      </c>
    </row>
    <row r="58" spans="1:37" x14ac:dyDescent="0.35">
      <c r="A58">
        <v>56</v>
      </c>
      <c r="B58">
        <v>2018</v>
      </c>
      <c r="C58">
        <v>2</v>
      </c>
      <c r="D58">
        <v>6</v>
      </c>
      <c r="E58">
        <v>167.37135319999999</v>
      </c>
      <c r="F58">
        <v>0.5</v>
      </c>
      <c r="G58">
        <v>93.008783429999994</v>
      </c>
      <c r="H58">
        <v>100.2</v>
      </c>
      <c r="I58">
        <v>-1.6238095239999999</v>
      </c>
      <c r="J58">
        <v>13.678095239999999</v>
      </c>
      <c r="K58">
        <v>54.8</v>
      </c>
      <c r="L58">
        <v>2.2000000000000002</v>
      </c>
      <c r="M58">
        <v>-4.5853400000000002E-4</v>
      </c>
      <c r="N58">
        <v>-1.0004E-4</v>
      </c>
      <c r="O58">
        <v>3.58494E-4</v>
      </c>
      <c r="P58">
        <v>2.9331799999999999E-4</v>
      </c>
      <c r="Q58">
        <v>0</v>
      </c>
      <c r="R58">
        <v>-2.9331799999999999E-4</v>
      </c>
      <c r="S58">
        <v>-1.216057E-3</v>
      </c>
      <c r="T58">
        <v>-1.071289E-3</v>
      </c>
      <c r="U58">
        <v>1.4476800000000001E-4</v>
      </c>
      <c r="V58">
        <v>-2.2592020000000001E-3</v>
      </c>
      <c r="W58">
        <v>-3.6974120000000002E-3</v>
      </c>
      <c r="X58">
        <v>-1.4382100000000001E-3</v>
      </c>
      <c r="Y58">
        <v>-1.041436E-3</v>
      </c>
      <c r="Z58">
        <v>-2.4010759999999998E-3</v>
      </c>
      <c r="AA58">
        <v>-1.3596389999999999E-3</v>
      </c>
      <c r="AB58">
        <v>0.23447177699999999</v>
      </c>
      <c r="AC58">
        <v>-1.7600813E-2</v>
      </c>
      <c r="AD58">
        <v>-0.25207258999999999</v>
      </c>
      <c r="AE58">
        <v>0.329568792</v>
      </c>
      <c r="AF58">
        <v>0.29464376599999997</v>
      </c>
      <c r="AG58">
        <v>-3.4925024999999998E-2</v>
      </c>
      <c r="AH58">
        <v>4.0990789E-2</v>
      </c>
      <c r="AI58">
        <v>6.1316006999999999E-2</v>
      </c>
      <c r="AJ58">
        <v>2.0325217999999999E-2</v>
      </c>
      <c r="AK58">
        <v>7.25</v>
      </c>
    </row>
    <row r="59" spans="1:37" x14ac:dyDescent="0.35">
      <c r="A59">
        <v>57</v>
      </c>
      <c r="B59">
        <v>2018</v>
      </c>
      <c r="C59">
        <v>3</v>
      </c>
      <c r="D59">
        <v>7</v>
      </c>
      <c r="E59">
        <v>167.87346719999999</v>
      </c>
      <c r="F59">
        <v>0.3</v>
      </c>
      <c r="G59">
        <v>93.938871259999999</v>
      </c>
      <c r="H59">
        <v>101</v>
      </c>
      <c r="I59">
        <v>18.36772727</v>
      </c>
      <c r="J59">
        <v>13.147619049999999</v>
      </c>
      <c r="K59">
        <v>55.41</v>
      </c>
      <c r="L59">
        <v>2.02</v>
      </c>
      <c r="M59">
        <v>8.2020400000000005E-4</v>
      </c>
      <c r="N59">
        <v>0</v>
      </c>
      <c r="O59">
        <v>-8.2020400000000005E-4</v>
      </c>
      <c r="P59">
        <v>4.012224E-3</v>
      </c>
      <c r="Q59">
        <v>-4.0395900000000001E-4</v>
      </c>
      <c r="R59">
        <v>-4.4161829999999997E-3</v>
      </c>
      <c r="S59">
        <v>4.8571639999999998E-3</v>
      </c>
      <c r="T59">
        <v>-1.9772600000000001E-4</v>
      </c>
      <c r="U59">
        <v>-5.0548900000000003E-3</v>
      </c>
      <c r="V59">
        <v>-1.8173390000000001E-3</v>
      </c>
      <c r="W59">
        <v>-9.0973400000000004E-4</v>
      </c>
      <c r="X59">
        <v>9.0760500000000002E-4</v>
      </c>
      <c r="Y59">
        <v>2.166341E-3</v>
      </c>
      <c r="Z59">
        <v>7.8163199999999999E-4</v>
      </c>
      <c r="AA59">
        <v>-1.384709E-3</v>
      </c>
      <c r="AB59">
        <v>-0.42499173600000001</v>
      </c>
      <c r="AC59">
        <v>-0.24202217100000001</v>
      </c>
      <c r="AD59">
        <v>0.182969565</v>
      </c>
      <c r="AE59">
        <v>3.2925521999999999E-2</v>
      </c>
      <c r="AF59">
        <v>-2.5173168999999999E-2</v>
      </c>
      <c r="AG59">
        <v>-5.8098692E-2</v>
      </c>
      <c r="AH59">
        <v>1.8667644000000001E-2</v>
      </c>
      <c r="AI59">
        <v>-4.4776899999999999E-4</v>
      </c>
      <c r="AJ59">
        <v>-1.9115413000000001E-2</v>
      </c>
      <c r="AK59">
        <v>7.25</v>
      </c>
    </row>
    <row r="60" spans="1:37" x14ac:dyDescent="0.35">
      <c r="A60">
        <v>58</v>
      </c>
      <c r="B60">
        <v>2018</v>
      </c>
      <c r="C60">
        <v>3</v>
      </c>
      <c r="D60">
        <v>8</v>
      </c>
      <c r="E60">
        <v>167.87346719999999</v>
      </c>
      <c r="F60">
        <v>0</v>
      </c>
      <c r="G60">
        <v>95.911587560000001</v>
      </c>
      <c r="H60">
        <v>102.1</v>
      </c>
      <c r="I60">
        <v>8.1108695649999998</v>
      </c>
      <c r="J60">
        <v>12.54695652</v>
      </c>
      <c r="K60">
        <v>53.28</v>
      </c>
      <c r="L60">
        <v>1.32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7.25</v>
      </c>
    </row>
    <row r="61" spans="1:37" x14ac:dyDescent="0.35">
      <c r="A61">
        <v>59</v>
      </c>
      <c r="B61">
        <v>2018</v>
      </c>
      <c r="C61">
        <v>3</v>
      </c>
      <c r="D61">
        <v>9</v>
      </c>
      <c r="E61">
        <v>168.20921419999999</v>
      </c>
      <c r="F61">
        <v>0.2</v>
      </c>
      <c r="G61">
        <v>95.719764389999995</v>
      </c>
      <c r="H61">
        <v>99.8</v>
      </c>
      <c r="I61">
        <v>50.927</v>
      </c>
      <c r="J61">
        <v>12.910526320000001</v>
      </c>
      <c r="K61">
        <v>52.22</v>
      </c>
      <c r="L61">
        <v>0.83</v>
      </c>
      <c r="M61">
        <v>-1.553859E-2</v>
      </c>
      <c r="N61">
        <v>-1.4633667E-2</v>
      </c>
      <c r="O61">
        <v>9.0492299999999997E-4</v>
      </c>
      <c r="P61">
        <v>-3.2238240000000001E-3</v>
      </c>
      <c r="Q61" s="1">
        <v>9.9099999999999996E-5</v>
      </c>
      <c r="R61">
        <v>3.3229029999999999E-3</v>
      </c>
      <c r="S61">
        <v>-3.8553160000000001E-3</v>
      </c>
      <c r="T61">
        <v>0</v>
      </c>
      <c r="U61">
        <v>3.8553160000000001E-3</v>
      </c>
      <c r="V61">
        <v>-2.828091E-3</v>
      </c>
      <c r="W61">
        <v>-4.0820600000000002E-3</v>
      </c>
      <c r="X61">
        <v>-1.253969E-3</v>
      </c>
      <c r="Y61">
        <v>2.3574020000000002E-3</v>
      </c>
      <c r="Z61">
        <v>6.5352400000000005E-4</v>
      </c>
      <c r="AA61">
        <v>-1.703878E-3</v>
      </c>
      <c r="AB61">
        <v>1.4499926569999999</v>
      </c>
      <c r="AC61">
        <v>1.011037534</v>
      </c>
      <c r="AD61">
        <v>-0.43895512199999998</v>
      </c>
      <c r="AE61">
        <v>0.118955458</v>
      </c>
      <c r="AF61">
        <v>3.9522038000000002E-2</v>
      </c>
      <c r="AG61">
        <v>-7.9433420000000005E-2</v>
      </c>
      <c r="AH61">
        <v>-6.5045479999999998E-3</v>
      </c>
      <c r="AI61">
        <v>-7.0270784000000003E-2</v>
      </c>
      <c r="AJ61">
        <v>-6.3766236000000004E-2</v>
      </c>
      <c r="AK61">
        <v>7.5</v>
      </c>
    </row>
    <row r="62" spans="1:37" x14ac:dyDescent="0.35">
      <c r="A62">
        <v>60</v>
      </c>
      <c r="B62">
        <v>2018</v>
      </c>
      <c r="C62">
        <v>4</v>
      </c>
      <c r="D62">
        <v>10</v>
      </c>
      <c r="E62">
        <v>168.88205099999999</v>
      </c>
      <c r="F62">
        <v>0.4</v>
      </c>
      <c r="G62">
        <v>102.4201479</v>
      </c>
      <c r="H62">
        <v>107</v>
      </c>
      <c r="I62">
        <v>62.489130430000003</v>
      </c>
      <c r="J62">
        <v>19.352173910000001</v>
      </c>
      <c r="K62">
        <v>54.11</v>
      </c>
      <c r="L62">
        <v>0.91</v>
      </c>
      <c r="M62">
        <v>4.1237799999999997E-4</v>
      </c>
      <c r="N62">
        <v>-1.9944200000000001E-4</v>
      </c>
      <c r="O62">
        <v>-6.1181899999999999E-4</v>
      </c>
      <c r="P62">
        <v>2.1926839999999999E-3</v>
      </c>
      <c r="Q62">
        <v>0</v>
      </c>
      <c r="R62">
        <v>-2.1926839999999999E-3</v>
      </c>
      <c r="S62">
        <v>3.0211270000000002E-3</v>
      </c>
      <c r="T62">
        <v>0</v>
      </c>
      <c r="U62">
        <v>-3.0211270000000002E-3</v>
      </c>
      <c r="V62">
        <v>2.6774390000000002E-3</v>
      </c>
      <c r="W62">
        <v>-1.9617969999999999E-3</v>
      </c>
      <c r="X62">
        <v>-4.6392359999999997E-3</v>
      </c>
      <c r="Y62">
        <v>4.5609200000000001E-4</v>
      </c>
      <c r="Z62">
        <v>-1.072616E-3</v>
      </c>
      <c r="AA62">
        <v>-1.5287079999999999E-3</v>
      </c>
      <c r="AB62">
        <v>-0.133583076</v>
      </c>
      <c r="AC62">
        <v>-0.15317561499999999</v>
      </c>
      <c r="AD62">
        <v>-1.9592538999999999E-2</v>
      </c>
      <c r="AE62">
        <v>-0.235316634</v>
      </c>
      <c r="AF62">
        <v>-0.280777041</v>
      </c>
      <c r="AG62">
        <v>-4.5460407000000001E-2</v>
      </c>
      <c r="AH62">
        <v>1.1734244E-2</v>
      </c>
      <c r="AI62">
        <v>1.1509362E-2</v>
      </c>
      <c r="AJ62">
        <v>-2.2488200000000001E-4</v>
      </c>
      <c r="AK62">
        <v>7.5</v>
      </c>
    </row>
    <row r="63" spans="1:37" x14ac:dyDescent="0.35">
      <c r="A63">
        <v>61</v>
      </c>
      <c r="B63">
        <v>2018</v>
      </c>
      <c r="C63">
        <v>4</v>
      </c>
      <c r="D63">
        <v>11</v>
      </c>
      <c r="E63">
        <v>169.72646130000001</v>
      </c>
      <c r="F63">
        <v>0.5</v>
      </c>
      <c r="G63">
        <v>102.0104673</v>
      </c>
      <c r="H63">
        <v>99.6</v>
      </c>
      <c r="I63">
        <v>68.347142860000005</v>
      </c>
      <c r="J63">
        <v>19.389047619999999</v>
      </c>
      <c r="K63">
        <v>53.76</v>
      </c>
      <c r="L63">
        <v>0.8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7.5</v>
      </c>
    </row>
    <row r="64" spans="1:37" x14ac:dyDescent="0.35">
      <c r="A64">
        <v>62</v>
      </c>
      <c r="B64">
        <v>2018</v>
      </c>
      <c r="C64">
        <v>4</v>
      </c>
      <c r="D64">
        <v>12</v>
      </c>
      <c r="E64">
        <v>171.084273</v>
      </c>
      <c r="F64">
        <v>0.8</v>
      </c>
      <c r="G64">
        <v>109.9672838</v>
      </c>
      <c r="H64">
        <v>107.8</v>
      </c>
      <c r="I64">
        <v>72.844761899999995</v>
      </c>
      <c r="J64">
        <v>24.95315789</v>
      </c>
      <c r="K64">
        <v>52.79</v>
      </c>
      <c r="L64">
        <v>0.96</v>
      </c>
      <c r="M64">
        <v>2.3710319999999999E-3</v>
      </c>
      <c r="N64">
        <v>9.9850200000000007E-4</v>
      </c>
      <c r="O64">
        <v>-1.3725300000000001E-3</v>
      </c>
      <c r="P64">
        <v>3.213736E-3</v>
      </c>
      <c r="Q64">
        <v>-2.9664790000000002E-3</v>
      </c>
      <c r="R64">
        <v>-6.1802150000000002E-3</v>
      </c>
      <c r="S64">
        <v>7.2065109999999996E-3</v>
      </c>
      <c r="T64">
        <v>0</v>
      </c>
      <c r="U64">
        <v>-7.2065109999999996E-3</v>
      </c>
      <c r="V64">
        <v>6.4184439999999997E-3</v>
      </c>
      <c r="W64">
        <v>-1.0208249999999999E-3</v>
      </c>
      <c r="X64">
        <v>-7.4392690000000001E-3</v>
      </c>
      <c r="Y64">
        <v>1.602481E-3</v>
      </c>
      <c r="Z64">
        <v>0</v>
      </c>
      <c r="AA64">
        <v>-1.602481E-3</v>
      </c>
      <c r="AB64">
        <v>-0.57736567999999999</v>
      </c>
      <c r="AC64">
        <v>-0.206231949</v>
      </c>
      <c r="AD64">
        <v>0.37113373100000002</v>
      </c>
      <c r="AE64">
        <v>-5.1741549999999997E-3</v>
      </c>
      <c r="AF64">
        <v>-4.3013892999999997E-2</v>
      </c>
      <c r="AG64">
        <v>-3.7839737999999998E-2</v>
      </c>
      <c r="AH64">
        <v>-2.3115006E-2</v>
      </c>
      <c r="AI64">
        <v>-3.7330670000000001E-3</v>
      </c>
      <c r="AJ64">
        <v>1.9381939000000001E-2</v>
      </c>
      <c r="AK64">
        <v>7.75</v>
      </c>
    </row>
    <row r="65" spans="1:37" x14ac:dyDescent="0.35">
      <c r="A65">
        <v>63</v>
      </c>
      <c r="B65">
        <v>2019</v>
      </c>
      <c r="C65">
        <v>1</v>
      </c>
      <c r="D65">
        <v>1</v>
      </c>
      <c r="E65">
        <v>172.7951157</v>
      </c>
      <c r="F65">
        <v>1</v>
      </c>
      <c r="G65">
        <v>92.152583780000001</v>
      </c>
      <c r="H65">
        <v>83.8</v>
      </c>
      <c r="I65">
        <v>79.709000000000003</v>
      </c>
      <c r="J65">
        <v>19.572380949999999</v>
      </c>
      <c r="K65">
        <v>52.82</v>
      </c>
      <c r="L65">
        <v>1.43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7.75</v>
      </c>
    </row>
    <row r="66" spans="1:37" x14ac:dyDescent="0.35">
      <c r="A66">
        <v>64</v>
      </c>
      <c r="B66">
        <v>2019</v>
      </c>
      <c r="C66">
        <v>1</v>
      </c>
      <c r="D66">
        <v>2</v>
      </c>
      <c r="E66">
        <v>173.4862962</v>
      </c>
      <c r="F66">
        <v>0.4</v>
      </c>
      <c r="G66">
        <v>89.572311439999993</v>
      </c>
      <c r="H66">
        <v>97.2</v>
      </c>
      <c r="I66">
        <v>87.721999999999994</v>
      </c>
      <c r="J66">
        <v>15.230526319999999</v>
      </c>
      <c r="K66">
        <v>53.8</v>
      </c>
      <c r="L66">
        <v>1.79</v>
      </c>
      <c r="M66">
        <v>3.0655800000000001E-4</v>
      </c>
      <c r="N66">
        <v>9.9285100000000011E-4</v>
      </c>
      <c r="O66">
        <v>6.8629300000000004E-4</v>
      </c>
      <c r="P66">
        <v>-1.1980770000000001E-3</v>
      </c>
      <c r="Q66">
        <v>0</v>
      </c>
      <c r="R66">
        <v>1.1980770000000001E-3</v>
      </c>
      <c r="S66">
        <v>-2.5695710000000001E-3</v>
      </c>
      <c r="T66">
        <v>-3.7950700000000001E-4</v>
      </c>
      <c r="U66">
        <v>2.1900650000000002E-3</v>
      </c>
      <c r="V66">
        <v>-1.9173339999999999E-3</v>
      </c>
      <c r="W66">
        <v>-9.8619300000000001E-4</v>
      </c>
      <c r="X66">
        <v>9.3114100000000002E-4</v>
      </c>
      <c r="Y66">
        <v>4.0706E-4</v>
      </c>
      <c r="Z66">
        <v>-1.810865E-3</v>
      </c>
      <c r="AA66">
        <v>-2.2179249999999999E-3</v>
      </c>
      <c r="AB66">
        <v>9.2491308999999994E-2</v>
      </c>
      <c r="AC66">
        <v>-0.238625016</v>
      </c>
      <c r="AD66">
        <v>-0.33111632600000002</v>
      </c>
      <c r="AE66">
        <v>-0.12696702700000001</v>
      </c>
      <c r="AF66">
        <v>-0.17218215000000001</v>
      </c>
      <c r="AG66">
        <v>-4.5215123000000003E-2</v>
      </c>
      <c r="AH66">
        <v>-3.838199E-3</v>
      </c>
      <c r="AI66">
        <v>2.0206130000000001E-3</v>
      </c>
      <c r="AJ66">
        <v>5.8588119999999997E-3</v>
      </c>
      <c r="AK66">
        <v>7.75</v>
      </c>
    </row>
    <row r="67" spans="1:37" x14ac:dyDescent="0.35">
      <c r="A67">
        <v>65</v>
      </c>
      <c r="B67">
        <v>2019</v>
      </c>
      <c r="C67">
        <v>1</v>
      </c>
      <c r="D67">
        <v>3</v>
      </c>
      <c r="E67">
        <v>174.00675509999999</v>
      </c>
      <c r="F67">
        <v>0.3</v>
      </c>
      <c r="G67">
        <v>98.439970270000003</v>
      </c>
      <c r="H67">
        <v>109.9</v>
      </c>
      <c r="I67">
        <v>92.075789470000004</v>
      </c>
      <c r="J67">
        <v>14.4852381</v>
      </c>
      <c r="K67">
        <v>54.49</v>
      </c>
      <c r="L67">
        <v>2.08</v>
      </c>
      <c r="M67">
        <v>-7.2119600000000001E-4</v>
      </c>
      <c r="N67">
        <v>0</v>
      </c>
      <c r="O67">
        <v>7.2119600000000001E-4</v>
      </c>
      <c r="P67">
        <v>-3.2908719999999998E-3</v>
      </c>
      <c r="Q67">
        <v>-1.3005200000000001E-3</v>
      </c>
      <c r="R67">
        <v>1.9903519999999999E-3</v>
      </c>
      <c r="S67">
        <v>-2.7481770000000001E-3</v>
      </c>
      <c r="T67">
        <v>-1.097804E-3</v>
      </c>
      <c r="U67">
        <v>1.6503729999999999E-3</v>
      </c>
      <c r="V67">
        <v>-2.6436089999999999E-3</v>
      </c>
      <c r="W67">
        <v>-1.528176E-3</v>
      </c>
      <c r="X67">
        <v>1.1154330000000001E-3</v>
      </c>
      <c r="Y67">
        <v>3.6799599999999999E-4</v>
      </c>
      <c r="Z67">
        <v>-1.7228180000000001E-3</v>
      </c>
      <c r="AA67">
        <v>-2.0908139999999999E-3</v>
      </c>
      <c r="AB67">
        <v>0.36257798499999999</v>
      </c>
      <c r="AC67">
        <v>-9.9890328E-2</v>
      </c>
      <c r="AD67">
        <v>-0.46246831399999999</v>
      </c>
      <c r="AE67">
        <v>0.27949590000000002</v>
      </c>
      <c r="AF67">
        <v>0.20101501899999999</v>
      </c>
      <c r="AG67">
        <v>-7.8480880000000003E-2</v>
      </c>
      <c r="AH67">
        <v>0.19852752500000001</v>
      </c>
      <c r="AI67">
        <v>0.14472185600000001</v>
      </c>
      <c r="AJ67">
        <v>-5.3805669E-2</v>
      </c>
      <c r="AK67">
        <v>7.75</v>
      </c>
    </row>
    <row r="68" spans="1:37" x14ac:dyDescent="0.35">
      <c r="A68">
        <v>66</v>
      </c>
      <c r="B68">
        <v>2019</v>
      </c>
      <c r="C68">
        <v>2</v>
      </c>
      <c r="D68">
        <v>4</v>
      </c>
      <c r="E68">
        <v>174.52877530000001</v>
      </c>
      <c r="F68">
        <v>0.3</v>
      </c>
      <c r="G68">
        <v>96.175850949999997</v>
      </c>
      <c r="H68">
        <v>97.7</v>
      </c>
      <c r="I68">
        <v>71.912727270000005</v>
      </c>
      <c r="J68">
        <v>12.94904762</v>
      </c>
      <c r="K68">
        <v>55.24</v>
      </c>
      <c r="L68">
        <v>2.41</v>
      </c>
      <c r="M68">
        <v>-7.0467900000000005E-4</v>
      </c>
      <c r="N68">
        <v>-4.9529499999999998E-4</v>
      </c>
      <c r="O68">
        <v>2.0938400000000001E-4</v>
      </c>
      <c r="P68">
        <v>-1.536876E-3</v>
      </c>
      <c r="Q68">
        <v>0</v>
      </c>
      <c r="R68">
        <v>1.536876E-3</v>
      </c>
      <c r="S68">
        <v>-4.4249300000000002E-4</v>
      </c>
      <c r="T68">
        <v>6.0084099999999996E-4</v>
      </c>
      <c r="U68">
        <v>1.0433339999999999E-3</v>
      </c>
      <c r="V68">
        <v>-5.5396700000000004E-4</v>
      </c>
      <c r="W68">
        <v>1.0580990000000001E-3</v>
      </c>
      <c r="X68">
        <v>1.6120660000000001E-3</v>
      </c>
      <c r="Y68">
        <v>3.5233619999999999E-3</v>
      </c>
      <c r="Z68">
        <v>1.3604120000000001E-3</v>
      </c>
      <c r="AA68">
        <v>-2.1629499999999999E-3</v>
      </c>
      <c r="AB68">
        <v>-4.1008010999999997E-2</v>
      </c>
      <c r="AC68">
        <v>-0.32736727599999998</v>
      </c>
      <c r="AD68">
        <v>-0.28635926499999997</v>
      </c>
      <c r="AE68">
        <v>0.20982031500000001</v>
      </c>
      <c r="AF68">
        <v>0.14060913899999999</v>
      </c>
      <c r="AG68">
        <v>-6.9211175999999999E-2</v>
      </c>
      <c r="AH68">
        <v>3.6506958999999999E-2</v>
      </c>
      <c r="AI68" s="1">
        <v>2.9099999999999999E-5</v>
      </c>
      <c r="AJ68">
        <v>-3.6477833000000001E-2</v>
      </c>
      <c r="AK68">
        <v>7.75</v>
      </c>
    </row>
    <row r="69" spans="1:37" x14ac:dyDescent="0.35">
      <c r="A69">
        <v>67</v>
      </c>
      <c r="B69">
        <v>2019</v>
      </c>
      <c r="C69">
        <v>2</v>
      </c>
      <c r="D69">
        <v>5</v>
      </c>
      <c r="E69">
        <v>175.05236170000001</v>
      </c>
      <c r="F69">
        <v>0.3</v>
      </c>
      <c r="G69">
        <v>93.86763053</v>
      </c>
      <c r="H69">
        <v>97.6</v>
      </c>
      <c r="I69">
        <v>81.474761900000004</v>
      </c>
      <c r="J69">
        <v>16.72181818</v>
      </c>
      <c r="K69">
        <v>55.54</v>
      </c>
      <c r="L69">
        <v>2.71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7.75</v>
      </c>
    </row>
    <row r="70" spans="1:37" x14ac:dyDescent="0.35">
      <c r="A70">
        <v>68</v>
      </c>
      <c r="B70">
        <v>2019</v>
      </c>
      <c r="C70">
        <v>2</v>
      </c>
      <c r="D70">
        <v>6</v>
      </c>
      <c r="E70">
        <v>175.05236170000001</v>
      </c>
      <c r="F70">
        <v>0</v>
      </c>
      <c r="G70">
        <v>96.026586030000004</v>
      </c>
      <c r="H70">
        <v>102.3</v>
      </c>
      <c r="I70">
        <v>81.46736842</v>
      </c>
      <c r="J70">
        <v>15.836</v>
      </c>
      <c r="K70">
        <v>55.88</v>
      </c>
      <c r="L70">
        <v>3.07</v>
      </c>
      <c r="M70">
        <v>1.9315809999999999E-3</v>
      </c>
      <c r="N70" s="1">
        <v>9.8800000000000003E-5</v>
      </c>
      <c r="O70">
        <v>-1.832738E-3</v>
      </c>
      <c r="P70">
        <v>6.1195620000000003E-3</v>
      </c>
      <c r="Q70">
        <v>0</v>
      </c>
      <c r="R70">
        <v>-6.1195620000000003E-3</v>
      </c>
      <c r="S70">
        <v>7.572222E-3</v>
      </c>
      <c r="T70">
        <v>-3.87597E-4</v>
      </c>
      <c r="U70">
        <v>-7.9598180000000004E-3</v>
      </c>
      <c r="V70">
        <v>-1.4015309999999999E-3</v>
      </c>
      <c r="W70">
        <v>5.6952999999999995E-4</v>
      </c>
      <c r="X70">
        <v>1.9710610000000001E-3</v>
      </c>
      <c r="Y70">
        <v>2.365518E-3</v>
      </c>
      <c r="Z70">
        <v>4.5351499999999998E-4</v>
      </c>
      <c r="AA70">
        <v>-1.912003E-3</v>
      </c>
      <c r="AB70">
        <v>-0.70623112499999996</v>
      </c>
      <c r="AC70">
        <v>-0.28759541300000002</v>
      </c>
      <c r="AD70">
        <v>0.41863571199999999</v>
      </c>
      <c r="AE70">
        <v>2.5625647000000001E-2</v>
      </c>
      <c r="AF70">
        <v>-1.8472128000000001E-2</v>
      </c>
      <c r="AG70">
        <v>-4.4097773999999999E-2</v>
      </c>
      <c r="AH70">
        <v>-8.5529179999999996E-3</v>
      </c>
      <c r="AI70">
        <v>-3.0383060000000002E-3</v>
      </c>
      <c r="AJ70">
        <v>5.5146120000000003E-3</v>
      </c>
      <c r="AK70">
        <v>7.5</v>
      </c>
    </row>
    <row r="71" spans="1:37" x14ac:dyDescent="0.35">
      <c r="A71">
        <v>69</v>
      </c>
      <c r="B71">
        <v>2019</v>
      </c>
      <c r="C71">
        <v>3</v>
      </c>
      <c r="D71">
        <v>7</v>
      </c>
      <c r="E71">
        <v>175.40246640000001</v>
      </c>
      <c r="F71">
        <v>0.2</v>
      </c>
      <c r="G71">
        <v>98.043144339999998</v>
      </c>
      <c r="H71">
        <v>102.1</v>
      </c>
      <c r="I71">
        <v>88.741739129999999</v>
      </c>
      <c r="J71">
        <v>13.30590909</v>
      </c>
      <c r="K71">
        <v>56.75</v>
      </c>
      <c r="L71">
        <v>3.09</v>
      </c>
      <c r="M71">
        <v>3.2682190000000002E-3</v>
      </c>
      <c r="N71">
        <v>2.1627999999999999E-3</v>
      </c>
      <c r="O71">
        <v>-1.1054190000000001E-3</v>
      </c>
      <c r="P71">
        <v>4.9809570000000003E-3</v>
      </c>
      <c r="Q71">
        <v>1.362133E-3</v>
      </c>
      <c r="R71">
        <v>-3.618825E-3</v>
      </c>
      <c r="S71">
        <v>6.2209459999999998E-3</v>
      </c>
      <c r="T71">
        <v>1.043247E-3</v>
      </c>
      <c r="U71">
        <v>-5.1776979999999997E-3</v>
      </c>
      <c r="V71">
        <v>-1.23206E-4</v>
      </c>
      <c r="W71">
        <v>1.85374E-3</v>
      </c>
      <c r="X71">
        <v>1.9769459999999998E-3</v>
      </c>
      <c r="Y71">
        <v>8.7248700000000002E-4</v>
      </c>
      <c r="Z71">
        <v>-2.6350499999999998E-4</v>
      </c>
      <c r="AA71">
        <v>-1.1359919999999999E-3</v>
      </c>
      <c r="AB71">
        <v>-0.72889959999999998</v>
      </c>
      <c r="AC71">
        <v>-0.54143693699999995</v>
      </c>
      <c r="AD71">
        <v>0.187462663</v>
      </c>
      <c r="AE71">
        <v>0.25357610600000002</v>
      </c>
      <c r="AF71">
        <v>0.20937630400000001</v>
      </c>
      <c r="AG71">
        <v>-4.4199803000000003E-2</v>
      </c>
      <c r="AH71">
        <v>-9.4242549999999994E-3</v>
      </c>
      <c r="AI71">
        <v>-2.749601E-3</v>
      </c>
      <c r="AJ71">
        <v>6.6746540000000004E-3</v>
      </c>
      <c r="AK71">
        <v>7.25</v>
      </c>
    </row>
    <row r="72" spans="1:37" x14ac:dyDescent="0.35">
      <c r="A72">
        <v>70</v>
      </c>
      <c r="B72">
        <v>2019</v>
      </c>
      <c r="C72">
        <v>3</v>
      </c>
      <c r="D72">
        <v>8</v>
      </c>
      <c r="E72">
        <v>175.0516614</v>
      </c>
      <c r="F72">
        <v>-0.2</v>
      </c>
      <c r="G72">
        <v>99.709877789999993</v>
      </c>
      <c r="H72">
        <v>101.7</v>
      </c>
      <c r="I72">
        <v>84.280454550000002</v>
      </c>
      <c r="J72">
        <v>18.97909091</v>
      </c>
      <c r="K72">
        <v>55.26</v>
      </c>
      <c r="L72">
        <v>3.13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7.25</v>
      </c>
    </row>
    <row r="73" spans="1:37" x14ac:dyDescent="0.35">
      <c r="A73">
        <v>71</v>
      </c>
      <c r="B73">
        <v>2019</v>
      </c>
      <c r="C73">
        <v>3</v>
      </c>
      <c r="D73">
        <v>9</v>
      </c>
      <c r="E73">
        <v>174.7015581</v>
      </c>
      <c r="F73">
        <v>-0.2</v>
      </c>
      <c r="G73">
        <v>100.6072667</v>
      </c>
      <c r="H73">
        <v>100.9</v>
      </c>
      <c r="I73">
        <v>80.185238100000007</v>
      </c>
      <c r="J73">
        <v>15.558999999999999</v>
      </c>
      <c r="K73">
        <v>56.43</v>
      </c>
      <c r="L73">
        <v>3.1</v>
      </c>
      <c r="M73">
        <v>-6.2017400000000003E-4</v>
      </c>
      <c r="N73">
        <v>0</v>
      </c>
      <c r="O73">
        <v>6.2017400000000003E-4</v>
      </c>
      <c r="P73">
        <v>-1.7774695E-2</v>
      </c>
      <c r="Q73">
        <v>-1.7526777E-2</v>
      </c>
      <c r="R73">
        <v>2.4791800000000002E-4</v>
      </c>
      <c r="S73">
        <v>2.1782799999999999E-4</v>
      </c>
      <c r="T73">
        <v>1.94723E-4</v>
      </c>
      <c r="U73" s="1">
        <v>-2.3099999999999999E-5</v>
      </c>
      <c r="V73">
        <v>-4.4523419999999998E-3</v>
      </c>
      <c r="W73">
        <v>-1.659832E-3</v>
      </c>
      <c r="X73">
        <v>2.7925099999999998E-3</v>
      </c>
      <c r="Y73">
        <v>-1.2072786E-2</v>
      </c>
      <c r="Z73">
        <v>-1.3074446E-2</v>
      </c>
      <c r="AA73">
        <v>-1.0016599999999999E-3</v>
      </c>
      <c r="AB73">
        <v>1.0713093760000001</v>
      </c>
      <c r="AC73">
        <v>0.70188906500000003</v>
      </c>
      <c r="AD73">
        <v>-0.36942031199999997</v>
      </c>
      <c r="AE73">
        <v>-0.56430945300000002</v>
      </c>
      <c r="AF73">
        <v>-0.62094688799999997</v>
      </c>
      <c r="AG73">
        <v>-5.6637435E-2</v>
      </c>
      <c r="AH73">
        <v>1.0346441E-2</v>
      </c>
      <c r="AI73">
        <v>-9.4476779999999993E-3</v>
      </c>
      <c r="AJ73">
        <v>-1.9794118999999999E-2</v>
      </c>
      <c r="AK73">
        <v>7</v>
      </c>
    </row>
    <row r="74" spans="1:37" x14ac:dyDescent="0.35">
      <c r="A74">
        <v>72</v>
      </c>
      <c r="B74">
        <v>2019</v>
      </c>
      <c r="C74">
        <v>4</v>
      </c>
      <c r="D74">
        <v>10</v>
      </c>
      <c r="E74">
        <v>174.87625969999999</v>
      </c>
      <c r="F74">
        <v>0.1</v>
      </c>
      <c r="G74">
        <v>106.9455245</v>
      </c>
      <c r="H74">
        <v>106.3</v>
      </c>
      <c r="I74">
        <v>86.473043480000001</v>
      </c>
      <c r="J74">
        <v>15.466521739999999</v>
      </c>
      <c r="K74">
        <v>56.73</v>
      </c>
      <c r="L74">
        <v>3.21</v>
      </c>
      <c r="M74">
        <v>-3.2643199999999998E-4</v>
      </c>
      <c r="N74">
        <v>0</v>
      </c>
      <c r="O74">
        <v>3.2643199999999998E-4</v>
      </c>
      <c r="P74">
        <v>-1.62991E-4</v>
      </c>
      <c r="Q74">
        <v>0</v>
      </c>
      <c r="R74">
        <v>1.62991E-4</v>
      </c>
      <c r="S74">
        <v>-9.3271300000000005E-4</v>
      </c>
      <c r="T74">
        <v>-9.5165600000000005E-4</v>
      </c>
      <c r="U74" s="1">
        <v>-1.8899999999999999E-5</v>
      </c>
      <c r="V74">
        <v>-4.4309299999999996E-3</v>
      </c>
      <c r="W74">
        <v>-9.4607399999999998E-4</v>
      </c>
      <c r="X74">
        <v>3.4848560000000002E-3</v>
      </c>
      <c r="Y74">
        <v>-3.643833E-3</v>
      </c>
      <c r="Z74">
        <v>-4.0539269999999997E-3</v>
      </c>
      <c r="AA74">
        <v>-4.1009299999999999E-4</v>
      </c>
      <c r="AB74">
        <v>0.221398556</v>
      </c>
      <c r="AC74">
        <v>-8.1450901000000006E-2</v>
      </c>
      <c r="AD74">
        <v>-0.30284945800000002</v>
      </c>
      <c r="AE74">
        <v>-0.21228017299999999</v>
      </c>
      <c r="AF74">
        <v>-0.26733051299999999</v>
      </c>
      <c r="AG74">
        <v>-5.5050340000000003E-2</v>
      </c>
      <c r="AH74">
        <v>-9.9969289999999999E-3</v>
      </c>
      <c r="AI74">
        <v>-1.0402466000000001E-2</v>
      </c>
      <c r="AJ74">
        <v>-4.0553699999999998E-4</v>
      </c>
      <c r="AK74">
        <v>6.5</v>
      </c>
    </row>
    <row r="75" spans="1:37" x14ac:dyDescent="0.35">
      <c r="A75">
        <v>73</v>
      </c>
      <c r="B75">
        <v>2019</v>
      </c>
      <c r="C75">
        <v>4</v>
      </c>
      <c r="D75">
        <v>11</v>
      </c>
      <c r="E75">
        <v>175.40088850000001</v>
      </c>
      <c r="F75">
        <v>0.3</v>
      </c>
      <c r="G75">
        <v>103.52326770000001</v>
      </c>
      <c r="H75">
        <v>96.8</v>
      </c>
      <c r="I75">
        <v>97.859499999999997</v>
      </c>
      <c r="J75">
        <v>12.5235</v>
      </c>
      <c r="K75">
        <v>56.93</v>
      </c>
      <c r="L75">
        <v>3.2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6.5</v>
      </c>
    </row>
    <row r="76" spans="1:37" x14ac:dyDescent="0.35">
      <c r="A76">
        <v>74</v>
      </c>
      <c r="B76">
        <v>2019</v>
      </c>
      <c r="C76">
        <v>4</v>
      </c>
      <c r="D76">
        <v>12</v>
      </c>
      <c r="E76">
        <v>176.10249200000001</v>
      </c>
      <c r="F76">
        <v>0.4</v>
      </c>
      <c r="G76">
        <v>112.8403618</v>
      </c>
      <c r="H76">
        <v>109</v>
      </c>
      <c r="I76">
        <v>90.660476189999997</v>
      </c>
      <c r="J76">
        <v>13.75666667</v>
      </c>
      <c r="K76">
        <v>57.61</v>
      </c>
      <c r="L76">
        <v>3.06</v>
      </c>
      <c r="M76">
        <v>1.0646668E-2</v>
      </c>
      <c r="N76">
        <v>1.0129374999999999E-2</v>
      </c>
      <c r="O76">
        <v>-5.1729300000000005E-4</v>
      </c>
      <c r="P76">
        <v>2.3928030000000002E-3</v>
      </c>
      <c r="Q76">
        <v>3.0135600000000002E-4</v>
      </c>
      <c r="R76">
        <v>-2.0914470000000002E-3</v>
      </c>
      <c r="S76">
        <v>3.6257139999999999E-3</v>
      </c>
      <c r="T76">
        <v>1.1928430000000001E-3</v>
      </c>
      <c r="U76">
        <v>-2.4328710000000001E-3</v>
      </c>
      <c r="V76">
        <v>2.2644399999999999E-4</v>
      </c>
      <c r="W76">
        <v>3.559404E-3</v>
      </c>
      <c r="X76">
        <v>3.3329599999999998E-3</v>
      </c>
      <c r="Y76">
        <v>2.3064969999999998E-3</v>
      </c>
      <c r="Z76">
        <v>2.129719E-3</v>
      </c>
      <c r="AA76">
        <v>-1.7677700000000001E-4</v>
      </c>
      <c r="AB76">
        <v>-1.1594466670000001</v>
      </c>
      <c r="AC76">
        <v>-1.1912143719999999</v>
      </c>
      <c r="AD76">
        <v>-3.1767705E-2</v>
      </c>
      <c r="AE76">
        <v>-1.0595149509999999</v>
      </c>
      <c r="AF76">
        <v>-1.072879345</v>
      </c>
      <c r="AG76">
        <v>-1.3364393E-2</v>
      </c>
      <c r="AH76">
        <v>-6.0411213999999998E-2</v>
      </c>
      <c r="AI76">
        <v>3.427093E-3</v>
      </c>
      <c r="AJ76">
        <v>6.3838305999999997E-2</v>
      </c>
      <c r="AK76">
        <v>6.25</v>
      </c>
    </row>
    <row r="77" spans="1:37" x14ac:dyDescent="0.35">
      <c r="A77">
        <v>75</v>
      </c>
      <c r="B77">
        <v>2020</v>
      </c>
      <c r="C77">
        <v>1</v>
      </c>
      <c r="D77">
        <v>1</v>
      </c>
      <c r="E77">
        <v>176.80690200000001</v>
      </c>
      <c r="F77">
        <v>0.4</v>
      </c>
      <c r="G77">
        <v>93.657500299999995</v>
      </c>
      <c r="H77">
        <v>83</v>
      </c>
      <c r="I77">
        <v>82.360500000000002</v>
      </c>
      <c r="J77">
        <v>13.940952380000001</v>
      </c>
      <c r="K77">
        <v>58.3</v>
      </c>
      <c r="L77">
        <v>3.13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6.25</v>
      </c>
    </row>
    <row r="78" spans="1:37" x14ac:dyDescent="0.35">
      <c r="A78">
        <v>76</v>
      </c>
      <c r="B78">
        <v>2020</v>
      </c>
      <c r="C78">
        <v>1</v>
      </c>
      <c r="D78">
        <v>2</v>
      </c>
      <c r="E78">
        <v>177.33732269999999</v>
      </c>
      <c r="F78">
        <v>0.3</v>
      </c>
      <c r="G78">
        <v>94.125787799999998</v>
      </c>
      <c r="H78">
        <v>100.5</v>
      </c>
      <c r="I78">
        <v>80.382105260000003</v>
      </c>
      <c r="J78">
        <v>19.628947369999999</v>
      </c>
      <c r="K78">
        <v>57.16</v>
      </c>
      <c r="L78">
        <v>3.04</v>
      </c>
      <c r="M78">
        <v>-9.0376900000000001E-4</v>
      </c>
      <c r="N78">
        <v>-1.685338E-3</v>
      </c>
      <c r="O78">
        <v>-7.8156799999999995E-4</v>
      </c>
      <c r="P78">
        <v>-4.80884E-4</v>
      </c>
      <c r="Q78">
        <v>-1.4888340000000001E-3</v>
      </c>
      <c r="R78">
        <v>-1.007949E-3</v>
      </c>
      <c r="S78">
        <v>3.4066970000000002E-3</v>
      </c>
      <c r="T78">
        <v>1.96078E-4</v>
      </c>
      <c r="U78">
        <v>-3.2106190000000001E-3</v>
      </c>
      <c r="V78">
        <v>-3.5483110000000002E-3</v>
      </c>
      <c r="W78">
        <v>-1.8943000000000001E-4</v>
      </c>
      <c r="X78">
        <v>3.3588820000000001E-3</v>
      </c>
      <c r="Y78">
        <v>2.0694340000000002E-3</v>
      </c>
      <c r="Z78">
        <v>2.37462E-3</v>
      </c>
      <c r="AA78">
        <v>3.0518599999999999E-4</v>
      </c>
      <c r="AB78">
        <v>-0.153822511</v>
      </c>
      <c r="AC78">
        <v>-0.17588647900000001</v>
      </c>
      <c r="AD78">
        <v>-2.2063968E-2</v>
      </c>
      <c r="AE78">
        <v>0.45158721000000002</v>
      </c>
      <c r="AF78">
        <v>0.39780208500000003</v>
      </c>
      <c r="AG78">
        <v>-5.3785125000000003E-2</v>
      </c>
      <c r="AH78">
        <v>-1.079932E-3</v>
      </c>
      <c r="AI78">
        <v>-1.4805776999999999E-2</v>
      </c>
      <c r="AJ78">
        <v>-1.3725845E-2</v>
      </c>
      <c r="AK78">
        <v>6</v>
      </c>
    </row>
    <row r="79" spans="1:37" x14ac:dyDescent="0.35">
      <c r="A79">
        <v>77</v>
      </c>
      <c r="B79">
        <v>2020</v>
      </c>
      <c r="C79">
        <v>1</v>
      </c>
      <c r="D79">
        <v>3</v>
      </c>
      <c r="E79">
        <v>178.40134660000001</v>
      </c>
      <c r="F79">
        <v>0.6</v>
      </c>
      <c r="G79">
        <v>101.1852219</v>
      </c>
      <c r="H79">
        <v>107.5</v>
      </c>
      <c r="I79">
        <v>87.732857139999993</v>
      </c>
      <c r="J79">
        <v>57.73681818</v>
      </c>
      <c r="K79">
        <v>49.35</v>
      </c>
      <c r="L79">
        <v>1.79</v>
      </c>
      <c r="M79">
        <v>5.9153529999999999E-3</v>
      </c>
      <c r="N79">
        <v>7.5789469999999999E-3</v>
      </c>
      <c r="O79">
        <v>1.6635949999999999E-3</v>
      </c>
      <c r="P79">
        <v>1.480297E-2</v>
      </c>
      <c r="Q79">
        <v>2.1712774000000001E-2</v>
      </c>
      <c r="R79">
        <v>6.9098040000000003E-3</v>
      </c>
      <c r="S79">
        <v>2.3489772999999999E-2</v>
      </c>
      <c r="T79">
        <v>3.0869760999999999E-2</v>
      </c>
      <c r="U79">
        <v>7.3799879999999997E-3</v>
      </c>
      <c r="V79">
        <v>3.6086569999999999E-3</v>
      </c>
      <c r="W79">
        <v>6.2229140000000004E-3</v>
      </c>
      <c r="X79">
        <v>2.6142560000000001E-3</v>
      </c>
      <c r="Y79">
        <v>-1.1491849E-2</v>
      </c>
      <c r="Z79">
        <v>-1.1251278999999999E-2</v>
      </c>
      <c r="AA79">
        <v>2.4057000000000001E-4</v>
      </c>
      <c r="AB79">
        <v>-1.214452621</v>
      </c>
      <c r="AC79">
        <v>-2.0927858179999999</v>
      </c>
      <c r="AD79">
        <v>-0.87833319700000001</v>
      </c>
      <c r="AE79">
        <v>3.3015927E-2</v>
      </c>
      <c r="AF79">
        <v>1.4046E-3</v>
      </c>
      <c r="AG79">
        <v>-3.1611327000000002E-2</v>
      </c>
      <c r="AH79">
        <v>-3.6314917000000002E-2</v>
      </c>
      <c r="AI79">
        <v>-1.103122E-3</v>
      </c>
      <c r="AJ79">
        <v>3.5211794999999997E-2</v>
      </c>
      <c r="AK79">
        <v>6</v>
      </c>
    </row>
    <row r="80" spans="1:37" x14ac:dyDescent="0.35">
      <c r="A80">
        <v>78</v>
      </c>
      <c r="B80">
        <v>2020</v>
      </c>
      <c r="C80">
        <v>2</v>
      </c>
      <c r="D80">
        <v>4</v>
      </c>
      <c r="E80">
        <v>179.82855739999999</v>
      </c>
      <c r="F80">
        <v>0.8</v>
      </c>
      <c r="G80">
        <v>91.876181470000006</v>
      </c>
      <c r="H80">
        <v>90.8</v>
      </c>
      <c r="I80">
        <v>107.4981818</v>
      </c>
      <c r="J80">
        <v>41.45380952</v>
      </c>
      <c r="K80">
        <v>49.77</v>
      </c>
      <c r="L80">
        <v>2.4900000000000002</v>
      </c>
      <c r="M80">
        <v>3.4978420000000001E-3</v>
      </c>
      <c r="N80">
        <v>3.1926569999999998E-3</v>
      </c>
      <c r="O80">
        <v>-3.0518500000000003E-4</v>
      </c>
      <c r="P80">
        <v>8.1846290000000006E-3</v>
      </c>
      <c r="Q80">
        <v>7.1579800000000004E-3</v>
      </c>
      <c r="R80">
        <v>-1.0266489999999999E-3</v>
      </c>
      <c r="S80">
        <v>6.8335050000000001E-3</v>
      </c>
      <c r="T80">
        <v>5.4369709999999996E-3</v>
      </c>
      <c r="U80">
        <v>-1.3965329999999999E-3</v>
      </c>
      <c r="V80">
        <v>2.5187640000000002E-3</v>
      </c>
      <c r="W80">
        <v>2.335766E-3</v>
      </c>
      <c r="X80">
        <v>-1.8299700000000001E-4</v>
      </c>
      <c r="Y80">
        <v>1.1929639999999999E-3</v>
      </c>
      <c r="Z80">
        <v>2.4425990000000002E-3</v>
      </c>
      <c r="AA80">
        <v>1.249635E-3</v>
      </c>
      <c r="AB80">
        <v>-0.80468501800000003</v>
      </c>
      <c r="AC80">
        <v>-0.94656519699999997</v>
      </c>
      <c r="AD80">
        <v>-0.141880179</v>
      </c>
      <c r="AE80">
        <v>0.26331785800000002</v>
      </c>
      <c r="AF80">
        <v>0.28246629000000001</v>
      </c>
      <c r="AG80">
        <v>1.9148432E-2</v>
      </c>
      <c r="AH80">
        <v>-0.10720284200000001</v>
      </c>
      <c r="AI80">
        <v>1.6299719999999999E-3</v>
      </c>
      <c r="AJ80">
        <v>0.108832814</v>
      </c>
      <c r="AK80">
        <v>5.5</v>
      </c>
    </row>
    <row r="81" spans="1:37" x14ac:dyDescent="0.35">
      <c r="A81">
        <v>79</v>
      </c>
      <c r="B81">
        <v>2020</v>
      </c>
      <c r="C81">
        <v>2</v>
      </c>
      <c r="D81">
        <v>5</v>
      </c>
      <c r="E81">
        <v>180.36804309999999</v>
      </c>
      <c r="F81">
        <v>0.3</v>
      </c>
      <c r="G81">
        <v>86.455486759999999</v>
      </c>
      <c r="H81">
        <v>94.1</v>
      </c>
      <c r="I81">
        <v>116.97368419999999</v>
      </c>
      <c r="J81">
        <v>30.896999999999998</v>
      </c>
      <c r="K81">
        <v>51.27</v>
      </c>
      <c r="L81">
        <v>3.22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5.5</v>
      </c>
    </row>
    <row r="82" spans="1:37" x14ac:dyDescent="0.35">
      <c r="A82">
        <v>80</v>
      </c>
      <c r="B82">
        <v>2020</v>
      </c>
      <c r="C82">
        <v>2</v>
      </c>
      <c r="D82">
        <v>6</v>
      </c>
      <c r="E82">
        <v>180.72877919999999</v>
      </c>
      <c r="F82">
        <v>0.2</v>
      </c>
      <c r="G82">
        <v>89.567884289999995</v>
      </c>
      <c r="H82">
        <v>103.6</v>
      </c>
      <c r="I82">
        <v>112.59399999999999</v>
      </c>
      <c r="J82">
        <v>31.11954545</v>
      </c>
      <c r="K82">
        <v>52.78</v>
      </c>
      <c r="L82">
        <v>2.44</v>
      </c>
      <c r="M82">
        <v>-6.4617699999999995E-4</v>
      </c>
      <c r="N82">
        <v>0</v>
      </c>
      <c r="O82">
        <v>6.4617699999999995E-4</v>
      </c>
      <c r="P82">
        <v>-1.9599180000000002E-3</v>
      </c>
      <c r="Q82">
        <v>1.727779E-3</v>
      </c>
      <c r="R82">
        <v>3.6876970000000002E-3</v>
      </c>
      <c r="S82">
        <v>-3.1504549999999999E-3</v>
      </c>
      <c r="T82">
        <v>1.88679E-4</v>
      </c>
      <c r="U82">
        <v>3.3391340000000001E-3</v>
      </c>
      <c r="V82">
        <v>-7.5484E-4</v>
      </c>
      <c r="W82">
        <v>2.8805469999999998E-3</v>
      </c>
      <c r="X82">
        <v>3.6353879999999998E-3</v>
      </c>
      <c r="Y82">
        <v>-4.7006000000000001E-4</v>
      </c>
      <c r="Z82">
        <v>1.8329150000000001E-3</v>
      </c>
      <c r="AA82">
        <v>2.3029750000000001E-3</v>
      </c>
      <c r="AB82">
        <v>3.3368803000000002E-2</v>
      </c>
      <c r="AC82">
        <v>-0.48769153100000001</v>
      </c>
      <c r="AD82">
        <v>-0.52106033399999996</v>
      </c>
      <c r="AE82">
        <v>8.3541189000000002E-2</v>
      </c>
      <c r="AF82">
        <v>5.2397605999999999E-2</v>
      </c>
      <c r="AG82">
        <v>-3.1143582999999999E-2</v>
      </c>
      <c r="AH82">
        <v>-3.0246843999999998E-2</v>
      </c>
      <c r="AI82">
        <v>-7.5256610000000003E-3</v>
      </c>
      <c r="AJ82">
        <v>2.2721182999999999E-2</v>
      </c>
      <c r="AK82">
        <v>4.5</v>
      </c>
    </row>
    <row r="83" spans="1:37" x14ac:dyDescent="0.35">
      <c r="A83">
        <v>81</v>
      </c>
      <c r="B83">
        <v>2020</v>
      </c>
      <c r="C83">
        <v>3</v>
      </c>
      <c r="D83">
        <v>7</v>
      </c>
      <c r="E83">
        <v>181.45169430000001</v>
      </c>
      <c r="F83">
        <v>0.4</v>
      </c>
      <c r="G83">
        <v>92.434056589999997</v>
      </c>
      <c r="H83">
        <v>103.2</v>
      </c>
      <c r="I83">
        <v>110.69409090000001</v>
      </c>
      <c r="J83">
        <v>26.84045455</v>
      </c>
      <c r="K83">
        <v>50.53</v>
      </c>
      <c r="L83">
        <v>2.4700000000000002</v>
      </c>
      <c r="M83">
        <v>-3.7342920000000002E-3</v>
      </c>
      <c r="N83">
        <v>0</v>
      </c>
      <c r="O83">
        <v>3.7342920000000002E-3</v>
      </c>
      <c r="P83">
        <v>-1.3857374E-2</v>
      </c>
      <c r="Q83">
        <v>-9.5620600000000003E-4</v>
      </c>
      <c r="R83">
        <v>1.2901167999999999E-2</v>
      </c>
      <c r="S83">
        <v>-1.7517535000000001E-2</v>
      </c>
      <c r="T83">
        <v>-9.4580499999999997E-4</v>
      </c>
      <c r="U83">
        <v>1.657173E-2</v>
      </c>
      <c r="V83">
        <v>-3.819359E-3</v>
      </c>
      <c r="W83">
        <v>-2.544761E-3</v>
      </c>
      <c r="X83">
        <v>1.274599E-3</v>
      </c>
      <c r="Y83">
        <v>-3.39113E-3</v>
      </c>
      <c r="Z83">
        <v>-6.8412799999999999E-4</v>
      </c>
      <c r="AA83">
        <v>2.7070010000000001E-3</v>
      </c>
      <c r="AB83">
        <v>1.4156705000000001</v>
      </c>
      <c r="AC83">
        <v>-0.12718496500000001</v>
      </c>
      <c r="AD83">
        <v>-1.5428554649999999</v>
      </c>
      <c r="AE83">
        <v>-1.0508199999999999E-4</v>
      </c>
      <c r="AF83">
        <v>-2.6529222000000002E-2</v>
      </c>
      <c r="AG83">
        <v>-2.6424139999999999E-2</v>
      </c>
      <c r="AH83">
        <v>-3.9415444000000001E-2</v>
      </c>
      <c r="AI83">
        <v>-1.5008299999999999E-4</v>
      </c>
      <c r="AJ83">
        <v>3.9265360999999999E-2</v>
      </c>
      <c r="AK83">
        <v>4.25</v>
      </c>
    </row>
    <row r="84" spans="1:37" x14ac:dyDescent="0.35">
      <c r="A84">
        <v>82</v>
      </c>
      <c r="B84">
        <v>2020</v>
      </c>
      <c r="C84">
        <v>3</v>
      </c>
      <c r="D84">
        <v>8</v>
      </c>
      <c r="E84">
        <v>181.45169430000001</v>
      </c>
      <c r="F84">
        <v>0</v>
      </c>
      <c r="G84">
        <v>95.669248569999993</v>
      </c>
      <c r="H84">
        <v>103.5</v>
      </c>
      <c r="I84">
        <v>107.022381</v>
      </c>
      <c r="J84">
        <v>22.88952381</v>
      </c>
      <c r="K84">
        <v>48.04</v>
      </c>
      <c r="L84">
        <v>2.06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4.25</v>
      </c>
    </row>
    <row r="85" spans="1:37" x14ac:dyDescent="0.35">
      <c r="A85">
        <v>83</v>
      </c>
      <c r="B85">
        <v>2020</v>
      </c>
      <c r="C85">
        <v>3</v>
      </c>
      <c r="D85">
        <v>9</v>
      </c>
      <c r="E85">
        <v>181.27024259999999</v>
      </c>
      <c r="F85">
        <v>-0.1</v>
      </c>
      <c r="G85">
        <v>96.912948799999995</v>
      </c>
      <c r="H85">
        <v>101.3</v>
      </c>
      <c r="I85">
        <v>111.9154545</v>
      </c>
      <c r="J85">
        <v>27.647619049999999</v>
      </c>
      <c r="K85">
        <v>46.67</v>
      </c>
      <c r="L85">
        <v>1.73</v>
      </c>
      <c r="M85">
        <v>-2.8507530000000001E-3</v>
      </c>
      <c r="N85">
        <v>-1.902473E-3</v>
      </c>
      <c r="O85">
        <v>9.4827900000000001E-4</v>
      </c>
      <c r="P85">
        <v>-3.2218730000000001E-3</v>
      </c>
      <c r="Q85">
        <v>0</v>
      </c>
      <c r="R85">
        <v>3.2218730000000001E-3</v>
      </c>
      <c r="S85">
        <v>-5.3702890000000003E-3</v>
      </c>
      <c r="T85">
        <v>-1.142204E-3</v>
      </c>
      <c r="U85">
        <v>4.228084E-3</v>
      </c>
      <c r="V85">
        <v>-2.6522590000000001E-3</v>
      </c>
      <c r="W85">
        <v>-4.6816499999999999E-4</v>
      </c>
      <c r="X85">
        <v>2.184095E-3</v>
      </c>
      <c r="Y85">
        <v>-4.791366E-3</v>
      </c>
      <c r="Z85">
        <v>-1.91022E-3</v>
      </c>
      <c r="AA85">
        <v>2.8811459999999998E-3</v>
      </c>
      <c r="AB85">
        <v>0.50868920100000004</v>
      </c>
      <c r="AC85">
        <v>-3.7673429000000001E-2</v>
      </c>
      <c r="AD85">
        <v>-0.54636262999999996</v>
      </c>
      <c r="AE85">
        <v>-1.8241459000000002E-2</v>
      </c>
      <c r="AF85">
        <v>-1.2477785E-2</v>
      </c>
      <c r="AG85">
        <v>5.7636739999999999E-3</v>
      </c>
      <c r="AH85">
        <v>-8.9905030999999996E-2</v>
      </c>
      <c r="AI85">
        <v>-2.7484929999999999E-3</v>
      </c>
      <c r="AJ85">
        <v>8.7156538000000006E-2</v>
      </c>
      <c r="AK85">
        <v>4.25</v>
      </c>
    </row>
    <row r="86" spans="1:37" x14ac:dyDescent="0.35">
      <c r="A86">
        <v>84</v>
      </c>
      <c r="B86">
        <v>2020</v>
      </c>
      <c r="C86">
        <v>4</v>
      </c>
      <c r="D86">
        <v>10</v>
      </c>
      <c r="E86">
        <v>181.99532350000001</v>
      </c>
      <c r="F86">
        <v>0.4</v>
      </c>
      <c r="G86">
        <v>101.17711850000001</v>
      </c>
      <c r="H86">
        <v>104.4</v>
      </c>
      <c r="I86">
        <v>127.5836364</v>
      </c>
      <c r="J86">
        <v>29.43863636</v>
      </c>
      <c r="K86">
        <v>45.62</v>
      </c>
      <c r="L86">
        <v>1.9</v>
      </c>
      <c r="M86">
        <v>-9.4031300000000002E-4</v>
      </c>
      <c r="N86">
        <v>0</v>
      </c>
      <c r="O86">
        <v>9.4031300000000002E-4</v>
      </c>
      <c r="P86">
        <v>-4.719422E-3</v>
      </c>
      <c r="Q86">
        <v>-9.7143999999999996E-4</v>
      </c>
      <c r="R86">
        <v>3.747982E-3</v>
      </c>
      <c r="S86">
        <v>-3.5685019999999999E-3</v>
      </c>
      <c r="T86">
        <v>0</v>
      </c>
      <c r="U86">
        <v>3.5685019999999999E-3</v>
      </c>
      <c r="V86">
        <v>-1.001311E-3</v>
      </c>
      <c r="W86">
        <v>1.011215E-3</v>
      </c>
      <c r="X86">
        <v>2.0125260000000002E-3</v>
      </c>
      <c r="Y86">
        <v>-2.254711E-3</v>
      </c>
      <c r="Z86">
        <v>5.2603899999999996E-4</v>
      </c>
      <c r="AA86">
        <v>2.7807499999999998E-3</v>
      </c>
      <c r="AB86">
        <v>0.32557334199999999</v>
      </c>
      <c r="AC86">
        <v>-0.29676197199999998</v>
      </c>
      <c r="AD86">
        <v>-0.62233531399999997</v>
      </c>
      <c r="AE86">
        <v>2.0139102999999998E-2</v>
      </c>
      <c r="AF86">
        <v>-3.0116420000000001E-3</v>
      </c>
      <c r="AG86">
        <v>-2.3150745E-2</v>
      </c>
      <c r="AH86">
        <v>-3.6005927E-2</v>
      </c>
      <c r="AI86">
        <v>4.0109530000000003E-3</v>
      </c>
      <c r="AJ86">
        <v>4.0016879999999998E-2</v>
      </c>
      <c r="AK86">
        <v>4.25</v>
      </c>
    </row>
    <row r="87" spans="1:37" x14ac:dyDescent="0.35">
      <c r="A87">
        <v>85</v>
      </c>
      <c r="B87">
        <v>2020</v>
      </c>
      <c r="C87">
        <v>4</v>
      </c>
      <c r="D87">
        <v>11</v>
      </c>
      <c r="E87">
        <v>183.26929079999999</v>
      </c>
      <c r="F87">
        <v>0.7</v>
      </c>
      <c r="G87">
        <v>102.391244</v>
      </c>
      <c r="H87">
        <v>101.2</v>
      </c>
      <c r="I87">
        <v>125.895</v>
      </c>
      <c r="J87">
        <v>24.9955</v>
      </c>
      <c r="K87">
        <v>45.59</v>
      </c>
      <c r="L87">
        <v>1.98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4.25</v>
      </c>
    </row>
    <row r="88" spans="1:37" x14ac:dyDescent="0.35">
      <c r="A88">
        <v>86</v>
      </c>
      <c r="B88">
        <v>2020</v>
      </c>
      <c r="C88">
        <v>4</v>
      </c>
      <c r="D88">
        <v>12</v>
      </c>
      <c r="E88">
        <v>184.73544509999999</v>
      </c>
      <c r="F88">
        <v>0.8</v>
      </c>
      <c r="G88">
        <v>116.9308006</v>
      </c>
      <c r="H88">
        <v>114.2</v>
      </c>
      <c r="I88">
        <v>116.86227270000001</v>
      </c>
      <c r="J88">
        <v>22.37409091</v>
      </c>
      <c r="K88">
        <v>46.36</v>
      </c>
      <c r="L88">
        <v>1.99</v>
      </c>
      <c r="M88">
        <v>-2.799522E-3</v>
      </c>
      <c r="N88">
        <v>0</v>
      </c>
      <c r="O88">
        <v>2.799522E-3</v>
      </c>
      <c r="P88">
        <v>-1.1137736000000001E-2</v>
      </c>
      <c r="Q88">
        <v>-2.2666800000000001E-3</v>
      </c>
      <c r="R88">
        <v>8.8710560000000004E-3</v>
      </c>
      <c r="S88">
        <v>-1.0927848E-2</v>
      </c>
      <c r="T88">
        <v>0</v>
      </c>
      <c r="U88">
        <v>1.0927848E-2</v>
      </c>
      <c r="V88">
        <v>-2.066226E-3</v>
      </c>
      <c r="W88">
        <v>0</v>
      </c>
      <c r="X88">
        <v>2.066226E-3</v>
      </c>
      <c r="Y88">
        <v>-2.6257960000000001E-3</v>
      </c>
      <c r="Z88">
        <v>0</v>
      </c>
      <c r="AA88">
        <v>2.6257960000000001E-3</v>
      </c>
      <c r="AB88">
        <v>1.0280814979999999</v>
      </c>
      <c r="AC88">
        <v>-0.219224103</v>
      </c>
      <c r="AD88">
        <v>-1.2473056010000001</v>
      </c>
      <c r="AE88">
        <v>2.3118420000000002E-3</v>
      </c>
      <c r="AF88">
        <v>4.2140270000000004E-3</v>
      </c>
      <c r="AG88">
        <v>1.902185E-3</v>
      </c>
      <c r="AH88">
        <v>-7.9048144000000001E-2</v>
      </c>
      <c r="AI88">
        <v>2.7526550000000001E-3</v>
      </c>
      <c r="AJ88">
        <v>8.1800798999999993E-2</v>
      </c>
      <c r="AK88">
        <v>4.25</v>
      </c>
    </row>
    <row r="89" spans="1:37" x14ac:dyDescent="0.35">
      <c r="A89">
        <v>87</v>
      </c>
      <c r="B89">
        <v>2021</v>
      </c>
      <c r="C89">
        <v>1</v>
      </c>
      <c r="D89">
        <v>1</v>
      </c>
      <c r="E89">
        <v>186.02859330000001</v>
      </c>
      <c r="F89">
        <v>0.7</v>
      </c>
      <c r="G89">
        <v>91.439886079999994</v>
      </c>
      <c r="H89">
        <v>78.2</v>
      </c>
      <c r="I89">
        <v>103.7984211</v>
      </c>
      <c r="J89">
        <v>24.91</v>
      </c>
      <c r="K89">
        <v>46.03</v>
      </c>
      <c r="L89">
        <v>1.73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4.25</v>
      </c>
    </row>
    <row r="90" spans="1:37" x14ac:dyDescent="0.35">
      <c r="A90">
        <v>88</v>
      </c>
      <c r="B90">
        <v>2021</v>
      </c>
      <c r="C90">
        <v>1</v>
      </c>
      <c r="D90">
        <v>2</v>
      </c>
      <c r="E90">
        <v>187.51682199999999</v>
      </c>
      <c r="F90">
        <v>0.8</v>
      </c>
      <c r="G90">
        <v>90.616927099999998</v>
      </c>
      <c r="H90">
        <v>99.1</v>
      </c>
      <c r="I90">
        <v>94.537999999999997</v>
      </c>
      <c r="J90">
        <v>23.140526319999999</v>
      </c>
      <c r="K90">
        <v>46.14</v>
      </c>
      <c r="M90">
        <v>-1.235356E-3</v>
      </c>
      <c r="N90">
        <v>0</v>
      </c>
      <c r="O90">
        <v>1.235356E-3</v>
      </c>
      <c r="P90">
        <v>-4.0932140000000004E-3</v>
      </c>
      <c r="Q90">
        <v>0</v>
      </c>
      <c r="R90">
        <v>4.0932140000000004E-3</v>
      </c>
      <c r="S90">
        <v>-6.6663570000000004E-3</v>
      </c>
      <c r="T90">
        <v>-1.9743339999999999E-3</v>
      </c>
      <c r="U90">
        <v>4.692023E-3</v>
      </c>
      <c r="V90">
        <v>-7.9819899999999996E-3</v>
      </c>
      <c r="W90">
        <v>-5.6646869999999998E-3</v>
      </c>
      <c r="X90">
        <v>2.3173030000000002E-3</v>
      </c>
      <c r="Y90">
        <v>-6.824587E-3</v>
      </c>
      <c r="Z90">
        <v>-4.258413E-3</v>
      </c>
      <c r="AA90">
        <v>2.5661740000000001E-3</v>
      </c>
      <c r="AB90">
        <v>0.85213825399999998</v>
      </c>
      <c r="AC90">
        <v>0.121618609</v>
      </c>
      <c r="AD90">
        <v>-0.730519645</v>
      </c>
      <c r="AE90">
        <v>0.120200763</v>
      </c>
      <c r="AF90">
        <v>0.11896155899999999</v>
      </c>
      <c r="AG90">
        <v>-1.239204E-3</v>
      </c>
      <c r="AH90">
        <v>-7.5022781999999996E-2</v>
      </c>
      <c r="AI90">
        <v>2.1734469999999998E-3</v>
      </c>
      <c r="AJ90">
        <v>7.7196229000000005E-2</v>
      </c>
      <c r="AK90">
        <v>4.25</v>
      </c>
    </row>
    <row r="91" spans="1:37" x14ac:dyDescent="0.35">
      <c r="A91">
        <v>89</v>
      </c>
      <c r="B91">
        <v>2021</v>
      </c>
      <c r="C91">
        <v>1</v>
      </c>
      <c r="D91">
        <v>3</v>
      </c>
      <c r="E91">
        <v>188.82943979999999</v>
      </c>
      <c r="F91">
        <v>0.7</v>
      </c>
      <c r="G91">
        <v>102.7595953</v>
      </c>
      <c r="H91">
        <v>113.4</v>
      </c>
      <c r="I91">
        <v>68.319545450000007</v>
      </c>
      <c r="J91">
        <v>21.843043479999999</v>
      </c>
      <c r="K91">
        <v>46.83</v>
      </c>
      <c r="M91">
        <v>-7.4010430000000004E-3</v>
      </c>
      <c r="N91">
        <v>-4.8168589999999997E-3</v>
      </c>
      <c r="O91">
        <v>2.5841839999999998E-3</v>
      </c>
      <c r="P91">
        <v>-6.9482670000000002E-3</v>
      </c>
      <c r="Q91">
        <v>2.5555560000000001E-3</v>
      </c>
      <c r="R91">
        <v>9.5038229999999998E-3</v>
      </c>
      <c r="S91">
        <v>-1.20412E-2</v>
      </c>
      <c r="T91">
        <v>0</v>
      </c>
      <c r="U91">
        <v>1.20412E-2</v>
      </c>
      <c r="V91">
        <v>-8.587028E-3</v>
      </c>
      <c r="W91">
        <v>-5.3050399999999996E-3</v>
      </c>
      <c r="X91">
        <v>3.2819889999999999E-3</v>
      </c>
      <c r="Y91">
        <v>-1.0865365E-2</v>
      </c>
      <c r="Z91">
        <v>-8.6282110000000002E-3</v>
      </c>
      <c r="AA91">
        <v>2.237153E-3</v>
      </c>
      <c r="AB91">
        <v>1.6679359840000001</v>
      </c>
      <c r="AC91">
        <v>0.489171201</v>
      </c>
      <c r="AD91">
        <v>-1.1787647830000001</v>
      </c>
      <c r="AE91">
        <v>5.1618608000000003E-2</v>
      </c>
      <c r="AF91">
        <v>2.4956259000000001E-2</v>
      </c>
      <c r="AG91">
        <v>-2.6662347999999999E-2</v>
      </c>
      <c r="AH91">
        <v>-3.0755814999999999E-2</v>
      </c>
      <c r="AI91">
        <v>1.5302009999999999E-3</v>
      </c>
      <c r="AJ91">
        <v>3.2286016000000001E-2</v>
      </c>
      <c r="AK91">
        <v>4.5</v>
      </c>
    </row>
    <row r="92" spans="1:37" x14ac:dyDescent="0.35">
      <c r="A92">
        <v>90</v>
      </c>
      <c r="B92">
        <v>2021</v>
      </c>
      <c r="C92">
        <v>2</v>
      </c>
      <c r="D92">
        <v>4</v>
      </c>
      <c r="E92">
        <v>189.9624164</v>
      </c>
      <c r="F92">
        <v>0.6</v>
      </c>
      <c r="G92">
        <v>98.443692330000005</v>
      </c>
      <c r="H92">
        <v>95.8</v>
      </c>
      <c r="I92">
        <v>78.631818179999996</v>
      </c>
      <c r="J92">
        <v>17.416190480000001</v>
      </c>
      <c r="K92">
        <v>45.77</v>
      </c>
      <c r="M92">
        <v>-2.1057229999999999E-3</v>
      </c>
      <c r="N92">
        <v>2.0104500000000001E-4</v>
      </c>
      <c r="O92">
        <v>2.3067679999999998E-3</v>
      </c>
      <c r="P92">
        <v>-6.825561E-3</v>
      </c>
      <c r="Q92">
        <v>1.5531399999999999E-3</v>
      </c>
      <c r="R92">
        <v>8.3786999999999993E-3</v>
      </c>
      <c r="S92">
        <v>-2.9107650000000001E-3</v>
      </c>
      <c r="T92">
        <v>7.3412699999999996E-3</v>
      </c>
      <c r="U92">
        <v>1.0252035E-2</v>
      </c>
      <c r="V92">
        <v>1.2414279999999999E-3</v>
      </c>
      <c r="W92">
        <v>2.6621029999999999E-3</v>
      </c>
      <c r="X92">
        <v>1.4206760000000001E-3</v>
      </c>
      <c r="Y92">
        <v>5.9834149999999997E-3</v>
      </c>
      <c r="Z92">
        <v>7.7617149999999998E-3</v>
      </c>
      <c r="AA92">
        <v>1.7783E-3</v>
      </c>
      <c r="AB92">
        <v>0.29338275899999999</v>
      </c>
      <c r="AC92">
        <v>-0.83142340999999997</v>
      </c>
      <c r="AD92">
        <v>-1.12480617</v>
      </c>
      <c r="AE92">
        <v>-1.6413547000000001E-2</v>
      </c>
      <c r="AF92">
        <v>-9.4372945999999999E-2</v>
      </c>
      <c r="AG92">
        <v>-7.7959398999999999E-2</v>
      </c>
      <c r="AH92">
        <v>5.7013872E-2</v>
      </c>
      <c r="AI92">
        <v>-1.35034E-3</v>
      </c>
      <c r="AJ92">
        <v>-5.8364211999999999E-2</v>
      </c>
      <c r="AK92">
        <v>5</v>
      </c>
    </row>
    <row r="93" spans="1:37" x14ac:dyDescent="0.35">
      <c r="A93">
        <v>91</v>
      </c>
      <c r="B93">
        <v>2021</v>
      </c>
      <c r="C93">
        <v>2</v>
      </c>
      <c r="D93">
        <v>5</v>
      </c>
      <c r="E93">
        <v>191.2921533</v>
      </c>
      <c r="F93">
        <v>0.7</v>
      </c>
      <c r="G93">
        <v>96.671705869999997</v>
      </c>
      <c r="H93">
        <v>98.2</v>
      </c>
      <c r="I93">
        <v>75.034000000000006</v>
      </c>
      <c r="J93">
        <v>19.7605</v>
      </c>
      <c r="K93">
        <v>46.53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5</v>
      </c>
    </row>
    <row r="94" spans="1:37" x14ac:dyDescent="0.35">
      <c r="A94">
        <v>92</v>
      </c>
      <c r="B94">
        <v>2021</v>
      </c>
      <c r="C94">
        <v>2</v>
      </c>
      <c r="D94">
        <v>6</v>
      </c>
      <c r="E94">
        <v>192.63119839999999</v>
      </c>
      <c r="F94">
        <v>0.7</v>
      </c>
      <c r="G94">
        <v>98.605139989999998</v>
      </c>
      <c r="H94">
        <v>102</v>
      </c>
      <c r="I94">
        <v>66.188636360000004</v>
      </c>
      <c r="J94">
        <v>16.956818179999999</v>
      </c>
      <c r="K94">
        <v>47.63</v>
      </c>
      <c r="M94">
        <v>-9.3161399999999999E-4</v>
      </c>
      <c r="N94">
        <v>0</v>
      </c>
      <c r="O94">
        <v>9.3161399999999999E-4</v>
      </c>
      <c r="P94">
        <v>-3.2483880000000001E-3</v>
      </c>
      <c r="Q94">
        <v>0</v>
      </c>
      <c r="R94">
        <v>3.2483880000000001E-3</v>
      </c>
      <c r="S94">
        <v>-3.826515E-3</v>
      </c>
      <c r="T94">
        <v>0</v>
      </c>
      <c r="U94">
        <v>3.826515E-3</v>
      </c>
      <c r="V94">
        <v>-3.0848249999999998E-3</v>
      </c>
      <c r="W94">
        <v>0</v>
      </c>
      <c r="X94">
        <v>3.0848249999999998E-3</v>
      </c>
      <c r="Y94">
        <v>-6.3797890000000003E-3</v>
      </c>
      <c r="Z94">
        <v>-5.4514819999999997E-3</v>
      </c>
      <c r="AA94">
        <v>9.2830699999999996E-4</v>
      </c>
      <c r="AB94">
        <v>0.51971834299999997</v>
      </c>
      <c r="AC94">
        <v>-9.8345711000000002E-2</v>
      </c>
      <c r="AD94">
        <v>-0.61806405399999997</v>
      </c>
      <c r="AE94">
        <v>-1.192616E-2</v>
      </c>
      <c r="AF94">
        <v>-5.5808333000000002E-2</v>
      </c>
      <c r="AG94">
        <v>-4.3882172999999997E-2</v>
      </c>
      <c r="AH94">
        <v>-1.7358827E-2</v>
      </c>
      <c r="AI94">
        <v>-2.4945729999999999E-3</v>
      </c>
      <c r="AJ94">
        <v>1.4864255E-2</v>
      </c>
      <c r="AK94">
        <v>5.5</v>
      </c>
    </row>
    <row r="95" spans="1:37" x14ac:dyDescent="0.35">
      <c r="A95">
        <v>93</v>
      </c>
      <c r="B95">
        <v>2021</v>
      </c>
      <c r="C95">
        <v>3</v>
      </c>
      <c r="D95">
        <v>7</v>
      </c>
      <c r="E95">
        <v>193.209092</v>
      </c>
      <c r="F95">
        <v>0.3</v>
      </c>
      <c r="G95">
        <v>98.802350270000005</v>
      </c>
      <c r="H95">
        <v>100.2</v>
      </c>
      <c r="I95">
        <v>68.59681818</v>
      </c>
      <c r="J95">
        <v>17.603333330000002</v>
      </c>
      <c r="K95">
        <v>47.44</v>
      </c>
      <c r="M95">
        <v>3.6049559999999999E-3</v>
      </c>
      <c r="N95">
        <v>1.901902E-3</v>
      </c>
      <c r="O95">
        <v>-1.7030540000000001E-3</v>
      </c>
      <c r="P95">
        <v>6.7114820000000004E-3</v>
      </c>
      <c r="Q95">
        <v>0</v>
      </c>
      <c r="R95">
        <v>-6.7114820000000004E-3</v>
      </c>
      <c r="S95">
        <v>1.2647016000000001E-2</v>
      </c>
      <c r="T95">
        <v>3.8858780000000002E-3</v>
      </c>
      <c r="U95">
        <v>-8.7611379999999999E-3</v>
      </c>
      <c r="V95">
        <v>5.4392319999999996E-3</v>
      </c>
      <c r="W95">
        <v>6.627605E-3</v>
      </c>
      <c r="X95">
        <v>1.1883729999999999E-3</v>
      </c>
      <c r="Y95">
        <v>1.2849316E-2</v>
      </c>
      <c r="Z95">
        <v>1.2647059E-2</v>
      </c>
      <c r="AA95">
        <v>-2.0225700000000001E-4</v>
      </c>
      <c r="AB95">
        <v>-1.4872119100000001</v>
      </c>
      <c r="AC95">
        <v>-1.1279183829999999</v>
      </c>
      <c r="AD95">
        <v>0.359293527</v>
      </c>
      <c r="AE95">
        <v>0.198612814</v>
      </c>
      <c r="AF95">
        <v>0.13262389299999999</v>
      </c>
      <c r="AG95">
        <v>-6.5988921000000006E-2</v>
      </c>
      <c r="AH95">
        <v>3.0505556E-2</v>
      </c>
      <c r="AI95">
        <v>3.5639069999999998E-3</v>
      </c>
      <c r="AJ95">
        <v>-2.6941650000000001E-2</v>
      </c>
      <c r="AK95">
        <v>6.5</v>
      </c>
    </row>
    <row r="96" spans="1:37" x14ac:dyDescent="0.35">
      <c r="A96">
        <v>94</v>
      </c>
      <c r="B96">
        <v>2021</v>
      </c>
      <c r="C96">
        <v>3</v>
      </c>
      <c r="D96">
        <v>8</v>
      </c>
      <c r="E96">
        <v>193.59551020000001</v>
      </c>
      <c r="F96">
        <v>0.2</v>
      </c>
      <c r="G96">
        <v>100.0867808</v>
      </c>
      <c r="H96">
        <v>101.3</v>
      </c>
      <c r="I96">
        <v>72.095909090000006</v>
      </c>
      <c r="J96">
        <v>17.47272727</v>
      </c>
      <c r="K96">
        <v>47.75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6.5</v>
      </c>
    </row>
    <row r="97" spans="1:37" x14ac:dyDescent="0.35">
      <c r="A97">
        <v>95</v>
      </c>
      <c r="B97">
        <v>2021</v>
      </c>
      <c r="C97">
        <v>3</v>
      </c>
      <c r="D97">
        <v>9</v>
      </c>
      <c r="E97">
        <v>194.75708320000001</v>
      </c>
      <c r="F97">
        <v>0.6</v>
      </c>
      <c r="G97">
        <v>103.6899049</v>
      </c>
      <c r="H97">
        <v>103.6</v>
      </c>
      <c r="I97">
        <v>72.679090909999999</v>
      </c>
      <c r="J97">
        <v>19.824761899999999</v>
      </c>
      <c r="K97">
        <v>48.21</v>
      </c>
      <c r="M97">
        <v>1.024957E-3</v>
      </c>
      <c r="N97">
        <v>9.0279900000000003E-4</v>
      </c>
      <c r="O97">
        <v>-1.2215800000000001E-4</v>
      </c>
      <c r="P97">
        <v>1.3638999999999999E-4</v>
      </c>
      <c r="Q97">
        <v>0</v>
      </c>
      <c r="R97">
        <v>-1.3638999999999999E-4</v>
      </c>
      <c r="S97">
        <v>1.085683E-3</v>
      </c>
      <c r="T97">
        <v>-3.9848599999999998E-4</v>
      </c>
      <c r="U97">
        <v>-1.484169E-3</v>
      </c>
      <c r="V97">
        <v>5.6608299999999999E-4</v>
      </c>
      <c r="W97">
        <v>2.614379E-3</v>
      </c>
      <c r="X97">
        <v>2.0482959999999998E-3</v>
      </c>
      <c r="Y97">
        <v>1.136616E-3</v>
      </c>
      <c r="Z97">
        <v>5.3676899999999998E-4</v>
      </c>
      <c r="AA97">
        <v>-5.9984700000000003E-4</v>
      </c>
      <c r="AB97">
        <v>-0.17018423899999999</v>
      </c>
      <c r="AC97">
        <v>-0.44791789199999998</v>
      </c>
      <c r="AD97">
        <v>-0.27773365300000002</v>
      </c>
      <c r="AE97" s="1">
        <v>3.1200000000000002E-6</v>
      </c>
      <c r="AF97">
        <v>-4.5839717000000002E-2</v>
      </c>
      <c r="AG97">
        <v>-4.5842840000000003E-2</v>
      </c>
      <c r="AH97">
        <v>-1.1487763E-2</v>
      </c>
      <c r="AI97">
        <v>2.4434410000000002E-3</v>
      </c>
      <c r="AJ97">
        <v>1.3931204000000001E-2</v>
      </c>
      <c r="AK97">
        <v>6.75</v>
      </c>
    </row>
    <row r="98" spans="1:37" x14ac:dyDescent="0.35">
      <c r="A98">
        <v>96</v>
      </c>
      <c r="B98">
        <v>2021</v>
      </c>
      <c r="C98">
        <v>4</v>
      </c>
      <c r="D98">
        <v>10</v>
      </c>
      <c r="E98">
        <v>196.89941110000001</v>
      </c>
      <c r="F98">
        <v>1.1000000000000001</v>
      </c>
      <c r="G98">
        <v>108.9780901</v>
      </c>
      <c r="H98">
        <v>105.1</v>
      </c>
      <c r="I98">
        <v>73.161904759999999</v>
      </c>
      <c r="J98">
        <v>17.871428569999999</v>
      </c>
      <c r="K98">
        <v>49.75</v>
      </c>
      <c r="M98">
        <v>2.9739000000000002E-4</v>
      </c>
      <c r="N98">
        <v>-7.1450400000000003E-4</v>
      </c>
      <c r="O98">
        <v>-1.0118939999999999E-3</v>
      </c>
      <c r="P98">
        <v>-2.1891179999999999E-3</v>
      </c>
      <c r="Q98">
        <v>-4.1407869999999999E-3</v>
      </c>
      <c r="R98">
        <v>-1.9516690000000001E-3</v>
      </c>
      <c r="S98">
        <v>2.4977049999999998E-3</v>
      </c>
      <c r="T98">
        <v>-1.02976E-3</v>
      </c>
      <c r="U98">
        <v>-3.5274659999999999E-3</v>
      </c>
      <c r="V98">
        <v>2.0941779999999999E-3</v>
      </c>
      <c r="W98">
        <v>2.7072049999999999E-3</v>
      </c>
      <c r="X98">
        <v>6.1302800000000005E-4</v>
      </c>
      <c r="Y98">
        <v>-4.3958000000000002E-4</v>
      </c>
      <c r="Z98">
        <v>-2.12963E-3</v>
      </c>
      <c r="AA98">
        <v>-1.69005E-3</v>
      </c>
      <c r="AB98">
        <v>-0.21142854</v>
      </c>
      <c r="AC98">
        <v>-6.0062012999999997E-2</v>
      </c>
      <c r="AD98">
        <v>0.151366527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7.5</v>
      </c>
    </row>
    <row r="99" spans="1:37" x14ac:dyDescent="0.35">
      <c r="A99">
        <v>97</v>
      </c>
      <c r="B99">
        <v>2021</v>
      </c>
      <c r="C99">
        <v>4</v>
      </c>
      <c r="D99">
        <v>11</v>
      </c>
      <c r="E99">
        <v>198.86840520000001</v>
      </c>
      <c r="F99">
        <v>1</v>
      </c>
      <c r="G99">
        <v>110.3948053</v>
      </c>
      <c r="H99">
        <v>101.3</v>
      </c>
      <c r="I99">
        <v>64.631428569999997</v>
      </c>
      <c r="J99">
        <v>18.500476190000001</v>
      </c>
      <c r="K99">
        <v>49.32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7.5</v>
      </c>
    </row>
    <row r="100" spans="1:37" x14ac:dyDescent="0.35">
      <c r="A100">
        <v>98</v>
      </c>
      <c r="B100">
        <v>2021</v>
      </c>
      <c r="C100">
        <v>4</v>
      </c>
      <c r="D100">
        <v>12</v>
      </c>
      <c r="E100">
        <v>200.45935249999999</v>
      </c>
      <c r="F100">
        <v>0.8</v>
      </c>
      <c r="G100">
        <v>124.1941559</v>
      </c>
      <c r="H100">
        <v>112.5</v>
      </c>
      <c r="I100">
        <v>91.073181820000002</v>
      </c>
      <c r="J100">
        <v>21.35454545</v>
      </c>
      <c r="K100">
        <v>49.19</v>
      </c>
      <c r="M100">
        <v>1.50355E-3</v>
      </c>
      <c r="N100">
        <v>2.136752E-3</v>
      </c>
      <c r="O100">
        <v>6.3320200000000003E-4</v>
      </c>
      <c r="P100">
        <v>-1.7849160000000001E-3</v>
      </c>
      <c r="Q100">
        <v>0</v>
      </c>
      <c r="R100">
        <v>1.7849160000000001E-3</v>
      </c>
      <c r="S100">
        <v>-6.6280099999999997E-4</v>
      </c>
      <c r="T100">
        <v>0</v>
      </c>
      <c r="U100">
        <v>6.6280099999999997E-4</v>
      </c>
      <c r="V100">
        <v>-1.7310209999999999E-3</v>
      </c>
      <c r="W100">
        <v>-1.4337709999999999E-3</v>
      </c>
      <c r="X100">
        <v>2.9724999999999999E-4</v>
      </c>
      <c r="Y100">
        <v>6.0612069999999999E-3</v>
      </c>
      <c r="Z100">
        <v>3.001072E-3</v>
      </c>
      <c r="AA100">
        <v>-3.0601349999999999E-3</v>
      </c>
      <c r="AB100">
        <v>-0.159523309</v>
      </c>
      <c r="AC100">
        <v>-0.46571434499999997</v>
      </c>
      <c r="AD100">
        <v>-0.30619103600000003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FBA5-C190-4931-B92D-4860F5968F99}">
  <dimension ref="A1:K86"/>
  <sheetViews>
    <sheetView tabSelected="1" workbookViewId="0">
      <selection activeCell="L14" sqref="L14"/>
    </sheetView>
  </sheetViews>
  <sheetFormatPr defaultRowHeight="14.5" x14ac:dyDescent="0.35"/>
  <sheetData>
    <row r="1" spans="1:11" x14ac:dyDescent="0.35">
      <c r="B1" s="4" t="s">
        <v>44</v>
      </c>
      <c r="C1" s="4"/>
      <c r="D1" s="4"/>
      <c r="E1" s="4"/>
      <c r="F1" s="4" t="s">
        <v>52</v>
      </c>
      <c r="G1" s="4"/>
      <c r="H1" s="3" t="s">
        <v>54</v>
      </c>
      <c r="I1" t="s">
        <v>55</v>
      </c>
      <c r="J1" t="s">
        <v>56</v>
      </c>
    </row>
    <row r="2" spans="1:11" x14ac:dyDescent="0.35">
      <c r="B2" t="s">
        <v>46</v>
      </c>
      <c r="C2" t="s">
        <v>48</v>
      </c>
      <c r="D2" t="s">
        <v>49</v>
      </c>
      <c r="E2" t="s">
        <v>51</v>
      </c>
      <c r="F2" t="s">
        <v>47</v>
      </c>
      <c r="G2" t="s">
        <v>50</v>
      </c>
      <c r="H2" t="s">
        <v>53</v>
      </c>
      <c r="I2" t="s">
        <v>7</v>
      </c>
      <c r="J2" t="s">
        <v>35</v>
      </c>
      <c r="K2" t="s">
        <v>9</v>
      </c>
    </row>
    <row r="3" spans="1:11" x14ac:dyDescent="0.35">
      <c r="A3" t="str" cm="1">
        <f t="array" ref="A3:A86">Sheet1!A3:A86</f>
        <v>2015m1</v>
      </c>
      <c r="B3" cm="1">
        <f t="array" ref="B3:B86">svar_dataset!H17:H100</f>
        <v>82.6</v>
      </c>
      <c r="C3" cm="1">
        <f t="array" ref="C3:C86">LOG(_xlfn.ANCHORARRAY(B3))</f>
        <v>1.9169800473203822</v>
      </c>
      <c r="D3">
        <v>99.578233985866007</v>
      </c>
      <c r="E3" cm="1">
        <f t="array" ref="E3:E86">LOG(D3:D86)</f>
        <v>1.9981644198205974</v>
      </c>
      <c r="F3" cm="1">
        <f t="array" ref="F3:F86">0.01*svar_dataset!F17:F100</f>
        <v>3.9E-2</v>
      </c>
      <c r="G3">
        <v>3.5657614174238003E-2</v>
      </c>
      <c r="H3">
        <v>15.34</v>
      </c>
      <c r="I3" cm="1">
        <f t="array" ref="I3:I86">svar_dataset!I17:I100</f>
        <v>57.433684210000003</v>
      </c>
      <c r="J3" cm="1">
        <f t="array" ref="J3:J86">0.01*svar_dataset!AK17:AK100</f>
        <v>0.15</v>
      </c>
      <c r="K3">
        <v>51.54</v>
      </c>
    </row>
    <row r="4" spans="1:11" x14ac:dyDescent="0.35">
      <c r="A4" t="str">
        <v>2015m2</v>
      </c>
      <c r="B4">
        <v>97.2</v>
      </c>
      <c r="C4">
        <v>1.9876662649262746</v>
      </c>
      <c r="D4">
        <v>100.82193005990401</v>
      </c>
      <c r="E4">
        <v>2.0035550069916668</v>
      </c>
      <c r="F4">
        <v>2.2000000000000002E-2</v>
      </c>
      <c r="G4">
        <v>1.91265025358008E-2</v>
      </c>
      <c r="H4">
        <v>13.41</v>
      </c>
      <c r="I4">
        <v>261.85473680000001</v>
      </c>
      <c r="J4">
        <v>0.15</v>
      </c>
      <c r="K4">
        <v>52.22</v>
      </c>
    </row>
    <row r="5" spans="1:11" x14ac:dyDescent="0.35">
      <c r="A5" t="str">
        <v>2015m3</v>
      </c>
      <c r="B5">
        <v>110.9</v>
      </c>
      <c r="C5">
        <v>2.0449315461491602</v>
      </c>
      <c r="D5">
        <v>100.952188998521</v>
      </c>
      <c r="E5">
        <v>2.0041157404136012</v>
      </c>
      <c r="F5">
        <v>1.2E-2</v>
      </c>
      <c r="G5">
        <v>8.3399782314600695E-3</v>
      </c>
      <c r="H5">
        <v>13.08</v>
      </c>
      <c r="I5">
        <v>106.867619</v>
      </c>
      <c r="J5">
        <v>0.14000000000000001</v>
      </c>
      <c r="K5">
        <v>57.38</v>
      </c>
    </row>
    <row r="6" spans="1:11" x14ac:dyDescent="0.35">
      <c r="A6" t="str">
        <v>2015m4</v>
      </c>
      <c r="B6">
        <v>95.3</v>
      </c>
      <c r="C6">
        <v>1.9790929006383264</v>
      </c>
      <c r="D6">
        <v>99.907375898894998</v>
      </c>
      <c r="E6">
        <v>1.9995975522293878</v>
      </c>
      <c r="F6">
        <v>5.0000000000000001E-3</v>
      </c>
      <c r="G6">
        <v>6.3362910048882599E-3</v>
      </c>
      <c r="H6">
        <v>11.41</v>
      </c>
      <c r="I6">
        <v>4.1195454549999999</v>
      </c>
      <c r="J6">
        <v>0.125</v>
      </c>
      <c r="K6">
        <v>65</v>
      </c>
    </row>
    <row r="7" spans="1:11" x14ac:dyDescent="0.35">
      <c r="A7" t="str">
        <v>2015m5</v>
      </c>
      <c r="B7">
        <v>98.9</v>
      </c>
      <c r="C7">
        <v>1.9951962915971795</v>
      </c>
      <c r="D7">
        <v>100.562740402328</v>
      </c>
      <c r="E7">
        <v>2.0024370996559546</v>
      </c>
      <c r="F7">
        <v>4.0000000000000001E-3</v>
      </c>
      <c r="G7">
        <v>6.7742349656626901E-3</v>
      </c>
      <c r="H7">
        <v>10.71</v>
      </c>
      <c r="I7">
        <v>22.077777780000002</v>
      </c>
      <c r="J7">
        <v>0.125</v>
      </c>
      <c r="K7">
        <v>66.989999999999995</v>
      </c>
    </row>
    <row r="8" spans="1:11" x14ac:dyDescent="0.35">
      <c r="A8" t="str">
        <v>2015m6</v>
      </c>
      <c r="B8">
        <v>101.6</v>
      </c>
      <c r="C8">
        <v>2.0068937079479006</v>
      </c>
      <c r="D8">
        <v>100.057701255287</v>
      </c>
      <c r="E8">
        <v>2.0002505210977399</v>
      </c>
      <c r="F8">
        <v>2E-3</v>
      </c>
      <c r="G8">
        <v>5.7063437403750703E-3</v>
      </c>
      <c r="H8">
        <v>11.09</v>
      </c>
      <c r="I8">
        <v>3.9995238099999999</v>
      </c>
      <c r="J8">
        <v>0.115</v>
      </c>
      <c r="K8">
        <v>62.19</v>
      </c>
    </row>
    <row r="9" spans="1:11" x14ac:dyDescent="0.35">
      <c r="A9" t="str">
        <v>2015m7</v>
      </c>
      <c r="B9">
        <v>101.3</v>
      </c>
      <c r="C9">
        <v>2.0056094453602804</v>
      </c>
      <c r="D9">
        <v>99.789368664902199</v>
      </c>
      <c r="E9">
        <v>1.9990842749936952</v>
      </c>
      <c r="F9">
        <v>8.0000000000000002E-3</v>
      </c>
      <c r="G9">
        <v>7.49609152475594E-3</v>
      </c>
      <c r="H9">
        <v>10.97</v>
      </c>
      <c r="I9">
        <v>38.554347829999998</v>
      </c>
      <c r="J9">
        <v>0.11</v>
      </c>
      <c r="K9">
        <v>59.76</v>
      </c>
    </row>
    <row r="10" spans="1:11" x14ac:dyDescent="0.35">
      <c r="A10" t="str">
        <v>2015m8</v>
      </c>
      <c r="B10">
        <v>100.5</v>
      </c>
      <c r="C10">
        <v>2.0021660617565078</v>
      </c>
      <c r="D10">
        <v>100.408480362143</v>
      </c>
      <c r="E10">
        <v>2.0017703942726399</v>
      </c>
      <c r="F10">
        <v>4.0000000000000001E-3</v>
      </c>
      <c r="G10">
        <v>6.3371934940950597E-3</v>
      </c>
      <c r="H10">
        <v>11.46</v>
      </c>
      <c r="I10">
        <v>8.0176190480000002</v>
      </c>
      <c r="J10">
        <v>0.11</v>
      </c>
      <c r="K10">
        <v>52.44</v>
      </c>
    </row>
    <row r="11" spans="1:11" x14ac:dyDescent="0.35">
      <c r="A11" t="str">
        <v>2015m9</v>
      </c>
      <c r="B11">
        <v>101</v>
      </c>
      <c r="C11">
        <v>2.0043213737826426</v>
      </c>
      <c r="D11">
        <v>100.098049476398</v>
      </c>
      <c r="E11">
        <v>2.0004256148430501</v>
      </c>
      <c r="F11">
        <v>6.0000000000000001E-3</v>
      </c>
      <c r="G11">
        <v>6.6664980887875397E-3</v>
      </c>
      <c r="H11">
        <v>11.56</v>
      </c>
      <c r="I11">
        <v>15.69090909</v>
      </c>
      <c r="J11">
        <v>0.11</v>
      </c>
      <c r="K11">
        <v>51.84</v>
      </c>
    </row>
    <row r="12" spans="1:11" x14ac:dyDescent="0.35">
      <c r="A12" t="str">
        <v>2015m10</v>
      </c>
      <c r="B12">
        <v>105.2</v>
      </c>
      <c r="C12">
        <v>2.0220157398177201</v>
      </c>
      <c r="D12">
        <v>99.984135562696494</v>
      </c>
      <c r="E12">
        <v>1.999931096158458</v>
      </c>
      <c r="F12">
        <v>6.9999999999999993E-3</v>
      </c>
      <c r="G12">
        <v>6.35004191328191E-3</v>
      </c>
      <c r="H12">
        <v>10.41</v>
      </c>
      <c r="I12">
        <v>83.001818180000001</v>
      </c>
      <c r="J12">
        <v>0.11</v>
      </c>
      <c r="K12">
        <v>54.48</v>
      </c>
    </row>
    <row r="13" spans="1:11" x14ac:dyDescent="0.35">
      <c r="A13" t="str">
        <v>2015m11</v>
      </c>
      <c r="B13">
        <v>99.5</v>
      </c>
      <c r="C13">
        <v>1.9978230807457256</v>
      </c>
      <c r="D13">
        <v>100.19502779616801</v>
      </c>
      <c r="E13">
        <v>2.0008461700914402</v>
      </c>
      <c r="F13">
        <v>8.0000000000000002E-3</v>
      </c>
      <c r="G13">
        <v>6.4533779801285197E-3</v>
      </c>
      <c r="H13">
        <v>9.94</v>
      </c>
      <c r="I13">
        <v>93.840999999999994</v>
      </c>
      <c r="J13">
        <v>0.11</v>
      </c>
      <c r="K13">
        <v>54.21</v>
      </c>
    </row>
    <row r="14" spans="1:11" x14ac:dyDescent="0.35">
      <c r="A14" t="str">
        <v>2015m12</v>
      </c>
      <c r="B14">
        <v>107.9</v>
      </c>
      <c r="C14">
        <v>2.0330214446829107</v>
      </c>
      <c r="D14">
        <v>100.08843058557299</v>
      </c>
      <c r="E14">
        <v>2.0003838794450428</v>
      </c>
      <c r="F14">
        <v>8.0000000000000002E-3</v>
      </c>
      <c r="G14">
        <v>6.0517174493778499E-3</v>
      </c>
      <c r="H14">
        <v>10.01</v>
      </c>
      <c r="I14">
        <v>1.6782608699999999</v>
      </c>
      <c r="J14">
        <v>0.11</v>
      </c>
      <c r="K14">
        <v>50.15</v>
      </c>
    </row>
    <row r="15" spans="1:11" x14ac:dyDescent="0.35">
      <c r="A15" t="str">
        <v>2016m1</v>
      </c>
      <c r="B15">
        <v>82.7</v>
      </c>
      <c r="C15">
        <v>1.9175055095525466</v>
      </c>
      <c r="D15">
        <v>100.409793578408</v>
      </c>
      <c r="E15">
        <v>2.0017760742594883</v>
      </c>
      <c r="F15">
        <v>0.01</v>
      </c>
      <c r="G15">
        <v>6.2795416525835996E-3</v>
      </c>
      <c r="H15">
        <v>10.43</v>
      </c>
      <c r="I15">
        <v>-88.354444439999995</v>
      </c>
      <c r="J15">
        <v>0.11</v>
      </c>
      <c r="K15">
        <v>46.16</v>
      </c>
    </row>
    <row r="16" spans="1:11" x14ac:dyDescent="0.35">
      <c r="A16" t="str">
        <v>2016m2</v>
      </c>
      <c r="B16">
        <v>100.1</v>
      </c>
      <c r="C16">
        <v>2.0004340774793188</v>
      </c>
      <c r="D16">
        <v>100.231645151949</v>
      </c>
      <c r="E16">
        <v>2.0010048587080855</v>
      </c>
      <c r="F16">
        <v>6.0000000000000001E-3</v>
      </c>
      <c r="G16">
        <v>5.3670048776242301E-3</v>
      </c>
      <c r="H16">
        <v>10.199999999999999</v>
      </c>
      <c r="I16">
        <v>-49.38380952</v>
      </c>
      <c r="J16">
        <v>0.11</v>
      </c>
      <c r="K16">
        <v>45.48</v>
      </c>
    </row>
    <row r="17" spans="1:11" x14ac:dyDescent="0.35">
      <c r="A17" t="str">
        <v>2016m3</v>
      </c>
      <c r="B17">
        <v>109.7</v>
      </c>
      <c r="C17">
        <v>2.0402066275747113</v>
      </c>
      <c r="D17">
        <v>98.951128230420196</v>
      </c>
      <c r="E17">
        <v>1.9954207503509287</v>
      </c>
      <c r="F17">
        <v>5.0000000000000001E-3</v>
      </c>
      <c r="G17">
        <v>4.8286751658357802E-3</v>
      </c>
      <c r="H17">
        <v>9.2799999999999994</v>
      </c>
      <c r="I17">
        <v>-2.4272727270000001</v>
      </c>
      <c r="J17">
        <v>0.11</v>
      </c>
      <c r="K17">
        <v>49.7</v>
      </c>
    </row>
    <row r="18" spans="1:11" x14ac:dyDescent="0.35">
      <c r="A18" t="str">
        <v>2016m4</v>
      </c>
      <c r="B18">
        <v>94.3</v>
      </c>
      <c r="C18">
        <v>1.9745116927373283</v>
      </c>
      <c r="D18">
        <v>99.811301191535506</v>
      </c>
      <c r="E18">
        <v>1.9991797173119623</v>
      </c>
      <c r="F18">
        <v>4.0000000000000001E-3</v>
      </c>
      <c r="G18">
        <v>5.0659547341793598E-3</v>
      </c>
      <c r="H18">
        <v>9.24</v>
      </c>
      <c r="I18">
        <v>-21.980952380000002</v>
      </c>
      <c r="J18">
        <v>0.11</v>
      </c>
      <c r="K18">
        <v>51.55</v>
      </c>
    </row>
    <row r="19" spans="1:11" x14ac:dyDescent="0.35">
      <c r="A19" t="str">
        <v>2016m5</v>
      </c>
      <c r="B19">
        <v>99.5</v>
      </c>
      <c r="C19">
        <v>1.9978230807457256</v>
      </c>
      <c r="D19">
        <v>100.236649288726</v>
      </c>
      <c r="E19">
        <v>2.0010265406303613</v>
      </c>
      <c r="F19">
        <v>4.0000000000000001E-3</v>
      </c>
      <c r="G19">
        <v>4.7269991944454796E-3</v>
      </c>
      <c r="H19">
        <v>9.07</v>
      </c>
      <c r="I19">
        <v>-20.14842105</v>
      </c>
      <c r="J19">
        <v>0.11</v>
      </c>
      <c r="K19">
        <v>52.41</v>
      </c>
    </row>
    <row r="20" spans="1:11" x14ac:dyDescent="0.35">
      <c r="A20" t="str">
        <v>2016m6</v>
      </c>
      <c r="B20">
        <v>102.3</v>
      </c>
      <c r="C20">
        <v>2.0098756337121602</v>
      </c>
      <c r="D20">
        <v>100.704406179716</v>
      </c>
      <c r="E20">
        <v>2.00304847291383</v>
      </c>
      <c r="F20">
        <v>4.0000000000000001E-3</v>
      </c>
      <c r="G20">
        <v>4.42911872512795E-3</v>
      </c>
      <c r="H20">
        <v>8.89</v>
      </c>
      <c r="I20">
        <v>-16.108095240000001</v>
      </c>
      <c r="J20">
        <v>0.105</v>
      </c>
      <c r="K20">
        <v>53.18</v>
      </c>
    </row>
    <row r="21" spans="1:11" x14ac:dyDescent="0.35">
      <c r="A21" t="str">
        <v>2016m7</v>
      </c>
      <c r="B21">
        <v>100.5</v>
      </c>
      <c r="C21">
        <v>2.0021660617565078</v>
      </c>
      <c r="D21">
        <v>101.047117420733</v>
      </c>
      <c r="E21">
        <v>2.0045239288743262</v>
      </c>
      <c r="F21">
        <v>5.0000000000000001E-3</v>
      </c>
      <c r="G21">
        <v>4.5397777779043599E-3</v>
      </c>
      <c r="H21">
        <v>8.69</v>
      </c>
      <c r="I21">
        <v>-5.526190476</v>
      </c>
      <c r="J21">
        <v>0.105</v>
      </c>
      <c r="K21">
        <v>54.38</v>
      </c>
    </row>
    <row r="22" spans="1:11" x14ac:dyDescent="0.35">
      <c r="A22" t="str">
        <v>2016m8</v>
      </c>
      <c r="B22">
        <v>102.3</v>
      </c>
      <c r="C22">
        <v>2.0098756337121602</v>
      </c>
      <c r="D22">
        <v>100.10975706870001</v>
      </c>
      <c r="E22">
        <v>2.0004764074952117</v>
      </c>
      <c r="F22">
        <v>0</v>
      </c>
      <c r="G22">
        <v>3.90001287888687E-3</v>
      </c>
      <c r="H22">
        <v>8.6</v>
      </c>
      <c r="I22">
        <v>17.49130435</v>
      </c>
      <c r="J22">
        <v>0.105</v>
      </c>
      <c r="K22">
        <v>53.33</v>
      </c>
    </row>
    <row r="23" spans="1:11" x14ac:dyDescent="0.35">
      <c r="A23" t="str">
        <v>2016m9</v>
      </c>
      <c r="B23">
        <v>101.3</v>
      </c>
      <c r="C23">
        <v>2.0056094453602804</v>
      </c>
      <c r="D23">
        <v>100.378945466389</v>
      </c>
      <c r="E23">
        <v>2.0016426288780775</v>
      </c>
      <c r="F23">
        <v>2E-3</v>
      </c>
      <c r="G23">
        <v>3.6450834805115198E-3</v>
      </c>
      <c r="H23">
        <v>8.31</v>
      </c>
      <c r="I23">
        <v>7.7595454549999996</v>
      </c>
      <c r="J23">
        <v>0.1</v>
      </c>
      <c r="K23">
        <v>53.83</v>
      </c>
    </row>
    <row r="24" spans="1:11" x14ac:dyDescent="0.35">
      <c r="A24" t="str">
        <v>2016m10</v>
      </c>
      <c r="B24">
        <v>105.8</v>
      </c>
      <c r="C24">
        <v>2.0244856676991669</v>
      </c>
      <c r="D24">
        <v>101.69015009587</v>
      </c>
      <c r="E24">
        <v>2.0072788883585337</v>
      </c>
      <c r="F24">
        <v>4.0000000000000001E-3</v>
      </c>
      <c r="G24">
        <v>3.6661933146721099E-3</v>
      </c>
      <c r="H24">
        <v>8.5399999999999991</v>
      </c>
      <c r="I24">
        <v>-34.202857139999999</v>
      </c>
      <c r="J24">
        <v>0.1</v>
      </c>
      <c r="K24">
        <v>56.21</v>
      </c>
    </row>
    <row r="25" spans="1:11" x14ac:dyDescent="0.35">
      <c r="A25" t="str">
        <v>2016m11</v>
      </c>
      <c r="B25">
        <v>101.6</v>
      </c>
      <c r="C25">
        <v>2.0068937079479006</v>
      </c>
      <c r="D25">
        <v>101.266684929954</v>
      </c>
      <c r="E25">
        <v>2.0054665931314388</v>
      </c>
      <c r="F25">
        <v>4.0000000000000001E-3</v>
      </c>
      <c r="G25">
        <v>3.36839717143339E-3</v>
      </c>
      <c r="H25">
        <v>8.77</v>
      </c>
      <c r="I25">
        <v>-40.931904760000002</v>
      </c>
      <c r="J25">
        <v>0.1</v>
      </c>
      <c r="K25">
        <v>55.79</v>
      </c>
    </row>
    <row r="26" spans="1:11" x14ac:dyDescent="0.35">
      <c r="A26" t="str">
        <v>2016m12</v>
      </c>
      <c r="B26">
        <v>106.6</v>
      </c>
      <c r="C26">
        <v>2.0277572046905536</v>
      </c>
      <c r="D26">
        <v>99.856217133526002</v>
      </c>
      <c r="E26">
        <v>1.9993751095945793</v>
      </c>
      <c r="F26">
        <v>4.0000000000000001E-3</v>
      </c>
      <c r="G26">
        <v>2.7702485825445598E-3</v>
      </c>
      <c r="H26">
        <v>8.4700000000000006</v>
      </c>
      <c r="I26">
        <v>43.199090910000002</v>
      </c>
      <c r="J26">
        <v>0.1</v>
      </c>
      <c r="K26">
        <v>59.18</v>
      </c>
    </row>
    <row r="27" spans="1:11" x14ac:dyDescent="0.35">
      <c r="A27" t="str">
        <v>2017m1</v>
      </c>
      <c r="B27">
        <v>84.9</v>
      </c>
      <c r="C27">
        <v>1.9289076902439528</v>
      </c>
      <c r="D27">
        <v>101.24434225003399</v>
      </c>
      <c r="E27">
        <v>2.0053707632620763</v>
      </c>
      <c r="F27">
        <v>6.0000000000000001E-3</v>
      </c>
      <c r="G27">
        <v>3.4644020393377801E-3</v>
      </c>
      <c r="H27">
        <v>8.01</v>
      </c>
      <c r="I27">
        <v>110.3142857</v>
      </c>
      <c r="J27">
        <v>0.1</v>
      </c>
      <c r="K27">
        <v>61.04</v>
      </c>
    </row>
    <row r="28" spans="1:11" x14ac:dyDescent="0.35">
      <c r="A28" t="str">
        <v>2017m2</v>
      </c>
      <c r="B28">
        <v>95.4</v>
      </c>
      <c r="C28">
        <v>1.9795483747040952</v>
      </c>
      <c r="D28">
        <v>99.6424684167511</v>
      </c>
      <c r="E28">
        <v>1.9984444776610917</v>
      </c>
      <c r="F28">
        <v>2E-3</v>
      </c>
      <c r="G28">
        <v>2.5279399587381898E-3</v>
      </c>
      <c r="H28">
        <v>8.1199999999999992</v>
      </c>
      <c r="I28">
        <v>88.104210530000003</v>
      </c>
      <c r="J28">
        <v>0.1</v>
      </c>
      <c r="K28">
        <v>62.08</v>
      </c>
    </row>
    <row r="29" spans="1:11" x14ac:dyDescent="0.35">
      <c r="A29" t="str">
        <v>2017m3</v>
      </c>
      <c r="B29">
        <v>111.8</v>
      </c>
      <c r="C29">
        <v>2.0484418035504044</v>
      </c>
      <c r="D29">
        <v>100.78796952277401</v>
      </c>
      <c r="E29">
        <v>2.0034086959816615</v>
      </c>
      <c r="F29">
        <v>1E-3</v>
      </c>
      <c r="G29">
        <v>2.05146894094148E-3</v>
      </c>
      <c r="H29">
        <v>8.08</v>
      </c>
      <c r="I29">
        <v>49.414999999999999</v>
      </c>
      <c r="J29">
        <v>9.7500000000000003E-2</v>
      </c>
      <c r="K29">
        <v>62.46</v>
      </c>
    </row>
    <row r="30" spans="1:11" x14ac:dyDescent="0.35">
      <c r="A30" t="str">
        <v>2017m4</v>
      </c>
      <c r="B30">
        <v>95</v>
      </c>
      <c r="C30">
        <v>1.9777236052888478</v>
      </c>
      <c r="D30">
        <v>101.216475277539</v>
      </c>
      <c r="E30">
        <v>2.0052512095370036</v>
      </c>
      <c r="F30">
        <v>3.0000000000000001E-3</v>
      </c>
      <c r="G30">
        <v>2.6102038075556098E-3</v>
      </c>
      <c r="H30">
        <v>7.93</v>
      </c>
      <c r="I30">
        <v>31.058</v>
      </c>
      <c r="J30">
        <v>9.2499999999999999E-2</v>
      </c>
      <c r="K30">
        <v>63.82</v>
      </c>
    </row>
    <row r="31" spans="1:11" x14ac:dyDescent="0.35">
      <c r="A31" t="str">
        <v>2017m5</v>
      </c>
      <c r="B31">
        <v>101.3</v>
      </c>
      <c r="C31">
        <v>2.0056094453602804</v>
      </c>
      <c r="D31">
        <v>101.121831835614</v>
      </c>
      <c r="E31">
        <v>2.0048449283126479</v>
      </c>
      <c r="F31">
        <v>4.0000000000000001E-3</v>
      </c>
      <c r="G31">
        <v>2.4242001821101499E-3</v>
      </c>
      <c r="H31">
        <v>7.74</v>
      </c>
      <c r="I31">
        <v>29.295999999999999</v>
      </c>
      <c r="J31">
        <v>9.2499999999999999E-2</v>
      </c>
      <c r="K31">
        <v>62.1</v>
      </c>
    </row>
    <row r="32" spans="1:11" x14ac:dyDescent="0.35">
      <c r="A32" t="str">
        <v>2017m6</v>
      </c>
      <c r="B32">
        <v>101.5</v>
      </c>
      <c r="C32">
        <v>2.0064660422492318</v>
      </c>
      <c r="D32">
        <v>99.97758717488</v>
      </c>
      <c r="E32">
        <v>1.9999026514275751</v>
      </c>
      <c r="F32">
        <v>6.0000000000000001E-3</v>
      </c>
      <c r="G32">
        <v>3.2819469116537299E-3</v>
      </c>
      <c r="H32">
        <v>7.81</v>
      </c>
      <c r="I32">
        <v>33.23238095</v>
      </c>
      <c r="J32">
        <v>0.09</v>
      </c>
      <c r="K32">
        <v>60.5</v>
      </c>
    </row>
    <row r="33" spans="1:11" x14ac:dyDescent="0.35">
      <c r="A33" t="str">
        <v>2017m7</v>
      </c>
      <c r="B33">
        <v>99.6</v>
      </c>
      <c r="C33">
        <v>1.9982593384236986</v>
      </c>
      <c r="D33">
        <v>100.241436576135</v>
      </c>
      <c r="E33">
        <v>2.0010472819746976</v>
      </c>
      <c r="F33">
        <v>1E-3</v>
      </c>
      <c r="G33">
        <v>1.7635581851803701E-3</v>
      </c>
      <c r="H33">
        <v>7.94</v>
      </c>
      <c r="I33">
        <v>28.545238099999999</v>
      </c>
      <c r="J33">
        <v>0.09</v>
      </c>
      <c r="K33">
        <v>57.97</v>
      </c>
    </row>
    <row r="34" spans="1:11" x14ac:dyDescent="0.35">
      <c r="A34" t="str">
        <v>2017m8</v>
      </c>
      <c r="B34">
        <v>102.9</v>
      </c>
      <c r="C34">
        <v>2.0124153747624329</v>
      </c>
      <c r="D34">
        <v>100.66248103635699</v>
      </c>
      <c r="E34">
        <v>2.0028676302844519</v>
      </c>
      <c r="F34">
        <v>-5.0000000000000001E-3</v>
      </c>
      <c r="G34">
        <v>9.6113236363391601E-4</v>
      </c>
      <c r="H34">
        <v>7.82</v>
      </c>
      <c r="I34">
        <v>30.111304350000001</v>
      </c>
      <c r="J34">
        <v>0.09</v>
      </c>
      <c r="K34">
        <v>57.2</v>
      </c>
    </row>
    <row r="35" spans="1:11" x14ac:dyDescent="0.35">
      <c r="A35" t="str">
        <v>2017m9</v>
      </c>
      <c r="B35">
        <v>100.2</v>
      </c>
      <c r="C35">
        <v>2.0008677215312267</v>
      </c>
      <c r="D35">
        <v>100.26974816505199</v>
      </c>
      <c r="E35">
        <v>2.0011699241798011</v>
      </c>
      <c r="F35">
        <v>-1E-3</v>
      </c>
      <c r="G35">
        <v>1.94313977339865E-3</v>
      </c>
      <c r="H35">
        <v>7.56</v>
      </c>
      <c r="I35">
        <v>71.367142860000001</v>
      </c>
      <c r="J35">
        <v>8.5000000000000006E-2</v>
      </c>
      <c r="K35">
        <v>58.56</v>
      </c>
    </row>
    <row r="36" spans="1:11" x14ac:dyDescent="0.35">
      <c r="A36" t="str">
        <v>2017m10</v>
      </c>
      <c r="B36">
        <v>104</v>
      </c>
      <c r="C36">
        <v>2.0170333392987803</v>
      </c>
      <c r="D36">
        <v>99.241993242780694</v>
      </c>
      <c r="E36">
        <v>1.9966954783495416</v>
      </c>
      <c r="F36">
        <v>2E-3</v>
      </c>
      <c r="G36">
        <v>2.2309043919378998E-3</v>
      </c>
      <c r="H36">
        <v>7.46</v>
      </c>
      <c r="I36">
        <v>75.218636360000005</v>
      </c>
      <c r="J36">
        <v>8.2500000000000004E-2</v>
      </c>
      <c r="K36">
        <v>59.21</v>
      </c>
    </row>
    <row r="37" spans="1:11" x14ac:dyDescent="0.35">
      <c r="A37" t="str">
        <v>2017m11</v>
      </c>
      <c r="B37">
        <v>100.4</v>
      </c>
      <c r="C37">
        <v>2.0017337128090005</v>
      </c>
      <c r="D37">
        <v>100.481688714426</v>
      </c>
      <c r="E37">
        <v>2.002086925290353</v>
      </c>
      <c r="F37">
        <v>2E-3</v>
      </c>
      <c r="G37">
        <v>1.90721604054359E-3</v>
      </c>
      <c r="H37">
        <v>7.51</v>
      </c>
      <c r="I37">
        <v>75.350476189999995</v>
      </c>
      <c r="J37">
        <v>8.2500000000000004E-2</v>
      </c>
      <c r="K37">
        <v>58.04</v>
      </c>
    </row>
    <row r="38" spans="1:11" x14ac:dyDescent="0.35">
      <c r="A38" t="str">
        <v>2017m12</v>
      </c>
      <c r="B38">
        <v>105.7</v>
      </c>
      <c r="C38">
        <v>2.0240749873074262</v>
      </c>
      <c r="D38">
        <v>99.587949224252597</v>
      </c>
      <c r="E38">
        <v>1.998206789206374</v>
      </c>
      <c r="F38">
        <v>4.0000000000000001E-3</v>
      </c>
      <c r="G38">
        <v>2.6350627206315901E-3</v>
      </c>
      <c r="H38">
        <v>7.27</v>
      </c>
      <c r="I38">
        <v>77.473809520000003</v>
      </c>
      <c r="J38">
        <v>7.7499999999999999E-2</v>
      </c>
      <c r="K38">
        <v>58.03</v>
      </c>
    </row>
    <row r="39" spans="1:11" x14ac:dyDescent="0.35">
      <c r="A39" t="str">
        <v>2018m1</v>
      </c>
      <c r="B39">
        <v>86.9</v>
      </c>
      <c r="C39">
        <v>1.9390197764486665</v>
      </c>
      <c r="D39">
        <v>102.30139883371299</v>
      </c>
      <c r="E39">
        <v>2.0098815721443128</v>
      </c>
      <c r="F39">
        <v>3.0000000000000001E-3</v>
      </c>
      <c r="G39">
        <v>1.4756693879669899E-3</v>
      </c>
      <c r="H39">
        <v>7.03</v>
      </c>
      <c r="I39">
        <v>61.335999999999999</v>
      </c>
      <c r="J39">
        <v>7.7499999999999999E-2</v>
      </c>
      <c r="K39">
        <v>58.51</v>
      </c>
    </row>
    <row r="40" spans="1:11" x14ac:dyDescent="0.35">
      <c r="A40" t="str">
        <v>2018m2</v>
      </c>
      <c r="B40">
        <v>95.8</v>
      </c>
      <c r="C40">
        <v>1.9813655090785445</v>
      </c>
      <c r="D40">
        <v>99.839026394654496</v>
      </c>
      <c r="E40">
        <v>1.9993003372272633</v>
      </c>
      <c r="F40">
        <v>2E-3</v>
      </c>
      <c r="G40">
        <v>2.7103715896486E-3</v>
      </c>
      <c r="H40">
        <v>6.8</v>
      </c>
      <c r="I40">
        <v>49.736315789999999</v>
      </c>
      <c r="J40">
        <v>7.4999999999999997E-2</v>
      </c>
      <c r="K40">
        <v>57.73</v>
      </c>
    </row>
    <row r="41" spans="1:11" x14ac:dyDescent="0.35">
      <c r="A41" t="str">
        <v>2018m3</v>
      </c>
      <c r="B41">
        <v>111.4</v>
      </c>
      <c r="C41">
        <v>2.0468851908377101</v>
      </c>
      <c r="D41">
        <v>101.30527709533</v>
      </c>
      <c r="E41">
        <v>2.0056320687925591</v>
      </c>
      <c r="F41">
        <v>3.0000000000000001E-3</v>
      </c>
      <c r="G41">
        <v>3.13896099467294E-3</v>
      </c>
      <c r="H41">
        <v>6.67</v>
      </c>
      <c r="I41">
        <v>36.909500000000001</v>
      </c>
      <c r="J41">
        <v>7.2499999999999995E-2</v>
      </c>
      <c r="K41">
        <v>57.51</v>
      </c>
    </row>
    <row r="42" spans="1:11" x14ac:dyDescent="0.35">
      <c r="A42" t="str">
        <v>2018m4</v>
      </c>
      <c r="B42">
        <v>95.4</v>
      </c>
      <c r="C42">
        <v>1.9795483747040952</v>
      </c>
      <c r="D42">
        <v>100.371901186307</v>
      </c>
      <c r="E42">
        <v>2.0016121503817637</v>
      </c>
      <c r="F42">
        <v>4.0000000000000001E-3</v>
      </c>
      <c r="G42">
        <v>3.23886031910035E-3</v>
      </c>
      <c r="H42">
        <v>6.96</v>
      </c>
      <c r="I42">
        <v>3.7295454549999998</v>
      </c>
      <c r="J42">
        <v>7.2499999999999995E-2</v>
      </c>
      <c r="K42">
        <v>54.1</v>
      </c>
    </row>
    <row r="43" spans="1:11" x14ac:dyDescent="0.35">
      <c r="A43" t="str">
        <v>2018m5</v>
      </c>
      <c r="B43">
        <v>101.6</v>
      </c>
      <c r="C43">
        <v>2.0068937079479006</v>
      </c>
      <c r="D43">
        <v>101.97000546136999</v>
      </c>
      <c r="E43">
        <v>2.0084724425629239</v>
      </c>
      <c r="F43">
        <v>4.0000000000000001E-3</v>
      </c>
      <c r="G43">
        <v>3.0926079708520201E-3</v>
      </c>
      <c r="H43">
        <v>7.03</v>
      </c>
      <c r="I43">
        <v>-2.041428571</v>
      </c>
      <c r="J43">
        <v>7.2499999999999995E-2</v>
      </c>
      <c r="K43">
        <v>54.44</v>
      </c>
    </row>
    <row r="44" spans="1:11" x14ac:dyDescent="0.35">
      <c r="A44" t="str">
        <v>2018m6</v>
      </c>
      <c r="B44">
        <v>100.2</v>
      </c>
      <c r="C44">
        <v>2.0008677215312267</v>
      </c>
      <c r="D44">
        <v>99.548729602608503</v>
      </c>
      <c r="E44">
        <v>1.9980357221223697</v>
      </c>
      <c r="F44">
        <v>5.0000000000000001E-3</v>
      </c>
      <c r="G44">
        <v>3.8601182465621601E-3</v>
      </c>
      <c r="H44">
        <v>7.34</v>
      </c>
      <c r="I44">
        <v>-1.6238095239999999</v>
      </c>
      <c r="J44">
        <v>7.2499999999999995E-2</v>
      </c>
      <c r="K44">
        <v>54.8</v>
      </c>
    </row>
    <row r="45" spans="1:11" x14ac:dyDescent="0.35">
      <c r="A45" t="str">
        <v>2018m7</v>
      </c>
      <c r="B45">
        <v>101</v>
      </c>
      <c r="C45">
        <v>2.0043213737826426</v>
      </c>
      <c r="D45">
        <v>100.51457956825401</v>
      </c>
      <c r="E45">
        <v>2.0022290604311905</v>
      </c>
      <c r="F45">
        <v>3.0000000000000001E-3</v>
      </c>
      <c r="G45">
        <v>3.44749550821865E-3</v>
      </c>
      <c r="H45">
        <v>7.47</v>
      </c>
      <c r="I45">
        <v>18.36772727</v>
      </c>
      <c r="J45">
        <v>7.2499999999999995E-2</v>
      </c>
      <c r="K45">
        <v>55.41</v>
      </c>
    </row>
    <row r="46" spans="1:11" x14ac:dyDescent="0.35">
      <c r="A46" t="str">
        <v>2018m8</v>
      </c>
      <c r="B46">
        <v>102.1</v>
      </c>
      <c r="C46">
        <v>2.0090257420869104</v>
      </c>
      <c r="D46">
        <v>99.8492730095128</v>
      </c>
      <c r="E46">
        <v>1.9993449071726064</v>
      </c>
      <c r="F46">
        <v>0</v>
      </c>
      <c r="G46">
        <v>3.8992475351613599E-3</v>
      </c>
      <c r="H46">
        <v>8.25</v>
      </c>
      <c r="I46">
        <v>8.1108695649999998</v>
      </c>
      <c r="J46">
        <v>7.2499999999999995E-2</v>
      </c>
      <c r="K46">
        <v>53.28</v>
      </c>
    </row>
    <row r="47" spans="1:11" x14ac:dyDescent="0.35">
      <c r="A47" t="str">
        <v>2018m9</v>
      </c>
      <c r="B47">
        <v>99.8</v>
      </c>
      <c r="C47">
        <v>1.999130541287371</v>
      </c>
      <c r="D47">
        <v>100.76767513492101</v>
      </c>
      <c r="E47">
        <v>2.0033212388359889</v>
      </c>
      <c r="F47">
        <v>2E-3</v>
      </c>
      <c r="G47">
        <v>4.0668298513822703E-3</v>
      </c>
      <c r="H47">
        <v>8.59</v>
      </c>
      <c r="I47">
        <v>50.927</v>
      </c>
      <c r="J47">
        <v>7.4999999999999997E-2</v>
      </c>
      <c r="K47">
        <v>52.22</v>
      </c>
    </row>
    <row r="48" spans="1:11" x14ac:dyDescent="0.35">
      <c r="A48" t="str">
        <v>2018m10</v>
      </c>
      <c r="B48">
        <v>107</v>
      </c>
      <c r="C48">
        <v>2.0293837776852097</v>
      </c>
      <c r="D48">
        <v>101.070057859005</v>
      </c>
      <c r="E48">
        <v>2.0046225143189624</v>
      </c>
      <c r="F48">
        <v>4.0000000000000001E-3</v>
      </c>
      <c r="G48">
        <v>3.9240151019161399E-3</v>
      </c>
      <c r="H48">
        <v>8.5</v>
      </c>
      <c r="I48">
        <v>62.489130430000003</v>
      </c>
      <c r="J48">
        <v>7.4999999999999997E-2</v>
      </c>
      <c r="K48">
        <v>54.11</v>
      </c>
    </row>
    <row r="49" spans="1:11" x14ac:dyDescent="0.35">
      <c r="A49" t="str">
        <v>2018m11</v>
      </c>
      <c r="B49">
        <v>99.6</v>
      </c>
      <c r="C49">
        <v>1.9982593384236986</v>
      </c>
      <c r="D49">
        <v>100.122821799786</v>
      </c>
      <c r="E49">
        <v>2.0005330809961803</v>
      </c>
      <c r="F49">
        <v>5.0000000000000001E-3</v>
      </c>
      <c r="G49">
        <v>3.8342246737511098E-3</v>
      </c>
      <c r="H49">
        <v>8.61</v>
      </c>
      <c r="I49">
        <v>68.347142860000005</v>
      </c>
      <c r="J49">
        <v>7.4999999999999997E-2</v>
      </c>
      <c r="K49">
        <v>53.76</v>
      </c>
    </row>
    <row r="50" spans="1:11" x14ac:dyDescent="0.35">
      <c r="A50" t="str">
        <v>2018m12</v>
      </c>
      <c r="B50">
        <v>107.8</v>
      </c>
      <c r="C50">
        <v>2.03261876085072</v>
      </c>
      <c r="D50">
        <v>100.72357020949001</v>
      </c>
      <c r="E50">
        <v>2.0031311112102195</v>
      </c>
      <c r="F50">
        <v>8.0000000000000002E-3</v>
      </c>
      <c r="G50">
        <v>4.1155493153260097E-3</v>
      </c>
      <c r="H50">
        <v>8.5500000000000007</v>
      </c>
      <c r="I50">
        <v>72.844761899999995</v>
      </c>
      <c r="J50">
        <v>7.7499999999999999E-2</v>
      </c>
      <c r="K50">
        <v>52.79</v>
      </c>
    </row>
    <row r="51" spans="1:11" x14ac:dyDescent="0.35">
      <c r="A51" t="str">
        <v>2019m1</v>
      </c>
      <c r="B51">
        <v>83.8</v>
      </c>
      <c r="C51">
        <v>1.9232440186302764</v>
      </c>
      <c r="D51">
        <v>100.29927552301599</v>
      </c>
      <c r="E51">
        <v>2.0012977960563827</v>
      </c>
      <c r="F51">
        <v>0.01</v>
      </c>
      <c r="G51">
        <v>5.2165789738959096E-3</v>
      </c>
      <c r="H51">
        <v>8.23</v>
      </c>
      <c r="I51">
        <v>79.709000000000003</v>
      </c>
      <c r="J51">
        <v>7.7499999999999999E-2</v>
      </c>
      <c r="K51">
        <v>52.82</v>
      </c>
    </row>
    <row r="52" spans="1:11" x14ac:dyDescent="0.35">
      <c r="A52" t="str">
        <v>2019m2</v>
      </c>
      <c r="B52">
        <v>97.2</v>
      </c>
      <c r="C52">
        <v>1.9876662649262746</v>
      </c>
      <c r="D52">
        <v>100.64398374853501</v>
      </c>
      <c r="E52">
        <v>2.0027878189374841</v>
      </c>
      <c r="F52">
        <v>4.0000000000000001E-3</v>
      </c>
      <c r="G52">
        <v>3.3014670202566299E-3</v>
      </c>
      <c r="H52">
        <v>8.09</v>
      </c>
      <c r="I52">
        <v>87.721999999999994</v>
      </c>
      <c r="J52">
        <v>7.7499999999999999E-2</v>
      </c>
      <c r="K52">
        <v>53.8</v>
      </c>
    </row>
    <row r="53" spans="1:11" x14ac:dyDescent="0.35">
      <c r="A53" t="str">
        <v>2019m3</v>
      </c>
      <c r="B53">
        <v>109.9</v>
      </c>
      <c r="C53">
        <v>2.0409976924234905</v>
      </c>
      <c r="D53">
        <v>101.151133008771</v>
      </c>
      <c r="E53">
        <v>2.0049707517306632</v>
      </c>
      <c r="F53">
        <v>3.0000000000000001E-3</v>
      </c>
      <c r="G53">
        <v>2.9834927016048401E-3</v>
      </c>
      <c r="H53">
        <v>8.08</v>
      </c>
      <c r="I53">
        <v>92.075789470000004</v>
      </c>
      <c r="J53">
        <v>7.7499999999999999E-2</v>
      </c>
      <c r="K53">
        <v>54.49</v>
      </c>
    </row>
    <row r="54" spans="1:11" x14ac:dyDescent="0.35">
      <c r="A54" t="str">
        <v>2019m4</v>
      </c>
      <c r="B54">
        <v>97.7</v>
      </c>
      <c r="C54">
        <v>1.989894563718773</v>
      </c>
      <c r="D54">
        <v>101.413769349601</v>
      </c>
      <c r="E54">
        <v>2.0060969248846132</v>
      </c>
      <c r="F54">
        <v>3.0000000000000001E-3</v>
      </c>
      <c r="G54">
        <v>2.4709952548552E-3</v>
      </c>
      <c r="H54">
        <v>8.01</v>
      </c>
      <c r="I54">
        <v>71.912727270000005</v>
      </c>
      <c r="J54">
        <v>7.7499999999999999E-2</v>
      </c>
      <c r="K54">
        <v>55.24</v>
      </c>
    </row>
    <row r="55" spans="1:11" x14ac:dyDescent="0.35">
      <c r="A55" t="str">
        <v>2019m5</v>
      </c>
      <c r="B55">
        <v>97.6</v>
      </c>
      <c r="C55">
        <v>1.9894498176666917</v>
      </c>
      <c r="D55">
        <v>99.188291352245102</v>
      </c>
      <c r="E55">
        <v>1.996460409036968</v>
      </c>
      <c r="F55">
        <v>3.0000000000000001E-3</v>
      </c>
      <c r="G55">
        <v>3.4450388062562298E-3</v>
      </c>
      <c r="H55">
        <v>7.85</v>
      </c>
      <c r="I55">
        <v>81.474761900000004</v>
      </c>
      <c r="J55">
        <v>7.7499999999999999E-2</v>
      </c>
      <c r="K55">
        <v>55.54</v>
      </c>
    </row>
    <row r="56" spans="1:11" x14ac:dyDescent="0.35">
      <c r="A56" t="str">
        <v>2019m6</v>
      </c>
      <c r="B56">
        <v>102.3</v>
      </c>
      <c r="C56">
        <v>2.0098756337121602</v>
      </c>
      <c r="D56">
        <v>102.054394017192</v>
      </c>
      <c r="E56">
        <v>2.008831708281269</v>
      </c>
      <c r="F56">
        <v>0</v>
      </c>
      <c r="G56">
        <v>1.8326784028401199E-3</v>
      </c>
      <c r="H56">
        <v>7.47</v>
      </c>
      <c r="I56">
        <v>81.46736842</v>
      </c>
      <c r="J56">
        <v>7.4999999999999997E-2</v>
      </c>
      <c r="K56">
        <v>55.88</v>
      </c>
    </row>
    <row r="57" spans="1:11" x14ac:dyDescent="0.35">
      <c r="A57" t="str">
        <v>2019m7</v>
      </c>
      <c r="B57">
        <v>102.1</v>
      </c>
      <c r="C57">
        <v>2.0090257420869104</v>
      </c>
      <c r="D57">
        <v>100.437361344218</v>
      </c>
      <c r="E57">
        <v>2.001895294555633</v>
      </c>
      <c r="F57">
        <v>2E-3</v>
      </c>
      <c r="G57">
        <v>2.9013725654394701E-3</v>
      </c>
      <c r="H57">
        <v>7.21</v>
      </c>
      <c r="I57">
        <v>88.741739129999999</v>
      </c>
      <c r="J57">
        <v>7.2499999999999995E-2</v>
      </c>
      <c r="K57">
        <v>56.75</v>
      </c>
    </row>
    <row r="58" spans="1:11" x14ac:dyDescent="0.35">
      <c r="A58" t="str">
        <v>2019m8</v>
      </c>
      <c r="B58">
        <v>101.7</v>
      </c>
      <c r="C58">
        <v>2.0073209529227447</v>
      </c>
      <c r="D58">
        <v>100.16482343988</v>
      </c>
      <c r="E58">
        <v>2.0007152298328625</v>
      </c>
      <c r="F58">
        <v>-2E-3</v>
      </c>
      <c r="G58">
        <v>2.20784679804984E-3</v>
      </c>
      <c r="H58">
        <v>7.1</v>
      </c>
      <c r="I58">
        <v>84.280454550000002</v>
      </c>
      <c r="J58">
        <v>7.2499999999999995E-2</v>
      </c>
      <c r="K58">
        <v>55.26</v>
      </c>
    </row>
    <row r="59" spans="1:11" x14ac:dyDescent="0.35">
      <c r="A59" t="str">
        <v>2019m9</v>
      </c>
      <c r="B59">
        <v>100.9</v>
      </c>
      <c r="C59">
        <v>2.0038911662369103</v>
      </c>
      <c r="D59">
        <v>100.604594008587</v>
      </c>
      <c r="E59">
        <v>2.002617812797693</v>
      </c>
      <c r="F59">
        <v>-2E-3</v>
      </c>
      <c r="G59">
        <v>2.1606642523272698E-3</v>
      </c>
      <c r="H59">
        <v>6.8</v>
      </c>
      <c r="I59">
        <v>80.185238100000007</v>
      </c>
      <c r="J59">
        <v>7.0000000000000007E-2</v>
      </c>
      <c r="K59">
        <v>56.43</v>
      </c>
    </row>
    <row r="60" spans="1:11" x14ac:dyDescent="0.35">
      <c r="A60" t="str">
        <v>2019m10</v>
      </c>
      <c r="B60">
        <v>106.3</v>
      </c>
      <c r="C60">
        <v>2.0265332645232967</v>
      </c>
      <c r="D60">
        <v>100.469010092236</v>
      </c>
      <c r="E60">
        <v>2.0020321232349705</v>
      </c>
      <c r="F60">
        <v>1E-3</v>
      </c>
      <c r="G60">
        <v>2.26138187619261E-3</v>
      </c>
      <c r="H60">
        <v>6.46</v>
      </c>
      <c r="I60">
        <v>86.473043480000001</v>
      </c>
      <c r="J60">
        <v>6.5000000000000002E-2</v>
      </c>
      <c r="K60">
        <v>56.73</v>
      </c>
    </row>
    <row r="61" spans="1:11" x14ac:dyDescent="0.35">
      <c r="A61" t="str">
        <v>2019m11</v>
      </c>
      <c r="B61">
        <v>96.8</v>
      </c>
      <c r="C61">
        <v>1.9858753573083936</v>
      </c>
      <c r="D61">
        <v>98.519816647949199</v>
      </c>
      <c r="E61">
        <v>1.9935235949163754</v>
      </c>
      <c r="F61">
        <v>3.0000000000000001E-3</v>
      </c>
      <c r="G61">
        <v>2.4984625597436801E-3</v>
      </c>
      <c r="H61">
        <v>6.21</v>
      </c>
      <c r="I61">
        <v>97.859499999999997</v>
      </c>
      <c r="J61">
        <v>6.5000000000000002E-2</v>
      </c>
      <c r="K61">
        <v>56.93</v>
      </c>
    </row>
    <row r="62" spans="1:11" x14ac:dyDescent="0.35">
      <c r="A62" t="str">
        <v>2019m12</v>
      </c>
      <c r="B62">
        <v>109</v>
      </c>
      <c r="C62">
        <v>2.0374264979406238</v>
      </c>
      <c r="D62">
        <v>99.814967935519903</v>
      </c>
      <c r="E62">
        <v>1.9991956715917885</v>
      </c>
      <c r="F62">
        <v>4.0000000000000001E-3</v>
      </c>
      <c r="G62">
        <v>2.4009758955321901E-3</v>
      </c>
      <c r="H62">
        <v>6.16</v>
      </c>
      <c r="I62">
        <v>90.660476189999997</v>
      </c>
      <c r="J62">
        <v>6.25E-2</v>
      </c>
      <c r="K62">
        <v>57.61</v>
      </c>
    </row>
    <row r="63" spans="1:11" x14ac:dyDescent="0.35">
      <c r="A63" t="str">
        <v>2020m1</v>
      </c>
      <c r="B63">
        <v>83</v>
      </c>
      <c r="C63">
        <v>1.919078092376074</v>
      </c>
      <c r="D63">
        <v>100.539956965233</v>
      </c>
      <c r="E63">
        <v>2.0023386949982247</v>
      </c>
      <c r="F63">
        <v>4.0000000000000001E-3</v>
      </c>
      <c r="G63">
        <v>2.3654867115046E-3</v>
      </c>
      <c r="H63">
        <v>5.92</v>
      </c>
      <c r="I63">
        <v>82.360500000000002</v>
      </c>
      <c r="J63">
        <v>6.25E-2</v>
      </c>
      <c r="K63">
        <v>58.3</v>
      </c>
    </row>
    <row r="64" spans="1:11" x14ac:dyDescent="0.35">
      <c r="A64" t="str">
        <v>2020m2</v>
      </c>
      <c r="B64">
        <v>100.5</v>
      </c>
      <c r="C64">
        <v>2.0021660617565078</v>
      </c>
      <c r="D64">
        <v>100.677181690154</v>
      </c>
      <c r="E64">
        <v>2.0029310496102748</v>
      </c>
      <c r="F64">
        <v>3.0000000000000001E-3</v>
      </c>
      <c r="G64">
        <v>2.4731101655000999E-3</v>
      </c>
      <c r="H64">
        <v>5.81</v>
      </c>
      <c r="I64">
        <v>80.382105260000003</v>
      </c>
      <c r="J64">
        <v>0.06</v>
      </c>
      <c r="K64">
        <v>57.16</v>
      </c>
    </row>
    <row r="65" spans="1:11" x14ac:dyDescent="0.35">
      <c r="A65" t="str">
        <v>2020m3</v>
      </c>
      <c r="B65">
        <v>107.5</v>
      </c>
      <c r="C65">
        <v>2.0314084642516241</v>
      </c>
      <c r="D65">
        <v>98.079237835376702</v>
      </c>
      <c r="E65">
        <v>1.9915770823254788</v>
      </c>
      <c r="F65">
        <v>6.0000000000000001E-3</v>
      </c>
      <c r="G65">
        <v>3.5697376493889202E-3</v>
      </c>
      <c r="H65">
        <v>6.94</v>
      </c>
      <c r="I65">
        <v>87.732857139999993</v>
      </c>
      <c r="J65">
        <v>0.06</v>
      </c>
      <c r="K65">
        <v>49.35</v>
      </c>
    </row>
    <row r="66" spans="1:11" x14ac:dyDescent="0.35">
      <c r="A66" t="str">
        <v>2020m4</v>
      </c>
      <c r="B66">
        <v>90.8</v>
      </c>
      <c r="C66">
        <v>1.958085848521085</v>
      </c>
      <c r="D66">
        <v>94.817777931528894</v>
      </c>
      <c r="E66">
        <v>1.9768897733475956</v>
      </c>
      <c r="F66">
        <v>8.0000000000000002E-3</v>
      </c>
      <c r="G66">
        <v>4.7600932057407204E-3</v>
      </c>
      <c r="H66">
        <v>6.19</v>
      </c>
      <c r="I66">
        <v>107.4981818</v>
      </c>
      <c r="J66">
        <v>5.5E-2</v>
      </c>
      <c r="K66">
        <v>49.77</v>
      </c>
    </row>
    <row r="67" spans="1:11" x14ac:dyDescent="0.35">
      <c r="A67" t="str">
        <v>2020m5</v>
      </c>
      <c r="B67">
        <v>94.1</v>
      </c>
      <c r="C67">
        <v>1.973589623427257</v>
      </c>
      <c r="D67">
        <v>98.457428996580802</v>
      </c>
      <c r="E67">
        <v>1.9932484909210326</v>
      </c>
      <c r="F67">
        <v>3.0000000000000001E-3</v>
      </c>
      <c r="G67">
        <v>2.81453786236002E-3</v>
      </c>
      <c r="H67">
        <v>5.2</v>
      </c>
      <c r="I67">
        <v>116.97368419999999</v>
      </c>
      <c r="J67">
        <v>5.5E-2</v>
      </c>
      <c r="K67">
        <v>51.27</v>
      </c>
    </row>
    <row r="68" spans="1:11" x14ac:dyDescent="0.35">
      <c r="A68" t="str">
        <v>2020m6</v>
      </c>
      <c r="B68">
        <v>103.6</v>
      </c>
      <c r="C68">
        <v>2.0153597554092144</v>
      </c>
      <c r="D68">
        <v>101.225753746119</v>
      </c>
      <c r="E68">
        <v>2.0052910192913918</v>
      </c>
      <c r="F68">
        <v>2E-3</v>
      </c>
      <c r="G68">
        <v>3.3484388656295598E-3</v>
      </c>
      <c r="H68">
        <v>5.12</v>
      </c>
      <c r="I68">
        <v>112.59399999999999</v>
      </c>
      <c r="J68">
        <v>4.4999999999999998E-2</v>
      </c>
      <c r="K68">
        <v>52.78</v>
      </c>
    </row>
    <row r="69" spans="1:11" x14ac:dyDescent="0.35">
      <c r="A69" t="str">
        <v>2020m7</v>
      </c>
      <c r="B69">
        <v>103.2</v>
      </c>
      <c r="C69">
        <v>2.0136796972911926</v>
      </c>
      <c r="D69">
        <v>101.56866688491399</v>
      </c>
      <c r="E69">
        <v>2.0067597522617286</v>
      </c>
      <c r="F69">
        <v>4.0000000000000001E-3</v>
      </c>
      <c r="G69">
        <v>4.69342198314963E-3</v>
      </c>
      <c r="H69">
        <v>5.17</v>
      </c>
      <c r="I69">
        <v>110.69409090000001</v>
      </c>
      <c r="J69">
        <v>4.2500000000000003E-2</v>
      </c>
      <c r="K69">
        <v>50.53</v>
      </c>
    </row>
    <row r="70" spans="1:11" x14ac:dyDescent="0.35">
      <c r="A70" t="str">
        <v>2020m8</v>
      </c>
      <c r="B70">
        <v>103.5</v>
      </c>
      <c r="C70">
        <v>2.0149403497929366</v>
      </c>
      <c r="D70">
        <v>102.689835105656</v>
      </c>
      <c r="E70">
        <v>2.0115274564891377</v>
      </c>
      <c r="F70">
        <v>0</v>
      </c>
      <c r="G70">
        <v>4.16173090302708E-3</v>
      </c>
      <c r="H70">
        <v>5.32</v>
      </c>
      <c r="I70">
        <v>107.022381</v>
      </c>
      <c r="J70">
        <v>4.2500000000000003E-2</v>
      </c>
      <c r="K70">
        <v>48.04</v>
      </c>
    </row>
    <row r="71" spans="1:11" x14ac:dyDescent="0.35">
      <c r="A71" t="str">
        <v>2020m9</v>
      </c>
      <c r="B71">
        <v>101.3</v>
      </c>
      <c r="C71">
        <v>2.0056094453602804</v>
      </c>
      <c r="D71">
        <v>99.902640705479101</v>
      </c>
      <c r="E71">
        <v>1.999576967992355</v>
      </c>
      <c r="F71">
        <v>-1E-3</v>
      </c>
      <c r="G71">
        <v>3.5275311044380398E-3</v>
      </c>
      <c r="H71">
        <v>5.53</v>
      </c>
      <c r="I71">
        <v>111.9154545</v>
      </c>
      <c r="J71">
        <v>4.2500000000000003E-2</v>
      </c>
      <c r="K71">
        <v>46.67</v>
      </c>
    </row>
    <row r="72" spans="1:11" x14ac:dyDescent="0.35">
      <c r="A72" t="str">
        <v>2020m10</v>
      </c>
      <c r="B72">
        <v>104.4</v>
      </c>
      <c r="C72">
        <v>2.0187004986662433</v>
      </c>
      <c r="D72">
        <v>99.917002083344698</v>
      </c>
      <c r="E72">
        <v>1.9996393949598268</v>
      </c>
      <c r="F72">
        <v>4.0000000000000001E-3</v>
      </c>
      <c r="G72">
        <v>4.4051905585098597E-3</v>
      </c>
      <c r="H72">
        <v>5.42</v>
      </c>
      <c r="I72">
        <v>127.5836364</v>
      </c>
      <c r="J72">
        <v>4.2500000000000003E-2</v>
      </c>
      <c r="K72">
        <v>45.62</v>
      </c>
    </row>
    <row r="73" spans="1:11" x14ac:dyDescent="0.35">
      <c r="A73" t="str">
        <v>2020m11</v>
      </c>
      <c r="B73">
        <v>101.2</v>
      </c>
      <c r="C73">
        <v>2.0051805125037805</v>
      </c>
      <c r="D73">
        <v>102.240386980385</v>
      </c>
      <c r="E73">
        <v>2.0096224846242601</v>
      </c>
      <c r="F73">
        <v>6.9999999999999993E-3</v>
      </c>
      <c r="G73">
        <v>5.1710988568111202E-3</v>
      </c>
      <c r="H73">
        <v>5.33</v>
      </c>
      <c r="I73">
        <v>125.895</v>
      </c>
      <c r="J73">
        <v>4.2500000000000003E-2</v>
      </c>
      <c r="K73">
        <v>45.59</v>
      </c>
    </row>
    <row r="74" spans="1:11" x14ac:dyDescent="0.35">
      <c r="A74" t="str">
        <v>2020m12</v>
      </c>
      <c r="B74">
        <v>114.2</v>
      </c>
      <c r="C74">
        <v>2.0576661039098294</v>
      </c>
      <c r="D74">
        <v>102.864740970276</v>
      </c>
      <c r="E74">
        <v>2.0122665368019148</v>
      </c>
      <c r="F74">
        <v>8.0000000000000002E-3</v>
      </c>
      <c r="G74">
        <v>5.6604938240558903E-3</v>
      </c>
      <c r="H74">
        <v>5.39</v>
      </c>
      <c r="I74">
        <v>116.86227270000001</v>
      </c>
      <c r="J74">
        <v>4.2500000000000003E-2</v>
      </c>
      <c r="K74">
        <v>46.36</v>
      </c>
    </row>
    <row r="75" spans="1:11" x14ac:dyDescent="0.35">
      <c r="A75" t="str">
        <v>2021m1</v>
      </c>
      <c r="B75">
        <v>78.2</v>
      </c>
      <c r="C75">
        <v>1.893206753059848</v>
      </c>
      <c r="D75">
        <v>99.110686989012606</v>
      </c>
      <c r="E75">
        <v>1.9961204864743203</v>
      </c>
      <c r="F75">
        <v>6.9999999999999993E-3</v>
      </c>
      <c r="G75">
        <v>5.3821696285361199E-3</v>
      </c>
      <c r="H75">
        <v>5.63</v>
      </c>
      <c r="I75">
        <v>103.7984211</v>
      </c>
      <c r="J75">
        <v>4.2500000000000003E-2</v>
      </c>
      <c r="K75">
        <v>46.03</v>
      </c>
    </row>
    <row r="76" spans="1:11" x14ac:dyDescent="0.35">
      <c r="A76" t="str">
        <v>2021m2</v>
      </c>
      <c r="B76">
        <v>99.1</v>
      </c>
      <c r="C76">
        <v>1.9960736544852753</v>
      </c>
      <c r="D76">
        <v>101.669675319148</v>
      </c>
      <c r="E76">
        <v>2.0071914366451931</v>
      </c>
      <c r="F76">
        <v>8.0000000000000002E-3</v>
      </c>
      <c r="G76">
        <v>6.3294596123708797E-3</v>
      </c>
      <c r="H76">
        <v>6.01</v>
      </c>
      <c r="I76">
        <v>94.537999999999997</v>
      </c>
      <c r="J76">
        <v>4.2500000000000003E-2</v>
      </c>
      <c r="K76">
        <v>46.14</v>
      </c>
    </row>
    <row r="77" spans="1:11" x14ac:dyDescent="0.35">
      <c r="A77" t="str">
        <v>2021m3</v>
      </c>
      <c r="B77">
        <v>113.4</v>
      </c>
      <c r="C77">
        <v>2.0546130545568877</v>
      </c>
      <c r="D77">
        <v>102.341198745715</v>
      </c>
      <c r="E77">
        <v>2.0100504996558386</v>
      </c>
      <c r="F77">
        <v>6.9999999999999993E-3</v>
      </c>
      <c r="G77">
        <v>5.8844878040531998E-3</v>
      </c>
      <c r="H77">
        <v>6.58</v>
      </c>
      <c r="I77">
        <v>68.319545450000007</v>
      </c>
      <c r="J77">
        <v>4.4999999999999998E-2</v>
      </c>
      <c r="K77">
        <v>46.83</v>
      </c>
    </row>
    <row r="78" spans="1:11" x14ac:dyDescent="0.35">
      <c r="A78" t="str">
        <v>2021m4</v>
      </c>
      <c r="B78">
        <v>95.8</v>
      </c>
      <c r="C78">
        <v>1.9813655090785445</v>
      </c>
      <c r="D78">
        <v>100.29558831580199</v>
      </c>
      <c r="E78">
        <v>2.0012818302064481</v>
      </c>
      <c r="F78">
        <v>6.0000000000000001E-3</v>
      </c>
      <c r="G78">
        <v>5.4135293866208198E-3</v>
      </c>
      <c r="H78">
        <v>6.8</v>
      </c>
      <c r="I78">
        <v>78.631818179999996</v>
      </c>
      <c r="J78">
        <v>0.05</v>
      </c>
      <c r="K78">
        <v>45.77</v>
      </c>
    </row>
    <row r="79" spans="1:11" x14ac:dyDescent="0.35">
      <c r="A79" t="str">
        <v>2021m5</v>
      </c>
      <c r="B79">
        <v>98.2</v>
      </c>
      <c r="C79">
        <v>1.9921114877869497</v>
      </c>
      <c r="D79">
        <v>102.11563141166801</v>
      </c>
      <c r="E79">
        <v>2.0090922270645595</v>
      </c>
      <c r="F79">
        <v>6.9999999999999993E-3</v>
      </c>
      <c r="G79">
        <v>6.6280300830042103E-3</v>
      </c>
      <c r="H79">
        <v>6.7</v>
      </c>
      <c r="I79">
        <v>75.034000000000006</v>
      </c>
      <c r="J79">
        <v>0.05</v>
      </c>
      <c r="K79">
        <v>46.53</v>
      </c>
    </row>
    <row r="80" spans="1:11" x14ac:dyDescent="0.35">
      <c r="A80" t="str">
        <v>2021m6</v>
      </c>
      <c r="B80">
        <v>102</v>
      </c>
      <c r="C80">
        <v>2.0086001717619175</v>
      </c>
      <c r="D80">
        <v>100.126229428541</v>
      </c>
      <c r="E80">
        <v>2.0005478617340238</v>
      </c>
      <c r="F80">
        <v>6.9999999999999993E-3</v>
      </c>
      <c r="G80">
        <v>7.0271905088222404E-3</v>
      </c>
      <c r="H80">
        <v>6.93</v>
      </c>
      <c r="I80">
        <v>66.188636360000004</v>
      </c>
      <c r="J80">
        <v>5.5E-2</v>
      </c>
      <c r="K80">
        <v>47.63</v>
      </c>
    </row>
    <row r="81" spans="1:11" x14ac:dyDescent="0.35">
      <c r="A81" t="str">
        <v>2021m7</v>
      </c>
      <c r="B81">
        <v>100.2</v>
      </c>
      <c r="C81">
        <v>2.0008677215312267</v>
      </c>
      <c r="D81">
        <v>100.138493601002</v>
      </c>
      <c r="E81">
        <v>2.0006010539523138</v>
      </c>
      <c r="F81">
        <v>3.0000000000000001E-3</v>
      </c>
      <c r="G81">
        <v>5.6288792086060802E-3</v>
      </c>
      <c r="H81">
        <v>6.99</v>
      </c>
      <c r="I81">
        <v>68.59681818</v>
      </c>
      <c r="J81">
        <v>6.5000000000000002E-2</v>
      </c>
      <c r="K81">
        <v>47.44</v>
      </c>
    </row>
    <row r="82" spans="1:11" x14ac:dyDescent="0.35">
      <c r="A82" t="str">
        <v>2021m8</v>
      </c>
      <c r="B82">
        <v>101.3</v>
      </c>
      <c r="C82">
        <v>2.0056094453602804</v>
      </c>
      <c r="D82">
        <v>99.894596693720302</v>
      </c>
      <c r="E82">
        <v>1.9995419978399487</v>
      </c>
      <c r="F82">
        <v>2E-3</v>
      </c>
      <c r="G82">
        <v>6.0192829971779001E-3</v>
      </c>
      <c r="H82">
        <v>6.86</v>
      </c>
      <c r="I82">
        <v>72.095909090000006</v>
      </c>
      <c r="J82">
        <v>6.5000000000000002E-2</v>
      </c>
      <c r="K82">
        <v>47.75</v>
      </c>
    </row>
    <row r="83" spans="1:11" x14ac:dyDescent="0.35">
      <c r="A83" t="str">
        <v>2021m9</v>
      </c>
      <c r="B83">
        <v>103.6</v>
      </c>
      <c r="C83">
        <v>2.0153597554092144</v>
      </c>
      <c r="D83">
        <v>101.799816414956</v>
      </c>
      <c r="E83">
        <v>2.0077469947979556</v>
      </c>
      <c r="F83">
        <v>6.0000000000000001E-3</v>
      </c>
      <c r="G83">
        <v>7.0089242880710997E-3</v>
      </c>
      <c r="H83">
        <v>7.04</v>
      </c>
      <c r="I83">
        <v>72.679090909999999</v>
      </c>
      <c r="J83">
        <v>6.7500000000000004E-2</v>
      </c>
      <c r="K83">
        <v>48.21</v>
      </c>
    </row>
    <row r="84" spans="1:11" x14ac:dyDescent="0.35">
      <c r="A84" t="str">
        <v>2021m10</v>
      </c>
      <c r="B84">
        <v>105.1</v>
      </c>
      <c r="C84">
        <v>2.0216027160282422</v>
      </c>
      <c r="D84">
        <v>101.49134309166099</v>
      </c>
      <c r="E84">
        <v>2.0064289998072535</v>
      </c>
      <c r="F84">
        <v>1.1000000000000001E-2</v>
      </c>
      <c r="G84">
        <v>7.5886915589704904E-3</v>
      </c>
      <c r="H84">
        <v>7.65</v>
      </c>
      <c r="I84">
        <v>73.161904759999999</v>
      </c>
      <c r="J84">
        <v>7.4999999999999997E-2</v>
      </c>
      <c r="K84">
        <v>49.75</v>
      </c>
    </row>
    <row r="85" spans="1:11" x14ac:dyDescent="0.35">
      <c r="A85" t="str">
        <v>2021m11</v>
      </c>
      <c r="B85">
        <v>101.3</v>
      </c>
      <c r="C85">
        <v>2.0056094453602804</v>
      </c>
      <c r="D85">
        <v>101.079487814738</v>
      </c>
      <c r="E85">
        <v>2.0046630326167278</v>
      </c>
      <c r="F85">
        <v>0.01</v>
      </c>
      <c r="G85">
        <v>6.8975292493467198E-3</v>
      </c>
      <c r="H85">
        <v>8.5</v>
      </c>
      <c r="I85">
        <v>64.631428569999997</v>
      </c>
      <c r="J85">
        <v>7.4999999999999997E-2</v>
      </c>
      <c r="K85">
        <v>49.32</v>
      </c>
    </row>
    <row r="86" spans="1:11" x14ac:dyDescent="0.35">
      <c r="A86" t="str">
        <v>2021m12</v>
      </c>
      <c r="B86">
        <v>112.5</v>
      </c>
      <c r="C86">
        <v>2.0511525224473814</v>
      </c>
      <c r="D86">
        <v>101.012261280581</v>
      </c>
      <c r="E86">
        <v>2.0043740934192642</v>
      </c>
      <c r="F86">
        <v>8.0000000000000002E-3</v>
      </c>
      <c r="G86">
        <v>6.4507648278623701E-3</v>
      </c>
      <c r="H86">
        <v>8.59</v>
      </c>
      <c r="I86">
        <v>91.073181820000002</v>
      </c>
      <c r="J86">
        <v>8.5000000000000006E-2</v>
      </c>
      <c r="K86">
        <v>49.19</v>
      </c>
    </row>
  </sheetData>
  <mergeCells count="2">
    <mergeCell ref="B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zoomScale="85" zoomScaleNormal="85" workbookViewId="0">
      <pane xSplit="1" ySplit="2" topLeftCell="B3" activePane="bottomRight" state="frozen"/>
      <selection activeCell="C1" sqref="C1:K1"/>
      <selection pane="topRight" activeCell="C1" sqref="C1:K1"/>
      <selection pane="bottomLeft" activeCell="C1" sqref="C1:K1"/>
      <selection pane="bottomRight" activeCell="D1" sqref="D1"/>
    </sheetView>
  </sheetViews>
  <sheetFormatPr defaultRowHeight="14.5" x14ac:dyDescent="0.35"/>
  <cols>
    <col min="1" max="2" width="10.1796875" customWidth="1"/>
    <col min="6" max="6" width="10.36328125" customWidth="1"/>
  </cols>
  <sheetData>
    <row r="1" spans="1:6" x14ac:dyDescent="0.35">
      <c r="B1" t="s">
        <v>45</v>
      </c>
      <c r="C1" t="s">
        <v>44</v>
      </c>
      <c r="D1" t="s">
        <v>43</v>
      </c>
      <c r="E1" t="s">
        <v>42</v>
      </c>
      <c r="F1" t="s">
        <v>41</v>
      </c>
    </row>
    <row r="2" spans="1:6" x14ac:dyDescent="0.35">
      <c r="B2" t="s">
        <v>40</v>
      </c>
      <c r="C2" t="s">
        <v>39</v>
      </c>
      <c r="D2" t="s">
        <v>38</v>
      </c>
      <c r="E2" t="s">
        <v>37</v>
      </c>
      <c r="F2" t="s">
        <v>36</v>
      </c>
    </row>
    <row r="3" spans="1:6" x14ac:dyDescent="0.35">
      <c r="A3" t="str">
        <f>CONCATENATE(svar_dataset!B2,"m",svar_dataset!D2)</f>
        <v>2013m10</v>
      </c>
      <c r="B3" cm="1">
        <f t="array" ref="B3:B101">svar_dataset!E2:E100</f>
        <v>119.15201260000001</v>
      </c>
      <c r="F3" s="1" cm="1">
        <f t="array" ref="F3:F101">svar_dataset!M2:M100</f>
        <v>-5.8199999999999998E-5</v>
      </c>
    </row>
    <row r="4" spans="1:6" x14ac:dyDescent="0.35">
      <c r="A4" t="str">
        <f>CONCATENATE(svar_dataset!B3,"m",svar_dataset!D3)</f>
        <v>2013m11</v>
      </c>
      <c r="B4">
        <v>119.8669246</v>
      </c>
      <c r="F4">
        <v>1.0069269999999999E-3</v>
      </c>
    </row>
    <row r="5" spans="1:6" x14ac:dyDescent="0.35">
      <c r="A5" t="str">
        <f>CONCATENATE(svar_dataset!B4,"m",svar_dataset!D4)</f>
        <v>2013m12</v>
      </c>
      <c r="B5">
        <v>120.4662592</v>
      </c>
      <c r="F5">
        <v>-9.2938000000000005E-4</v>
      </c>
    </row>
    <row r="6" spans="1:6" x14ac:dyDescent="0.35">
      <c r="A6" t="str">
        <f>CONCATENATE(svar_dataset!B5,"m",svar_dataset!D5)</f>
        <v>2014m1</v>
      </c>
      <c r="B6">
        <v>121.1890568</v>
      </c>
      <c r="D6" cm="1">
        <f t="array" ref="D6:D101">[1]svar_dataset1!$M$5:$M$100</f>
        <v>7.45</v>
      </c>
      <c r="E6" cm="1">
        <f t="array" ref="E6:E101">svar_dataset!I5:I100</f>
        <v>139.27000000000001</v>
      </c>
      <c r="F6">
        <v>0</v>
      </c>
    </row>
    <row r="7" spans="1:6" x14ac:dyDescent="0.35">
      <c r="A7" t="str">
        <f>CONCATENATE(svar_dataset!B6,"m",svar_dataset!D6)</f>
        <v>2014m2</v>
      </c>
      <c r="B7">
        <v>122.0373802</v>
      </c>
      <c r="D7">
        <v>7.83</v>
      </c>
      <c r="E7">
        <v>110.88249999999999</v>
      </c>
      <c r="F7">
        <v>-1.194397E-3</v>
      </c>
    </row>
    <row r="8" spans="1:6" x14ac:dyDescent="0.35">
      <c r="A8" t="str">
        <f>CONCATENATE(svar_dataset!B7,"m",svar_dataset!D7)</f>
        <v>2014m3</v>
      </c>
      <c r="B8">
        <v>123.25775400000001</v>
      </c>
      <c r="D8">
        <v>8.91</v>
      </c>
      <c r="E8">
        <v>62.383333329999999</v>
      </c>
      <c r="F8">
        <v>-4.1681410000000002E-3</v>
      </c>
    </row>
    <row r="9" spans="1:6" x14ac:dyDescent="0.35">
      <c r="A9" t="str">
        <f>CONCATENATE(svar_dataset!B8,"m",svar_dataset!D8)</f>
        <v>2014m4</v>
      </c>
      <c r="B9">
        <v>124.3670738</v>
      </c>
      <c r="D9">
        <v>8.73</v>
      </c>
      <c r="E9">
        <v>69.12</v>
      </c>
      <c r="F9">
        <v>-4.6842719999999997E-3</v>
      </c>
    </row>
    <row r="10" spans="1:6" x14ac:dyDescent="0.35">
      <c r="A10" t="str">
        <f>CONCATENATE(svar_dataset!B9,"m",svar_dataset!D9)</f>
        <v>2014m5</v>
      </c>
      <c r="B10">
        <v>125.4863775</v>
      </c>
      <c r="D10">
        <v>8.77</v>
      </c>
      <c r="E10">
        <v>56.964500000000001</v>
      </c>
      <c r="F10">
        <v>0</v>
      </c>
    </row>
    <row r="11" spans="1:6" x14ac:dyDescent="0.35">
      <c r="A11" t="str">
        <f>CONCATENATE(svar_dataset!B10,"m",svar_dataset!D10)</f>
        <v>2014m6</v>
      </c>
      <c r="B11">
        <v>126.2392957</v>
      </c>
      <c r="D11">
        <v>8.33</v>
      </c>
      <c r="E11">
        <v>94.187142859999994</v>
      </c>
      <c r="F11">
        <v>-6.1183799999999997E-4</v>
      </c>
    </row>
    <row r="12" spans="1:6" x14ac:dyDescent="0.35">
      <c r="A12" t="str">
        <f>CONCATENATE(svar_dataset!B11,"m",svar_dataset!D11)</f>
        <v>2014m7</v>
      </c>
      <c r="B12">
        <v>126.8704922</v>
      </c>
      <c r="D12">
        <v>8.74</v>
      </c>
      <c r="E12">
        <v>79.587391299999993</v>
      </c>
      <c r="F12">
        <v>-2.2440139999999999E-3</v>
      </c>
    </row>
    <row r="13" spans="1:6" x14ac:dyDescent="0.35">
      <c r="A13" t="str">
        <f>CONCATENATE(svar_dataset!B12,"m",svar_dataset!D12)</f>
        <v>2014m8</v>
      </c>
      <c r="B13">
        <v>127.12423320000001</v>
      </c>
      <c r="D13">
        <v>9.57</v>
      </c>
      <c r="E13">
        <v>69.535238100000001</v>
      </c>
      <c r="F13">
        <v>0</v>
      </c>
    </row>
    <row r="14" spans="1:6" x14ac:dyDescent="0.35">
      <c r="A14" t="str">
        <f>CONCATENATE(svar_dataset!B13,"m",svar_dataset!D13)</f>
        <v>2014m9</v>
      </c>
      <c r="B14">
        <v>128.01410279999999</v>
      </c>
      <c r="D14">
        <v>9.66</v>
      </c>
      <c r="E14">
        <v>47.419090910000001</v>
      </c>
      <c r="F14">
        <v>-2.9286360000000001E-3</v>
      </c>
    </row>
    <row r="15" spans="1:6" x14ac:dyDescent="0.35">
      <c r="A15" t="str">
        <f>CONCATENATE(svar_dataset!B14,"m",svar_dataset!D14)</f>
        <v>2014m10</v>
      </c>
      <c r="B15">
        <v>129.0382156</v>
      </c>
      <c r="D15">
        <v>9.93</v>
      </c>
      <c r="E15">
        <v>53.480869570000003</v>
      </c>
      <c r="F15">
        <v>1.5836719999999999E-3</v>
      </c>
    </row>
    <row r="16" spans="1:6" x14ac:dyDescent="0.35">
      <c r="A16" t="str">
        <f>CONCATENATE(svar_dataset!B15,"m",svar_dataset!D15)</f>
        <v>2014m11</v>
      </c>
      <c r="B16">
        <v>130.7157124</v>
      </c>
      <c r="D16">
        <v>10.45</v>
      </c>
      <c r="E16">
        <v>89.544210530000001</v>
      </c>
      <c r="F16">
        <v>0</v>
      </c>
    </row>
    <row r="17" spans="1:6" x14ac:dyDescent="0.35">
      <c r="A17" t="str">
        <f>CONCATENATE(svar_dataset!B16,"m",svar_dataset!D16)</f>
        <v>2014m12</v>
      </c>
      <c r="B17">
        <v>134.11432099999999</v>
      </c>
      <c r="D17">
        <v>13.81</v>
      </c>
      <c r="E17">
        <v>62.935652169999997</v>
      </c>
      <c r="F17">
        <v>-3.2827778000000002E-2</v>
      </c>
    </row>
    <row r="18" spans="1:6" x14ac:dyDescent="0.35">
      <c r="A18" t="str">
        <f>CONCATENATE(svar_dataset!B17,"m",svar_dataset!D17)</f>
        <v>2015m1</v>
      </c>
      <c r="B18">
        <v>139.34477949999999</v>
      </c>
      <c r="C18" cm="1">
        <f t="array" ref="C18:C101">100-svar_dataset!H17:H100</f>
        <v>17.400000000000006</v>
      </c>
      <c r="D18">
        <v>15.34</v>
      </c>
      <c r="E18">
        <v>57.433684210000003</v>
      </c>
      <c r="F18">
        <v>9.5748689999999997E-3</v>
      </c>
    </row>
    <row r="19" spans="1:6" x14ac:dyDescent="0.35">
      <c r="A19" t="str">
        <f>CONCATENATE(svar_dataset!B18,"m",svar_dataset!D18)</f>
        <v>2015m2</v>
      </c>
      <c r="B19">
        <v>142.41036460000001</v>
      </c>
      <c r="C19">
        <v>2.7999999999999972</v>
      </c>
      <c r="D19">
        <v>13.41</v>
      </c>
      <c r="E19">
        <v>261.85473680000001</v>
      </c>
      <c r="F19">
        <v>0</v>
      </c>
    </row>
    <row r="20" spans="1:6" x14ac:dyDescent="0.35">
      <c r="A20" t="str">
        <f>CONCATENATE(svar_dataset!B19,"m",svar_dataset!D19)</f>
        <v>2015m3</v>
      </c>
      <c r="B20">
        <v>144.11928900000001</v>
      </c>
      <c r="C20">
        <v>-10.900000000000006</v>
      </c>
      <c r="D20">
        <v>13.08</v>
      </c>
      <c r="E20">
        <v>106.867619</v>
      </c>
      <c r="F20">
        <v>7.6040750000000001E-3</v>
      </c>
    </row>
    <row r="21" spans="1:6" x14ac:dyDescent="0.35">
      <c r="A21" t="str">
        <f>CONCATENATE(svar_dataset!B20,"m",svar_dataset!D20)</f>
        <v>2015m4</v>
      </c>
      <c r="B21">
        <v>144.83988550000001</v>
      </c>
      <c r="C21">
        <v>4.7000000000000028</v>
      </c>
      <c r="D21">
        <v>11.41</v>
      </c>
      <c r="E21">
        <v>4.1195454549999999</v>
      </c>
      <c r="F21">
        <v>1.5840279999999999E-3</v>
      </c>
    </row>
    <row r="22" spans="1:6" x14ac:dyDescent="0.35">
      <c r="A22" t="str">
        <f>CONCATENATE(svar_dataset!B21,"m",svar_dataset!D21)</f>
        <v>2015m5</v>
      </c>
      <c r="B22">
        <v>145.41924499999999</v>
      </c>
      <c r="C22">
        <v>1.0999999999999943</v>
      </c>
      <c r="D22">
        <v>10.71</v>
      </c>
      <c r="E22">
        <v>22.077777780000002</v>
      </c>
      <c r="F22">
        <v>0</v>
      </c>
    </row>
    <row r="23" spans="1:6" x14ac:dyDescent="0.35">
      <c r="A23" t="str">
        <f>CONCATENATE(svar_dataset!B22,"m",svar_dataset!D22)</f>
        <v>2015m6</v>
      </c>
      <c r="B23">
        <v>145.7100835</v>
      </c>
      <c r="C23">
        <v>-1.5999999999999943</v>
      </c>
      <c r="D23">
        <v>11.09</v>
      </c>
      <c r="E23">
        <v>3.9995238099999999</v>
      </c>
      <c r="F23">
        <v>2.8477720000000002E-3</v>
      </c>
    </row>
    <row r="24" spans="1:6" x14ac:dyDescent="0.35">
      <c r="A24" t="str">
        <f>CONCATENATE(svar_dataset!B23,"m",svar_dataset!D23)</f>
        <v>2015m7</v>
      </c>
      <c r="B24">
        <v>146.87576419999999</v>
      </c>
      <c r="C24">
        <v>-1.2999999999999972</v>
      </c>
      <c r="D24">
        <v>10.97</v>
      </c>
      <c r="E24">
        <v>38.554347829999998</v>
      </c>
      <c r="F24">
        <v>3.709038E-3</v>
      </c>
    </row>
    <row r="25" spans="1:6" x14ac:dyDescent="0.35">
      <c r="A25" t="str">
        <f>CONCATENATE(svar_dataset!B24,"m",svar_dataset!D24)</f>
        <v>2015m8</v>
      </c>
      <c r="B25">
        <v>147.46326719999999</v>
      </c>
      <c r="C25">
        <v>-0.5</v>
      </c>
      <c r="D25">
        <v>11.46</v>
      </c>
      <c r="E25">
        <v>8.0176190480000002</v>
      </c>
      <c r="F25">
        <v>0</v>
      </c>
    </row>
    <row r="26" spans="1:6" x14ac:dyDescent="0.35">
      <c r="A26" t="str">
        <f>CONCATENATE(svar_dataset!B25,"m",svar_dataset!D25)</f>
        <v>2015m9</v>
      </c>
      <c r="B26">
        <v>148.34804679999999</v>
      </c>
      <c r="C26">
        <v>-1</v>
      </c>
      <c r="D26">
        <v>11.56</v>
      </c>
      <c r="E26">
        <v>15.69090909</v>
      </c>
      <c r="F26">
        <v>0</v>
      </c>
    </row>
    <row r="27" spans="1:6" x14ac:dyDescent="0.35">
      <c r="A27" t="str">
        <f>CONCATENATE(svar_dataset!B26,"m",svar_dataset!D26)</f>
        <v>2015m10</v>
      </c>
      <c r="B27">
        <v>149.38648309999999</v>
      </c>
      <c r="C27">
        <v>-5.2000000000000028</v>
      </c>
      <c r="D27">
        <v>10.41</v>
      </c>
      <c r="E27">
        <v>83.001818180000001</v>
      </c>
      <c r="F27">
        <v>9.4204100000000002E-4</v>
      </c>
    </row>
    <row r="28" spans="1:6" x14ac:dyDescent="0.35">
      <c r="A28" t="str">
        <f>CONCATENATE(svar_dataset!B27,"m",svar_dataset!D27)</f>
        <v>2015m11</v>
      </c>
      <c r="B28">
        <v>150.58157499999999</v>
      </c>
      <c r="C28">
        <v>0.5</v>
      </c>
      <c r="D28">
        <v>9.94</v>
      </c>
      <c r="E28">
        <v>93.840999999999994</v>
      </c>
      <c r="F28">
        <v>0</v>
      </c>
    </row>
    <row r="29" spans="1:6" x14ac:dyDescent="0.35">
      <c r="A29" t="str">
        <f>CONCATENATE(svar_dataset!B28,"m",svar_dataset!D28)</f>
        <v>2015m12</v>
      </c>
      <c r="B29">
        <v>151.78622759999999</v>
      </c>
      <c r="C29">
        <v>-7.9000000000000057</v>
      </c>
      <c r="D29">
        <v>10.01</v>
      </c>
      <c r="E29">
        <v>1.6782608699999999</v>
      </c>
      <c r="F29">
        <v>-1.5642364999999998E-2</v>
      </c>
    </row>
    <row r="30" spans="1:6" x14ac:dyDescent="0.35">
      <c r="A30" t="str">
        <f>CONCATENATE(svar_dataset!B29,"m",svar_dataset!D29)</f>
        <v>2016m1</v>
      </c>
      <c r="B30">
        <v>153.30408990000001</v>
      </c>
      <c r="C30">
        <v>17.299999999999997</v>
      </c>
      <c r="D30">
        <v>10.43</v>
      </c>
      <c r="E30">
        <v>-88.354444439999995</v>
      </c>
      <c r="F30">
        <v>9.3492760000000001E-3</v>
      </c>
    </row>
    <row r="31" spans="1:6" x14ac:dyDescent="0.35">
      <c r="A31" t="str">
        <f>CONCATENATE(svar_dataset!B30,"m",svar_dataset!D30)</f>
        <v>2016m2</v>
      </c>
      <c r="B31">
        <v>154.22391440000001</v>
      </c>
      <c r="C31">
        <v>-9.9999999999994316E-2</v>
      </c>
      <c r="D31">
        <v>10.199999999999999</v>
      </c>
      <c r="E31">
        <v>-49.38380952</v>
      </c>
      <c r="F31">
        <v>0</v>
      </c>
    </row>
    <row r="32" spans="1:6" x14ac:dyDescent="0.35">
      <c r="A32" t="str">
        <f>CONCATENATE(svar_dataset!B31,"m",svar_dataset!D31)</f>
        <v>2016m3</v>
      </c>
      <c r="B32">
        <v>154.995034</v>
      </c>
      <c r="C32">
        <v>-9.7000000000000028</v>
      </c>
      <c r="D32">
        <v>9.2799999999999994</v>
      </c>
      <c r="E32">
        <v>-2.4272727270000001</v>
      </c>
      <c r="F32">
        <v>1.769767E-3</v>
      </c>
    </row>
    <row r="33" spans="1:6" x14ac:dyDescent="0.35">
      <c r="A33" t="str">
        <f>CONCATENATE(svar_dataset!B32,"m",svar_dataset!D32)</f>
        <v>2016m4</v>
      </c>
      <c r="B33">
        <v>155.6150141</v>
      </c>
      <c r="C33">
        <v>5.7000000000000028</v>
      </c>
      <c r="D33">
        <v>9.24</v>
      </c>
      <c r="E33">
        <v>-21.980952380000002</v>
      </c>
      <c r="F33">
        <v>1.906884E-3</v>
      </c>
    </row>
    <row r="34" spans="1:6" x14ac:dyDescent="0.35">
      <c r="A34" t="str">
        <f>CONCATENATE(svar_dataset!B33,"m",svar_dataset!D33)</f>
        <v>2016m5</v>
      </c>
      <c r="B34">
        <v>156.23747420000001</v>
      </c>
      <c r="C34">
        <v>0.5</v>
      </c>
      <c r="D34">
        <v>9.07</v>
      </c>
      <c r="E34">
        <v>-20.14842105</v>
      </c>
      <c r="F34">
        <v>0</v>
      </c>
    </row>
    <row r="35" spans="1:6" x14ac:dyDescent="0.35">
      <c r="A35" t="str">
        <f>CONCATENATE(svar_dataset!B34,"m",svar_dataset!D34)</f>
        <v>2016m6</v>
      </c>
      <c r="B35">
        <v>156.8624241</v>
      </c>
      <c r="C35">
        <v>-2.2999999999999972</v>
      </c>
      <c r="D35">
        <v>8.89</v>
      </c>
      <c r="E35">
        <v>-16.108095240000001</v>
      </c>
      <c r="F35">
        <v>-4.5300000000000003E-5</v>
      </c>
    </row>
    <row r="36" spans="1:6" x14ac:dyDescent="0.35">
      <c r="A36" t="str">
        <f>CONCATENATE(svar_dataset!B35,"m",svar_dataset!D35)</f>
        <v>2016m7</v>
      </c>
      <c r="B36">
        <v>157.64673619999999</v>
      </c>
      <c r="C36">
        <v>-0.5</v>
      </c>
      <c r="D36">
        <v>8.69</v>
      </c>
      <c r="E36">
        <v>-5.526190476</v>
      </c>
      <c r="F36">
        <v>3.8024510000000001E-3</v>
      </c>
    </row>
    <row r="37" spans="1:6" x14ac:dyDescent="0.35">
      <c r="A37" t="str">
        <f>CONCATENATE(svar_dataset!B36,"m",svar_dataset!D36)</f>
        <v>2016m8</v>
      </c>
      <c r="B37">
        <v>157.64673619999999</v>
      </c>
      <c r="C37">
        <v>-2.2999999999999972</v>
      </c>
      <c r="D37">
        <v>8.6</v>
      </c>
      <c r="E37">
        <v>17.49130435</v>
      </c>
      <c r="F37">
        <v>0</v>
      </c>
    </row>
    <row r="38" spans="1:6" x14ac:dyDescent="0.35">
      <c r="A38" t="str">
        <f>CONCATENATE(svar_dataset!B37,"m",svar_dataset!D37)</f>
        <v>2016m9</v>
      </c>
      <c r="B38">
        <v>157.96202969999999</v>
      </c>
      <c r="C38">
        <v>-1.2999999999999972</v>
      </c>
      <c r="D38">
        <v>8.31</v>
      </c>
      <c r="E38">
        <v>7.7595454549999996</v>
      </c>
      <c r="F38">
        <v>1.48196E-3</v>
      </c>
    </row>
    <row r="39" spans="1:6" x14ac:dyDescent="0.35">
      <c r="A39" t="str">
        <f>CONCATENATE(svar_dataset!B38,"m",svar_dataset!D38)</f>
        <v>2016m10</v>
      </c>
      <c r="B39">
        <v>158.5938778</v>
      </c>
      <c r="C39">
        <v>-5.7999999999999972</v>
      </c>
      <c r="D39">
        <v>8.5399999999999991</v>
      </c>
      <c r="E39">
        <v>-34.202857139999999</v>
      </c>
      <c r="F39">
        <v>1.238694E-3</v>
      </c>
    </row>
    <row r="40" spans="1:6" x14ac:dyDescent="0.35">
      <c r="A40" t="str">
        <f>CONCATENATE(svar_dataset!B39,"m",svar_dataset!D39)</f>
        <v>2016m11</v>
      </c>
      <c r="B40">
        <v>159.22825330000001</v>
      </c>
      <c r="C40">
        <v>-1.5999999999999943</v>
      </c>
      <c r="D40">
        <v>8.77</v>
      </c>
      <c r="E40">
        <v>-40.931904760000002</v>
      </c>
      <c r="F40">
        <v>0</v>
      </c>
    </row>
    <row r="41" spans="1:6" x14ac:dyDescent="0.35">
      <c r="A41" t="str">
        <f>CONCATENATE(svar_dataset!B40,"m",svar_dataset!D40)</f>
        <v>2016m12</v>
      </c>
      <c r="B41">
        <v>159.8651663</v>
      </c>
      <c r="C41">
        <v>-6.5999999999999943</v>
      </c>
      <c r="D41">
        <v>8.4700000000000006</v>
      </c>
      <c r="E41">
        <v>43.199090910000002</v>
      </c>
      <c r="F41">
        <v>3.7954540000000002E-3</v>
      </c>
    </row>
    <row r="42" spans="1:6" x14ac:dyDescent="0.35">
      <c r="A42" t="str">
        <f>CONCATENATE(svar_dataset!B41,"m",svar_dataset!D41)</f>
        <v>2017m1</v>
      </c>
      <c r="B42">
        <v>160.8243573</v>
      </c>
      <c r="C42">
        <v>15.099999999999994</v>
      </c>
      <c r="D42">
        <v>8.01</v>
      </c>
      <c r="E42">
        <v>110.3142857</v>
      </c>
      <c r="F42">
        <v>0</v>
      </c>
    </row>
    <row r="43" spans="1:6" x14ac:dyDescent="0.35">
      <c r="A43" t="str">
        <f>CONCATENATE(svar_dataset!B42,"m",svar_dataset!D42)</f>
        <v>2017m2</v>
      </c>
      <c r="B43">
        <v>161.146006</v>
      </c>
      <c r="C43">
        <v>4.5999999999999943</v>
      </c>
      <c r="D43">
        <v>8.1199999999999992</v>
      </c>
      <c r="E43">
        <v>88.104210530000003</v>
      </c>
      <c r="F43">
        <v>2.3942780000000001E-3</v>
      </c>
    </row>
    <row r="44" spans="1:6" x14ac:dyDescent="0.35">
      <c r="A44" t="str">
        <f>CONCATENATE(svar_dataset!B43,"m",svar_dataset!D43)</f>
        <v>2017m3</v>
      </c>
      <c r="B44">
        <v>161.307152</v>
      </c>
      <c r="C44">
        <v>-11.799999999999997</v>
      </c>
      <c r="D44">
        <v>8.08</v>
      </c>
      <c r="E44">
        <v>49.414999999999999</v>
      </c>
      <c r="F44">
        <v>-9.8819100000000003E-4</v>
      </c>
    </row>
    <row r="45" spans="1:6" x14ac:dyDescent="0.35">
      <c r="A45" t="str">
        <f>CONCATENATE(svar_dataset!B44,"m",svar_dataset!D44)</f>
        <v>2017m4</v>
      </c>
      <c r="B45">
        <v>161.79107350000001</v>
      </c>
      <c r="C45">
        <v>5</v>
      </c>
      <c r="D45">
        <v>7.93</v>
      </c>
      <c r="E45">
        <v>31.058</v>
      </c>
      <c r="F45">
        <v>7.6765700000000004E-4</v>
      </c>
    </row>
    <row r="46" spans="1:6" x14ac:dyDescent="0.35">
      <c r="A46" t="str">
        <f>CONCATENATE(svar_dataset!B45,"m",svar_dataset!D45)</f>
        <v>2017m5</v>
      </c>
      <c r="B46">
        <v>162.4382378</v>
      </c>
      <c r="C46">
        <v>-1.2999999999999972</v>
      </c>
      <c r="D46">
        <v>7.74</v>
      </c>
      <c r="E46">
        <v>29.295999999999999</v>
      </c>
      <c r="F46">
        <v>0</v>
      </c>
    </row>
    <row r="47" spans="1:6" x14ac:dyDescent="0.35">
      <c r="A47" t="str">
        <f>CONCATENATE(svar_dataset!B46,"m",svar_dataset!D46)</f>
        <v>2017m6</v>
      </c>
      <c r="B47">
        <v>163.41286719999999</v>
      </c>
      <c r="C47">
        <v>-1.5</v>
      </c>
      <c r="D47">
        <v>7.81</v>
      </c>
      <c r="E47">
        <v>33.23238095</v>
      </c>
      <c r="F47">
        <v>1.2615390000000001E-3</v>
      </c>
    </row>
    <row r="48" spans="1:6" x14ac:dyDescent="0.35">
      <c r="A48" t="str">
        <f>CONCATENATE(svar_dataset!B47,"m",svar_dataset!D47)</f>
        <v>2017m7</v>
      </c>
      <c r="B48">
        <v>163.57628009999999</v>
      </c>
      <c r="C48">
        <v>0.40000000000000568</v>
      </c>
      <c r="D48">
        <v>7.94</v>
      </c>
      <c r="E48">
        <v>28.545238099999999</v>
      </c>
      <c r="F48">
        <v>4.8771179999999997E-3</v>
      </c>
    </row>
    <row r="49" spans="1:6" x14ac:dyDescent="0.35">
      <c r="A49" t="str">
        <f>CONCATENATE(svar_dataset!B48,"m",svar_dataset!D48)</f>
        <v>2017m8</v>
      </c>
      <c r="B49">
        <v>162.75839869999999</v>
      </c>
      <c r="C49">
        <v>-2.9000000000000057</v>
      </c>
      <c r="D49">
        <v>7.82</v>
      </c>
      <c r="E49">
        <v>30.111304350000001</v>
      </c>
      <c r="F49">
        <v>0</v>
      </c>
    </row>
    <row r="50" spans="1:6" x14ac:dyDescent="0.35">
      <c r="A50" t="str">
        <f>CONCATENATE(svar_dataset!B49,"m",svar_dataset!D49)</f>
        <v>2017m9</v>
      </c>
      <c r="B50">
        <v>162.59564030000001</v>
      </c>
      <c r="C50">
        <v>-0.20000000000000284</v>
      </c>
      <c r="D50">
        <v>7.56</v>
      </c>
      <c r="E50">
        <v>71.367142860000001</v>
      </c>
      <c r="F50">
        <v>9.3847799999999997E-4</v>
      </c>
    </row>
    <row r="51" spans="1:6" x14ac:dyDescent="0.35">
      <c r="A51" t="str">
        <f>CONCATENATE(svar_dataset!B50,"m",svar_dataset!D50)</f>
        <v>2017m10</v>
      </c>
      <c r="B51">
        <v>162.92083160000001</v>
      </c>
      <c r="C51">
        <v>-4</v>
      </c>
      <c r="D51">
        <v>7.46</v>
      </c>
      <c r="E51">
        <v>75.218636360000005</v>
      </c>
      <c r="F51">
        <v>6.8490100000000002E-4</v>
      </c>
    </row>
    <row r="52" spans="1:6" x14ac:dyDescent="0.35">
      <c r="A52" t="str">
        <f>CONCATENATE(svar_dataset!B51,"m",svar_dataset!D51)</f>
        <v>2017m11</v>
      </c>
      <c r="B52">
        <v>163.2466732</v>
      </c>
      <c r="C52">
        <v>-0.40000000000000568</v>
      </c>
      <c r="D52">
        <v>7.51</v>
      </c>
      <c r="E52">
        <v>75.350476189999995</v>
      </c>
      <c r="F52">
        <v>0</v>
      </c>
    </row>
    <row r="53" spans="1:6" x14ac:dyDescent="0.35">
      <c r="A53" t="str">
        <f>CONCATENATE(svar_dataset!B52,"m",svar_dataset!D52)</f>
        <v>2017m12</v>
      </c>
      <c r="B53">
        <v>163.89965989999999</v>
      </c>
      <c r="C53">
        <v>-5.7000000000000028</v>
      </c>
      <c r="D53">
        <v>7.27</v>
      </c>
      <c r="E53">
        <v>77.473809520000003</v>
      </c>
      <c r="F53">
        <v>4.71151E-4</v>
      </c>
    </row>
    <row r="54" spans="1:6" x14ac:dyDescent="0.35">
      <c r="A54" t="str">
        <f>CONCATENATE(svar_dataset!B53,"m",svar_dataset!D53)</f>
        <v>2018m1</v>
      </c>
      <c r="B54">
        <v>164.3913589</v>
      </c>
      <c r="C54">
        <v>13.099999999999994</v>
      </c>
      <c r="D54">
        <v>7.03</v>
      </c>
      <c r="E54">
        <v>61.335999999999999</v>
      </c>
      <c r="F54">
        <v>0</v>
      </c>
    </row>
    <row r="55" spans="1:6" x14ac:dyDescent="0.35">
      <c r="A55" t="str">
        <f>CONCATENATE(svar_dataset!B54,"m",svar_dataset!D54)</f>
        <v>2018m2</v>
      </c>
      <c r="B55">
        <v>164.72014160000001</v>
      </c>
      <c r="C55">
        <v>4.2000000000000028</v>
      </c>
      <c r="D55">
        <v>6.8</v>
      </c>
      <c r="E55">
        <v>49.736315789999999</v>
      </c>
      <c r="F55">
        <v>1.3143759999999999E-3</v>
      </c>
    </row>
    <row r="56" spans="1:6" x14ac:dyDescent="0.35">
      <c r="A56" t="str">
        <f>CONCATENATE(svar_dataset!B55,"m",svar_dataset!D55)</f>
        <v>2018m3</v>
      </c>
      <c r="B56">
        <v>165.214302</v>
      </c>
      <c r="C56">
        <v>-11.400000000000006</v>
      </c>
      <c r="D56">
        <v>6.67</v>
      </c>
      <c r="E56">
        <v>36.909500000000001</v>
      </c>
      <c r="F56">
        <v>5.7046249999999996E-3</v>
      </c>
    </row>
    <row r="57" spans="1:6" x14ac:dyDescent="0.35">
      <c r="A57" t="str">
        <f>CONCATENATE(svar_dataset!B56,"m",svar_dataset!D56)</f>
        <v>2018m4</v>
      </c>
      <c r="B57">
        <v>165.87515920000001</v>
      </c>
      <c r="C57">
        <v>4.5999999999999943</v>
      </c>
      <c r="D57">
        <v>6.96</v>
      </c>
      <c r="E57">
        <v>3.7295454549999998</v>
      </c>
      <c r="F57">
        <v>4.2445299999999998E-4</v>
      </c>
    </row>
    <row r="58" spans="1:6" x14ac:dyDescent="0.35">
      <c r="A58" t="str">
        <f>CONCATENATE(svar_dataset!B57,"m",svar_dataset!D57)</f>
        <v>2018m5</v>
      </c>
      <c r="B58">
        <v>166.5386599</v>
      </c>
      <c r="C58">
        <v>-1.5999999999999943</v>
      </c>
      <c r="D58">
        <v>7.03</v>
      </c>
      <c r="E58">
        <v>-2.041428571</v>
      </c>
      <c r="F58">
        <v>0</v>
      </c>
    </row>
    <row r="59" spans="1:6" x14ac:dyDescent="0.35">
      <c r="A59" t="str">
        <f>CONCATENATE(svar_dataset!B58,"m",svar_dataset!D58)</f>
        <v>2018m6</v>
      </c>
      <c r="B59">
        <v>167.37135319999999</v>
      </c>
      <c r="C59">
        <v>-0.20000000000000284</v>
      </c>
      <c r="D59">
        <v>7.34</v>
      </c>
      <c r="E59">
        <v>-1.6238095239999999</v>
      </c>
      <c r="F59">
        <v>-4.5853400000000002E-4</v>
      </c>
    </row>
    <row r="60" spans="1:6" x14ac:dyDescent="0.35">
      <c r="A60" t="str">
        <f>CONCATENATE(svar_dataset!B59,"m",svar_dataset!D59)</f>
        <v>2018m7</v>
      </c>
      <c r="B60">
        <v>167.87346719999999</v>
      </c>
      <c r="C60">
        <v>-1</v>
      </c>
      <c r="D60">
        <v>7.47</v>
      </c>
      <c r="E60">
        <v>18.36772727</v>
      </c>
      <c r="F60">
        <v>8.2020400000000005E-4</v>
      </c>
    </row>
    <row r="61" spans="1:6" x14ac:dyDescent="0.35">
      <c r="A61" t="str">
        <f>CONCATENATE(svar_dataset!B60,"m",svar_dataset!D60)</f>
        <v>2018m8</v>
      </c>
      <c r="B61">
        <v>167.87346719999999</v>
      </c>
      <c r="C61">
        <v>-2.0999999999999943</v>
      </c>
      <c r="D61">
        <v>8.25</v>
      </c>
      <c r="E61">
        <v>8.1108695649999998</v>
      </c>
      <c r="F61">
        <v>0</v>
      </c>
    </row>
    <row r="62" spans="1:6" x14ac:dyDescent="0.35">
      <c r="A62" t="str">
        <f>CONCATENATE(svar_dataset!B61,"m",svar_dataset!D61)</f>
        <v>2018m9</v>
      </c>
      <c r="B62">
        <v>168.20921419999999</v>
      </c>
      <c r="C62">
        <v>0.20000000000000284</v>
      </c>
      <c r="D62">
        <v>8.59</v>
      </c>
      <c r="E62">
        <v>50.927</v>
      </c>
      <c r="F62">
        <v>-1.553859E-2</v>
      </c>
    </row>
    <row r="63" spans="1:6" x14ac:dyDescent="0.35">
      <c r="A63" t="str">
        <f>CONCATENATE(svar_dataset!B62,"m",svar_dataset!D62)</f>
        <v>2018m10</v>
      </c>
      <c r="B63">
        <v>168.88205099999999</v>
      </c>
      <c r="C63">
        <v>-7</v>
      </c>
      <c r="D63">
        <v>8.5</v>
      </c>
      <c r="E63">
        <v>62.489130430000003</v>
      </c>
      <c r="F63">
        <v>4.1237799999999997E-4</v>
      </c>
    </row>
    <row r="64" spans="1:6" x14ac:dyDescent="0.35">
      <c r="A64" t="str">
        <f>CONCATENATE(svar_dataset!B63,"m",svar_dataset!D63)</f>
        <v>2018m11</v>
      </c>
      <c r="B64">
        <v>169.72646130000001</v>
      </c>
      <c r="C64">
        <v>0.40000000000000568</v>
      </c>
      <c r="D64">
        <v>8.61</v>
      </c>
      <c r="E64">
        <v>68.347142860000005</v>
      </c>
      <c r="F64">
        <v>0</v>
      </c>
    </row>
    <row r="65" spans="1:6" x14ac:dyDescent="0.35">
      <c r="A65" t="str">
        <f>CONCATENATE(svar_dataset!B64,"m",svar_dataset!D64)</f>
        <v>2018m12</v>
      </c>
      <c r="B65">
        <v>171.084273</v>
      </c>
      <c r="C65">
        <v>-7.7999999999999972</v>
      </c>
      <c r="D65">
        <v>8.5500000000000007</v>
      </c>
      <c r="E65">
        <v>72.844761899999995</v>
      </c>
      <c r="F65">
        <v>2.3710319999999999E-3</v>
      </c>
    </row>
    <row r="66" spans="1:6" x14ac:dyDescent="0.35">
      <c r="A66" t="str">
        <f>CONCATENATE(svar_dataset!B65,"m",svar_dataset!D65)</f>
        <v>2019m1</v>
      </c>
      <c r="B66">
        <v>172.7951157</v>
      </c>
      <c r="C66">
        <v>16.200000000000003</v>
      </c>
      <c r="D66">
        <v>8.23</v>
      </c>
      <c r="E66">
        <v>79.709000000000003</v>
      </c>
      <c r="F66">
        <v>0</v>
      </c>
    </row>
    <row r="67" spans="1:6" x14ac:dyDescent="0.35">
      <c r="A67" t="str">
        <f>CONCATENATE(svar_dataset!B66,"m",svar_dataset!D66)</f>
        <v>2019m2</v>
      </c>
      <c r="B67">
        <v>173.4862962</v>
      </c>
      <c r="C67">
        <v>2.7999999999999972</v>
      </c>
      <c r="D67">
        <v>8.09</v>
      </c>
      <c r="E67">
        <v>87.721999999999994</v>
      </c>
      <c r="F67">
        <v>3.0655800000000001E-4</v>
      </c>
    </row>
    <row r="68" spans="1:6" x14ac:dyDescent="0.35">
      <c r="A68" t="str">
        <f>CONCATENATE(svar_dataset!B67,"m",svar_dataset!D67)</f>
        <v>2019m3</v>
      </c>
      <c r="B68">
        <v>174.00675509999999</v>
      </c>
      <c r="C68">
        <v>-9.9000000000000057</v>
      </c>
      <c r="D68">
        <v>8.08</v>
      </c>
      <c r="E68">
        <v>92.075789470000004</v>
      </c>
      <c r="F68">
        <v>-7.2119600000000001E-4</v>
      </c>
    </row>
    <row r="69" spans="1:6" x14ac:dyDescent="0.35">
      <c r="A69" t="str">
        <f>CONCATENATE(svar_dataset!B68,"m",svar_dataset!D68)</f>
        <v>2019m4</v>
      </c>
      <c r="B69">
        <v>174.52877530000001</v>
      </c>
      <c r="C69">
        <v>2.2999999999999972</v>
      </c>
      <c r="D69">
        <v>8.01</v>
      </c>
      <c r="E69">
        <v>71.912727270000005</v>
      </c>
      <c r="F69">
        <v>-7.0467900000000005E-4</v>
      </c>
    </row>
    <row r="70" spans="1:6" x14ac:dyDescent="0.35">
      <c r="A70" t="str">
        <f>CONCATENATE(svar_dataset!B69,"m",svar_dataset!D69)</f>
        <v>2019m5</v>
      </c>
      <c r="B70">
        <v>175.05236170000001</v>
      </c>
      <c r="C70">
        <v>2.4000000000000057</v>
      </c>
      <c r="D70">
        <v>7.85</v>
      </c>
      <c r="E70">
        <v>81.474761900000004</v>
      </c>
      <c r="F70">
        <v>0</v>
      </c>
    </row>
    <row r="71" spans="1:6" x14ac:dyDescent="0.35">
      <c r="A71" t="str">
        <f>CONCATENATE(svar_dataset!B70,"m",svar_dataset!D70)</f>
        <v>2019m6</v>
      </c>
      <c r="B71">
        <v>175.05236170000001</v>
      </c>
      <c r="C71">
        <v>-2.2999999999999972</v>
      </c>
      <c r="D71">
        <v>7.47</v>
      </c>
      <c r="E71">
        <v>81.46736842</v>
      </c>
      <c r="F71">
        <v>1.9315809999999999E-3</v>
      </c>
    </row>
    <row r="72" spans="1:6" x14ac:dyDescent="0.35">
      <c r="A72" t="str">
        <f>CONCATENATE(svar_dataset!B71,"m",svar_dataset!D71)</f>
        <v>2019m7</v>
      </c>
      <c r="B72">
        <v>175.40246640000001</v>
      </c>
      <c r="C72">
        <v>-2.0999999999999943</v>
      </c>
      <c r="D72">
        <v>7.21</v>
      </c>
      <c r="E72">
        <v>88.741739129999999</v>
      </c>
      <c r="F72">
        <v>3.2682190000000002E-3</v>
      </c>
    </row>
    <row r="73" spans="1:6" x14ac:dyDescent="0.35">
      <c r="A73" t="str">
        <f>CONCATENATE(svar_dataset!B72,"m",svar_dataset!D72)</f>
        <v>2019m8</v>
      </c>
      <c r="B73">
        <v>175.0516614</v>
      </c>
      <c r="C73">
        <v>-1.7000000000000028</v>
      </c>
      <c r="D73">
        <v>7.1</v>
      </c>
      <c r="E73">
        <v>84.280454550000002</v>
      </c>
      <c r="F73">
        <v>0</v>
      </c>
    </row>
    <row r="74" spans="1:6" x14ac:dyDescent="0.35">
      <c r="A74" t="str">
        <f>CONCATENATE(svar_dataset!B73,"m",svar_dataset!D73)</f>
        <v>2019m9</v>
      </c>
      <c r="B74">
        <v>174.7015581</v>
      </c>
      <c r="C74">
        <v>-0.90000000000000568</v>
      </c>
      <c r="D74">
        <v>6.8</v>
      </c>
      <c r="E74">
        <v>80.185238100000007</v>
      </c>
      <c r="F74">
        <v>-6.2017400000000003E-4</v>
      </c>
    </row>
    <row r="75" spans="1:6" x14ac:dyDescent="0.35">
      <c r="A75" t="str">
        <f>CONCATENATE(svar_dataset!B74,"m",svar_dataset!D74)</f>
        <v>2019m10</v>
      </c>
      <c r="B75">
        <v>174.87625969999999</v>
      </c>
      <c r="C75">
        <v>-6.2999999999999972</v>
      </c>
      <c r="D75">
        <v>6.46</v>
      </c>
      <c r="E75">
        <v>86.473043480000001</v>
      </c>
      <c r="F75">
        <v>-3.2643199999999998E-4</v>
      </c>
    </row>
    <row r="76" spans="1:6" x14ac:dyDescent="0.35">
      <c r="A76" t="str">
        <f>CONCATENATE(svar_dataset!B75,"m",svar_dataset!D75)</f>
        <v>2019m11</v>
      </c>
      <c r="B76">
        <v>175.40088850000001</v>
      </c>
      <c r="C76">
        <v>3.2000000000000028</v>
      </c>
      <c r="D76">
        <v>6.21</v>
      </c>
      <c r="E76">
        <v>97.859499999999997</v>
      </c>
      <c r="F76">
        <v>0</v>
      </c>
    </row>
    <row r="77" spans="1:6" x14ac:dyDescent="0.35">
      <c r="A77" t="str">
        <f>CONCATENATE(svar_dataset!B76,"m",svar_dataset!D76)</f>
        <v>2019m12</v>
      </c>
      <c r="B77">
        <v>176.10249200000001</v>
      </c>
      <c r="C77">
        <v>-9</v>
      </c>
      <c r="D77">
        <v>6.16</v>
      </c>
      <c r="E77">
        <v>90.660476189999997</v>
      </c>
      <c r="F77">
        <v>1.0646668E-2</v>
      </c>
    </row>
    <row r="78" spans="1:6" x14ac:dyDescent="0.35">
      <c r="A78" t="str">
        <f>CONCATENATE(svar_dataset!B77,"m",svar_dataset!D77)</f>
        <v>2020m1</v>
      </c>
      <c r="B78">
        <v>176.80690200000001</v>
      </c>
      <c r="C78">
        <v>17</v>
      </c>
      <c r="D78">
        <v>5.92</v>
      </c>
      <c r="E78">
        <v>82.360500000000002</v>
      </c>
      <c r="F78">
        <v>0</v>
      </c>
    </row>
    <row r="79" spans="1:6" x14ac:dyDescent="0.35">
      <c r="A79" t="str">
        <f>CONCATENATE(svar_dataset!B78,"m",svar_dataset!D78)</f>
        <v>2020m2</v>
      </c>
      <c r="B79">
        <v>177.33732269999999</v>
      </c>
      <c r="C79">
        <v>-0.5</v>
      </c>
      <c r="D79">
        <v>5.81</v>
      </c>
      <c r="E79">
        <v>80.382105260000003</v>
      </c>
      <c r="F79">
        <v>-9.0376900000000001E-4</v>
      </c>
    </row>
    <row r="80" spans="1:6" x14ac:dyDescent="0.35">
      <c r="A80" t="str">
        <f>CONCATENATE(svar_dataset!B79,"m",svar_dataset!D79)</f>
        <v>2020m3</v>
      </c>
      <c r="B80">
        <v>178.40134660000001</v>
      </c>
      <c r="C80">
        <v>-7.5</v>
      </c>
      <c r="D80">
        <v>6.94</v>
      </c>
      <c r="E80">
        <v>87.732857139999993</v>
      </c>
      <c r="F80">
        <v>5.9153529999999999E-3</v>
      </c>
    </row>
    <row r="81" spans="1:6" x14ac:dyDescent="0.35">
      <c r="A81" t="str">
        <f>CONCATENATE(svar_dataset!B80,"m",svar_dataset!D80)</f>
        <v>2020m4</v>
      </c>
      <c r="B81">
        <v>179.82855739999999</v>
      </c>
      <c r="C81">
        <v>9.2000000000000028</v>
      </c>
      <c r="D81">
        <v>6.19</v>
      </c>
      <c r="E81">
        <v>107.4981818</v>
      </c>
      <c r="F81">
        <v>3.4978420000000001E-3</v>
      </c>
    </row>
    <row r="82" spans="1:6" x14ac:dyDescent="0.35">
      <c r="A82" t="str">
        <f>CONCATENATE(svar_dataset!B81,"m",svar_dataset!D81)</f>
        <v>2020m5</v>
      </c>
      <c r="B82">
        <v>180.36804309999999</v>
      </c>
      <c r="C82">
        <v>5.9000000000000057</v>
      </c>
      <c r="D82">
        <v>5.2</v>
      </c>
      <c r="E82">
        <v>116.97368419999999</v>
      </c>
      <c r="F82">
        <v>0</v>
      </c>
    </row>
    <row r="83" spans="1:6" x14ac:dyDescent="0.35">
      <c r="A83" t="str">
        <f>CONCATENATE(svar_dataset!B82,"m",svar_dataset!D82)</f>
        <v>2020m6</v>
      </c>
      <c r="B83">
        <v>180.72877919999999</v>
      </c>
      <c r="C83">
        <v>-3.5999999999999943</v>
      </c>
      <c r="D83">
        <v>5.12</v>
      </c>
      <c r="E83">
        <v>112.59399999999999</v>
      </c>
      <c r="F83">
        <v>-6.4617699999999995E-4</v>
      </c>
    </row>
    <row r="84" spans="1:6" x14ac:dyDescent="0.35">
      <c r="A84" t="str">
        <f>CONCATENATE(svar_dataset!B83,"m",svar_dataset!D83)</f>
        <v>2020m7</v>
      </c>
      <c r="B84">
        <v>181.45169430000001</v>
      </c>
      <c r="C84">
        <v>-3.2000000000000028</v>
      </c>
      <c r="D84">
        <v>5.17</v>
      </c>
      <c r="E84">
        <v>110.69409090000001</v>
      </c>
      <c r="F84">
        <v>-3.7342920000000002E-3</v>
      </c>
    </row>
    <row r="85" spans="1:6" x14ac:dyDescent="0.35">
      <c r="A85" t="str">
        <f>CONCATENATE(svar_dataset!B84,"m",svar_dataset!D84)</f>
        <v>2020m8</v>
      </c>
      <c r="B85">
        <v>181.45169430000001</v>
      </c>
      <c r="C85">
        <v>-3.5</v>
      </c>
      <c r="D85">
        <v>5.32</v>
      </c>
      <c r="E85">
        <v>107.022381</v>
      </c>
      <c r="F85">
        <v>0</v>
      </c>
    </row>
    <row r="86" spans="1:6" x14ac:dyDescent="0.35">
      <c r="A86" t="str">
        <f>CONCATENATE(svar_dataset!B85,"m",svar_dataset!D85)</f>
        <v>2020m9</v>
      </c>
      <c r="B86">
        <v>181.27024259999999</v>
      </c>
      <c r="C86">
        <v>-1.2999999999999972</v>
      </c>
      <c r="D86">
        <v>5.53</v>
      </c>
      <c r="E86">
        <v>111.9154545</v>
      </c>
      <c r="F86">
        <v>-2.8507530000000001E-3</v>
      </c>
    </row>
    <row r="87" spans="1:6" x14ac:dyDescent="0.35">
      <c r="A87" t="str">
        <f>CONCATENATE(svar_dataset!B86,"m",svar_dataset!D86)</f>
        <v>2020m10</v>
      </c>
      <c r="B87">
        <v>181.99532350000001</v>
      </c>
      <c r="C87">
        <v>-4.4000000000000057</v>
      </c>
      <c r="D87">
        <v>5.42</v>
      </c>
      <c r="E87">
        <v>127.5836364</v>
      </c>
      <c r="F87">
        <v>-9.4031300000000002E-4</v>
      </c>
    </row>
    <row r="88" spans="1:6" x14ac:dyDescent="0.35">
      <c r="A88" t="str">
        <f>CONCATENATE(svar_dataset!B87,"m",svar_dataset!D87)</f>
        <v>2020m11</v>
      </c>
      <c r="B88">
        <v>183.26929079999999</v>
      </c>
      <c r="C88">
        <v>-1.2000000000000028</v>
      </c>
      <c r="D88">
        <v>5.33</v>
      </c>
      <c r="E88">
        <v>125.895</v>
      </c>
      <c r="F88">
        <v>0</v>
      </c>
    </row>
    <row r="89" spans="1:6" x14ac:dyDescent="0.35">
      <c r="A89" t="str">
        <f>CONCATENATE(svar_dataset!B88,"m",svar_dataset!D88)</f>
        <v>2020m12</v>
      </c>
      <c r="B89">
        <v>184.73544509999999</v>
      </c>
      <c r="C89">
        <v>-14.200000000000003</v>
      </c>
      <c r="D89">
        <v>5.39</v>
      </c>
      <c r="E89">
        <v>116.86227270000001</v>
      </c>
      <c r="F89">
        <v>-2.799522E-3</v>
      </c>
    </row>
    <row r="90" spans="1:6" x14ac:dyDescent="0.35">
      <c r="A90" t="str">
        <f>CONCATENATE(svar_dataset!B89,"m",svar_dataset!D89)</f>
        <v>2021m1</v>
      </c>
      <c r="B90">
        <v>186.02859330000001</v>
      </c>
      <c r="C90">
        <v>21.799999999999997</v>
      </c>
      <c r="D90">
        <v>5.63</v>
      </c>
      <c r="E90">
        <v>103.7984211</v>
      </c>
      <c r="F90">
        <v>0</v>
      </c>
    </row>
    <row r="91" spans="1:6" x14ac:dyDescent="0.35">
      <c r="A91" t="str">
        <f>CONCATENATE(svar_dataset!B90,"m",svar_dataset!D90)</f>
        <v>2021m2</v>
      </c>
      <c r="B91">
        <v>187.51682199999999</v>
      </c>
      <c r="C91">
        <v>0.90000000000000568</v>
      </c>
      <c r="D91">
        <v>6.01</v>
      </c>
      <c r="E91">
        <v>94.537999999999997</v>
      </c>
      <c r="F91">
        <v>-1.235356E-3</v>
      </c>
    </row>
    <row r="92" spans="1:6" x14ac:dyDescent="0.35">
      <c r="A92" t="str">
        <f>CONCATENATE(svar_dataset!B91,"m",svar_dataset!D91)</f>
        <v>2021m3</v>
      </c>
      <c r="B92">
        <v>188.82943979999999</v>
      </c>
      <c r="C92">
        <v>-13.400000000000006</v>
      </c>
      <c r="D92">
        <v>6.58</v>
      </c>
      <c r="E92">
        <v>68.319545450000007</v>
      </c>
      <c r="F92">
        <v>-7.4010430000000004E-3</v>
      </c>
    </row>
    <row r="93" spans="1:6" x14ac:dyDescent="0.35">
      <c r="A93" t="str">
        <f>CONCATENATE(svar_dataset!B92,"m",svar_dataset!D92)</f>
        <v>2021m4</v>
      </c>
      <c r="B93">
        <v>189.9624164</v>
      </c>
      <c r="C93">
        <v>4.2000000000000028</v>
      </c>
      <c r="D93">
        <v>6.8</v>
      </c>
      <c r="E93">
        <v>78.631818179999996</v>
      </c>
      <c r="F93">
        <v>-2.1057229999999999E-3</v>
      </c>
    </row>
    <row r="94" spans="1:6" x14ac:dyDescent="0.35">
      <c r="A94" t="str">
        <f>CONCATENATE(svar_dataset!B93,"m",svar_dataset!D93)</f>
        <v>2021m5</v>
      </c>
      <c r="B94">
        <v>191.2921533</v>
      </c>
      <c r="C94">
        <v>1.7999999999999972</v>
      </c>
      <c r="D94">
        <v>6.7</v>
      </c>
      <c r="E94">
        <v>75.034000000000006</v>
      </c>
      <c r="F94">
        <v>0</v>
      </c>
    </row>
    <row r="95" spans="1:6" x14ac:dyDescent="0.35">
      <c r="A95" t="str">
        <f>CONCATENATE(svar_dataset!B94,"m",svar_dataset!D94)</f>
        <v>2021m6</v>
      </c>
      <c r="B95">
        <v>192.63119839999999</v>
      </c>
      <c r="C95">
        <v>-2</v>
      </c>
      <c r="D95">
        <v>6.93</v>
      </c>
      <c r="E95">
        <v>66.188636360000004</v>
      </c>
      <c r="F95">
        <v>-9.3161399999999999E-4</v>
      </c>
    </row>
    <row r="96" spans="1:6" x14ac:dyDescent="0.35">
      <c r="A96" t="str">
        <f>CONCATENATE(svar_dataset!B95,"m",svar_dataset!D95)</f>
        <v>2021m7</v>
      </c>
      <c r="B96">
        <v>193.209092</v>
      </c>
      <c r="C96">
        <v>-0.20000000000000284</v>
      </c>
      <c r="D96">
        <v>6.99</v>
      </c>
      <c r="E96">
        <v>68.59681818</v>
      </c>
      <c r="F96">
        <v>3.6049559999999999E-3</v>
      </c>
    </row>
    <row r="97" spans="1:6" x14ac:dyDescent="0.35">
      <c r="A97" t="str">
        <f>CONCATENATE(svar_dataset!B96,"m",svar_dataset!D96)</f>
        <v>2021m8</v>
      </c>
      <c r="B97">
        <v>193.59551020000001</v>
      </c>
      <c r="C97">
        <v>-1.2999999999999972</v>
      </c>
      <c r="D97">
        <v>6.86</v>
      </c>
      <c r="E97">
        <v>72.095909090000006</v>
      </c>
      <c r="F97">
        <v>0</v>
      </c>
    </row>
    <row r="98" spans="1:6" x14ac:dyDescent="0.35">
      <c r="A98" t="str">
        <f>CONCATENATE(svar_dataset!B97,"m",svar_dataset!D97)</f>
        <v>2021m9</v>
      </c>
      <c r="B98">
        <v>194.75708320000001</v>
      </c>
      <c r="C98">
        <v>-3.5999999999999943</v>
      </c>
      <c r="D98">
        <v>7.04</v>
      </c>
      <c r="E98">
        <v>72.679090909999999</v>
      </c>
      <c r="F98">
        <v>1.024957E-3</v>
      </c>
    </row>
    <row r="99" spans="1:6" x14ac:dyDescent="0.35">
      <c r="A99" t="str">
        <f>CONCATENATE(svar_dataset!B98,"m",svar_dataset!D98)</f>
        <v>2021m10</v>
      </c>
      <c r="B99">
        <v>196.89941110000001</v>
      </c>
      <c r="C99">
        <v>-5.0999999999999943</v>
      </c>
      <c r="D99">
        <v>7.65</v>
      </c>
      <c r="E99">
        <v>73.161904759999999</v>
      </c>
      <c r="F99">
        <v>2.9739000000000002E-4</v>
      </c>
    </row>
    <row r="100" spans="1:6" x14ac:dyDescent="0.35">
      <c r="A100" t="str">
        <f>CONCATENATE(svar_dataset!B99,"m",svar_dataset!D99)</f>
        <v>2021m11</v>
      </c>
      <c r="B100">
        <v>198.86840520000001</v>
      </c>
      <c r="C100">
        <v>-1.2999999999999972</v>
      </c>
      <c r="D100">
        <v>8.5</v>
      </c>
      <c r="E100">
        <v>64.631428569999997</v>
      </c>
      <c r="F100">
        <v>0</v>
      </c>
    </row>
    <row r="101" spans="1:6" x14ac:dyDescent="0.35">
      <c r="A101" t="str">
        <f>CONCATENATE(svar_dataset!B100,"m",svar_dataset!D100)</f>
        <v>2021m12</v>
      </c>
      <c r="B101">
        <v>200.45935249999999</v>
      </c>
      <c r="C101">
        <v>-12.5</v>
      </c>
      <c r="D101">
        <v>8.59</v>
      </c>
      <c r="E101">
        <v>91.073181820000002</v>
      </c>
      <c r="F101">
        <v>1.50355E-3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6"/>
  <sheetViews>
    <sheetView zoomScale="85" zoomScaleNormal="85" workbookViewId="0">
      <pane xSplit="1" ySplit="2" topLeftCell="B3" activePane="bottomRight" state="frozen"/>
      <selection activeCell="C1" sqref="C1:K1"/>
      <selection pane="topRight" activeCell="C1" sqref="C1:K1"/>
      <selection pane="bottomLeft" activeCell="C1" sqref="C1:K1"/>
      <selection pane="bottomRight" activeCell="D4" sqref="D4"/>
    </sheetView>
  </sheetViews>
  <sheetFormatPr defaultRowHeight="14.5" x14ac:dyDescent="0.35"/>
  <cols>
    <col min="1" max="1" width="10.1796875" customWidth="1"/>
    <col min="2" max="6" width="19.54296875" style="2" customWidth="1"/>
  </cols>
  <sheetData>
    <row r="1" spans="1:6" x14ac:dyDescent="0.35">
      <c r="B1" s="2" t="s">
        <v>45</v>
      </c>
      <c r="C1" s="2" t="s">
        <v>44</v>
      </c>
      <c r="D1" s="2" t="s">
        <v>43</v>
      </c>
      <c r="E1" s="2" t="s">
        <v>42</v>
      </c>
      <c r="F1" s="2" t="s">
        <v>41</v>
      </c>
    </row>
    <row r="2" spans="1:6" x14ac:dyDescent="0.35">
      <c r="B2" s="2" t="s">
        <v>47</v>
      </c>
      <c r="C2" s="2" t="s">
        <v>39</v>
      </c>
      <c r="D2" s="2" t="s">
        <v>38</v>
      </c>
      <c r="E2" s="2" t="s">
        <v>37</v>
      </c>
      <c r="F2" s="2" t="s">
        <v>36</v>
      </c>
    </row>
    <row r="3" spans="1:6" x14ac:dyDescent="0.35">
      <c r="A3" t="str">
        <f>CONCATENATE(svar_dataset!B17,"m",svar_dataset!D17)</f>
        <v>2015m1</v>
      </c>
      <c r="B3" s="2" cm="1">
        <f t="array" ref="B3:B86">new_svar_data!G3:G86</f>
        <v>3.5657614174238003E-2</v>
      </c>
      <c r="C3" s="2" cm="1">
        <f t="array" ref="C3:C86">LOG(new_svar_data!D3:D86)</f>
        <v>1.9981644198205974</v>
      </c>
      <c r="D3" s="2" cm="1">
        <f t="array" ref="D3:D86">new_svar_data!H3:H86</f>
        <v>15.34</v>
      </c>
    </row>
    <row r="4" spans="1:6" x14ac:dyDescent="0.35">
      <c r="A4" t="str">
        <f>CONCATENATE(svar_dataset!B18,"m",svar_dataset!D18)</f>
        <v>2015m2</v>
      </c>
      <c r="B4" s="2">
        <v>1.91265025358008E-2</v>
      </c>
      <c r="C4" s="2">
        <v>2.0035550069916668</v>
      </c>
      <c r="D4" s="2">
        <v>13.41</v>
      </c>
    </row>
    <row r="5" spans="1:6" x14ac:dyDescent="0.35">
      <c r="A5" t="str">
        <f>CONCATENATE(svar_dataset!B19,"m",svar_dataset!D19)</f>
        <v>2015m3</v>
      </c>
      <c r="B5" s="2">
        <v>8.3399782314600695E-3</v>
      </c>
      <c r="C5" s="2">
        <v>2.0041157404136012</v>
      </c>
      <c r="D5" s="2">
        <v>13.08</v>
      </c>
    </row>
    <row r="6" spans="1:6" x14ac:dyDescent="0.35">
      <c r="A6" t="str">
        <f>CONCATENATE(svar_dataset!B20,"m",svar_dataset!D20)</f>
        <v>2015m4</v>
      </c>
      <c r="B6" s="2">
        <v>6.3362910048882599E-3</v>
      </c>
      <c r="C6" s="2">
        <v>1.9995975522293878</v>
      </c>
      <c r="D6" s="2">
        <v>11.41</v>
      </c>
    </row>
    <row r="7" spans="1:6" x14ac:dyDescent="0.35">
      <c r="A7" t="str">
        <f>CONCATENATE(svar_dataset!B21,"m",svar_dataset!D21)</f>
        <v>2015m5</v>
      </c>
      <c r="B7" s="2">
        <v>6.7742349656626901E-3</v>
      </c>
      <c r="C7" s="2">
        <v>2.0024370996559546</v>
      </c>
      <c r="D7" s="2">
        <v>10.71</v>
      </c>
    </row>
    <row r="8" spans="1:6" x14ac:dyDescent="0.35">
      <c r="A8" t="str">
        <f>CONCATENATE(svar_dataset!B22,"m",svar_dataset!D22)</f>
        <v>2015m6</v>
      </c>
      <c r="B8" s="2">
        <v>5.7063437403750703E-3</v>
      </c>
      <c r="C8" s="2">
        <v>2.0002505210977399</v>
      </c>
      <c r="D8" s="2">
        <v>11.09</v>
      </c>
    </row>
    <row r="9" spans="1:6" x14ac:dyDescent="0.35">
      <c r="A9" t="str">
        <f>CONCATENATE(svar_dataset!B23,"m",svar_dataset!D23)</f>
        <v>2015m7</v>
      </c>
      <c r="B9" s="2">
        <v>7.49609152475594E-3</v>
      </c>
      <c r="C9" s="2">
        <v>1.9990842749936952</v>
      </c>
      <c r="D9" s="2">
        <v>10.97</v>
      </c>
    </row>
    <row r="10" spans="1:6" x14ac:dyDescent="0.35">
      <c r="A10" t="str">
        <f>CONCATENATE(svar_dataset!B24,"m",svar_dataset!D24)</f>
        <v>2015m8</v>
      </c>
      <c r="B10" s="2">
        <v>6.3371934940950597E-3</v>
      </c>
      <c r="C10" s="2">
        <v>2.0017703942726399</v>
      </c>
      <c r="D10" s="2">
        <v>11.46</v>
      </c>
    </row>
    <row r="11" spans="1:6" x14ac:dyDescent="0.35">
      <c r="A11" t="str">
        <f>CONCATENATE(svar_dataset!B25,"m",svar_dataset!D25)</f>
        <v>2015m9</v>
      </c>
      <c r="B11" s="2">
        <v>6.6664980887875397E-3</v>
      </c>
      <c r="C11" s="2">
        <v>2.0004256148430501</v>
      </c>
      <c r="D11" s="2">
        <v>11.56</v>
      </c>
    </row>
    <row r="12" spans="1:6" x14ac:dyDescent="0.35">
      <c r="A12" t="str">
        <f>CONCATENATE(svar_dataset!B26,"m",svar_dataset!D26)</f>
        <v>2015m10</v>
      </c>
      <c r="B12" s="2">
        <v>6.35004191328191E-3</v>
      </c>
      <c r="C12" s="2">
        <v>1.999931096158458</v>
      </c>
      <c r="D12" s="2">
        <v>10.41</v>
      </c>
    </row>
    <row r="13" spans="1:6" x14ac:dyDescent="0.35">
      <c r="A13" t="str">
        <f>CONCATENATE(svar_dataset!B27,"m",svar_dataset!D27)</f>
        <v>2015m11</v>
      </c>
      <c r="B13" s="2">
        <v>6.4533779801285197E-3</v>
      </c>
      <c r="C13" s="2">
        <v>2.0008461700914402</v>
      </c>
      <c r="D13" s="2">
        <v>9.94</v>
      </c>
    </row>
    <row r="14" spans="1:6" x14ac:dyDescent="0.35">
      <c r="A14" t="str">
        <f>CONCATENATE(svar_dataset!B28,"m",svar_dataset!D28)</f>
        <v>2015m12</v>
      </c>
      <c r="B14" s="2">
        <v>6.0517174493778499E-3</v>
      </c>
      <c r="C14" s="2">
        <v>2.0003838794450428</v>
      </c>
      <c r="D14" s="2">
        <v>10.01</v>
      </c>
    </row>
    <row r="15" spans="1:6" x14ac:dyDescent="0.35">
      <c r="A15" t="str">
        <f>CONCATENATE(svar_dataset!B29,"m",svar_dataset!D29)</f>
        <v>2016m1</v>
      </c>
      <c r="B15" s="2">
        <v>6.2795416525835996E-3</v>
      </c>
      <c r="C15" s="2">
        <v>2.0017760742594883</v>
      </c>
      <c r="D15" s="2">
        <v>10.43</v>
      </c>
    </row>
    <row r="16" spans="1:6" x14ac:dyDescent="0.35">
      <c r="A16" t="str">
        <f>CONCATENATE(svar_dataset!B30,"m",svar_dataset!D30)</f>
        <v>2016m2</v>
      </c>
      <c r="B16" s="2">
        <v>5.3670048776242301E-3</v>
      </c>
      <c r="C16" s="2">
        <v>2.0010048587080855</v>
      </c>
      <c r="D16" s="2">
        <v>10.199999999999999</v>
      </c>
    </row>
    <row r="17" spans="1:4" x14ac:dyDescent="0.35">
      <c r="A17" t="str">
        <f>CONCATENATE(svar_dataset!B31,"m",svar_dataset!D31)</f>
        <v>2016m3</v>
      </c>
      <c r="B17" s="2">
        <v>4.8286751658357802E-3</v>
      </c>
      <c r="C17" s="2">
        <v>1.9954207503509287</v>
      </c>
      <c r="D17" s="2">
        <v>9.2799999999999994</v>
      </c>
    </row>
    <row r="18" spans="1:4" x14ac:dyDescent="0.35">
      <c r="A18" t="str">
        <f>CONCATENATE(svar_dataset!B32,"m",svar_dataset!D32)</f>
        <v>2016m4</v>
      </c>
      <c r="B18" s="2">
        <v>5.0659547341793598E-3</v>
      </c>
      <c r="C18" s="2">
        <v>1.9991797173119623</v>
      </c>
      <c r="D18" s="2">
        <v>9.24</v>
      </c>
    </row>
    <row r="19" spans="1:4" x14ac:dyDescent="0.35">
      <c r="A19" t="str">
        <f>CONCATENATE(svar_dataset!B33,"m",svar_dataset!D33)</f>
        <v>2016m5</v>
      </c>
      <c r="B19" s="2">
        <v>4.7269991944454796E-3</v>
      </c>
      <c r="C19" s="2">
        <v>2.0010265406303613</v>
      </c>
      <c r="D19" s="2">
        <v>9.07</v>
      </c>
    </row>
    <row r="20" spans="1:4" x14ac:dyDescent="0.35">
      <c r="A20" t="str">
        <f>CONCATENATE(svar_dataset!B34,"m",svar_dataset!D34)</f>
        <v>2016m6</v>
      </c>
      <c r="B20" s="2">
        <v>4.42911872512795E-3</v>
      </c>
      <c r="C20" s="2">
        <v>2.00304847291383</v>
      </c>
      <c r="D20" s="2">
        <v>8.89</v>
      </c>
    </row>
    <row r="21" spans="1:4" x14ac:dyDescent="0.35">
      <c r="A21" t="str">
        <f>CONCATENATE(svar_dataset!B35,"m",svar_dataset!D35)</f>
        <v>2016m7</v>
      </c>
      <c r="B21" s="2">
        <v>4.5397777779043599E-3</v>
      </c>
      <c r="C21" s="2">
        <v>2.0045239288743262</v>
      </c>
      <c r="D21" s="2">
        <v>8.69</v>
      </c>
    </row>
    <row r="22" spans="1:4" x14ac:dyDescent="0.35">
      <c r="A22" t="str">
        <f>CONCATENATE(svar_dataset!B36,"m",svar_dataset!D36)</f>
        <v>2016m8</v>
      </c>
      <c r="B22" s="2">
        <v>3.90001287888687E-3</v>
      </c>
      <c r="C22" s="2">
        <v>2.0004764074952117</v>
      </c>
      <c r="D22" s="2">
        <v>8.6</v>
      </c>
    </row>
    <row r="23" spans="1:4" x14ac:dyDescent="0.35">
      <c r="A23" t="str">
        <f>CONCATENATE(svar_dataset!B37,"m",svar_dataset!D37)</f>
        <v>2016m9</v>
      </c>
      <c r="B23" s="2">
        <v>3.6450834805115198E-3</v>
      </c>
      <c r="C23" s="2">
        <v>2.0016426288780775</v>
      </c>
      <c r="D23" s="2">
        <v>8.31</v>
      </c>
    </row>
    <row r="24" spans="1:4" x14ac:dyDescent="0.35">
      <c r="A24" t="str">
        <f>CONCATENATE(svar_dataset!B38,"m",svar_dataset!D38)</f>
        <v>2016m10</v>
      </c>
      <c r="B24" s="2">
        <v>3.6661933146721099E-3</v>
      </c>
      <c r="C24" s="2">
        <v>2.0072788883585337</v>
      </c>
      <c r="D24" s="2">
        <v>8.5399999999999991</v>
      </c>
    </row>
    <row r="25" spans="1:4" x14ac:dyDescent="0.35">
      <c r="A25" t="str">
        <f>CONCATENATE(svar_dataset!B39,"m",svar_dataset!D39)</f>
        <v>2016m11</v>
      </c>
      <c r="B25" s="2">
        <v>3.36839717143339E-3</v>
      </c>
      <c r="C25" s="2">
        <v>2.0054665931314388</v>
      </c>
      <c r="D25" s="2">
        <v>8.77</v>
      </c>
    </row>
    <row r="26" spans="1:4" x14ac:dyDescent="0.35">
      <c r="A26" t="str">
        <f>CONCATENATE(svar_dataset!B40,"m",svar_dataset!D40)</f>
        <v>2016m12</v>
      </c>
      <c r="B26" s="2">
        <v>2.7702485825445598E-3</v>
      </c>
      <c r="C26" s="2">
        <v>1.9993751095945793</v>
      </c>
      <c r="D26" s="2">
        <v>8.4700000000000006</v>
      </c>
    </row>
    <row r="27" spans="1:4" x14ac:dyDescent="0.35">
      <c r="A27" t="str">
        <f>CONCATENATE(svar_dataset!B41,"m",svar_dataset!D41)</f>
        <v>2017m1</v>
      </c>
      <c r="B27" s="2">
        <v>3.4644020393377801E-3</v>
      </c>
      <c r="C27" s="2">
        <v>2.0053707632620763</v>
      </c>
      <c r="D27" s="2">
        <v>8.01</v>
      </c>
    </row>
    <row r="28" spans="1:4" x14ac:dyDescent="0.35">
      <c r="A28" t="str">
        <f>CONCATENATE(svar_dataset!B42,"m",svar_dataset!D42)</f>
        <v>2017m2</v>
      </c>
      <c r="B28" s="2">
        <v>2.5279399587381898E-3</v>
      </c>
      <c r="C28" s="2">
        <v>1.9984444776610917</v>
      </c>
      <c r="D28" s="2">
        <v>8.1199999999999992</v>
      </c>
    </row>
    <row r="29" spans="1:4" x14ac:dyDescent="0.35">
      <c r="A29" t="str">
        <f>CONCATENATE(svar_dataset!B43,"m",svar_dataset!D43)</f>
        <v>2017m3</v>
      </c>
      <c r="B29" s="2">
        <v>2.05146894094148E-3</v>
      </c>
      <c r="C29" s="2">
        <v>2.0034086959816615</v>
      </c>
      <c r="D29" s="2">
        <v>8.08</v>
      </c>
    </row>
    <row r="30" spans="1:4" x14ac:dyDescent="0.35">
      <c r="A30" t="str">
        <f>CONCATENATE(svar_dataset!B44,"m",svar_dataset!D44)</f>
        <v>2017m4</v>
      </c>
      <c r="B30" s="2">
        <v>2.6102038075556098E-3</v>
      </c>
      <c r="C30" s="2">
        <v>2.0052512095370036</v>
      </c>
      <c r="D30" s="2">
        <v>7.93</v>
      </c>
    </row>
    <row r="31" spans="1:4" x14ac:dyDescent="0.35">
      <c r="A31" t="str">
        <f>CONCATENATE(svar_dataset!B45,"m",svar_dataset!D45)</f>
        <v>2017m5</v>
      </c>
      <c r="B31" s="2">
        <v>2.4242001821101499E-3</v>
      </c>
      <c r="C31" s="2">
        <v>2.0048449283126479</v>
      </c>
      <c r="D31" s="2">
        <v>7.74</v>
      </c>
    </row>
    <row r="32" spans="1:4" x14ac:dyDescent="0.35">
      <c r="A32" t="str">
        <f>CONCATENATE(svar_dataset!B46,"m",svar_dataset!D46)</f>
        <v>2017m6</v>
      </c>
      <c r="B32" s="2">
        <v>3.2819469116537299E-3</v>
      </c>
      <c r="C32" s="2">
        <v>1.9999026514275751</v>
      </c>
      <c r="D32" s="2">
        <v>7.81</v>
      </c>
    </row>
    <row r="33" spans="1:4" x14ac:dyDescent="0.35">
      <c r="A33" t="str">
        <f>CONCATENATE(svar_dataset!B47,"m",svar_dataset!D47)</f>
        <v>2017m7</v>
      </c>
      <c r="B33" s="2">
        <v>1.7635581851803701E-3</v>
      </c>
      <c r="C33" s="2">
        <v>2.0010472819746976</v>
      </c>
      <c r="D33" s="2">
        <v>7.94</v>
      </c>
    </row>
    <row r="34" spans="1:4" x14ac:dyDescent="0.35">
      <c r="A34" t="str">
        <f>CONCATENATE(svar_dataset!B48,"m",svar_dataset!D48)</f>
        <v>2017m8</v>
      </c>
      <c r="B34" s="2">
        <v>9.6113236363391601E-4</v>
      </c>
      <c r="C34" s="2">
        <v>2.0028676302844519</v>
      </c>
      <c r="D34" s="2">
        <v>7.82</v>
      </c>
    </row>
    <row r="35" spans="1:4" x14ac:dyDescent="0.35">
      <c r="A35" t="str">
        <f>CONCATENATE(svar_dataset!B49,"m",svar_dataset!D49)</f>
        <v>2017m9</v>
      </c>
      <c r="B35" s="2">
        <v>1.94313977339865E-3</v>
      </c>
      <c r="C35" s="2">
        <v>2.0011699241798011</v>
      </c>
      <c r="D35" s="2">
        <v>7.56</v>
      </c>
    </row>
    <row r="36" spans="1:4" x14ac:dyDescent="0.35">
      <c r="A36" t="str">
        <f>CONCATENATE(svar_dataset!B50,"m",svar_dataset!D50)</f>
        <v>2017m10</v>
      </c>
      <c r="B36" s="2">
        <v>2.2309043919378998E-3</v>
      </c>
      <c r="C36" s="2">
        <v>1.9966954783495416</v>
      </c>
      <c r="D36" s="2">
        <v>7.46</v>
      </c>
    </row>
    <row r="37" spans="1:4" x14ac:dyDescent="0.35">
      <c r="A37" t="str">
        <f>CONCATENATE(svar_dataset!B51,"m",svar_dataset!D51)</f>
        <v>2017m11</v>
      </c>
      <c r="B37" s="2">
        <v>1.90721604054359E-3</v>
      </c>
      <c r="C37" s="2">
        <v>2.002086925290353</v>
      </c>
      <c r="D37" s="2">
        <v>7.51</v>
      </c>
    </row>
    <row r="38" spans="1:4" x14ac:dyDescent="0.35">
      <c r="A38" t="str">
        <f>CONCATENATE(svar_dataset!B52,"m",svar_dataset!D52)</f>
        <v>2017m12</v>
      </c>
      <c r="B38" s="2">
        <v>2.6350627206315901E-3</v>
      </c>
      <c r="C38" s="2">
        <v>1.998206789206374</v>
      </c>
      <c r="D38" s="2">
        <v>7.27</v>
      </c>
    </row>
    <row r="39" spans="1:4" x14ac:dyDescent="0.35">
      <c r="A39" t="str">
        <f>CONCATENATE(svar_dataset!B53,"m",svar_dataset!D53)</f>
        <v>2018m1</v>
      </c>
      <c r="B39" s="2">
        <v>1.4756693879669899E-3</v>
      </c>
      <c r="C39" s="2">
        <v>2.0098815721443128</v>
      </c>
      <c r="D39" s="2">
        <v>7.03</v>
      </c>
    </row>
    <row r="40" spans="1:4" x14ac:dyDescent="0.35">
      <c r="A40" t="str">
        <f>CONCATENATE(svar_dataset!B54,"m",svar_dataset!D54)</f>
        <v>2018m2</v>
      </c>
      <c r="B40" s="2">
        <v>2.7103715896486E-3</v>
      </c>
      <c r="C40" s="2">
        <v>1.9993003372272633</v>
      </c>
      <c r="D40" s="2">
        <v>6.8</v>
      </c>
    </row>
    <row r="41" spans="1:4" x14ac:dyDescent="0.35">
      <c r="A41" t="str">
        <f>CONCATENATE(svar_dataset!B55,"m",svar_dataset!D55)</f>
        <v>2018m3</v>
      </c>
      <c r="B41" s="2">
        <v>3.13896099467294E-3</v>
      </c>
      <c r="C41" s="2">
        <v>2.0056320687925591</v>
      </c>
      <c r="D41" s="2">
        <v>6.67</v>
      </c>
    </row>
    <row r="42" spans="1:4" x14ac:dyDescent="0.35">
      <c r="A42" t="str">
        <f>CONCATENATE(svar_dataset!B56,"m",svar_dataset!D56)</f>
        <v>2018m4</v>
      </c>
      <c r="B42" s="2">
        <v>3.23886031910035E-3</v>
      </c>
      <c r="C42" s="2">
        <v>2.0016121503817637</v>
      </c>
      <c r="D42" s="2">
        <v>6.96</v>
      </c>
    </row>
    <row r="43" spans="1:4" x14ac:dyDescent="0.35">
      <c r="A43" t="str">
        <f>CONCATENATE(svar_dataset!B57,"m",svar_dataset!D57)</f>
        <v>2018m5</v>
      </c>
      <c r="B43" s="2">
        <v>3.0926079708520201E-3</v>
      </c>
      <c r="C43" s="2">
        <v>2.0084724425629239</v>
      </c>
      <c r="D43" s="2">
        <v>7.03</v>
      </c>
    </row>
    <row r="44" spans="1:4" x14ac:dyDescent="0.35">
      <c r="A44" t="str">
        <f>CONCATENATE(svar_dataset!B58,"m",svar_dataset!D58)</f>
        <v>2018m6</v>
      </c>
      <c r="B44" s="2">
        <v>3.8601182465621601E-3</v>
      </c>
      <c r="C44" s="2">
        <v>1.9980357221223697</v>
      </c>
      <c r="D44" s="2">
        <v>7.34</v>
      </c>
    </row>
    <row r="45" spans="1:4" x14ac:dyDescent="0.35">
      <c r="A45" t="str">
        <f>CONCATENATE(svar_dataset!B59,"m",svar_dataset!D59)</f>
        <v>2018m7</v>
      </c>
      <c r="B45" s="2">
        <v>3.44749550821865E-3</v>
      </c>
      <c r="C45" s="2">
        <v>2.0022290604311905</v>
      </c>
      <c r="D45" s="2">
        <v>7.47</v>
      </c>
    </row>
    <row r="46" spans="1:4" x14ac:dyDescent="0.35">
      <c r="A46" t="str">
        <f>CONCATENATE(svar_dataset!B60,"m",svar_dataset!D60)</f>
        <v>2018m8</v>
      </c>
      <c r="B46" s="2">
        <v>3.8992475351613599E-3</v>
      </c>
      <c r="C46" s="2">
        <v>1.9993449071726064</v>
      </c>
      <c r="D46" s="2">
        <v>8.25</v>
      </c>
    </row>
    <row r="47" spans="1:4" x14ac:dyDescent="0.35">
      <c r="A47" t="str">
        <f>CONCATENATE(svar_dataset!B61,"m",svar_dataset!D61)</f>
        <v>2018m9</v>
      </c>
      <c r="B47" s="2">
        <v>4.0668298513822703E-3</v>
      </c>
      <c r="C47" s="2">
        <v>2.0033212388359889</v>
      </c>
      <c r="D47" s="2">
        <v>8.59</v>
      </c>
    </row>
    <row r="48" spans="1:4" x14ac:dyDescent="0.35">
      <c r="A48" t="str">
        <f>CONCATENATE(svar_dataset!B62,"m",svar_dataset!D62)</f>
        <v>2018m10</v>
      </c>
      <c r="B48" s="2">
        <v>3.9240151019161399E-3</v>
      </c>
      <c r="C48" s="2">
        <v>2.0046225143189624</v>
      </c>
      <c r="D48" s="2">
        <v>8.5</v>
      </c>
    </row>
    <row r="49" spans="1:4" x14ac:dyDescent="0.35">
      <c r="A49" t="str">
        <f>CONCATENATE(svar_dataset!B63,"m",svar_dataset!D63)</f>
        <v>2018m11</v>
      </c>
      <c r="B49" s="2">
        <v>3.8342246737511098E-3</v>
      </c>
      <c r="C49" s="2">
        <v>2.0005330809961803</v>
      </c>
      <c r="D49" s="2">
        <v>8.61</v>
      </c>
    </row>
    <row r="50" spans="1:4" x14ac:dyDescent="0.35">
      <c r="A50" t="str">
        <f>CONCATENATE(svar_dataset!B64,"m",svar_dataset!D64)</f>
        <v>2018m12</v>
      </c>
      <c r="B50" s="2">
        <v>4.1155493153260097E-3</v>
      </c>
      <c r="C50" s="2">
        <v>2.0031311112102195</v>
      </c>
      <c r="D50" s="2">
        <v>8.5500000000000007</v>
      </c>
    </row>
    <row r="51" spans="1:4" x14ac:dyDescent="0.35">
      <c r="A51" t="str">
        <f>CONCATENATE(svar_dataset!B65,"m",svar_dataset!D65)</f>
        <v>2019m1</v>
      </c>
      <c r="B51" s="2">
        <v>5.2165789738959096E-3</v>
      </c>
      <c r="C51" s="2">
        <v>2.0012977960563827</v>
      </c>
      <c r="D51" s="2">
        <v>8.23</v>
      </c>
    </row>
    <row r="52" spans="1:4" x14ac:dyDescent="0.35">
      <c r="A52" t="str">
        <f>CONCATENATE(svar_dataset!B66,"m",svar_dataset!D66)</f>
        <v>2019m2</v>
      </c>
      <c r="B52" s="2">
        <v>3.3014670202566299E-3</v>
      </c>
      <c r="C52" s="2">
        <v>2.0027878189374841</v>
      </c>
      <c r="D52" s="2">
        <v>8.09</v>
      </c>
    </row>
    <row r="53" spans="1:4" x14ac:dyDescent="0.35">
      <c r="A53" t="str">
        <f>CONCATENATE(svar_dataset!B67,"m",svar_dataset!D67)</f>
        <v>2019m3</v>
      </c>
      <c r="B53" s="2">
        <v>2.9834927016048401E-3</v>
      </c>
      <c r="C53" s="2">
        <v>2.0049707517306632</v>
      </c>
      <c r="D53" s="2">
        <v>8.08</v>
      </c>
    </row>
    <row r="54" spans="1:4" x14ac:dyDescent="0.35">
      <c r="A54" t="str">
        <f>CONCATENATE(svar_dataset!B68,"m",svar_dataset!D68)</f>
        <v>2019m4</v>
      </c>
      <c r="B54" s="2">
        <v>2.4709952548552E-3</v>
      </c>
      <c r="C54" s="2">
        <v>2.0060969248846132</v>
      </c>
      <c r="D54" s="2">
        <v>8.01</v>
      </c>
    </row>
    <row r="55" spans="1:4" x14ac:dyDescent="0.35">
      <c r="A55" t="str">
        <f>CONCATENATE(svar_dataset!B69,"m",svar_dataset!D69)</f>
        <v>2019m5</v>
      </c>
      <c r="B55" s="2">
        <v>3.4450388062562298E-3</v>
      </c>
      <c r="C55" s="2">
        <v>1.996460409036968</v>
      </c>
      <c r="D55" s="2">
        <v>7.85</v>
      </c>
    </row>
    <row r="56" spans="1:4" x14ac:dyDescent="0.35">
      <c r="A56" t="str">
        <f>CONCATENATE(svar_dataset!B70,"m",svar_dataset!D70)</f>
        <v>2019m6</v>
      </c>
      <c r="B56" s="2">
        <v>1.8326784028401199E-3</v>
      </c>
      <c r="C56" s="2">
        <v>2.008831708281269</v>
      </c>
      <c r="D56" s="2">
        <v>7.47</v>
      </c>
    </row>
    <row r="57" spans="1:4" x14ac:dyDescent="0.35">
      <c r="A57" t="str">
        <f>CONCATENATE(svar_dataset!B71,"m",svar_dataset!D71)</f>
        <v>2019m7</v>
      </c>
      <c r="B57" s="2">
        <v>2.9013725654394701E-3</v>
      </c>
      <c r="C57" s="2">
        <v>2.001895294555633</v>
      </c>
      <c r="D57" s="2">
        <v>7.21</v>
      </c>
    </row>
    <row r="58" spans="1:4" x14ac:dyDescent="0.35">
      <c r="A58" t="str">
        <f>CONCATENATE(svar_dataset!B72,"m",svar_dataset!D72)</f>
        <v>2019m8</v>
      </c>
      <c r="B58" s="2">
        <v>2.20784679804984E-3</v>
      </c>
      <c r="C58" s="2">
        <v>2.0007152298328625</v>
      </c>
      <c r="D58" s="2">
        <v>7.1</v>
      </c>
    </row>
    <row r="59" spans="1:4" x14ac:dyDescent="0.35">
      <c r="A59" t="str">
        <f>CONCATENATE(svar_dataset!B73,"m",svar_dataset!D73)</f>
        <v>2019m9</v>
      </c>
      <c r="B59" s="2">
        <v>2.1606642523272698E-3</v>
      </c>
      <c r="C59" s="2">
        <v>2.002617812797693</v>
      </c>
      <c r="D59" s="2">
        <v>6.8</v>
      </c>
    </row>
    <row r="60" spans="1:4" x14ac:dyDescent="0.35">
      <c r="A60" t="str">
        <f>CONCATENATE(svar_dataset!B74,"m",svar_dataset!D74)</f>
        <v>2019m10</v>
      </c>
      <c r="B60" s="2">
        <v>2.26138187619261E-3</v>
      </c>
      <c r="C60" s="2">
        <v>2.0020321232349705</v>
      </c>
      <c r="D60" s="2">
        <v>6.46</v>
      </c>
    </row>
    <row r="61" spans="1:4" x14ac:dyDescent="0.35">
      <c r="A61" t="str">
        <f>CONCATENATE(svar_dataset!B75,"m",svar_dataset!D75)</f>
        <v>2019m11</v>
      </c>
      <c r="B61" s="2">
        <v>2.4984625597436801E-3</v>
      </c>
      <c r="C61" s="2">
        <v>1.9935235949163754</v>
      </c>
      <c r="D61" s="2">
        <v>6.21</v>
      </c>
    </row>
    <row r="62" spans="1:4" x14ac:dyDescent="0.35">
      <c r="A62" t="str">
        <f>CONCATENATE(svar_dataset!B76,"m",svar_dataset!D76)</f>
        <v>2019m12</v>
      </c>
      <c r="B62" s="2">
        <v>2.4009758955321901E-3</v>
      </c>
      <c r="C62" s="2">
        <v>1.9991956715917885</v>
      </c>
      <c r="D62" s="2">
        <v>6.16</v>
      </c>
    </row>
    <row r="63" spans="1:4" x14ac:dyDescent="0.35">
      <c r="A63" t="str">
        <f>CONCATENATE(svar_dataset!B77,"m",svar_dataset!D77)</f>
        <v>2020m1</v>
      </c>
      <c r="B63" s="2">
        <v>2.3654867115046E-3</v>
      </c>
      <c r="C63" s="2">
        <v>2.0023386949982247</v>
      </c>
      <c r="D63" s="2">
        <v>5.92</v>
      </c>
    </row>
    <row r="64" spans="1:4" x14ac:dyDescent="0.35">
      <c r="A64" t="str">
        <f>CONCATENATE(svar_dataset!B78,"m",svar_dataset!D78)</f>
        <v>2020m2</v>
      </c>
      <c r="B64" s="2">
        <v>2.4731101655000999E-3</v>
      </c>
      <c r="C64" s="2">
        <v>2.0029310496102748</v>
      </c>
      <c r="D64" s="2">
        <v>5.81</v>
      </c>
    </row>
    <row r="65" spans="1:4" x14ac:dyDescent="0.35">
      <c r="A65" t="str">
        <f>CONCATENATE(svar_dataset!B79,"m",svar_dataset!D79)</f>
        <v>2020m3</v>
      </c>
      <c r="B65" s="2">
        <v>3.5697376493889202E-3</v>
      </c>
      <c r="C65" s="2">
        <v>1.9915770823254788</v>
      </c>
      <c r="D65" s="2">
        <v>6.94</v>
      </c>
    </row>
    <row r="66" spans="1:4" x14ac:dyDescent="0.35">
      <c r="A66" t="str">
        <f>CONCATENATE(svar_dataset!B80,"m",svar_dataset!D80)</f>
        <v>2020m4</v>
      </c>
      <c r="B66" s="2">
        <v>4.7600932057407204E-3</v>
      </c>
      <c r="C66" s="2">
        <v>1.9768897733475956</v>
      </c>
      <c r="D66" s="2">
        <v>6.19</v>
      </c>
    </row>
    <row r="67" spans="1:4" x14ac:dyDescent="0.35">
      <c r="A67" t="str">
        <f>CONCATENATE(svar_dataset!B81,"m",svar_dataset!D81)</f>
        <v>2020m5</v>
      </c>
      <c r="B67" s="2">
        <v>2.81453786236002E-3</v>
      </c>
      <c r="C67" s="2">
        <v>1.9932484909210326</v>
      </c>
      <c r="D67" s="2">
        <v>5.2</v>
      </c>
    </row>
    <row r="68" spans="1:4" x14ac:dyDescent="0.35">
      <c r="A68" t="str">
        <f>CONCATENATE(svar_dataset!B82,"m",svar_dataset!D82)</f>
        <v>2020m6</v>
      </c>
      <c r="B68" s="2">
        <v>3.3484388656295598E-3</v>
      </c>
      <c r="C68" s="2">
        <v>2.0052910192913918</v>
      </c>
      <c r="D68" s="2">
        <v>5.12</v>
      </c>
    </row>
    <row r="69" spans="1:4" x14ac:dyDescent="0.35">
      <c r="A69" t="str">
        <f>CONCATENATE(svar_dataset!B83,"m",svar_dataset!D83)</f>
        <v>2020m7</v>
      </c>
      <c r="B69" s="2">
        <v>4.69342198314963E-3</v>
      </c>
      <c r="C69" s="2">
        <v>2.0067597522617286</v>
      </c>
      <c r="D69" s="2">
        <v>5.17</v>
      </c>
    </row>
    <row r="70" spans="1:4" x14ac:dyDescent="0.35">
      <c r="A70" t="str">
        <f>CONCATENATE(svar_dataset!B84,"m",svar_dataset!D84)</f>
        <v>2020m8</v>
      </c>
      <c r="B70" s="2">
        <v>4.16173090302708E-3</v>
      </c>
      <c r="C70" s="2">
        <v>2.0115274564891377</v>
      </c>
      <c r="D70" s="2">
        <v>5.32</v>
      </c>
    </row>
    <row r="71" spans="1:4" x14ac:dyDescent="0.35">
      <c r="A71" t="str">
        <f>CONCATENATE(svar_dataset!B85,"m",svar_dataset!D85)</f>
        <v>2020m9</v>
      </c>
      <c r="B71" s="2">
        <v>3.5275311044380398E-3</v>
      </c>
      <c r="C71" s="2">
        <v>1.999576967992355</v>
      </c>
      <c r="D71" s="2">
        <v>5.53</v>
      </c>
    </row>
    <row r="72" spans="1:4" x14ac:dyDescent="0.35">
      <c r="A72" t="str">
        <f>CONCATENATE(svar_dataset!B86,"m",svar_dataset!D86)</f>
        <v>2020m10</v>
      </c>
      <c r="B72" s="2">
        <v>4.4051905585098597E-3</v>
      </c>
      <c r="C72" s="2">
        <v>1.9996393949598268</v>
      </c>
      <c r="D72" s="2">
        <v>5.42</v>
      </c>
    </row>
    <row r="73" spans="1:4" x14ac:dyDescent="0.35">
      <c r="A73" t="str">
        <f>CONCATENATE(svar_dataset!B87,"m",svar_dataset!D87)</f>
        <v>2020m11</v>
      </c>
      <c r="B73" s="2">
        <v>5.1710988568111202E-3</v>
      </c>
      <c r="C73" s="2">
        <v>2.0096224846242601</v>
      </c>
      <c r="D73" s="2">
        <v>5.33</v>
      </c>
    </row>
    <row r="74" spans="1:4" x14ac:dyDescent="0.35">
      <c r="A74" t="str">
        <f>CONCATENATE(svar_dataset!B88,"m",svar_dataset!D88)</f>
        <v>2020m12</v>
      </c>
      <c r="B74" s="2">
        <v>5.6604938240558903E-3</v>
      </c>
      <c r="C74" s="2">
        <v>2.0122665368019148</v>
      </c>
      <c r="D74" s="2">
        <v>5.39</v>
      </c>
    </row>
    <row r="75" spans="1:4" x14ac:dyDescent="0.35">
      <c r="A75" t="str">
        <f>CONCATENATE(svar_dataset!B89,"m",svar_dataset!D89)</f>
        <v>2021m1</v>
      </c>
      <c r="B75" s="2">
        <v>5.3821696285361199E-3</v>
      </c>
      <c r="C75" s="2">
        <v>1.9961204864743203</v>
      </c>
      <c r="D75" s="2">
        <v>5.63</v>
      </c>
    </row>
    <row r="76" spans="1:4" x14ac:dyDescent="0.35">
      <c r="A76" t="str">
        <f>CONCATENATE(svar_dataset!B90,"m",svar_dataset!D90)</f>
        <v>2021m2</v>
      </c>
      <c r="B76" s="2">
        <v>6.3294596123708797E-3</v>
      </c>
      <c r="C76" s="2">
        <v>2.0071914366451931</v>
      </c>
      <c r="D76" s="2">
        <v>6.01</v>
      </c>
    </row>
    <row r="77" spans="1:4" x14ac:dyDescent="0.35">
      <c r="A77" t="str">
        <f>CONCATENATE(svar_dataset!B91,"m",svar_dataset!D91)</f>
        <v>2021m3</v>
      </c>
      <c r="B77" s="2">
        <v>5.8844878040531998E-3</v>
      </c>
      <c r="C77" s="2">
        <v>2.0100504996558386</v>
      </c>
      <c r="D77" s="2">
        <v>6.58</v>
      </c>
    </row>
    <row r="78" spans="1:4" x14ac:dyDescent="0.35">
      <c r="A78" t="str">
        <f>CONCATENATE(svar_dataset!B92,"m",svar_dataset!D92)</f>
        <v>2021m4</v>
      </c>
      <c r="B78" s="2">
        <v>5.4135293866208198E-3</v>
      </c>
      <c r="C78" s="2">
        <v>2.0012818302064481</v>
      </c>
      <c r="D78" s="2">
        <v>6.8</v>
      </c>
    </row>
    <row r="79" spans="1:4" x14ac:dyDescent="0.35">
      <c r="A79" t="str">
        <f>CONCATENATE(svar_dataset!B93,"m",svar_dataset!D93)</f>
        <v>2021m5</v>
      </c>
      <c r="B79" s="2">
        <v>6.6280300830042103E-3</v>
      </c>
      <c r="C79" s="2">
        <v>2.0090922270645595</v>
      </c>
      <c r="D79" s="2">
        <v>6.7</v>
      </c>
    </row>
    <row r="80" spans="1:4" x14ac:dyDescent="0.35">
      <c r="A80" t="str">
        <f>CONCATENATE(svar_dataset!B94,"m",svar_dataset!D94)</f>
        <v>2021m6</v>
      </c>
      <c r="B80" s="2">
        <v>7.0271905088222404E-3</v>
      </c>
      <c r="C80" s="2">
        <v>2.0005478617340238</v>
      </c>
      <c r="D80" s="2">
        <v>6.93</v>
      </c>
    </row>
    <row r="81" spans="1:4" x14ac:dyDescent="0.35">
      <c r="A81" t="str">
        <f>CONCATENATE(svar_dataset!B95,"m",svar_dataset!D95)</f>
        <v>2021m7</v>
      </c>
      <c r="B81" s="2">
        <v>5.6288792086060802E-3</v>
      </c>
      <c r="C81" s="2">
        <v>2.0006010539523138</v>
      </c>
      <c r="D81" s="2">
        <v>6.99</v>
      </c>
    </row>
    <row r="82" spans="1:4" x14ac:dyDescent="0.35">
      <c r="A82" t="str">
        <f>CONCATENATE(svar_dataset!B96,"m",svar_dataset!D96)</f>
        <v>2021m8</v>
      </c>
      <c r="B82" s="2">
        <v>6.0192829971779001E-3</v>
      </c>
      <c r="C82" s="2">
        <v>1.9995419978399487</v>
      </c>
      <c r="D82" s="2">
        <v>6.86</v>
      </c>
    </row>
    <row r="83" spans="1:4" x14ac:dyDescent="0.35">
      <c r="A83" t="str">
        <f>CONCATENATE(svar_dataset!B97,"m",svar_dataset!D97)</f>
        <v>2021m9</v>
      </c>
      <c r="B83" s="2">
        <v>7.0089242880710997E-3</v>
      </c>
      <c r="C83" s="2">
        <v>2.0077469947979556</v>
      </c>
      <c r="D83" s="2">
        <v>7.04</v>
      </c>
    </row>
    <row r="84" spans="1:4" x14ac:dyDescent="0.35">
      <c r="A84" t="str">
        <f>CONCATENATE(svar_dataset!B98,"m",svar_dataset!D98)</f>
        <v>2021m10</v>
      </c>
      <c r="B84" s="2">
        <v>7.5886915589704904E-3</v>
      </c>
      <c r="C84" s="2">
        <v>2.0064289998072535</v>
      </c>
      <c r="D84" s="2">
        <v>7.65</v>
      </c>
    </row>
    <row r="85" spans="1:4" x14ac:dyDescent="0.35">
      <c r="A85" t="str">
        <f>CONCATENATE(svar_dataset!B99,"m",svar_dataset!D99)</f>
        <v>2021m11</v>
      </c>
      <c r="B85" s="2">
        <v>6.8975292493467198E-3</v>
      </c>
      <c r="C85" s="2">
        <v>2.0046630326167278</v>
      </c>
      <c r="D85" s="2">
        <v>8.5</v>
      </c>
    </row>
    <row r="86" spans="1:4" x14ac:dyDescent="0.35">
      <c r="A86" t="str">
        <f>CONCATENATE(svar_dataset!B100,"m",svar_dataset!D100)</f>
        <v>2021m12</v>
      </c>
      <c r="B86" s="2">
        <v>6.4507648278623701E-3</v>
      </c>
      <c r="C86" s="2">
        <v>2.0043740934192642</v>
      </c>
      <c r="D86" s="2">
        <v>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svar_dataset</vt:lpstr>
      <vt:lpstr>new_svar_data</vt:lpstr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2022-09-06T16:40:26Z</dcterms:created>
  <dcterms:modified xsi:type="dcterms:W3CDTF">2022-09-12T14:32:43Z</dcterms:modified>
</cp:coreProperties>
</file>