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elts2_lunet_lboro_ac_uk/Documents/research/Bus/"/>
    </mc:Choice>
  </mc:AlternateContent>
  <xr:revisionPtr revIDLastSave="121" documentId="8_{7DBA08AE-45C1-4D4C-8C4B-59DB5FFA5FDF}" xr6:coauthVersionLast="47" xr6:coauthVersionMax="47" xr10:uidLastSave="{F1B228F0-1E44-44EE-9D2F-AD8820E5F860}"/>
  <bookViews>
    <workbookView xWindow="18810" yWindow="4440" windowWidth="19610" windowHeight="19500" xr2:uid="{00000000-000D-0000-FFFF-FFFF00000000}"/>
  </bookViews>
  <sheets>
    <sheet name="Tran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E13" i="1"/>
  <c r="H14" i="1" s="1"/>
  <c r="F13" i="1"/>
  <c r="G13" i="1"/>
  <c r="E14" i="1"/>
  <c r="F14" i="1"/>
  <c r="I15" i="1" s="1"/>
  <c r="G14" i="1"/>
  <c r="E15" i="1"/>
  <c r="F15" i="1"/>
  <c r="G15" i="1"/>
  <c r="J16" i="1" s="1"/>
  <c r="E16" i="1"/>
  <c r="F16" i="1"/>
  <c r="G16" i="1"/>
  <c r="E17" i="1"/>
  <c r="H18" i="1" s="1"/>
  <c r="F17" i="1"/>
  <c r="G17" i="1"/>
  <c r="E18" i="1"/>
  <c r="F18" i="1"/>
  <c r="I19" i="1" s="1"/>
  <c r="G18" i="1"/>
  <c r="E19" i="1"/>
  <c r="F19" i="1"/>
  <c r="G19" i="1"/>
  <c r="J20" i="1" s="1"/>
  <c r="E20" i="1"/>
  <c r="F20" i="1"/>
  <c r="G20" i="1"/>
  <c r="E21" i="1"/>
  <c r="H22" i="1" s="1"/>
  <c r="F21" i="1"/>
  <c r="G21" i="1"/>
  <c r="E22" i="1"/>
  <c r="F22" i="1"/>
  <c r="I23" i="1" s="1"/>
  <c r="G22" i="1"/>
  <c r="E23" i="1"/>
  <c r="F23" i="1"/>
  <c r="G23" i="1"/>
  <c r="J24" i="1" s="1"/>
  <c r="E24" i="1"/>
  <c r="F24" i="1"/>
  <c r="G24" i="1"/>
  <c r="E25" i="1"/>
  <c r="H26" i="1" s="1"/>
  <c r="F25" i="1"/>
  <c r="G25" i="1"/>
  <c r="E26" i="1"/>
  <c r="F26" i="1"/>
  <c r="I27" i="1" s="1"/>
  <c r="G26" i="1"/>
  <c r="E27" i="1"/>
  <c r="F27" i="1"/>
  <c r="G27" i="1"/>
  <c r="J28" i="1" s="1"/>
  <c r="E28" i="1"/>
  <c r="F28" i="1"/>
  <c r="G28" i="1"/>
  <c r="E29" i="1"/>
  <c r="H30" i="1" s="1"/>
  <c r="F29" i="1"/>
  <c r="G29" i="1"/>
  <c r="E30" i="1"/>
  <c r="F30" i="1"/>
  <c r="I31" i="1" s="1"/>
  <c r="G30" i="1"/>
  <c r="E31" i="1"/>
  <c r="F31" i="1"/>
  <c r="G31" i="1"/>
  <c r="J31" i="1" s="1"/>
  <c r="E32" i="1"/>
  <c r="F32" i="1"/>
  <c r="G32" i="1"/>
  <c r="E33" i="1"/>
  <c r="H34" i="1" s="1"/>
  <c r="F33" i="1"/>
  <c r="G33" i="1"/>
  <c r="E34" i="1"/>
  <c r="F34" i="1"/>
  <c r="I35" i="1" s="1"/>
  <c r="G34" i="1"/>
  <c r="E35" i="1"/>
  <c r="F35" i="1"/>
  <c r="G35" i="1"/>
  <c r="J36" i="1" s="1"/>
  <c r="E36" i="1"/>
  <c r="F36" i="1"/>
  <c r="G36" i="1"/>
  <c r="E37" i="1"/>
  <c r="H38" i="1" s="1"/>
  <c r="F37" i="1"/>
  <c r="G37" i="1"/>
  <c r="E38" i="1"/>
  <c r="F38" i="1"/>
  <c r="I39" i="1" s="1"/>
  <c r="G38" i="1"/>
  <c r="E39" i="1"/>
  <c r="F39" i="1"/>
  <c r="G39" i="1"/>
  <c r="J40" i="1" s="1"/>
  <c r="E40" i="1"/>
  <c r="F40" i="1"/>
  <c r="G40" i="1"/>
  <c r="E41" i="1"/>
  <c r="H42" i="1" s="1"/>
  <c r="F41" i="1"/>
  <c r="G41" i="1"/>
  <c r="E42" i="1"/>
  <c r="F42" i="1"/>
  <c r="I43" i="1" s="1"/>
  <c r="G42" i="1"/>
  <c r="E43" i="1"/>
  <c r="F43" i="1"/>
  <c r="G43" i="1"/>
  <c r="J44" i="1" s="1"/>
  <c r="E44" i="1"/>
  <c r="F44" i="1"/>
  <c r="G44" i="1"/>
  <c r="E45" i="1"/>
  <c r="H46" i="1" s="1"/>
  <c r="F45" i="1"/>
  <c r="G45" i="1"/>
  <c r="E46" i="1"/>
  <c r="F46" i="1"/>
  <c r="I47" i="1" s="1"/>
  <c r="G46" i="1"/>
  <c r="E47" i="1"/>
  <c r="F47" i="1"/>
  <c r="G47" i="1"/>
  <c r="J48" i="1" s="1"/>
  <c r="E48" i="1"/>
  <c r="F48" i="1"/>
  <c r="G48" i="1"/>
  <c r="E49" i="1"/>
  <c r="H50" i="1" s="1"/>
  <c r="F49" i="1"/>
  <c r="G49" i="1"/>
  <c r="E50" i="1"/>
  <c r="F50" i="1"/>
  <c r="I50" i="1" s="1"/>
  <c r="G50" i="1"/>
  <c r="E10" i="1"/>
  <c r="F10" i="1"/>
  <c r="G10" i="1"/>
  <c r="F11" i="1"/>
  <c r="G11" i="1"/>
  <c r="E11" i="1"/>
  <c r="H32" i="1"/>
  <c r="I32" i="1"/>
  <c r="I33" i="1"/>
  <c r="J33" i="1"/>
  <c r="J34" i="1"/>
  <c r="H35" i="1"/>
  <c r="H36" i="1"/>
  <c r="I36" i="1"/>
  <c r="I37" i="1"/>
  <c r="J37" i="1"/>
  <c r="J38" i="1"/>
  <c r="H39" i="1"/>
  <c r="H40" i="1"/>
  <c r="I40" i="1"/>
  <c r="I41" i="1"/>
  <c r="J41" i="1"/>
  <c r="J42" i="1"/>
  <c r="H43" i="1"/>
  <c r="H44" i="1"/>
  <c r="I44" i="1"/>
  <c r="I45" i="1"/>
  <c r="J45" i="1"/>
  <c r="J46" i="1"/>
  <c r="H47" i="1"/>
  <c r="H48" i="1"/>
  <c r="I48" i="1"/>
  <c r="I49" i="1"/>
  <c r="J49" i="1"/>
  <c r="J50" i="1"/>
  <c r="H12" i="1"/>
  <c r="I13" i="1"/>
  <c r="J13" i="1"/>
  <c r="J14" i="1"/>
  <c r="H15" i="1"/>
  <c r="H16" i="1"/>
  <c r="I16" i="1"/>
  <c r="I17" i="1"/>
  <c r="J17" i="1"/>
  <c r="J18" i="1"/>
  <c r="H19" i="1"/>
  <c r="H20" i="1"/>
  <c r="I20" i="1"/>
  <c r="I21" i="1"/>
  <c r="J21" i="1"/>
  <c r="J22" i="1"/>
  <c r="H23" i="1"/>
  <c r="H24" i="1"/>
  <c r="I24" i="1"/>
  <c r="I25" i="1"/>
  <c r="J25" i="1"/>
  <c r="J26" i="1"/>
  <c r="H27" i="1"/>
  <c r="H28" i="1"/>
  <c r="I28" i="1"/>
  <c r="I29" i="1"/>
  <c r="J29" i="1"/>
  <c r="J30" i="1"/>
  <c r="H31" i="1"/>
  <c r="H11" i="1"/>
  <c r="D22" i="1"/>
  <c r="C21" i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H49" i="1" l="1"/>
  <c r="J47" i="1"/>
  <c r="I46" i="1"/>
  <c r="H45" i="1"/>
  <c r="J43" i="1"/>
  <c r="I42" i="1"/>
  <c r="H41" i="1"/>
  <c r="J39" i="1"/>
  <c r="I38" i="1"/>
  <c r="H37" i="1"/>
  <c r="J35" i="1"/>
  <c r="I34" i="1"/>
  <c r="H33" i="1"/>
  <c r="I30" i="1"/>
  <c r="J27" i="1"/>
  <c r="H25" i="1"/>
  <c r="I22" i="1"/>
  <c r="J19" i="1"/>
  <c r="I18" i="1"/>
  <c r="H17" i="1"/>
  <c r="J15" i="1"/>
  <c r="I14" i="1"/>
  <c r="H13" i="1"/>
  <c r="J32" i="1"/>
  <c r="H29" i="1"/>
  <c r="I26" i="1"/>
  <c r="J23" i="1"/>
  <c r="H21" i="1"/>
  <c r="D21" i="1"/>
  <c r="D23" i="1"/>
  <c r="D24" i="1" l="1"/>
  <c r="D20" i="1"/>
  <c r="D19" i="1" l="1"/>
  <c r="D25" i="1"/>
  <c r="D26" i="1" l="1"/>
  <c r="D18" i="1"/>
  <c r="D27" i="1" l="1"/>
  <c r="D17" i="1"/>
  <c r="D16" i="1" l="1"/>
  <c r="D28" i="1"/>
  <c r="D29" i="1" l="1"/>
  <c r="D15" i="1"/>
  <c r="D14" i="1" l="1"/>
  <c r="D30" i="1"/>
  <c r="D31" i="1" l="1"/>
  <c r="D13" i="1"/>
  <c r="D12" i="1" l="1"/>
  <c r="D32" i="1"/>
  <c r="D33" i="1" l="1"/>
  <c r="D11" i="1"/>
  <c r="D34" i="1" l="1"/>
  <c r="D10" i="1"/>
  <c r="D35" i="1" l="1"/>
  <c r="I11" i="1" l="1"/>
  <c r="I12" i="1"/>
  <c r="D36" i="1"/>
  <c r="J12" i="1" l="1"/>
  <c r="J11" i="1"/>
  <c r="D37" i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</calcChain>
</file>

<file path=xl/sharedStrings.xml><?xml version="1.0" encoding="utf-8"?>
<sst xmlns="http://schemas.openxmlformats.org/spreadsheetml/2006/main" count="18" uniqueCount="17">
  <si>
    <t>%</t>
  </si>
  <si>
    <t>year</t>
  </si>
  <si>
    <t>Assumptions</t>
  </si>
  <si>
    <t>Base Year</t>
  </si>
  <si>
    <t>Growth Rate</t>
  </si>
  <si>
    <t>Market Size</t>
  </si>
  <si>
    <t>GWh/a</t>
  </si>
  <si>
    <t>Calculations</t>
  </si>
  <si>
    <t>Year</t>
  </si>
  <si>
    <t>Demand</t>
  </si>
  <si>
    <t>Base Demand</t>
  </si>
  <si>
    <t>Demand1</t>
  </si>
  <si>
    <t>Demand2</t>
  </si>
  <si>
    <t>Demand3</t>
  </si>
  <si>
    <t>Growth1</t>
  </si>
  <si>
    <t>Growth2</t>
  </si>
  <si>
    <t>Growth3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</si>
</sst>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Transition!$E$9</c:f>
              <c:strCache>
                <c:ptCount val="1"/>
                <c:pt idx="0">
                  <c:v>Demand1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Transition!$E$10:$E$50</c:f>
              <c:numCache>
                <c:formatCode>General</c:formatCode>
                <c:ptCount val="41"/>
                <c:pt idx="0">
                  <c:v>28.240052507403178</c:v>
                </c:pt>
                <c:pt idx="1">
                  <c:v>35.810257372782445</c:v>
                </c:pt>
                <c:pt idx="2">
                  <c:v>45.391251354186537</c:v>
                </c:pt>
                <c:pt idx="3">
                  <c:v>57.505934837318762</c:v>
                </c:pt>
                <c:pt idx="4">
                  <c:v>72.806449883407311</c:v>
                </c:pt>
                <c:pt idx="5">
                  <c:v>92.102087546786152</c:v>
                </c:pt>
                <c:pt idx="6">
                  <c:v>116.39078015793618</c:v>
                </c:pt>
                <c:pt idx="7">
                  <c:v>146.89305296074932</c:v>
                </c:pt>
                <c:pt idx="8">
                  <c:v>185.08603322617827</c:v>
                </c:pt>
                <c:pt idx="9">
                  <c:v>232.73317653323454</c:v>
                </c:pt>
                <c:pt idx="10">
                  <c:v>291.90262128553911</c:v>
                </c:pt>
                <c:pt idx="11">
                  <c:v>364.96350364963507</c:v>
                </c:pt>
                <c:pt idx="12">
                  <c:v>454.5454545454545</c:v>
                </c:pt>
                <c:pt idx="13">
                  <c:v>563.44276841171245</c:v>
                </c:pt>
                <c:pt idx="14">
                  <c:v>694.44324845645792</c:v>
                </c:pt>
                <c:pt idx="15">
                  <c:v>850.06552331545242</c:v>
                </c:pt>
                <c:pt idx="16">
                  <c:v>1032.2015129690183</c:v>
                </c:pt>
                <c:pt idx="17">
                  <c:v>1241.6857465355272</c:v>
                </c:pt>
                <c:pt idx="18">
                  <c:v>1477.8495623003832</c:v>
                </c:pt>
                <c:pt idx="19">
                  <c:v>1738.157257261423</c:v>
                </c:pt>
                <c:pt idx="20">
                  <c:v>2018.0450186144217</c:v>
                </c:pt>
                <c:pt idx="21">
                  <c:v>2311.0696712071867</c:v>
                </c:pt>
                <c:pt idx="22">
                  <c:v>2609.4099587951805</c:v>
                </c:pt>
                <c:pt idx="23">
                  <c:v>2904.6603647975753</c:v>
                </c:pt>
                <c:pt idx="24">
                  <c:v>3188.7568577742422</c:v>
                </c:pt>
                <c:pt idx="25">
                  <c:v>3454.8249796711389</c:v>
                </c:pt>
                <c:pt idx="26">
                  <c:v>3697.7697667781081</c:v>
                </c:pt>
                <c:pt idx="27">
                  <c:v>3914.5182858806106</c:v>
                </c:pt>
                <c:pt idx="28">
                  <c:v>4103.932588364888</c:v>
                </c:pt>
                <c:pt idx="29">
                  <c:v>4266.4879292785072</c:v>
                </c:pt>
                <c:pt idx="30">
                  <c:v>4403.8379187500223</c:v>
                </c:pt>
                <c:pt idx="31">
                  <c:v>4518.3724425593218</c:v>
                </c:pt>
                <c:pt idx="32">
                  <c:v>4612.8371290829455</c:v>
                </c:pt>
                <c:pt idx="33">
                  <c:v>4690.0448506353014</c:v>
                </c:pt>
                <c:pt idx="34">
                  <c:v>4752.6813666954849</c:v>
                </c:pt>
                <c:pt idx="35">
                  <c:v>4803.1912959617375</c:v>
                </c:pt>
                <c:pt idx="36">
                  <c:v>4843.7247672091653</c:v>
                </c:pt>
                <c:pt idx="37">
                  <c:v>4876.1255176984296</c:v>
                </c:pt>
                <c:pt idx="38">
                  <c:v>4901.9445694098922</c:v>
                </c:pt>
                <c:pt idx="39">
                  <c:v>4922.4677453897084</c:v>
                </c:pt>
                <c:pt idx="40">
                  <c:v>4938.7490578844008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E-45B7-96A6-F533BA787260}"/>
            </c:ext>
          </c:extLst>
        </c:ser>
        <c:ser>
          <c:idx val="2"/>
          <c:order val="1"/>
          <c:tx>
            <c:strRef>
              <c:f>Transition!$F$9</c:f>
              <c:strCache>
                <c:ptCount val="1"/>
                <c:pt idx="0">
                  <c:v>Demand2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Transition!$F$10:$F$50</c:f>
              <c:numCache>
                <c:formatCode>General</c:formatCode>
                <c:ptCount val="41"/>
                <c:pt idx="0">
                  <c:v>28.32002841635207</c:v>
                </c:pt>
                <c:pt idx="1">
                  <c:v>35.938955698108273</c:v>
                </c:pt>
                <c:pt idx="2">
                  <c:v>45.59822741437366</c:v>
                </c:pt>
                <c:pt idx="3">
                  <c:v>57.838540772996517</c:v>
                </c:pt>
                <c:pt idx="4">
                  <c:v>73.340415411314538</c:v>
                </c:pt>
                <c:pt idx="5">
                  <c:v>92.958252457388824</c:v>
                </c:pt>
                <c:pt idx="6">
                  <c:v>117.76141444794604</c:v>
                </c:pt>
                <c:pt idx="7">
                  <c:v>149.08297834409382</c:v>
                </c:pt>
                <c:pt idx="8">
                  <c:v>188.57631748250193</c:v>
                </c:pt>
                <c:pt idx="9">
                  <c:v>238.27871270402017</c:v>
                </c:pt>
                <c:pt idx="10">
                  <c:v>300.67953575079679</c:v>
                </c:pt>
                <c:pt idx="11">
                  <c:v>378.78787878787887</c:v>
                </c:pt>
                <c:pt idx="12">
                  <c:v>476.1904761904762</c:v>
                </c:pt>
                <c:pt idx="13">
                  <c:v>597.08509637987777</c:v>
                </c:pt>
                <c:pt idx="14">
                  <c:v>746.26727556228002</c:v>
                </c:pt>
                <c:pt idx="15">
                  <c:v>929.04001168702496</c:v>
                </c:pt>
                <c:pt idx="16">
                  <c:v>1151.0088172272867</c:v>
                </c:pt>
                <c:pt idx="17">
                  <c:v>1417.7223043171361</c:v>
                </c:pt>
                <c:pt idx="18">
                  <c:v>1734.1275222774627</c:v>
                </c:pt>
                <c:pt idx="19">
                  <c:v>2103.8372568748159</c:v>
                </c:pt>
                <c:pt idx="20">
                  <c:v>2528.259083546111</c:v>
                </c:pt>
                <c:pt idx="21">
                  <c:v>3005.7102514674916</c:v>
                </c:pt>
                <c:pt idx="22">
                  <c:v>3530.7193935083869</c:v>
                </c:pt>
                <c:pt idx="23">
                  <c:v>4093.7580357486413</c:v>
                </c:pt>
                <c:pt idx="24">
                  <c:v>4681.6077347258388</c:v>
                </c:pt>
                <c:pt idx="25">
                  <c:v>5278.4302466178378</c:v>
                </c:pt>
                <c:pt idx="26">
                  <c:v>5867.3987301915768</c:v>
                </c:pt>
                <c:pt idx="27">
                  <c:v>6432.55286890147</c:v>
                </c:pt>
                <c:pt idx="28">
                  <c:v>6960.4573724281345</c:v>
                </c:pt>
                <c:pt idx="29">
                  <c:v>7441.3167298723793</c:v>
                </c:pt>
                <c:pt idx="30">
                  <c:v>7869.3895116175163</c:v>
                </c:pt>
                <c:pt idx="31">
                  <c:v>8242.7570921452916</c:v>
                </c:pt>
                <c:pt idx="32">
                  <c:v>8562.6464980029541</c:v>
                </c:pt>
                <c:pt idx="33">
                  <c:v>8832.5507818958413</c:v>
                </c:pt>
                <c:pt idx="34">
                  <c:v>9057.352333304887</c:v>
                </c:pt>
                <c:pt idx="35">
                  <c:v>9242.5786083473504</c:v>
                </c:pt>
                <c:pt idx="36">
                  <c:v>9393.8444875982659</c:v>
                </c:pt>
                <c:pt idx="37">
                  <c:v>9516.4811990244998</c:v>
                </c:pt>
                <c:pt idx="38">
                  <c:v>9615.3222265817658</c:v>
                </c:pt>
                <c:pt idx="39">
                  <c:v>9694.6065501016001</c:v>
                </c:pt>
                <c:pt idx="40">
                  <c:v>9757.9612518086451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E-45B7-96A6-F533BA787260}"/>
            </c:ext>
          </c:extLst>
        </c:ser>
        <c:ser>
          <c:idx val="3"/>
          <c:order val="2"/>
          <c:tx>
            <c:strRef>
              <c:f>Transition!$G$9</c:f>
              <c:strCache>
                <c:ptCount val="1"/>
                <c:pt idx="0">
                  <c:v>Demand3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Transition!$G$10:$G$50</c:f>
              <c:numCache>
                <c:formatCode>General</c:formatCode>
                <c:ptCount val="41"/>
                <c:pt idx="0">
                  <c:v>28.360186480703398</c:v>
                </c:pt>
                <c:pt idx="1">
                  <c:v>36.00365238150372</c:v>
                </c:pt>
                <c:pt idx="2">
                  <c:v>45.702424892555605</c:v>
                </c:pt>
                <c:pt idx="3">
                  <c:v>58.006290733580734</c:v>
                </c:pt>
                <c:pt idx="4">
                  <c:v>73.610346079315917</c:v>
                </c:pt>
                <c:pt idx="5">
                  <c:v>93.392331855499208</c:v>
                </c:pt>
                <c:pt idx="6">
                  <c:v>118.45890888113618</c:v>
                </c:pt>
                <c:pt idx="7">
                  <c:v>150.20261097404733</c:v>
                </c:pt>
                <c:pt idx="8">
                  <c:v>190.37129335526782</c:v>
                </c:pt>
                <c:pt idx="9">
                  <c:v>241.15177948309599</c:v>
                </c:pt>
                <c:pt idx="10">
                  <c:v>305.26894193784722</c:v>
                </c:pt>
                <c:pt idx="11">
                  <c:v>386.10038610038612</c:v>
                </c:pt>
                <c:pt idx="12">
                  <c:v>487.80487804878044</c:v>
                </c:pt>
                <c:pt idx="13">
                  <c:v>615.45917131087958</c:v>
                </c:pt>
                <c:pt idx="14">
                  <c:v>775.19230815444269</c:v>
                </c:pt>
                <c:pt idx="15">
                  <c:v>974.29810796767151</c:v>
                </c:pt>
                <c:pt idx="16">
                  <c:v>1221.2948757483282</c:v>
                </c:pt>
                <c:pt idx="17">
                  <c:v>1525.8864683165391</c:v>
                </c:pt>
                <c:pt idx="18">
                  <c:v>1898.7623223499925</c:v>
                </c:pt>
                <c:pt idx="19">
                  <c:v>2351.1601755890438</c:v>
                </c:pt>
                <c:pt idx="20">
                  <c:v>2894.1123791105906</c:v>
                </c:pt>
                <c:pt idx="21">
                  <c:v>3537.31788258705</c:v>
                </c:pt>
                <c:pt idx="22">
                  <c:v>4287.642524126647</c:v>
                </c:pt>
                <c:pt idx="23">
                  <c:v>5147.3604449739905</c:v>
                </c:pt>
                <c:pt idx="24">
                  <c:v>6112.4009016778491</c:v>
                </c:pt>
                <c:pt idx="25">
                  <c:v>7171.0155031601325</c:v>
                </c:pt>
                <c:pt idx="26">
                  <c:v>8303.3528197333944</c:v>
                </c:pt>
                <c:pt idx="27">
                  <c:v>9482.3334216753847</c:v>
                </c:pt>
                <c:pt idx="28">
                  <c:v>10675.922570643512</c:v>
                </c:pt>
                <c:pt idx="29">
                  <c:v>11850.472808041062</c:v>
                </c:pt>
                <c:pt idx="30">
                  <c:v>12974.432769321958</c:v>
                </c:pt>
                <c:pt idx="31">
                  <c:v>14021.581686703979</c:v>
                </c:pt>
                <c:pt idx="32">
                  <c:v>14973.125551304947</c:v>
                </c:pt>
                <c:pt idx="33">
                  <c:v>15818.385397404656</c:v>
                </c:pt>
                <c:pt idx="34">
                  <c:v>16554.22455183624</c:v>
                </c:pt>
                <c:pt idx="35">
                  <c:v>17183.632158389264</c:v>
                </c:pt>
                <c:pt idx="36">
                  <c:v>17713.948238103963</c:v>
                </c:pt>
                <c:pt idx="37">
                  <c:v>18155.127833870021</c:v>
                </c:pt>
                <c:pt idx="38">
                  <c:v>18518.287107943208</c:v>
                </c:pt>
                <c:pt idx="39">
                  <c:v>18814.626723829122</c:v>
                </c:pt>
                <c:pt idx="40">
                  <c:v>19054.724340955669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E-45B7-96A6-F533BA787260}"/>
            </c:ext>
          </c:extLst>
        </c:ser>
        <c:ser>
          <c:idx val="4"/>
          <c:order val="3"/>
          <c:tx>
            <c:strRef>
              <c:f>Transition!$H$9</c:f>
              <c:strCache>
                <c:ptCount val="1"/>
                <c:pt idx="0">
                  <c:v>Growth1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Transition!$H$10:$H$50</c:f>
              <c:numCache>
                <c:formatCode>General</c:formatCode>
                <c:ptCount val="41"/>
                <c:pt idx="1">
                  <c:v>7.5702048653792673</c:v>
                </c:pt>
                <c:pt idx="2">
                  <c:v>9.5809939814040916</c:v>
                </c:pt>
                <c:pt idx="3">
                  <c:v>12.114683483132225</c:v>
                </c:pt>
                <c:pt idx="4">
                  <c:v>15.300515046088549</c:v>
                </c:pt>
                <c:pt idx="5">
                  <c:v>19.295637663378841</c:v>
                </c:pt>
                <c:pt idx="6">
                  <c:v>24.288692611150026</c:v>
                </c:pt>
                <c:pt idx="7">
                  <c:v>30.502272802813138</c:v>
                </c:pt>
                <c:pt idx="8">
                  <c:v>38.192980265428957</c:v>
                </c:pt>
                <c:pt idx="9">
                  <c:v>47.647143307056268</c:v>
                </c:pt>
                <c:pt idx="10">
                  <c:v>59.169444752304571</c:v>
                </c:pt>
                <c:pt idx="11">
                  <c:v>73.06088236409596</c:v>
                </c:pt>
                <c:pt idx="12">
                  <c:v>89.581950895819432</c:v>
                </c:pt>
                <c:pt idx="13">
                  <c:v>108.89731386625795</c:v>
                </c:pt>
                <c:pt idx="14">
                  <c:v>131.00048004474547</c:v>
                </c:pt>
                <c:pt idx="15">
                  <c:v>155.6222748589945</c:v>
                </c:pt>
                <c:pt idx="16">
                  <c:v>182.13598965356584</c:v>
                </c:pt>
                <c:pt idx="17">
                  <c:v>209.48423356650892</c:v>
                </c:pt>
                <c:pt idx="18">
                  <c:v>236.16381576485605</c:v>
                </c:pt>
                <c:pt idx="19">
                  <c:v>260.30769496103972</c:v>
                </c:pt>
                <c:pt idx="20">
                  <c:v>279.88776135299872</c:v>
                </c:pt>
                <c:pt idx="21">
                  <c:v>293.02465259276505</c:v>
                </c:pt>
                <c:pt idx="22">
                  <c:v>298.34028758799377</c:v>
                </c:pt>
                <c:pt idx="23">
                  <c:v>295.25040600239481</c:v>
                </c:pt>
                <c:pt idx="24">
                  <c:v>284.09649297666692</c:v>
                </c:pt>
                <c:pt idx="25">
                  <c:v>266.06812189689663</c:v>
                </c:pt>
                <c:pt idx="26">
                  <c:v>242.94478710696922</c:v>
                </c:pt>
                <c:pt idx="27">
                  <c:v>216.74851910250254</c:v>
                </c:pt>
                <c:pt idx="28">
                  <c:v>189.41430248427741</c:v>
                </c:pt>
                <c:pt idx="29">
                  <c:v>162.55534091361915</c:v>
                </c:pt>
                <c:pt idx="30">
                  <c:v>137.34998947151507</c:v>
                </c:pt>
                <c:pt idx="31">
                  <c:v>114.53452380929957</c:v>
                </c:pt>
                <c:pt idx="32">
                  <c:v>94.464686523623641</c:v>
                </c:pt>
                <c:pt idx="33">
                  <c:v>77.207721552355906</c:v>
                </c:pt>
                <c:pt idx="34">
                  <c:v>62.636516060183567</c:v>
                </c:pt>
                <c:pt idx="35">
                  <c:v>50.509929266252584</c:v>
                </c:pt>
                <c:pt idx="36">
                  <c:v>40.533471247427769</c:v>
                </c:pt>
                <c:pt idx="37">
                  <c:v>32.400750489264283</c:v>
                </c:pt>
                <c:pt idx="38">
                  <c:v>25.819051711462635</c:v>
                </c:pt>
                <c:pt idx="39">
                  <c:v>20.523175979816187</c:v>
                </c:pt>
                <c:pt idx="40">
                  <c:v>16.281312494692429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E-45B7-96A6-F533BA787260}"/>
            </c:ext>
          </c:extLst>
        </c:ser>
        <c:ser>
          <c:idx val="5"/>
          <c:order val="4"/>
          <c:tx>
            <c:strRef>
              <c:f>Transition!$I$9</c:f>
              <c:strCache>
                <c:ptCount val="1"/>
                <c:pt idx="0">
                  <c:v>Growth2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Transition!$I$10:$I$50</c:f>
              <c:numCache>
                <c:formatCode>General</c:formatCode>
                <c:ptCount val="41"/>
                <c:pt idx="1">
                  <c:v>7.6189272817562035</c:v>
                </c:pt>
                <c:pt idx="2">
                  <c:v>9.6592717162653869</c:v>
                </c:pt>
                <c:pt idx="3">
                  <c:v>12.240313358622856</c:v>
                </c:pt>
                <c:pt idx="4">
                  <c:v>15.501874638318021</c:v>
                </c:pt>
                <c:pt idx="5">
                  <c:v>19.617837046074285</c:v>
                </c:pt>
                <c:pt idx="6">
                  <c:v>24.803161990557214</c:v>
                </c:pt>
                <c:pt idx="7">
                  <c:v>31.321563896147779</c:v>
                </c:pt>
                <c:pt idx="8">
                  <c:v>39.493339138408118</c:v>
                </c:pt>
                <c:pt idx="9">
                  <c:v>49.702395221518231</c:v>
                </c:pt>
                <c:pt idx="10">
                  <c:v>62.400823046776623</c:v>
                </c:pt>
                <c:pt idx="11">
                  <c:v>78.108343037082079</c:v>
                </c:pt>
                <c:pt idx="12">
                  <c:v>97.402597402597337</c:v>
                </c:pt>
                <c:pt idx="13">
                  <c:v>120.89462018940156</c:v>
                </c:pt>
                <c:pt idx="14">
                  <c:v>149.18217918240225</c:v>
                </c:pt>
                <c:pt idx="15">
                  <c:v>182.77273612474494</c:v>
                </c:pt>
                <c:pt idx="16">
                  <c:v>221.96880554026177</c:v>
                </c:pt>
                <c:pt idx="17">
                  <c:v>266.71348708984942</c:v>
                </c:pt>
                <c:pt idx="18">
                  <c:v>316.40521796032658</c:v>
                </c:pt>
                <c:pt idx="19">
                  <c:v>369.70973459735319</c:v>
                </c:pt>
                <c:pt idx="20">
                  <c:v>424.42182667129509</c:v>
                </c:pt>
                <c:pt idx="21">
                  <c:v>477.4511679213806</c:v>
                </c:pt>
                <c:pt idx="22">
                  <c:v>525.00914204089531</c:v>
                </c:pt>
                <c:pt idx="23">
                  <c:v>563.03864224025438</c:v>
                </c:pt>
                <c:pt idx="24">
                  <c:v>587.84969897719748</c:v>
                </c:pt>
                <c:pt idx="25">
                  <c:v>596.82251189199906</c:v>
                </c:pt>
                <c:pt idx="26">
                  <c:v>588.96848357373892</c:v>
                </c:pt>
                <c:pt idx="27">
                  <c:v>565.15413870989323</c:v>
                </c:pt>
                <c:pt idx="28">
                  <c:v>527.90450352666448</c:v>
                </c:pt>
                <c:pt idx="29">
                  <c:v>480.85935744424478</c:v>
                </c:pt>
                <c:pt idx="30">
                  <c:v>428.07278174513704</c:v>
                </c:pt>
                <c:pt idx="31">
                  <c:v>373.36758052777532</c:v>
                </c:pt>
                <c:pt idx="32">
                  <c:v>319.8894058576625</c:v>
                </c:pt>
                <c:pt idx="33">
                  <c:v>269.90428389288718</c:v>
                </c:pt>
                <c:pt idx="34">
                  <c:v>224.80155140904571</c:v>
                </c:pt>
                <c:pt idx="35">
                  <c:v>185.22627504246339</c:v>
                </c:pt>
                <c:pt idx="36">
                  <c:v>151.26587925091553</c:v>
                </c:pt>
                <c:pt idx="37">
                  <c:v>122.63671142623389</c:v>
                </c:pt>
                <c:pt idx="38">
                  <c:v>98.841027557265988</c:v>
                </c:pt>
                <c:pt idx="39">
                  <c:v>79.284323519834288</c:v>
                </c:pt>
                <c:pt idx="40">
                  <c:v>63.354701707045024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E-45B7-96A6-F533BA787260}"/>
            </c:ext>
          </c:extLst>
        </c:ser>
        <c:ser>
          <c:idx val="6"/>
          <c:order val="5"/>
          <c:tx>
            <c:strRef>
              <c:f>Transition!$J$9</c:f>
              <c:strCache>
                <c:ptCount val="1"/>
                <c:pt idx="0">
                  <c:v>Growth3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Transition!$C$10:$C$50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Transition!$J$10:$J$50</c:f>
              <c:numCache>
                <c:formatCode>General</c:formatCode>
                <c:ptCount val="41"/>
                <c:pt idx="1">
                  <c:v>7.6434659008003223</c:v>
                </c:pt>
                <c:pt idx="2">
                  <c:v>9.6987725110518852</c:v>
                </c:pt>
                <c:pt idx="3">
                  <c:v>12.303865841025129</c:v>
                </c:pt>
                <c:pt idx="4">
                  <c:v>15.604055345735183</c:v>
                </c:pt>
                <c:pt idx="5">
                  <c:v>19.781985776183291</c:v>
                </c:pt>
                <c:pt idx="6">
                  <c:v>25.066577025636974</c:v>
                </c:pt>
                <c:pt idx="7">
                  <c:v>31.74370209291115</c:v>
                </c:pt>
                <c:pt idx="8">
                  <c:v>40.168682381220492</c:v>
                </c:pt>
                <c:pt idx="9">
                  <c:v>50.780486127828169</c:v>
                </c:pt>
                <c:pt idx="10">
                  <c:v>64.117162454751224</c:v>
                </c:pt>
                <c:pt idx="11">
                  <c:v>80.831444162538901</c:v>
                </c:pt>
                <c:pt idx="12">
                  <c:v>101.70449194839432</c:v>
                </c:pt>
                <c:pt idx="13">
                  <c:v>127.65429326209915</c:v>
                </c:pt>
                <c:pt idx="14">
                  <c:v>159.7331368435631</c:v>
                </c:pt>
                <c:pt idx="15">
                  <c:v>199.10579981322883</c:v>
                </c:pt>
                <c:pt idx="16">
                  <c:v>246.99676778065668</c:v>
                </c:pt>
                <c:pt idx="17">
                  <c:v>304.5915925682109</c:v>
                </c:pt>
                <c:pt idx="18">
                  <c:v>372.87585403345338</c:v>
                </c:pt>
                <c:pt idx="19">
                  <c:v>452.3978532390513</c:v>
                </c:pt>
                <c:pt idx="20">
                  <c:v>542.95220352154683</c:v>
                </c:pt>
                <c:pt idx="21">
                  <c:v>643.2055034764594</c:v>
                </c:pt>
                <c:pt idx="22">
                  <c:v>750.324641539597</c:v>
                </c:pt>
                <c:pt idx="23">
                  <c:v>859.71792084734352</c:v>
                </c:pt>
                <c:pt idx="24">
                  <c:v>965.04045670385858</c:v>
                </c:pt>
                <c:pt idx="25">
                  <c:v>1058.6146014822834</c:v>
                </c:pt>
                <c:pt idx="26">
                  <c:v>1132.3373165732619</c:v>
                </c:pt>
                <c:pt idx="27">
                  <c:v>1178.9806019419902</c:v>
                </c:pt>
                <c:pt idx="28">
                  <c:v>1193.5891489681271</c:v>
                </c:pt>
                <c:pt idx="29">
                  <c:v>1174.5502373975505</c:v>
                </c:pt>
                <c:pt idx="30">
                  <c:v>1123.9599612808961</c:v>
                </c:pt>
                <c:pt idx="31">
                  <c:v>1047.148917382021</c:v>
                </c:pt>
                <c:pt idx="32">
                  <c:v>951.54386460096794</c:v>
                </c:pt>
                <c:pt idx="33">
                  <c:v>845.25984609970874</c:v>
                </c:pt>
                <c:pt idx="34">
                  <c:v>735.83915443158367</c:v>
                </c:pt>
                <c:pt idx="35">
                  <c:v>629.40760655302438</c:v>
                </c:pt>
                <c:pt idx="36">
                  <c:v>530.3160797146993</c:v>
                </c:pt>
                <c:pt idx="37">
                  <c:v>441.1795957660579</c:v>
                </c:pt>
                <c:pt idx="38">
                  <c:v>363.15927407318668</c:v>
                </c:pt>
                <c:pt idx="39">
                  <c:v>296.3396158859141</c:v>
                </c:pt>
                <c:pt idx="40">
                  <c:v>240.09761712654654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E-45B7-96A6-F533BA78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69640"/>
        <c:axId val="936470360"/>
      </c:lineChart>
      <c:catAx>
        <c:axId val="93646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0360"/>
        <c:crosses val="autoZero"/>
        <c:auto val="1"/>
        <c:lblAlgn val="ctr"/>
        <c:lblOffset val="100"/>
        <c:noMultiLvlLbl val="0"/>
      </c:catAx>
      <c:valAx>
        <c:axId val="936470360"/>
        <c:scaling>
          <c:logBase val="10"/>
          <c:orientation val="minMax"/>
          <c:max val="3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Demand in GWh/a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>
                <a:shade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6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60389326334208"/>
          <c:y val="0.13310075823855352"/>
          <c:w val="0.49006719935398019"/>
          <c:h val="0.13167573255665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51</xdr:row>
      <xdr:rowOff>14286</xdr:rowOff>
    </xdr:from>
    <xdr:to>
      <xdr:col>9</xdr:col>
      <xdr:colOff>523875</xdr:colOff>
      <xdr:row>66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F5AD-D087-B511-0BFB-67F5F6A2F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0.43671</cdr:x>
      <cdr:y>0.40567</cdr:y>
    </cdr:from>
    <cdr:to>
      <cdr:x>0.65814</cdr:x>
      <cdr:y>0.58969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B93ABF-3A86-F540-9696-CE65E80FAC9E}"/>
            </a:ext>
          </a:extLst>
        </cdr:cNvPr>
        <cdr:cNvSpPr/>
      </cdr:nvSpPr>
      <cdr:spPr>
        <a:xfrm xmlns:a="http://schemas.openxmlformats.org/drawingml/2006/main">
          <a:off x="2141521" y="1112846"/>
          <a:ext cx="1085846" cy="5048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0.48397</cdr:x>
      <cdr:y>0.60359</cdr:y>
    </cdr:from>
    <cdr:to>
      <cdr:x>0.68857</cdr:x>
      <cdr:y>0.76562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78782F4-E36C-0DA9-5B30-4996090666A8}"/>
            </a:ext>
          </a:extLst>
        </cdr:cNvPr>
        <cdr:cNvSpPr txBox="1"/>
      </cdr:nvSpPr>
      <cdr:spPr>
        <a:xfrm xmlns:a="http://schemas.openxmlformats.org/drawingml/2006/main">
          <a:off x="2373291" y="1655774"/>
          <a:ext cx="1003315" cy="444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Window</a:t>
          </a:r>
          <a:r>
            <a:rPr lang="en-GB" sz="1100" baseline="0"/>
            <a:t> of Opportunity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0"/>
  <sheetViews>
    <sheetView tabSelected="1" topLeftCell="C46" zoomScale="150" workbookViewId="0">
      <selection activeCell="C51" sqref="C51:K68"/>
    </sheetView>
  </sheetViews>
  <sheetFormatPr defaultRowHeight="14.5" x14ac:dyDescent="0.35"/>
  <cols>
    <col min="2" max="2" width="5.08984375" customWidth="1"/>
    <col min="3" max="3" width="17.54296875" customWidth="1"/>
    <col min="4" max="4" width="8.81640625" customWidth="1"/>
    <col min="5" max="6" width="9.6328125" customWidth="1"/>
    <col min="7" max="11" width="11.453125" customWidth="1"/>
  </cols>
  <sheetData>
    <row r="2" spans="2:10" x14ac:dyDescent="0.35">
      <c r="B2" t="s">
        <v>2</v>
      </c>
    </row>
    <row r="3" spans="2:10" x14ac:dyDescent="0.35">
      <c r="C3" t="s">
        <v>3</v>
      </c>
      <c r="D3" t="s">
        <v>1</v>
      </c>
      <c r="E3">
        <v>2022</v>
      </c>
    </row>
    <row r="4" spans="2:10" x14ac:dyDescent="0.35">
      <c r="C4" t="s">
        <v>10</v>
      </c>
      <c r="D4" t="s">
        <v>6</v>
      </c>
      <c r="E4">
        <v>500</v>
      </c>
    </row>
    <row r="5" spans="2:10" x14ac:dyDescent="0.35">
      <c r="C5" t="s">
        <v>4</v>
      </c>
      <c r="D5" t="s">
        <v>0</v>
      </c>
      <c r="E5">
        <v>27</v>
      </c>
    </row>
    <row r="6" spans="2:10" x14ac:dyDescent="0.35">
      <c r="C6" t="s">
        <v>5</v>
      </c>
      <c r="D6" t="s">
        <v>6</v>
      </c>
      <c r="E6">
        <v>5000</v>
      </c>
      <c r="F6">
        <v>10000</v>
      </c>
      <c r="G6">
        <v>20000</v>
      </c>
    </row>
    <row r="8" spans="2:10" x14ac:dyDescent="0.35">
      <c r="B8" t="s">
        <v>7</v>
      </c>
      <c r="E8" s="1"/>
    </row>
    <row r="9" spans="2:10" x14ac:dyDescent="0.35">
      <c r="C9" t="s">
        <v>8</v>
      </c>
      <c r="D9" t="s">
        <v>9</v>
      </c>
      <c r="E9" s="1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2:10" x14ac:dyDescent="0.35">
      <c r="C10">
        <f t="shared" ref="C10:C20" si="0">C11-1</f>
        <v>2010</v>
      </c>
      <c r="D10">
        <f t="shared" ref="D10:D20" si="1">D11/(1+E$5/100)</f>
        <v>28.400458595799119</v>
      </c>
      <c r="E10" s="1">
        <f>1/(1/$D10+1/E$6)</f>
        <v>28.240052507403178</v>
      </c>
      <c r="F10" s="1">
        <f t="shared" ref="F10:G25" si="2">1/(1/$D10+1/F$6)</f>
        <v>28.32002841635207</v>
      </c>
      <c r="G10" s="1">
        <f t="shared" si="2"/>
        <v>28.360186480703398</v>
      </c>
    </row>
    <row r="11" spans="2:10" x14ac:dyDescent="0.35">
      <c r="C11">
        <f t="shared" si="0"/>
        <v>2011</v>
      </c>
      <c r="D11">
        <f t="shared" si="1"/>
        <v>36.068582416664881</v>
      </c>
      <c r="E11" s="1">
        <f>1/(1/$D11+1/E$6)</f>
        <v>35.810257372782445</v>
      </c>
      <c r="F11" s="1">
        <f t="shared" si="2"/>
        <v>35.938955698108273</v>
      </c>
      <c r="G11" s="1">
        <f t="shared" si="2"/>
        <v>36.00365238150372</v>
      </c>
      <c r="H11">
        <f>E11-E10</f>
        <v>7.5702048653792673</v>
      </c>
      <c r="I11">
        <f t="shared" ref="I11:J11" si="3">F11-F10</f>
        <v>7.6189272817562035</v>
      </c>
      <c r="J11">
        <f t="shared" si="3"/>
        <v>7.6434659008003223</v>
      </c>
    </row>
    <row r="12" spans="2:10" x14ac:dyDescent="0.35">
      <c r="C12">
        <f t="shared" si="0"/>
        <v>2012</v>
      </c>
      <c r="D12">
        <f t="shared" si="1"/>
        <v>45.807099669164401</v>
      </c>
      <c r="E12" s="1">
        <f t="shared" ref="E12:G50" si="4">1/(1/$D12+1/E$6)</f>
        <v>45.391251354186537</v>
      </c>
      <c r="F12" s="1">
        <f t="shared" si="2"/>
        <v>45.59822741437366</v>
      </c>
      <c r="G12" s="1">
        <f t="shared" si="2"/>
        <v>45.702424892555605</v>
      </c>
      <c r="H12">
        <f t="shared" ref="H12:H31" si="5">E12-E11</f>
        <v>9.5809939814040916</v>
      </c>
      <c r="I12">
        <f t="shared" ref="I12:I32" si="6">F12-F11</f>
        <v>9.6592717162653869</v>
      </c>
      <c r="J12">
        <f t="shared" ref="J12:J32" si="7">G12-G11</f>
        <v>9.6987725110518852</v>
      </c>
    </row>
    <row r="13" spans="2:10" x14ac:dyDescent="0.35">
      <c r="C13">
        <f t="shared" si="0"/>
        <v>2013</v>
      </c>
      <c r="D13">
        <f t="shared" si="1"/>
        <v>58.17501657983879</v>
      </c>
      <c r="E13" s="1">
        <f t="shared" si="4"/>
        <v>57.505934837318762</v>
      </c>
      <c r="F13" s="1">
        <f t="shared" si="2"/>
        <v>57.838540772996517</v>
      </c>
      <c r="G13" s="1">
        <f t="shared" si="2"/>
        <v>58.006290733580734</v>
      </c>
      <c r="H13">
        <f t="shared" si="5"/>
        <v>12.114683483132225</v>
      </c>
      <c r="I13">
        <f t="shared" si="6"/>
        <v>12.240313358622856</v>
      </c>
      <c r="J13">
        <f t="shared" si="7"/>
        <v>12.303865841025129</v>
      </c>
    </row>
    <row r="14" spans="2:10" x14ac:dyDescent="0.35">
      <c r="C14">
        <f t="shared" si="0"/>
        <v>2014</v>
      </c>
      <c r="D14">
        <f t="shared" si="1"/>
        <v>73.882271056395268</v>
      </c>
      <c r="E14" s="1">
        <f t="shared" si="4"/>
        <v>72.806449883407311</v>
      </c>
      <c r="F14" s="1">
        <f t="shared" si="2"/>
        <v>73.340415411314538</v>
      </c>
      <c r="G14" s="1">
        <f t="shared" si="2"/>
        <v>73.610346079315917</v>
      </c>
      <c r="H14">
        <f t="shared" si="5"/>
        <v>15.300515046088549</v>
      </c>
      <c r="I14">
        <f t="shared" si="6"/>
        <v>15.501874638318021</v>
      </c>
      <c r="J14">
        <f t="shared" si="7"/>
        <v>15.604055345735183</v>
      </c>
    </row>
    <row r="15" spans="2:10" x14ac:dyDescent="0.35">
      <c r="C15">
        <f t="shared" si="0"/>
        <v>2015</v>
      </c>
      <c r="D15">
        <f t="shared" si="1"/>
        <v>93.830484241621988</v>
      </c>
      <c r="E15" s="1">
        <f t="shared" si="4"/>
        <v>92.102087546786152</v>
      </c>
      <c r="F15" s="1">
        <f t="shared" si="2"/>
        <v>92.958252457388824</v>
      </c>
      <c r="G15" s="1">
        <f t="shared" si="2"/>
        <v>93.392331855499208</v>
      </c>
      <c r="H15">
        <f t="shared" si="5"/>
        <v>19.295637663378841</v>
      </c>
      <c r="I15">
        <f t="shared" si="6"/>
        <v>19.617837046074285</v>
      </c>
      <c r="J15">
        <f t="shared" si="7"/>
        <v>19.781985776183291</v>
      </c>
    </row>
    <row r="16" spans="2:10" x14ac:dyDescent="0.35">
      <c r="C16">
        <f t="shared" si="0"/>
        <v>2016</v>
      </c>
      <c r="D16">
        <f t="shared" si="1"/>
        <v>119.16471498685993</v>
      </c>
      <c r="E16" s="1">
        <f t="shared" si="4"/>
        <v>116.39078015793618</v>
      </c>
      <c r="F16" s="1">
        <f t="shared" si="2"/>
        <v>117.76141444794604</v>
      </c>
      <c r="G16" s="1">
        <f t="shared" si="2"/>
        <v>118.45890888113618</v>
      </c>
      <c r="H16">
        <f t="shared" si="5"/>
        <v>24.288692611150026</v>
      </c>
      <c r="I16">
        <f t="shared" si="6"/>
        <v>24.803161990557214</v>
      </c>
      <c r="J16">
        <f t="shared" si="7"/>
        <v>25.066577025636974</v>
      </c>
    </row>
    <row r="17" spans="3:10" x14ac:dyDescent="0.35">
      <c r="C17">
        <f t="shared" si="0"/>
        <v>2017</v>
      </c>
      <c r="D17">
        <f t="shared" si="1"/>
        <v>151.33918803331213</v>
      </c>
      <c r="E17" s="1">
        <f t="shared" si="4"/>
        <v>146.89305296074932</v>
      </c>
      <c r="F17" s="1">
        <f t="shared" si="2"/>
        <v>149.08297834409382</v>
      </c>
      <c r="G17" s="1">
        <f t="shared" si="2"/>
        <v>150.20261097404733</v>
      </c>
      <c r="H17">
        <f t="shared" si="5"/>
        <v>30.502272802813138</v>
      </c>
      <c r="I17">
        <f t="shared" si="6"/>
        <v>31.321563896147779</v>
      </c>
      <c r="J17">
        <f t="shared" si="7"/>
        <v>31.74370209291115</v>
      </c>
    </row>
    <row r="18" spans="3:10" x14ac:dyDescent="0.35">
      <c r="C18">
        <f t="shared" si="0"/>
        <v>2018</v>
      </c>
      <c r="D18">
        <f t="shared" si="1"/>
        <v>192.20076880230641</v>
      </c>
      <c r="E18" s="1">
        <f t="shared" si="4"/>
        <v>185.08603322617827</v>
      </c>
      <c r="F18" s="1">
        <f t="shared" si="2"/>
        <v>188.57631748250193</v>
      </c>
      <c r="G18" s="1">
        <f t="shared" si="2"/>
        <v>190.37129335526782</v>
      </c>
      <c r="H18">
        <f t="shared" si="5"/>
        <v>38.192980265428957</v>
      </c>
      <c r="I18">
        <f t="shared" si="6"/>
        <v>39.493339138408118</v>
      </c>
      <c r="J18">
        <f t="shared" si="7"/>
        <v>40.168682381220492</v>
      </c>
    </row>
    <row r="19" spans="3:10" x14ac:dyDescent="0.35">
      <c r="C19">
        <f t="shared" si="0"/>
        <v>2019</v>
      </c>
      <c r="D19">
        <f t="shared" si="1"/>
        <v>244.09497637892915</v>
      </c>
      <c r="E19" s="1">
        <f t="shared" si="4"/>
        <v>232.73317653323454</v>
      </c>
      <c r="F19" s="1">
        <f t="shared" si="2"/>
        <v>238.27871270402017</v>
      </c>
      <c r="G19" s="1">
        <f t="shared" si="2"/>
        <v>241.15177948309599</v>
      </c>
      <c r="H19">
        <f t="shared" si="5"/>
        <v>47.647143307056268</v>
      </c>
      <c r="I19">
        <f t="shared" si="6"/>
        <v>49.702395221518231</v>
      </c>
      <c r="J19">
        <f t="shared" si="7"/>
        <v>50.780486127828169</v>
      </c>
    </row>
    <row r="20" spans="3:10" x14ac:dyDescent="0.35">
      <c r="C20">
        <f t="shared" si="0"/>
        <v>2020</v>
      </c>
      <c r="D20">
        <f t="shared" si="1"/>
        <v>310.00062000124001</v>
      </c>
      <c r="E20" s="1">
        <f t="shared" si="4"/>
        <v>291.90262128553911</v>
      </c>
      <c r="F20" s="1">
        <f t="shared" si="2"/>
        <v>300.67953575079679</v>
      </c>
      <c r="G20" s="1">
        <f t="shared" si="2"/>
        <v>305.26894193784722</v>
      </c>
      <c r="H20">
        <f t="shared" si="5"/>
        <v>59.169444752304571</v>
      </c>
      <c r="I20">
        <f t="shared" si="6"/>
        <v>62.400823046776623</v>
      </c>
      <c r="J20">
        <f t="shared" si="7"/>
        <v>64.117162454751224</v>
      </c>
    </row>
    <row r="21" spans="3:10" x14ac:dyDescent="0.35">
      <c r="C21">
        <f>C22-1</f>
        <v>2021</v>
      </c>
      <c r="D21">
        <f>D22/(1+E$5/100)</f>
        <v>393.70078740157481</v>
      </c>
      <c r="E21" s="1">
        <f t="shared" si="4"/>
        <v>364.96350364963507</v>
      </c>
      <c r="F21" s="1">
        <f t="shared" si="2"/>
        <v>378.78787878787887</v>
      </c>
      <c r="G21" s="1">
        <f t="shared" si="2"/>
        <v>386.10038610038612</v>
      </c>
      <c r="H21">
        <f t="shared" si="5"/>
        <v>73.06088236409596</v>
      </c>
      <c r="I21">
        <f t="shared" si="6"/>
        <v>78.108343037082079</v>
      </c>
      <c r="J21">
        <f t="shared" si="7"/>
        <v>80.831444162538901</v>
      </c>
    </row>
    <row r="22" spans="3:10" x14ac:dyDescent="0.35">
      <c r="C22">
        <f>E3</f>
        <v>2022</v>
      </c>
      <c r="D22">
        <f>E4</f>
        <v>500</v>
      </c>
      <c r="E22" s="1">
        <f t="shared" si="4"/>
        <v>454.5454545454545</v>
      </c>
      <c r="F22" s="1">
        <f t="shared" si="2"/>
        <v>476.1904761904762</v>
      </c>
      <c r="G22" s="1">
        <f t="shared" si="2"/>
        <v>487.80487804878044</v>
      </c>
      <c r="H22">
        <f t="shared" si="5"/>
        <v>89.581950895819432</v>
      </c>
      <c r="I22">
        <f t="shared" si="6"/>
        <v>97.402597402597337</v>
      </c>
      <c r="J22">
        <f t="shared" si="7"/>
        <v>101.70449194839432</v>
      </c>
    </row>
    <row r="23" spans="3:10" x14ac:dyDescent="0.35">
      <c r="C23">
        <f>C22+1</f>
        <v>2023</v>
      </c>
      <c r="D23">
        <f>D22*(1+E$5/100)</f>
        <v>635</v>
      </c>
      <c r="E23" s="1">
        <f t="shared" si="4"/>
        <v>563.44276841171245</v>
      </c>
      <c r="F23" s="1">
        <f t="shared" si="2"/>
        <v>597.08509637987777</v>
      </c>
      <c r="G23" s="1">
        <f t="shared" si="2"/>
        <v>615.45917131087958</v>
      </c>
      <c r="H23">
        <f t="shared" si="5"/>
        <v>108.89731386625795</v>
      </c>
      <c r="I23">
        <f t="shared" si="6"/>
        <v>120.89462018940156</v>
      </c>
      <c r="J23">
        <f t="shared" si="7"/>
        <v>127.65429326209915</v>
      </c>
    </row>
    <row r="24" spans="3:10" x14ac:dyDescent="0.35">
      <c r="C24">
        <f t="shared" ref="C24:C50" si="8">C23+1</f>
        <v>2024</v>
      </c>
      <c r="D24">
        <f t="shared" ref="D24:D50" si="9">D23*(1+E$5/100)</f>
        <v>806.45</v>
      </c>
      <c r="E24" s="1">
        <f t="shared" si="4"/>
        <v>694.44324845645792</v>
      </c>
      <c r="F24" s="1">
        <f t="shared" si="2"/>
        <v>746.26727556228002</v>
      </c>
      <c r="G24" s="1">
        <f t="shared" si="2"/>
        <v>775.19230815444269</v>
      </c>
      <c r="H24">
        <f t="shared" si="5"/>
        <v>131.00048004474547</v>
      </c>
      <c r="I24">
        <f t="shared" si="6"/>
        <v>149.18217918240225</v>
      </c>
      <c r="J24">
        <f t="shared" si="7"/>
        <v>159.7331368435631</v>
      </c>
    </row>
    <row r="25" spans="3:10" x14ac:dyDescent="0.35">
      <c r="C25">
        <f t="shared" si="8"/>
        <v>2025</v>
      </c>
      <c r="D25">
        <f t="shared" si="9"/>
        <v>1024.1915000000001</v>
      </c>
      <c r="E25" s="1">
        <f t="shared" si="4"/>
        <v>850.06552331545242</v>
      </c>
      <c r="F25" s="1">
        <f t="shared" si="2"/>
        <v>929.04001168702496</v>
      </c>
      <c r="G25" s="1">
        <f t="shared" si="2"/>
        <v>974.29810796767151</v>
      </c>
      <c r="H25">
        <f t="shared" si="5"/>
        <v>155.6222748589945</v>
      </c>
      <c r="I25">
        <f t="shared" si="6"/>
        <v>182.77273612474494</v>
      </c>
      <c r="J25">
        <f t="shared" si="7"/>
        <v>199.10579981322883</v>
      </c>
    </row>
    <row r="26" spans="3:10" x14ac:dyDescent="0.35">
      <c r="C26">
        <f t="shared" si="8"/>
        <v>2026</v>
      </c>
      <c r="D26">
        <f t="shared" si="9"/>
        <v>1300.7232050000002</v>
      </c>
      <c r="E26" s="1">
        <f t="shared" si="4"/>
        <v>1032.2015129690183</v>
      </c>
      <c r="F26" s="1">
        <f t="shared" si="4"/>
        <v>1151.0088172272867</v>
      </c>
      <c r="G26" s="1">
        <f t="shared" si="4"/>
        <v>1221.2948757483282</v>
      </c>
      <c r="H26">
        <f t="shared" si="5"/>
        <v>182.13598965356584</v>
      </c>
      <c r="I26">
        <f t="shared" si="6"/>
        <v>221.96880554026177</v>
      </c>
      <c r="J26">
        <f t="shared" si="7"/>
        <v>246.99676778065668</v>
      </c>
    </row>
    <row r="27" spans="3:10" x14ac:dyDescent="0.35">
      <c r="C27">
        <f t="shared" si="8"/>
        <v>2027</v>
      </c>
      <c r="D27">
        <f t="shared" si="9"/>
        <v>1651.9184703500002</v>
      </c>
      <c r="E27" s="1">
        <f t="shared" si="4"/>
        <v>1241.6857465355272</v>
      </c>
      <c r="F27" s="1">
        <f t="shared" si="4"/>
        <v>1417.7223043171361</v>
      </c>
      <c r="G27" s="1">
        <f t="shared" si="4"/>
        <v>1525.8864683165391</v>
      </c>
      <c r="H27">
        <f t="shared" si="5"/>
        <v>209.48423356650892</v>
      </c>
      <c r="I27">
        <f t="shared" si="6"/>
        <v>266.71348708984942</v>
      </c>
      <c r="J27">
        <f t="shared" si="7"/>
        <v>304.5915925682109</v>
      </c>
    </row>
    <row r="28" spans="3:10" x14ac:dyDescent="0.35">
      <c r="C28">
        <f t="shared" si="8"/>
        <v>2028</v>
      </c>
      <c r="D28">
        <f t="shared" si="9"/>
        <v>2097.9364573445005</v>
      </c>
      <c r="E28" s="1">
        <f t="shared" si="4"/>
        <v>1477.8495623003832</v>
      </c>
      <c r="F28" s="1">
        <f t="shared" si="4"/>
        <v>1734.1275222774627</v>
      </c>
      <c r="G28" s="1">
        <f t="shared" si="4"/>
        <v>1898.7623223499925</v>
      </c>
      <c r="H28">
        <f t="shared" si="5"/>
        <v>236.16381576485605</v>
      </c>
      <c r="I28">
        <f t="shared" si="6"/>
        <v>316.40521796032658</v>
      </c>
      <c r="J28">
        <f t="shared" si="7"/>
        <v>372.87585403345338</v>
      </c>
    </row>
    <row r="29" spans="3:10" x14ac:dyDescent="0.35">
      <c r="C29">
        <f t="shared" si="8"/>
        <v>2029</v>
      </c>
      <c r="D29">
        <f t="shared" si="9"/>
        <v>2664.3793008275156</v>
      </c>
      <c r="E29" s="1">
        <f t="shared" si="4"/>
        <v>1738.157257261423</v>
      </c>
      <c r="F29" s="1">
        <f t="shared" si="4"/>
        <v>2103.8372568748159</v>
      </c>
      <c r="G29" s="1">
        <f t="shared" si="4"/>
        <v>2351.1601755890438</v>
      </c>
      <c r="H29">
        <f t="shared" si="5"/>
        <v>260.30769496103972</v>
      </c>
      <c r="I29">
        <f t="shared" si="6"/>
        <v>369.70973459735319</v>
      </c>
      <c r="J29">
        <f t="shared" si="7"/>
        <v>452.3978532390513</v>
      </c>
    </row>
    <row r="30" spans="3:10" x14ac:dyDescent="0.35">
      <c r="C30">
        <f t="shared" si="8"/>
        <v>2030</v>
      </c>
      <c r="D30">
        <f t="shared" si="9"/>
        <v>3383.7617120509449</v>
      </c>
      <c r="E30" s="1">
        <f t="shared" si="4"/>
        <v>2018.0450186144217</v>
      </c>
      <c r="F30" s="1">
        <f t="shared" si="4"/>
        <v>2528.259083546111</v>
      </c>
      <c r="G30" s="1">
        <f t="shared" si="4"/>
        <v>2894.1123791105906</v>
      </c>
      <c r="H30">
        <f t="shared" si="5"/>
        <v>279.88776135299872</v>
      </c>
      <c r="I30">
        <f t="shared" si="6"/>
        <v>424.42182667129509</v>
      </c>
      <c r="J30">
        <f t="shared" si="7"/>
        <v>542.95220352154683</v>
      </c>
    </row>
    <row r="31" spans="3:10" x14ac:dyDescent="0.35">
      <c r="C31">
        <f t="shared" si="8"/>
        <v>2031</v>
      </c>
      <c r="D31">
        <f t="shared" si="9"/>
        <v>4297.3773743047004</v>
      </c>
      <c r="E31" s="1">
        <f t="shared" si="4"/>
        <v>2311.0696712071867</v>
      </c>
      <c r="F31" s="1">
        <f t="shared" si="4"/>
        <v>3005.7102514674916</v>
      </c>
      <c r="G31" s="1">
        <f t="shared" si="4"/>
        <v>3537.31788258705</v>
      </c>
      <c r="H31">
        <f t="shared" si="5"/>
        <v>293.02465259276505</v>
      </c>
      <c r="I31">
        <f t="shared" si="6"/>
        <v>477.4511679213806</v>
      </c>
      <c r="J31">
        <f t="shared" si="7"/>
        <v>643.2055034764594</v>
      </c>
    </row>
    <row r="32" spans="3:10" x14ac:dyDescent="0.35">
      <c r="C32">
        <f t="shared" si="8"/>
        <v>2032</v>
      </c>
      <c r="D32">
        <f t="shared" si="9"/>
        <v>5457.6692653669697</v>
      </c>
      <c r="E32" s="1">
        <f t="shared" si="4"/>
        <v>2609.4099587951805</v>
      </c>
      <c r="F32" s="1">
        <f t="shared" si="4"/>
        <v>3530.7193935083869</v>
      </c>
      <c r="G32" s="1">
        <f t="shared" si="4"/>
        <v>4287.642524126647</v>
      </c>
      <c r="H32">
        <f>E32-E31</f>
        <v>298.34028758799377</v>
      </c>
      <c r="I32">
        <f t="shared" si="6"/>
        <v>525.00914204089531</v>
      </c>
      <c r="J32">
        <f t="shared" si="7"/>
        <v>750.324641539597</v>
      </c>
    </row>
    <row r="33" spans="3:10" x14ac:dyDescent="0.35">
      <c r="C33">
        <f t="shared" si="8"/>
        <v>2033</v>
      </c>
      <c r="D33">
        <f t="shared" si="9"/>
        <v>6931.2399670160521</v>
      </c>
      <c r="E33" s="1">
        <f t="shared" si="4"/>
        <v>2904.6603647975753</v>
      </c>
      <c r="F33" s="1">
        <f t="shared" si="4"/>
        <v>4093.7580357486413</v>
      </c>
      <c r="G33" s="1">
        <f t="shared" si="4"/>
        <v>5147.3604449739905</v>
      </c>
      <c r="H33">
        <f t="shared" ref="H33:H50" si="10">E33-E32</f>
        <v>295.25040600239481</v>
      </c>
      <c r="I33">
        <f t="shared" ref="I33:I50" si="11">F33-F32</f>
        <v>563.03864224025438</v>
      </c>
      <c r="J33">
        <f t="shared" ref="J33:J50" si="12">G33-G32</f>
        <v>859.71792084734352</v>
      </c>
    </row>
    <row r="34" spans="3:10" x14ac:dyDescent="0.35">
      <c r="C34">
        <f t="shared" si="8"/>
        <v>2034</v>
      </c>
      <c r="D34">
        <f t="shared" si="9"/>
        <v>8802.6747581103864</v>
      </c>
      <c r="E34" s="1">
        <f t="shared" si="4"/>
        <v>3188.7568577742422</v>
      </c>
      <c r="F34" s="1">
        <f t="shared" si="4"/>
        <v>4681.6077347258388</v>
      </c>
      <c r="G34" s="1">
        <f t="shared" si="4"/>
        <v>6112.4009016778491</v>
      </c>
      <c r="H34">
        <f t="shared" si="10"/>
        <v>284.09649297666692</v>
      </c>
      <c r="I34">
        <f t="shared" si="11"/>
        <v>587.84969897719748</v>
      </c>
      <c r="J34">
        <f t="shared" si="12"/>
        <v>965.04045670385858</v>
      </c>
    </row>
    <row r="35" spans="3:10" x14ac:dyDescent="0.35">
      <c r="C35">
        <f t="shared" si="8"/>
        <v>2035</v>
      </c>
      <c r="D35">
        <f t="shared" si="9"/>
        <v>11179.396942800191</v>
      </c>
      <c r="E35" s="1">
        <f t="shared" si="4"/>
        <v>3454.8249796711389</v>
      </c>
      <c r="F35" s="1">
        <f t="shared" si="4"/>
        <v>5278.4302466178378</v>
      </c>
      <c r="G35" s="1">
        <f t="shared" si="4"/>
        <v>7171.0155031601325</v>
      </c>
      <c r="H35">
        <f t="shared" si="10"/>
        <v>266.06812189689663</v>
      </c>
      <c r="I35">
        <f t="shared" si="11"/>
        <v>596.82251189199906</v>
      </c>
      <c r="J35">
        <f t="shared" si="12"/>
        <v>1058.6146014822834</v>
      </c>
    </row>
    <row r="36" spans="3:10" x14ac:dyDescent="0.35">
      <c r="C36">
        <f t="shared" si="8"/>
        <v>2036</v>
      </c>
      <c r="D36">
        <f t="shared" si="9"/>
        <v>14197.834117356242</v>
      </c>
      <c r="E36" s="1">
        <f t="shared" si="4"/>
        <v>3697.7697667781081</v>
      </c>
      <c r="F36" s="1">
        <f t="shared" si="4"/>
        <v>5867.3987301915768</v>
      </c>
      <c r="G36" s="1">
        <f t="shared" si="4"/>
        <v>8303.3528197333944</v>
      </c>
      <c r="H36">
        <f t="shared" si="10"/>
        <v>242.94478710696922</v>
      </c>
      <c r="I36">
        <f t="shared" si="11"/>
        <v>588.96848357373892</v>
      </c>
      <c r="J36">
        <f t="shared" si="12"/>
        <v>1132.3373165732619</v>
      </c>
    </row>
    <row r="37" spans="3:10" x14ac:dyDescent="0.35">
      <c r="C37">
        <f t="shared" si="8"/>
        <v>2037</v>
      </c>
      <c r="D37">
        <f t="shared" si="9"/>
        <v>18031.249329042428</v>
      </c>
      <c r="E37" s="1">
        <f t="shared" si="4"/>
        <v>3914.5182858806106</v>
      </c>
      <c r="F37" s="1">
        <f t="shared" si="4"/>
        <v>6432.55286890147</v>
      </c>
      <c r="G37" s="1">
        <f t="shared" si="4"/>
        <v>9482.3334216753847</v>
      </c>
      <c r="H37">
        <f t="shared" si="10"/>
        <v>216.74851910250254</v>
      </c>
      <c r="I37">
        <f t="shared" si="11"/>
        <v>565.15413870989323</v>
      </c>
      <c r="J37">
        <f t="shared" si="12"/>
        <v>1178.9806019419902</v>
      </c>
    </row>
    <row r="38" spans="3:10" x14ac:dyDescent="0.35">
      <c r="C38">
        <f t="shared" si="8"/>
        <v>2038</v>
      </c>
      <c r="D38">
        <f t="shared" si="9"/>
        <v>22899.686647883886</v>
      </c>
      <c r="E38" s="1">
        <f t="shared" si="4"/>
        <v>4103.932588364888</v>
      </c>
      <c r="F38" s="1">
        <f t="shared" si="4"/>
        <v>6960.4573724281345</v>
      </c>
      <c r="G38" s="1">
        <f t="shared" si="4"/>
        <v>10675.922570643512</v>
      </c>
      <c r="H38">
        <f t="shared" si="10"/>
        <v>189.41430248427741</v>
      </c>
      <c r="I38">
        <f t="shared" si="11"/>
        <v>527.90450352666448</v>
      </c>
      <c r="J38">
        <f t="shared" si="12"/>
        <v>1193.5891489681271</v>
      </c>
    </row>
    <row r="39" spans="3:10" x14ac:dyDescent="0.35">
      <c r="C39">
        <f t="shared" si="8"/>
        <v>2039</v>
      </c>
      <c r="D39">
        <f t="shared" si="9"/>
        <v>29082.602042812534</v>
      </c>
      <c r="E39" s="1">
        <f t="shared" si="4"/>
        <v>4266.4879292785072</v>
      </c>
      <c r="F39" s="1">
        <f t="shared" si="4"/>
        <v>7441.3167298723793</v>
      </c>
      <c r="G39" s="1">
        <f t="shared" si="4"/>
        <v>11850.472808041062</v>
      </c>
      <c r="H39">
        <f t="shared" si="10"/>
        <v>162.55534091361915</v>
      </c>
      <c r="I39">
        <f t="shared" si="11"/>
        <v>480.85935744424478</v>
      </c>
      <c r="J39">
        <f t="shared" si="12"/>
        <v>1174.5502373975505</v>
      </c>
    </row>
    <row r="40" spans="3:10" x14ac:dyDescent="0.35">
      <c r="C40">
        <f t="shared" si="8"/>
        <v>2040</v>
      </c>
      <c r="D40">
        <f t="shared" si="9"/>
        <v>36934.904594371917</v>
      </c>
      <c r="E40" s="1">
        <f t="shared" si="4"/>
        <v>4403.8379187500223</v>
      </c>
      <c r="F40" s="1">
        <f t="shared" si="4"/>
        <v>7869.3895116175163</v>
      </c>
      <c r="G40" s="1">
        <f t="shared" si="4"/>
        <v>12974.432769321958</v>
      </c>
      <c r="H40">
        <f t="shared" si="10"/>
        <v>137.34998947151507</v>
      </c>
      <c r="I40">
        <f t="shared" si="11"/>
        <v>428.07278174513704</v>
      </c>
      <c r="J40">
        <f t="shared" si="12"/>
        <v>1123.9599612808961</v>
      </c>
    </row>
    <row r="41" spans="3:10" x14ac:dyDescent="0.35">
      <c r="C41">
        <f t="shared" si="8"/>
        <v>2041</v>
      </c>
      <c r="D41">
        <f t="shared" si="9"/>
        <v>46907.328834852335</v>
      </c>
      <c r="E41" s="1">
        <f t="shared" si="4"/>
        <v>4518.3724425593218</v>
      </c>
      <c r="F41" s="1">
        <f t="shared" si="4"/>
        <v>8242.7570921452916</v>
      </c>
      <c r="G41" s="1">
        <f t="shared" si="4"/>
        <v>14021.581686703979</v>
      </c>
      <c r="H41">
        <f t="shared" si="10"/>
        <v>114.53452380929957</v>
      </c>
      <c r="I41">
        <f t="shared" si="11"/>
        <v>373.36758052777532</v>
      </c>
      <c r="J41">
        <f t="shared" si="12"/>
        <v>1047.148917382021</v>
      </c>
    </row>
    <row r="42" spans="3:10" x14ac:dyDescent="0.35">
      <c r="C42">
        <f t="shared" si="8"/>
        <v>2042</v>
      </c>
      <c r="D42">
        <f t="shared" si="9"/>
        <v>59572.307620262465</v>
      </c>
      <c r="E42" s="1">
        <f t="shared" si="4"/>
        <v>4612.8371290829455</v>
      </c>
      <c r="F42" s="1">
        <f t="shared" si="4"/>
        <v>8562.6464980029541</v>
      </c>
      <c r="G42" s="1">
        <f t="shared" si="4"/>
        <v>14973.125551304947</v>
      </c>
      <c r="H42">
        <f t="shared" si="10"/>
        <v>94.464686523623641</v>
      </c>
      <c r="I42">
        <f t="shared" si="11"/>
        <v>319.8894058576625</v>
      </c>
      <c r="J42">
        <f t="shared" si="12"/>
        <v>951.54386460096794</v>
      </c>
    </row>
    <row r="43" spans="3:10" x14ac:dyDescent="0.35">
      <c r="C43">
        <f t="shared" si="8"/>
        <v>2043</v>
      </c>
      <c r="D43">
        <f t="shared" si="9"/>
        <v>75656.830677733335</v>
      </c>
      <c r="E43" s="1">
        <f t="shared" si="4"/>
        <v>4690.0448506353014</v>
      </c>
      <c r="F43" s="1">
        <f t="shared" si="4"/>
        <v>8832.5507818958413</v>
      </c>
      <c r="G43" s="1">
        <f t="shared" si="4"/>
        <v>15818.385397404656</v>
      </c>
      <c r="H43">
        <f t="shared" si="10"/>
        <v>77.207721552355906</v>
      </c>
      <c r="I43">
        <f t="shared" si="11"/>
        <v>269.90428389288718</v>
      </c>
      <c r="J43">
        <f t="shared" si="12"/>
        <v>845.25984609970874</v>
      </c>
    </row>
    <row r="44" spans="3:10" x14ac:dyDescent="0.35">
      <c r="C44">
        <f t="shared" si="8"/>
        <v>2044</v>
      </c>
      <c r="D44">
        <f t="shared" si="9"/>
        <v>96084.174960721342</v>
      </c>
      <c r="E44" s="1">
        <f t="shared" si="4"/>
        <v>4752.6813666954849</v>
      </c>
      <c r="F44" s="1">
        <f t="shared" si="4"/>
        <v>9057.352333304887</v>
      </c>
      <c r="G44" s="1">
        <f t="shared" si="4"/>
        <v>16554.22455183624</v>
      </c>
      <c r="H44">
        <f t="shared" si="10"/>
        <v>62.636516060183567</v>
      </c>
      <c r="I44">
        <f t="shared" si="11"/>
        <v>224.80155140904571</v>
      </c>
      <c r="J44">
        <f t="shared" si="12"/>
        <v>735.83915443158367</v>
      </c>
    </row>
    <row r="45" spans="3:10" x14ac:dyDescent="0.35">
      <c r="C45">
        <f t="shared" si="8"/>
        <v>2045</v>
      </c>
      <c r="D45">
        <f t="shared" si="9"/>
        <v>122026.90220011611</v>
      </c>
      <c r="E45" s="1">
        <f t="shared" si="4"/>
        <v>4803.1912959617375</v>
      </c>
      <c r="F45" s="1">
        <f t="shared" si="4"/>
        <v>9242.5786083473504</v>
      </c>
      <c r="G45" s="1">
        <f t="shared" si="4"/>
        <v>17183.632158389264</v>
      </c>
      <c r="H45">
        <f t="shared" si="10"/>
        <v>50.509929266252584</v>
      </c>
      <c r="I45">
        <f t="shared" si="11"/>
        <v>185.22627504246339</v>
      </c>
      <c r="J45">
        <f t="shared" si="12"/>
        <v>629.40760655302438</v>
      </c>
    </row>
    <row r="46" spans="3:10" x14ac:dyDescent="0.35">
      <c r="C46">
        <f t="shared" si="8"/>
        <v>2046</v>
      </c>
      <c r="D46">
        <f t="shared" si="9"/>
        <v>154974.16579414747</v>
      </c>
      <c r="E46" s="1">
        <f t="shared" si="4"/>
        <v>4843.7247672091653</v>
      </c>
      <c r="F46" s="1">
        <f t="shared" si="4"/>
        <v>9393.8444875982659</v>
      </c>
      <c r="G46" s="1">
        <f t="shared" si="4"/>
        <v>17713.948238103963</v>
      </c>
      <c r="H46">
        <f t="shared" si="10"/>
        <v>40.533471247427769</v>
      </c>
      <c r="I46">
        <f t="shared" si="11"/>
        <v>151.26587925091553</v>
      </c>
      <c r="J46">
        <f t="shared" si="12"/>
        <v>530.3160797146993</v>
      </c>
    </row>
    <row r="47" spans="3:10" x14ac:dyDescent="0.35">
      <c r="C47">
        <f t="shared" si="8"/>
        <v>2047</v>
      </c>
      <c r="D47">
        <f t="shared" si="9"/>
        <v>196817.19055856729</v>
      </c>
      <c r="E47" s="1">
        <f t="shared" si="4"/>
        <v>4876.1255176984296</v>
      </c>
      <c r="F47" s="1">
        <f t="shared" si="4"/>
        <v>9516.4811990244998</v>
      </c>
      <c r="G47" s="1">
        <f t="shared" si="4"/>
        <v>18155.127833870021</v>
      </c>
      <c r="H47">
        <f t="shared" si="10"/>
        <v>32.400750489264283</v>
      </c>
      <c r="I47">
        <f t="shared" si="11"/>
        <v>122.63671142623389</v>
      </c>
      <c r="J47">
        <f t="shared" si="12"/>
        <v>441.1795957660579</v>
      </c>
    </row>
    <row r="48" spans="3:10" x14ac:dyDescent="0.35">
      <c r="C48">
        <f t="shared" si="8"/>
        <v>2048</v>
      </c>
      <c r="D48">
        <f t="shared" si="9"/>
        <v>249957.83200938048</v>
      </c>
      <c r="E48" s="1">
        <f t="shared" si="4"/>
        <v>4901.9445694098922</v>
      </c>
      <c r="F48" s="1">
        <f t="shared" si="4"/>
        <v>9615.3222265817658</v>
      </c>
      <c r="G48" s="1">
        <f t="shared" si="4"/>
        <v>18518.287107943208</v>
      </c>
      <c r="H48">
        <f t="shared" si="10"/>
        <v>25.819051711462635</v>
      </c>
      <c r="I48">
        <f t="shared" si="11"/>
        <v>98.841027557265988</v>
      </c>
      <c r="J48">
        <f t="shared" si="12"/>
        <v>363.15927407318668</v>
      </c>
    </row>
    <row r="49" spans="3:10" x14ac:dyDescent="0.35">
      <c r="C49">
        <f t="shared" si="8"/>
        <v>2049</v>
      </c>
      <c r="D49">
        <f t="shared" si="9"/>
        <v>317446.44665191323</v>
      </c>
      <c r="E49" s="1">
        <f t="shared" si="4"/>
        <v>4922.4677453897084</v>
      </c>
      <c r="F49" s="1">
        <f t="shared" si="4"/>
        <v>9694.6065501016001</v>
      </c>
      <c r="G49" s="1">
        <f t="shared" si="4"/>
        <v>18814.626723829122</v>
      </c>
      <c r="H49">
        <f t="shared" si="10"/>
        <v>20.523175979816187</v>
      </c>
      <c r="I49">
        <f t="shared" si="11"/>
        <v>79.284323519834288</v>
      </c>
      <c r="J49">
        <f t="shared" si="12"/>
        <v>296.3396158859141</v>
      </c>
    </row>
    <row r="50" spans="3:10" x14ac:dyDescent="0.35">
      <c r="C50">
        <f t="shared" si="8"/>
        <v>2050</v>
      </c>
      <c r="D50">
        <f t="shared" si="9"/>
        <v>403156.98724792979</v>
      </c>
      <c r="E50" s="1">
        <f t="shared" si="4"/>
        <v>4938.7490578844008</v>
      </c>
      <c r="F50" s="1">
        <f t="shared" si="4"/>
        <v>9757.9612518086451</v>
      </c>
      <c r="G50" s="1">
        <f t="shared" si="4"/>
        <v>19054.724340955669</v>
      </c>
      <c r="H50">
        <f t="shared" si="10"/>
        <v>16.281312494692429</v>
      </c>
      <c r="I50">
        <f t="shared" si="11"/>
        <v>63.354701707045024</v>
      </c>
      <c r="J50">
        <f t="shared" si="12"/>
        <v>240.09761712654654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Steffen</dc:creator>
  <cp:lastModifiedBy>Thomas</cp:lastModifiedBy>
  <dcterms:created xsi:type="dcterms:W3CDTF">2015-06-05T18:17:20Z</dcterms:created>
  <dcterms:modified xsi:type="dcterms:W3CDTF">2023-08-13T09:42:17Z</dcterms:modified>
</cp:coreProperties>
</file>