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54" firstSheet="0" activeTab="5"/>
  </bookViews>
  <sheets>
    <sheet name="Pos3" sheetId="1" state="visible" r:id="rId2"/>
    <sheet name="Pos4" sheetId="2" state="visible" r:id="rId3"/>
    <sheet name="Pos6" sheetId="3" state="visible" r:id="rId4"/>
    <sheet name="Pos7" sheetId="4" state="visible" r:id="rId5"/>
    <sheet name="Pos8" sheetId="5" state="visible" r:id="rId6"/>
    <sheet name="Pos9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<sst xmlns="http://schemas.openxmlformats.org/spreadsheetml/2006/main" count="115" uniqueCount="25">
  <si>
    <t>Pos3</t>
  </si>
  <si>
    <t>rho0=1000</t>
  </si>
  <si>
    <t>INITIAL GUESSES</t>
  </si>
  <si>
    <t>OPTIMIZED VALUES</t>
  </si>
  <si>
    <t>F/k</t>
  </si>
  <si>
    <t>k/b</t>
  </si>
  <si>
    <t>error</t>
  </si>
  <si>
    <t>← large error (not global minimum)</t>
  </si>
  <si>
    <t>← largest error (not global minimum)</t>
  </si>
  <si>
    <t>SMALLEST</t>
  </si>
  <si>
    <t>ERROR</t>
  </si>
  <si>
    <t>MIN</t>
  </si>
  <si>
    <t>MAX</t>
  </si>
  <si>
    <t>INITIAL AREA</t>
  </si>
  <si>
    <t>px^2</t>
  </si>
  <si>
    <t>px/micron</t>
  </si>
  <si>
    <t>row1/row2^2 -&gt;</t>
  </si>
  <si>
    <t>micron^2</t>
  </si>
  <si>
    <t>Pos4</t>
  </si>
  <si>
    <t>Pos6</t>
  </si>
  <si>
    <t>Pos7</t>
  </si>
  <si>
    <t>← numerical error with #nodes=150, can't consider</t>
  </si>
  <si>
    <t>outlier</t>
  </si>
  <si>
    <t>Pos8</t>
  </si>
  <si>
    <t>Pos9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</si>
</sst>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i val="true"/>
      <u val="singl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trike val="true"/>
      <sz val="12"/>
      <color rgb="FF00000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0C0C0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1" width="12.0518518518519"/>
  </cols>
  <sheetData>
    <row r="1" customFormat="false" ht="15" hidden="false" customHeight="true" outlineLevel="0" collapsed="false">
      <c r="A1" s="2" t="s">
        <v>0</v>
      </c>
      <c r="B1" s="0"/>
      <c r="C1" s="0"/>
      <c r="D1" s="0"/>
      <c r="E1" s="0"/>
      <c r="F1" s="0"/>
    </row>
    <row r="2" customFormat="false" ht="15" hidden="false" customHeight="true" outlineLevel="0" collapsed="false">
      <c r="A2" s="0"/>
      <c r="B2" s="0"/>
      <c r="C2" s="0"/>
      <c r="D2" s="0"/>
      <c r="E2" s="0"/>
      <c r="F2" s="0"/>
    </row>
    <row r="3" customFormat="false" ht="15" hidden="false" customHeight="true" outlineLevel="0" collapsed="false">
      <c r="A3" s="3" t="s">
        <v>1</v>
      </c>
      <c r="B3" s="1" t="s">
        <v>2</v>
      </c>
      <c r="C3" s="0"/>
      <c r="D3" s="1" t="s">
        <v>3</v>
      </c>
      <c r="E3" s="0"/>
      <c r="F3" s="0"/>
    </row>
    <row r="4" customFormat="false" ht="15" hidden="false" customHeight="true" outlineLevel="0" collapsed="false">
      <c r="B4" s="3" t="s">
        <v>4</v>
      </c>
      <c r="C4" s="3" t="s">
        <v>5</v>
      </c>
      <c r="D4" s="3" t="s">
        <v>4</v>
      </c>
      <c r="E4" s="3" t="s">
        <v>5</v>
      </c>
      <c r="F4" s="3" t="s">
        <v>6</v>
      </c>
    </row>
    <row r="5" customFormat="false" ht="15" hidden="false" customHeight="true" outlineLevel="0" collapsed="false">
      <c r="B5" s="1" t="n">
        <v>0.1</v>
      </c>
      <c r="C5" s="1" t="n">
        <v>100</v>
      </c>
      <c r="D5" s="4"/>
      <c r="E5" s="4"/>
      <c r="F5" s="4"/>
    </row>
    <row r="6" customFormat="false" ht="15" hidden="false" customHeight="true" outlineLevel="0" collapsed="false">
      <c r="B6" s="1" t="n">
        <v>1</v>
      </c>
      <c r="C6" s="1" t="n">
        <v>100</v>
      </c>
      <c r="D6" s="1" t="n">
        <v>0.602189692759011</v>
      </c>
      <c r="E6" s="1" t="n">
        <v>13528.154408093</v>
      </c>
      <c r="F6" s="1" t="n">
        <v>4037820.98545954</v>
      </c>
    </row>
    <row r="7" customFormat="false" ht="15" hidden="false" customHeight="true" outlineLevel="0" collapsed="false">
      <c r="B7" s="1" t="n">
        <v>2</v>
      </c>
      <c r="C7" s="1" t="n">
        <v>100</v>
      </c>
      <c r="D7" s="1" t="n">
        <v>0.581071357679121</v>
      </c>
      <c r="E7" s="1" t="n">
        <v>14530.6394111999</v>
      </c>
      <c r="F7" s="1" t="n">
        <v>4039275.14860638</v>
      </c>
    </row>
    <row r="8" customFormat="false" ht="15" hidden="false" customHeight="true" outlineLevel="0" collapsed="false">
      <c r="B8" s="1" t="n">
        <v>0.1</v>
      </c>
      <c r="C8" s="1" t="n">
        <v>1000</v>
      </c>
      <c r="D8" s="1" t="n">
        <v>0.609963804335621</v>
      </c>
      <c r="E8" s="1" t="n">
        <v>13452.6449096727</v>
      </c>
      <c r="F8" s="1" t="n">
        <v>4038299.71208147</v>
      </c>
    </row>
    <row r="9" customFormat="false" ht="15" hidden="false" customHeight="true" outlineLevel="0" collapsed="false">
      <c r="B9" s="1" t="n">
        <v>1</v>
      </c>
      <c r="C9" s="1" t="n">
        <v>1000</v>
      </c>
      <c r="D9" s="1" t="n">
        <v>0.623938425461287</v>
      </c>
      <c r="E9" s="1" t="n">
        <v>12615.5959041892</v>
      </c>
      <c r="F9" s="5" t="n">
        <v>4037271.74635962</v>
      </c>
    </row>
    <row r="10" customFormat="false" ht="15" hidden="false" customHeight="true" outlineLevel="0" collapsed="false">
      <c r="B10" s="1" t="n">
        <v>2</v>
      </c>
      <c r="C10" s="1" t="n">
        <v>1000</v>
      </c>
      <c r="D10" s="4"/>
      <c r="E10" s="4"/>
      <c r="F10" s="4"/>
    </row>
    <row r="11" customFormat="false" ht="15" hidden="false" customHeight="true" outlineLevel="0" collapsed="false">
      <c r="B11" s="1" t="n">
        <v>0.1</v>
      </c>
      <c r="C11" s="1" t="n">
        <v>10000</v>
      </c>
      <c r="D11" s="4"/>
      <c r="E11" s="4"/>
      <c r="F11" s="4"/>
    </row>
    <row r="12" customFormat="false" ht="15" hidden="false" customHeight="true" outlineLevel="0" collapsed="false">
      <c r="B12" s="1" t="n">
        <v>1</v>
      </c>
      <c r="C12" s="1" t="n">
        <v>10000</v>
      </c>
      <c r="D12" s="6" t="n">
        <v>0.666602155929372</v>
      </c>
      <c r="E12" s="6" t="n">
        <v>11038.0621911232</v>
      </c>
      <c r="F12" s="6" t="n">
        <v>4043090.8732207</v>
      </c>
      <c r="G12" s="7" t="s">
        <v>7</v>
      </c>
    </row>
    <row r="13" customFormat="false" ht="15" hidden="false" customHeight="true" outlineLevel="0" collapsed="false">
      <c r="B13" s="1" t="n">
        <v>2</v>
      </c>
      <c r="C13" s="1" t="n">
        <v>10000</v>
      </c>
      <c r="D13" s="4"/>
      <c r="E13" s="4"/>
      <c r="F13" s="4"/>
    </row>
    <row r="14" customFormat="false" ht="15" hidden="false" customHeight="true" outlineLevel="0" collapsed="false">
      <c r="B14" s="1" t="n">
        <v>0.1</v>
      </c>
      <c r="C14" s="1" t="n">
        <v>25000</v>
      </c>
      <c r="D14" s="1" t="n">
        <v>0.60125107222497</v>
      </c>
      <c r="E14" s="1" t="n">
        <v>13586.1515635105</v>
      </c>
      <c r="F14" s="1" t="n">
        <v>4038464.02352658</v>
      </c>
    </row>
    <row r="15" customFormat="false" ht="15" hidden="false" customHeight="true" outlineLevel="0" collapsed="false">
      <c r="B15" s="1" t="n">
        <v>1</v>
      </c>
      <c r="C15" s="1" t="n">
        <v>25000</v>
      </c>
      <c r="D15" s="6" t="n">
        <v>0.468429491078723</v>
      </c>
      <c r="E15" s="6" t="n">
        <v>26948.4989330731</v>
      </c>
      <c r="F15" s="6" t="n">
        <v>4087420.28143254</v>
      </c>
      <c r="G15" s="7" t="s">
        <v>8</v>
      </c>
    </row>
    <row r="16" customFormat="false" ht="15" hidden="false" customHeight="true" outlineLevel="0" collapsed="false">
      <c r="B16" s="1" t="n">
        <v>2</v>
      </c>
      <c r="C16" s="1" t="n">
        <v>25000</v>
      </c>
      <c r="D16" s="4"/>
      <c r="E16" s="4"/>
      <c r="F16" s="4"/>
    </row>
    <row r="17" customFormat="false" ht="15" hidden="false" customHeight="true" outlineLevel="0" collapsed="false">
      <c r="B17" s="1" t="n">
        <v>1</v>
      </c>
      <c r="C17" s="1" t="n">
        <v>30000</v>
      </c>
      <c r="D17" s="1" t="n">
        <v>0.609733877195246</v>
      </c>
      <c r="E17" s="1" t="n">
        <v>13491.482353308</v>
      </c>
      <c r="F17" s="1" t="n">
        <v>4038495.9413915</v>
      </c>
    </row>
    <row r="18" customFormat="false" ht="15" hidden="false" customHeight="true" outlineLevel="0" collapsed="false">
      <c r="C18" s="0"/>
      <c r="D18" s="0"/>
      <c r="E18" s="0"/>
      <c r="F18" s="0"/>
    </row>
    <row r="19" customFormat="false" ht="15" hidden="false" customHeight="true" outlineLevel="0" collapsed="false">
      <c r="C19" s="8" t="s">
        <v>9</v>
      </c>
      <c r="D19" s="9" t="n">
        <f aca="false">D9</f>
        <v>0.623938425461287</v>
      </c>
      <c r="E19" s="9" t="n">
        <f aca="false">E9</f>
        <v>12615.5959041892</v>
      </c>
      <c r="F19" s="10" t="n">
        <f aca="false">MIN(F6:F9,F12,F14:F15,F17)</f>
        <v>4037271.74635962</v>
      </c>
    </row>
    <row r="20" customFormat="false" ht="15" hidden="false" customHeight="true" outlineLevel="0" collapsed="false">
      <c r="C20" s="11" t="s">
        <v>10</v>
      </c>
      <c r="D20" s="12"/>
      <c r="E20" s="12"/>
      <c r="F20" s="13"/>
    </row>
    <row r="21" customFormat="false" ht="15" hidden="false" customHeight="true" outlineLevel="0" collapsed="false">
      <c r="C21" s="11" t="s">
        <v>11</v>
      </c>
      <c r="D21" s="12" t="n">
        <f aca="false">MIN(D6:D9,D14,D17)</f>
        <v>0.581071357679121</v>
      </c>
      <c r="E21" s="12" t="n">
        <f aca="false">MIN(E6:E9,E14,E17)</f>
        <v>12615.5959041892</v>
      </c>
      <c r="F21" s="13"/>
    </row>
    <row r="22" customFormat="false" ht="15" hidden="false" customHeight="true" outlineLevel="0" collapsed="false">
      <c r="C22" s="14" t="s">
        <v>12</v>
      </c>
      <c r="D22" s="15" t="n">
        <f aca="false">MAX(D6:D9,D14,D17)</f>
        <v>0.623938425461287</v>
      </c>
      <c r="E22" s="15" t="n">
        <f aca="false">MAX(E6:E9,E14,E17)</f>
        <v>14530.6394111999</v>
      </c>
      <c r="F22" s="16"/>
    </row>
    <row r="23" customFormat="false" ht="15" hidden="false" customHeight="true" outlineLevel="0" collapsed="false">
      <c r="C23" s="0"/>
      <c r="E23" s="0"/>
      <c r="F23" s="0"/>
    </row>
    <row r="24" customFormat="false" ht="15" hidden="false" customHeight="true" outlineLevel="0" collapsed="false">
      <c r="C24" s="1" t="s">
        <v>13</v>
      </c>
      <c r="E24" s="1" t="n">
        <v>154487</v>
      </c>
      <c r="F24" s="1" t="s">
        <v>14</v>
      </c>
    </row>
    <row r="25" customFormat="false" ht="15" hidden="false" customHeight="true" outlineLevel="0" collapsed="false">
      <c r="C25" s="0"/>
      <c r="E25" s="1" t="n">
        <v>0.366</v>
      </c>
      <c r="F25" s="1" t="s">
        <v>15</v>
      </c>
    </row>
    <row r="26" customFormat="false" ht="15" hidden="false" customHeight="true" outlineLevel="0" collapsed="false">
      <c r="C26" s="12" t="s">
        <v>16</v>
      </c>
      <c r="E26" s="1" t="n">
        <f aca="false">E24/E25^2</f>
        <v>1153266.7443041</v>
      </c>
      <c r="F26" s="1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2.0407407407407"/>
    <col collapsed="false" hidden="false" max="1025" min="7" style="1" width="12.0407407407407"/>
  </cols>
  <sheetData>
    <row r="1" customFormat="false" ht="15" hidden="false" customHeight="true" outlineLevel="0" collapsed="false">
      <c r="A1" s="2" t="s">
        <v>18</v>
      </c>
    </row>
    <row r="3" customFormat="false" ht="15" hidden="false" customHeight="true" outlineLevel="0" collapsed="false">
      <c r="A3" s="3" t="s">
        <v>1</v>
      </c>
      <c r="B3" s="1" t="s">
        <v>2</v>
      </c>
      <c r="D3" s="1" t="s">
        <v>3</v>
      </c>
    </row>
    <row r="4" customFormat="false" ht="15" hidden="false" customHeight="true" outlineLevel="0" collapsed="false">
      <c r="B4" s="3" t="s">
        <v>4</v>
      </c>
      <c r="C4" s="3" t="s">
        <v>5</v>
      </c>
      <c r="D4" s="3" t="s">
        <v>4</v>
      </c>
      <c r="E4" s="3" t="s">
        <v>5</v>
      </c>
      <c r="F4" s="3" t="s">
        <v>6</v>
      </c>
    </row>
    <row r="5" customFormat="false" ht="15" hidden="false" customHeight="true" outlineLevel="0" collapsed="false">
      <c r="B5" s="1" t="n">
        <v>0.1</v>
      </c>
      <c r="C5" s="1" t="n">
        <v>100</v>
      </c>
      <c r="D5" s="1" t="n">
        <v>0.458189844239032</v>
      </c>
      <c r="E5" s="1" t="n">
        <v>21734.6006695236</v>
      </c>
      <c r="F5" s="1" t="n">
        <v>3634808.1460884</v>
      </c>
    </row>
    <row r="6" customFormat="false" ht="15" hidden="false" customHeight="true" outlineLevel="0" collapsed="false">
      <c r="B6" s="1" t="n">
        <v>1</v>
      </c>
      <c r="C6" s="1" t="n">
        <v>100</v>
      </c>
      <c r="D6" s="1" t="n">
        <v>0.460340410022741</v>
      </c>
      <c r="E6" s="1" t="n">
        <v>21441.893506749</v>
      </c>
      <c r="F6" s="1" t="n">
        <v>3635409.20028695</v>
      </c>
    </row>
    <row r="7" customFormat="false" ht="15" hidden="false" customHeight="true" outlineLevel="0" collapsed="false">
      <c r="B7" s="1" t="n">
        <v>2</v>
      </c>
      <c r="C7" s="1" t="n">
        <v>100</v>
      </c>
      <c r="D7" s="1" t="n">
        <v>0.451091532035757</v>
      </c>
      <c r="E7" s="1" t="n">
        <v>21833.0751288268</v>
      </c>
      <c r="F7" s="1" t="n">
        <v>3634582.53374506</v>
      </c>
    </row>
    <row r="8" customFormat="false" ht="15" hidden="false" customHeight="true" outlineLevel="0" collapsed="false">
      <c r="B8" s="1" t="n">
        <v>0.1</v>
      </c>
      <c r="C8" s="1" t="n">
        <v>1000</v>
      </c>
      <c r="D8" s="6" t="n">
        <v>0.518186733828053</v>
      </c>
      <c r="E8" s="6" t="n">
        <v>17507.0796697772</v>
      </c>
      <c r="F8" s="6" t="n">
        <v>3639710.89244633</v>
      </c>
      <c r="G8" s="7" t="s">
        <v>8</v>
      </c>
    </row>
    <row r="9" customFormat="false" ht="15" hidden="false" customHeight="true" outlineLevel="0" collapsed="false">
      <c r="B9" s="1" t="n">
        <v>1</v>
      </c>
      <c r="C9" s="1" t="n">
        <v>1000</v>
      </c>
      <c r="D9" s="1" t="n">
        <v>0.464364020266942</v>
      </c>
      <c r="E9" s="1" t="n">
        <v>21033.609462612</v>
      </c>
      <c r="F9" s="1" t="n">
        <v>3635902.00799463</v>
      </c>
    </row>
    <row r="10" customFormat="false" ht="15" hidden="false" customHeight="true" outlineLevel="0" collapsed="false">
      <c r="B10" s="1" t="n">
        <v>2</v>
      </c>
      <c r="C10" s="1" t="n">
        <v>1000</v>
      </c>
      <c r="D10" s="1" t="n">
        <v>0.468195324465073</v>
      </c>
      <c r="E10" s="1" t="n">
        <v>21486.787121652</v>
      </c>
      <c r="F10" s="1" t="n">
        <v>3635019.19371233</v>
      </c>
    </row>
    <row r="11" customFormat="false" ht="15" hidden="false" customHeight="true" outlineLevel="0" collapsed="false">
      <c r="B11" s="1" t="n">
        <v>0.1</v>
      </c>
      <c r="C11" s="1" t="n">
        <v>10000</v>
      </c>
      <c r="D11" s="1" t="n">
        <v>0.457225677512179</v>
      </c>
      <c r="E11" s="1" t="n">
        <v>22996.5370539689</v>
      </c>
      <c r="F11" s="1" t="n">
        <v>3635804.62531335</v>
      </c>
    </row>
    <row r="12" customFormat="false" ht="15" hidden="false" customHeight="true" outlineLevel="0" collapsed="false">
      <c r="B12" s="1" t="n">
        <v>1</v>
      </c>
      <c r="C12" s="1" t="n">
        <v>10000</v>
      </c>
      <c r="D12" s="1" t="n">
        <v>0.475124741241429</v>
      </c>
      <c r="E12" s="1" t="n">
        <v>20689.3156975147</v>
      </c>
      <c r="F12" s="5" t="n">
        <v>3634480.13856269</v>
      </c>
    </row>
    <row r="13" customFormat="false" ht="15" hidden="false" customHeight="true" outlineLevel="0" collapsed="false">
      <c r="B13" s="1" t="n">
        <v>2</v>
      </c>
      <c r="C13" s="1" t="n">
        <v>10000</v>
      </c>
      <c r="D13" s="4"/>
      <c r="E13" s="4"/>
      <c r="F13" s="4"/>
    </row>
    <row r="14" customFormat="false" ht="15" hidden="false" customHeight="true" outlineLevel="0" collapsed="false">
      <c r="B14" s="1" t="n">
        <v>0.1</v>
      </c>
      <c r="C14" s="1" t="n">
        <v>25000</v>
      </c>
      <c r="D14" s="4"/>
      <c r="E14" s="4"/>
      <c r="F14" s="4"/>
    </row>
    <row r="15" customFormat="false" ht="15" hidden="false" customHeight="true" outlineLevel="0" collapsed="false">
      <c r="B15" s="1" t="n">
        <v>1</v>
      </c>
      <c r="C15" s="1" t="n">
        <v>25000</v>
      </c>
      <c r="D15" s="4"/>
      <c r="E15" s="4"/>
      <c r="F15" s="4"/>
    </row>
    <row r="16" customFormat="false" ht="15" hidden="false" customHeight="true" outlineLevel="0" collapsed="false">
      <c r="B16" s="1" t="n">
        <v>2</v>
      </c>
      <c r="C16" s="1" t="n">
        <v>25000</v>
      </c>
      <c r="D16" s="4"/>
      <c r="E16" s="4"/>
      <c r="F16" s="4"/>
    </row>
    <row r="18" customFormat="false" ht="15" hidden="false" customHeight="true" outlineLevel="0" collapsed="false">
      <c r="C18" s="8" t="s">
        <v>9</v>
      </c>
      <c r="D18" s="9" t="n">
        <f aca="false">D12</f>
        <v>0.475124741241429</v>
      </c>
      <c r="E18" s="9" t="n">
        <f aca="false">E12</f>
        <v>20689.3156975147</v>
      </c>
      <c r="F18" s="10" t="n">
        <f aca="false">MIN(F5:F12)</f>
        <v>3634480.13856269</v>
      </c>
    </row>
    <row r="19" customFormat="false" ht="15" hidden="false" customHeight="true" outlineLevel="0" collapsed="false">
      <c r="C19" s="11" t="s">
        <v>10</v>
      </c>
      <c r="D19" s="12"/>
      <c r="E19" s="12"/>
      <c r="F19" s="13"/>
    </row>
    <row r="20" customFormat="false" ht="15" hidden="false" customHeight="true" outlineLevel="0" collapsed="false">
      <c r="C20" s="11" t="s">
        <v>11</v>
      </c>
      <c r="D20" s="12" t="n">
        <f aca="false">MIN(D5:D7,D9:D12)</f>
        <v>0.451091532035757</v>
      </c>
      <c r="E20" s="12" t="n">
        <f aca="false">MIN(E5:E7,E9:E12)</f>
        <v>20689.3156975147</v>
      </c>
      <c r="F20" s="13"/>
    </row>
    <row r="21" customFormat="false" ht="15" hidden="false" customHeight="true" outlineLevel="0" collapsed="false">
      <c r="C21" s="14" t="s">
        <v>12</v>
      </c>
      <c r="D21" s="15" t="n">
        <f aca="false">MAX(D5:D7,D9:D12)</f>
        <v>0.475124741241429</v>
      </c>
      <c r="E21" s="15" t="n">
        <f aca="false">MAX(E5:E7,E9:E12)</f>
        <v>22996.5370539689</v>
      </c>
      <c r="F21" s="16"/>
    </row>
    <row r="23" customFormat="false" ht="15" hidden="false" customHeight="true" outlineLevel="0" collapsed="false">
      <c r="C23" s="1" t="s">
        <v>13</v>
      </c>
      <c r="D23" s="1"/>
      <c r="E23" s="1" t="n">
        <v>287042</v>
      </c>
      <c r="F23" s="1" t="s">
        <v>14</v>
      </c>
    </row>
    <row r="24" customFormat="false" ht="15" hidden="false" customHeight="true" outlineLevel="0" collapsed="false">
      <c r="C24" s="1"/>
      <c r="D24" s="1"/>
      <c r="E24" s="1" t="n">
        <v>0.366</v>
      </c>
      <c r="F24" s="1" t="s">
        <v>15</v>
      </c>
    </row>
    <row r="25" customFormat="false" ht="15" hidden="false" customHeight="true" outlineLevel="0" collapsed="false">
      <c r="C25" s="12" t="s">
        <v>16</v>
      </c>
      <c r="D25" s="1"/>
      <c r="E25" s="1" t="n">
        <f aca="false">E23/E24^2</f>
        <v>2142808.08623727</v>
      </c>
      <c r="F25" s="1" t="s">
        <v>17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2.0407407407407"/>
    <col collapsed="false" hidden="false" max="1025" min="7" style="1" width="12.0407407407407"/>
  </cols>
  <sheetData>
    <row r="1" customFormat="false" ht="15" hidden="false" customHeight="true" outlineLevel="0" collapsed="false">
      <c r="A1" s="2" t="s">
        <v>19</v>
      </c>
    </row>
    <row r="3" customFormat="false" ht="15" hidden="false" customHeight="true" outlineLevel="0" collapsed="false">
      <c r="A3" s="3" t="s">
        <v>1</v>
      </c>
      <c r="B3" s="1" t="s">
        <v>2</v>
      </c>
      <c r="D3" s="1" t="s">
        <v>3</v>
      </c>
    </row>
    <row r="4" customFormat="false" ht="15" hidden="false" customHeight="true" outlineLevel="0" collapsed="false">
      <c r="B4" s="3" t="s">
        <v>4</v>
      </c>
      <c r="C4" s="3" t="s">
        <v>5</v>
      </c>
      <c r="D4" s="3" t="s">
        <v>4</v>
      </c>
      <c r="E4" s="3" t="s">
        <v>5</v>
      </c>
      <c r="F4" s="3" t="s">
        <v>6</v>
      </c>
    </row>
    <row r="5" customFormat="false" ht="15" hidden="false" customHeight="true" outlineLevel="0" collapsed="false">
      <c r="B5" s="1" t="n">
        <v>0.1</v>
      </c>
      <c r="C5" s="1" t="n">
        <v>100</v>
      </c>
      <c r="D5" s="4"/>
      <c r="E5" s="4"/>
      <c r="F5" s="4"/>
    </row>
    <row r="6" customFormat="false" ht="15" hidden="false" customHeight="true" outlineLevel="0" collapsed="false">
      <c r="B6" s="1" t="n">
        <v>1</v>
      </c>
      <c r="C6" s="1" t="n">
        <v>100</v>
      </c>
      <c r="D6" s="4"/>
      <c r="E6" s="4"/>
      <c r="F6" s="4"/>
    </row>
    <row r="7" customFormat="false" ht="15" hidden="false" customHeight="true" outlineLevel="0" collapsed="false">
      <c r="B7" s="1" t="n">
        <v>2</v>
      </c>
      <c r="C7" s="1" t="n">
        <v>100</v>
      </c>
      <c r="D7" s="4"/>
      <c r="E7" s="4"/>
      <c r="F7" s="4"/>
    </row>
    <row r="8" customFormat="false" ht="15" hidden="false" customHeight="true" outlineLevel="0" collapsed="false">
      <c r="B8" s="1" t="n">
        <v>0.1</v>
      </c>
      <c r="C8" s="1" t="n">
        <v>1000</v>
      </c>
      <c r="D8" s="4"/>
      <c r="E8" s="4"/>
      <c r="F8" s="4"/>
    </row>
    <row r="9" customFormat="false" ht="15" hidden="false" customHeight="true" outlineLevel="0" collapsed="false">
      <c r="B9" s="1" t="n">
        <v>1</v>
      </c>
      <c r="C9" s="1" t="n">
        <v>1000</v>
      </c>
      <c r="D9" s="1" t="n">
        <v>0.692538402307733</v>
      </c>
      <c r="E9" s="1" t="n">
        <v>14068.6033799457</v>
      </c>
      <c r="F9" s="1" t="n">
        <v>4557971.52985611</v>
      </c>
    </row>
    <row r="10" customFormat="false" ht="15" hidden="false" customHeight="true" outlineLevel="0" collapsed="false">
      <c r="B10" s="1" t="n">
        <v>2</v>
      </c>
      <c r="C10" s="1" t="n">
        <v>1000</v>
      </c>
      <c r="D10" s="1" t="n">
        <v>0.654987254029706</v>
      </c>
      <c r="E10" s="1" t="n">
        <v>16299.0972672151</v>
      </c>
      <c r="F10" s="1" t="n">
        <v>4558430.03949515</v>
      </c>
    </row>
    <row r="11" customFormat="false" ht="15" hidden="false" customHeight="true" outlineLevel="0" collapsed="false">
      <c r="B11" s="1" t="n">
        <v>0.1</v>
      </c>
      <c r="C11" s="1" t="n">
        <v>10000</v>
      </c>
      <c r="D11" s="1" t="n">
        <v>0.651902472546248</v>
      </c>
      <c r="E11" s="1" t="n">
        <v>16233.7906241058</v>
      </c>
      <c r="F11" s="1" t="n">
        <v>4558486.85822747</v>
      </c>
    </row>
    <row r="12" customFormat="false" ht="15" hidden="false" customHeight="true" outlineLevel="0" collapsed="false">
      <c r="B12" s="1" t="n">
        <v>1</v>
      </c>
      <c r="C12" s="1" t="n">
        <v>10000</v>
      </c>
      <c r="D12" s="1" t="n">
        <v>0.682517709687392</v>
      </c>
      <c r="E12" s="1" t="n">
        <v>14775.4935221994</v>
      </c>
      <c r="F12" s="1" t="n">
        <v>4557360.28389921</v>
      </c>
    </row>
    <row r="13" customFormat="false" ht="15" hidden="false" customHeight="true" outlineLevel="0" collapsed="false">
      <c r="B13" s="1" t="n">
        <v>2</v>
      </c>
      <c r="C13" s="1" t="n">
        <v>10000</v>
      </c>
      <c r="D13" s="4"/>
      <c r="E13" s="4"/>
      <c r="F13" s="4"/>
    </row>
    <row r="14" customFormat="false" ht="15" hidden="false" customHeight="true" outlineLevel="0" collapsed="false">
      <c r="B14" s="1" t="n">
        <v>0.1</v>
      </c>
      <c r="C14" s="1" t="n">
        <v>25000</v>
      </c>
      <c r="D14" s="1" t="n">
        <v>0.67804416862577</v>
      </c>
      <c r="E14" s="1" t="n">
        <v>14813.9304688354</v>
      </c>
      <c r="F14" s="5" t="n">
        <v>4557227.83331182</v>
      </c>
    </row>
    <row r="15" customFormat="false" ht="15" hidden="false" customHeight="true" outlineLevel="0" collapsed="false">
      <c r="B15" s="1" t="n">
        <v>1</v>
      </c>
      <c r="C15" s="1" t="n">
        <v>25000</v>
      </c>
      <c r="D15" s="1" t="n">
        <v>0.678223288598451</v>
      </c>
      <c r="E15" s="1" t="n">
        <v>15313.4973408118</v>
      </c>
      <c r="F15" s="1" t="n">
        <v>4557423.74439755</v>
      </c>
    </row>
    <row r="16" customFormat="false" ht="15" hidden="false" customHeight="true" outlineLevel="0" collapsed="false">
      <c r="B16" s="1" t="n">
        <v>2</v>
      </c>
      <c r="C16" s="1" t="n">
        <v>25000</v>
      </c>
      <c r="D16" s="4"/>
      <c r="E16" s="4"/>
      <c r="F16" s="4"/>
    </row>
    <row r="18" customFormat="false" ht="15" hidden="false" customHeight="true" outlineLevel="0" collapsed="false">
      <c r="C18" s="8" t="s">
        <v>9</v>
      </c>
      <c r="D18" s="9" t="n">
        <f aca="false">D14</f>
        <v>0.67804416862577</v>
      </c>
      <c r="E18" s="9" t="n">
        <f aca="false">E14</f>
        <v>14813.9304688354</v>
      </c>
      <c r="F18" s="10" t="n">
        <f aca="false">MIN(F9:F12,F14:F15)</f>
        <v>4557227.83331182</v>
      </c>
    </row>
    <row r="19" customFormat="false" ht="15" hidden="false" customHeight="true" outlineLevel="0" collapsed="false">
      <c r="C19" s="11" t="s">
        <v>10</v>
      </c>
      <c r="D19" s="12"/>
      <c r="E19" s="12"/>
      <c r="F19" s="13"/>
    </row>
    <row r="20" customFormat="false" ht="15" hidden="false" customHeight="true" outlineLevel="0" collapsed="false">
      <c r="C20" s="11" t="s">
        <v>11</v>
      </c>
      <c r="D20" s="12" t="n">
        <f aca="false">MIN(D9:D12,D14:D15)</f>
        <v>0.651902472546248</v>
      </c>
      <c r="E20" s="12" t="n">
        <f aca="false">MIN(E9:E12,E14:E15)</f>
        <v>14068.6033799457</v>
      </c>
      <c r="F20" s="13"/>
    </row>
    <row r="21" customFormat="false" ht="15" hidden="false" customHeight="true" outlineLevel="0" collapsed="false">
      <c r="C21" s="14" t="s">
        <v>12</v>
      </c>
      <c r="D21" s="15" t="n">
        <f aca="false">MAX(D9:D12,D14:D15)</f>
        <v>0.692538402307733</v>
      </c>
      <c r="E21" s="15" t="n">
        <f aca="false">MAX(E9:E12,E14:E15)</f>
        <v>16299.0972672151</v>
      </c>
      <c r="F21" s="16"/>
    </row>
    <row r="23" customFormat="false" ht="15" hidden="false" customHeight="true" outlineLevel="0" collapsed="false">
      <c r="C23" s="1" t="s">
        <v>13</v>
      </c>
      <c r="D23" s="1"/>
      <c r="E23" s="1" t="n">
        <v>150378</v>
      </c>
      <c r="F23" s="1" t="s">
        <v>14</v>
      </c>
    </row>
    <row r="24" customFormat="false" ht="15" hidden="false" customHeight="true" outlineLevel="0" collapsed="false">
      <c r="C24" s="1"/>
      <c r="D24" s="1"/>
      <c r="E24" s="1" t="n">
        <v>0.366</v>
      </c>
      <c r="F24" s="1" t="s">
        <v>15</v>
      </c>
    </row>
    <row r="25" customFormat="false" ht="15" hidden="false" customHeight="true" outlineLevel="0" collapsed="false">
      <c r="C25" s="1" t="s">
        <v>16</v>
      </c>
      <c r="D25" s="1"/>
      <c r="E25" s="1" t="n">
        <f aca="false">E23/E24^2</f>
        <v>1122592.49305742</v>
      </c>
      <c r="F25" s="1" t="s">
        <v>17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7" min="1" style="0" width="12.0407407407407"/>
    <col collapsed="false" hidden="false" max="1025" min="8" style="1" width="12.0407407407407"/>
  </cols>
  <sheetData>
    <row r="1" customFormat="false" ht="15" hidden="false" customHeight="true" outlineLevel="0" collapsed="false">
      <c r="A1" s="2" t="s">
        <v>20</v>
      </c>
    </row>
    <row r="3" customFormat="false" ht="15" hidden="false" customHeight="true" outlineLevel="0" collapsed="false">
      <c r="A3" s="3" t="s">
        <v>1</v>
      </c>
      <c r="B3" s="1" t="s">
        <v>2</v>
      </c>
      <c r="D3" s="1" t="s">
        <v>3</v>
      </c>
    </row>
    <row r="4" customFormat="false" ht="15" hidden="false" customHeight="true" outlineLevel="0" collapsed="false">
      <c r="B4" s="3" t="s">
        <v>4</v>
      </c>
      <c r="C4" s="3" t="s">
        <v>5</v>
      </c>
      <c r="D4" s="3" t="s">
        <v>4</v>
      </c>
      <c r="E4" s="3" t="s">
        <v>5</v>
      </c>
      <c r="F4" s="3" t="s">
        <v>6</v>
      </c>
    </row>
    <row r="5" customFormat="false" ht="15" hidden="false" customHeight="true" outlineLevel="0" collapsed="false">
      <c r="B5" s="1" t="n">
        <v>0.1</v>
      </c>
      <c r="C5" s="1" t="n">
        <v>1000</v>
      </c>
      <c r="D5" s="1" t="n">
        <v>0.58143314374978</v>
      </c>
      <c r="E5" s="1" t="n">
        <v>19112.2080532696</v>
      </c>
      <c r="F5" s="1" t="n">
        <v>4080836.52914518</v>
      </c>
    </row>
    <row r="6" customFormat="false" ht="15" hidden="false" customHeight="true" outlineLevel="0" collapsed="false">
      <c r="B6" s="1" t="n">
        <v>1</v>
      </c>
      <c r="C6" s="1" t="n">
        <v>1000</v>
      </c>
      <c r="D6" s="1" t="n">
        <v>0.588414460255239</v>
      </c>
      <c r="E6" s="1" t="n">
        <v>18591.5848404619</v>
      </c>
      <c r="F6" s="5" t="n">
        <v>4080786.83408659</v>
      </c>
    </row>
    <row r="7" customFormat="false" ht="15" hidden="false" customHeight="true" outlineLevel="0" collapsed="false">
      <c r="B7" s="1" t="n">
        <v>2</v>
      </c>
      <c r="C7" s="1" t="n">
        <v>1000</v>
      </c>
      <c r="D7" s="1" t="n">
        <v>0.607372871268403</v>
      </c>
      <c r="E7" s="1" t="n">
        <v>17338.7851329708</v>
      </c>
      <c r="F7" s="1" t="n">
        <v>4081156.89317011</v>
      </c>
    </row>
    <row r="8" customFormat="false" ht="15" hidden="false" customHeight="true" outlineLevel="0" collapsed="false">
      <c r="B8" s="1" t="n">
        <v>0.1</v>
      </c>
      <c r="C8" s="1" t="n">
        <v>10000</v>
      </c>
      <c r="D8" s="1" t="n">
        <v>0.586968971692249</v>
      </c>
      <c r="E8" s="1" t="n">
        <v>18798.1770049102</v>
      </c>
      <c r="F8" s="1" t="n">
        <v>4081745.44401031</v>
      </c>
    </row>
    <row r="9" customFormat="false" ht="15" hidden="false" customHeight="true" outlineLevel="0" collapsed="false">
      <c r="B9" s="1" t="n">
        <v>1</v>
      </c>
      <c r="C9" s="1" t="n">
        <v>10000</v>
      </c>
      <c r="D9" s="6" t="n">
        <v>0.600290229418244</v>
      </c>
      <c r="E9" s="6" t="n">
        <v>18058.4228368264</v>
      </c>
      <c r="F9" s="6" t="n">
        <v>4076810.08375568</v>
      </c>
      <c r="G9" s="7" t="s">
        <v>21</v>
      </c>
    </row>
    <row r="10" customFormat="false" ht="15" hidden="false" customHeight="true" outlineLevel="0" collapsed="false">
      <c r="B10" s="1" t="n">
        <v>2</v>
      </c>
      <c r="C10" s="1" t="n">
        <v>10000</v>
      </c>
      <c r="D10" s="4"/>
      <c r="E10" s="4"/>
      <c r="F10" s="4"/>
    </row>
    <row r="11" customFormat="false" ht="15" hidden="false" customHeight="true" outlineLevel="0" collapsed="false">
      <c r="B11" s="1" t="n">
        <v>0.1</v>
      </c>
      <c r="C11" s="1" t="n">
        <v>25000</v>
      </c>
      <c r="D11" s="17" t="n">
        <v>0.104999999999999</v>
      </c>
      <c r="E11" s="17" t="n">
        <v>25000</v>
      </c>
      <c r="F11" s="17" t="n">
        <v>5238144.77030426</v>
      </c>
      <c r="G11" s="1" t="s">
        <v>22</v>
      </c>
    </row>
    <row r="12" customFormat="false" ht="15" hidden="false" customHeight="true" outlineLevel="0" collapsed="false">
      <c r="B12" s="1" t="n">
        <v>1</v>
      </c>
      <c r="C12" s="1" t="n">
        <v>25000</v>
      </c>
      <c r="D12" s="4"/>
      <c r="E12" s="4"/>
      <c r="F12" s="4"/>
    </row>
    <row r="13" customFormat="false" ht="15" hidden="false" customHeight="true" outlineLevel="0" collapsed="false">
      <c r="B13" s="1" t="n">
        <v>2</v>
      </c>
      <c r="C13" s="1" t="n">
        <v>25000</v>
      </c>
      <c r="D13" s="4"/>
      <c r="E13" s="4"/>
      <c r="F13" s="4"/>
    </row>
    <row r="15" customFormat="false" ht="15" hidden="false" customHeight="true" outlineLevel="0" collapsed="false">
      <c r="C15" s="8" t="s">
        <v>9</v>
      </c>
      <c r="D15" s="9" t="n">
        <f aca="false">D6</f>
        <v>0.588414460255239</v>
      </c>
      <c r="E15" s="9" t="n">
        <f aca="false">E6</f>
        <v>18591.5848404619</v>
      </c>
      <c r="F15" s="10" t="n">
        <f aca="false">MIN(F5:F8)</f>
        <v>4080786.83408659</v>
      </c>
    </row>
    <row r="16" customFormat="false" ht="15" hidden="false" customHeight="true" outlineLevel="0" collapsed="false">
      <c r="C16" s="11" t="s">
        <v>10</v>
      </c>
      <c r="D16" s="12"/>
      <c r="E16" s="12"/>
      <c r="F16" s="13"/>
    </row>
    <row r="17" customFormat="false" ht="15" hidden="false" customHeight="true" outlineLevel="0" collapsed="false">
      <c r="C17" s="11" t="s">
        <v>11</v>
      </c>
      <c r="D17" s="12" t="n">
        <f aca="false">MIN(D5:D8)</f>
        <v>0.58143314374978</v>
      </c>
      <c r="E17" s="12" t="n">
        <f aca="false">MIN(E5:E8)</f>
        <v>17338.7851329708</v>
      </c>
      <c r="F17" s="13"/>
    </row>
    <row r="18" customFormat="false" ht="15" hidden="false" customHeight="true" outlineLevel="0" collapsed="false">
      <c r="C18" s="14" t="s">
        <v>12</v>
      </c>
      <c r="D18" s="15" t="n">
        <f aca="false">MAX(D5:D8)</f>
        <v>0.607372871268403</v>
      </c>
      <c r="E18" s="15" t="n">
        <f aca="false">MAX(E5:E8)</f>
        <v>19112.2080532696</v>
      </c>
      <c r="F18" s="16"/>
    </row>
    <row r="20" customFormat="false" ht="15" hidden="false" customHeight="true" outlineLevel="0" collapsed="false">
      <c r="C20" s="1" t="s">
        <v>13</v>
      </c>
      <c r="D20" s="1"/>
      <c r="E20" s="1" t="n">
        <v>199968</v>
      </c>
      <c r="F20" s="1" t="s">
        <v>14</v>
      </c>
    </row>
    <row r="21" customFormat="false" ht="15" hidden="false" customHeight="true" outlineLevel="0" collapsed="false">
      <c r="C21" s="1"/>
      <c r="D21" s="1"/>
      <c r="E21" s="1" t="n">
        <v>0.366</v>
      </c>
      <c r="F21" s="1" t="s">
        <v>15</v>
      </c>
    </row>
    <row r="22" customFormat="false" ht="15" hidden="false" customHeight="true" outlineLevel="0" collapsed="false">
      <c r="C22" s="1" t="s">
        <v>16</v>
      </c>
      <c r="D22" s="1"/>
      <c r="E22" s="1" t="n">
        <f aca="false">E20/E21^2</f>
        <v>1492788.67687898</v>
      </c>
      <c r="F22" s="1" t="s">
        <v>17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1" width="12.0518518518519"/>
  </cols>
  <sheetData>
    <row r="1" customFormat="false" ht="15" hidden="false" customHeight="true" outlineLevel="0" collapsed="false">
      <c r="A1" s="2" t="s">
        <v>23</v>
      </c>
      <c r="B1" s="0"/>
      <c r="C1" s="0"/>
      <c r="D1" s="0"/>
      <c r="E1" s="0"/>
      <c r="F1" s="0"/>
    </row>
    <row r="2" customFormat="false" ht="15" hidden="false" customHeight="true" outlineLevel="0" collapsed="false">
      <c r="A2" s="0"/>
      <c r="B2" s="0"/>
      <c r="C2" s="0"/>
      <c r="D2" s="0"/>
      <c r="E2" s="0"/>
      <c r="F2" s="0"/>
    </row>
    <row r="3" customFormat="false" ht="15" hidden="false" customHeight="true" outlineLevel="0" collapsed="false">
      <c r="A3" s="3" t="s">
        <v>1</v>
      </c>
      <c r="B3" s="1" t="s">
        <v>2</v>
      </c>
      <c r="C3" s="0"/>
      <c r="D3" s="1" t="s">
        <v>3</v>
      </c>
      <c r="E3" s="0"/>
      <c r="F3" s="0"/>
    </row>
    <row r="4" customFormat="false" ht="15" hidden="false" customHeight="true" outlineLevel="0" collapsed="false">
      <c r="B4" s="3" t="s">
        <v>4</v>
      </c>
      <c r="C4" s="3" t="s">
        <v>5</v>
      </c>
      <c r="D4" s="3" t="s">
        <v>4</v>
      </c>
      <c r="E4" s="3" t="s">
        <v>5</v>
      </c>
      <c r="F4" s="3" t="s">
        <v>6</v>
      </c>
    </row>
    <row r="5" customFormat="false" ht="15" hidden="false" customHeight="true" outlineLevel="0" collapsed="false">
      <c r="B5" s="1" t="n">
        <v>0.2</v>
      </c>
      <c r="C5" s="1" t="n">
        <v>5000</v>
      </c>
      <c r="D5" s="1" t="n">
        <v>0.562734840095523</v>
      </c>
      <c r="E5" s="1" t="n">
        <v>13862.0786302664</v>
      </c>
      <c r="F5" s="5" t="n">
        <v>4019121.994206</v>
      </c>
    </row>
    <row r="6" customFormat="false" ht="15" hidden="false" customHeight="true" outlineLevel="0" collapsed="false">
      <c r="B6" s="1" t="n">
        <v>1</v>
      </c>
      <c r="C6" s="1" t="n">
        <v>5000</v>
      </c>
      <c r="D6" s="1" t="n">
        <v>0.587206410124099</v>
      </c>
      <c r="E6" s="1" t="n">
        <v>13259.2243893428</v>
      </c>
      <c r="F6" s="1" t="n">
        <v>4019777.42645167</v>
      </c>
    </row>
    <row r="7" customFormat="false" ht="15" hidden="false" customHeight="true" outlineLevel="0" collapsed="false">
      <c r="B7" s="1" t="n">
        <v>1.5</v>
      </c>
      <c r="C7" s="1" t="n">
        <v>5000</v>
      </c>
      <c r="D7" s="18"/>
      <c r="E7" s="18"/>
      <c r="F7" s="18"/>
    </row>
    <row r="8" customFormat="false" ht="15" hidden="false" customHeight="true" outlineLevel="0" collapsed="false">
      <c r="B8" s="1" t="n">
        <v>0.2</v>
      </c>
      <c r="C8" s="1" t="n">
        <v>15000</v>
      </c>
      <c r="D8" s="1" t="n">
        <v>0.582056847852461</v>
      </c>
      <c r="E8" s="1" t="n">
        <v>13266.2648824395</v>
      </c>
      <c r="F8" s="1" t="n">
        <v>4020305.20254861</v>
      </c>
    </row>
    <row r="9" customFormat="false" ht="15" hidden="false" customHeight="true" outlineLevel="0" collapsed="false">
      <c r="B9" s="1" t="n">
        <v>1</v>
      </c>
      <c r="C9" s="1" t="n">
        <v>15000</v>
      </c>
      <c r="D9" s="18"/>
      <c r="E9" s="18"/>
      <c r="F9" s="18"/>
    </row>
    <row r="10" customFormat="false" ht="15" hidden="false" customHeight="true" outlineLevel="0" collapsed="false">
      <c r="B10" s="1" t="n">
        <v>1.5</v>
      </c>
      <c r="C10" s="1" t="n">
        <v>15000</v>
      </c>
      <c r="D10" s="18"/>
      <c r="E10" s="18"/>
      <c r="F10" s="18"/>
    </row>
    <row r="11" customFormat="false" ht="15" hidden="false" customHeight="true" outlineLevel="0" collapsed="false">
      <c r="B11" s="1" t="n">
        <v>0.2</v>
      </c>
      <c r="C11" s="1" t="n">
        <v>25000</v>
      </c>
      <c r="D11" s="1" t="n">
        <v>0.596891601707394</v>
      </c>
      <c r="E11" s="1" t="n">
        <v>12977.9143954351</v>
      </c>
      <c r="F11" s="1" t="n">
        <v>4020487.07271116</v>
      </c>
    </row>
    <row r="12" customFormat="false" ht="15" hidden="false" customHeight="true" outlineLevel="0" collapsed="false">
      <c r="B12" s="1" t="n">
        <v>1</v>
      </c>
      <c r="C12" s="1" t="n">
        <v>25000</v>
      </c>
      <c r="D12" s="6" t="n">
        <v>0.459764813149752</v>
      </c>
      <c r="E12" s="6" t="n">
        <v>24253.9641901849</v>
      </c>
      <c r="F12" s="6" t="n">
        <v>4054510.77455116</v>
      </c>
      <c r="G12" s="7" t="s">
        <v>8</v>
      </c>
    </row>
    <row r="13" customFormat="false" ht="15" hidden="false" customHeight="true" outlineLevel="0" collapsed="false">
      <c r="B13" s="1" t="n">
        <v>1.5</v>
      </c>
      <c r="C13" s="1" t="n">
        <v>25000</v>
      </c>
      <c r="D13" s="18"/>
      <c r="E13" s="18"/>
      <c r="F13" s="18"/>
    </row>
    <row r="14" customFormat="false" ht="16" hidden="false" customHeight="true" outlineLevel="0" collapsed="false">
      <c r="C14" s="0"/>
      <c r="D14" s="0"/>
      <c r="E14" s="0"/>
      <c r="F14" s="0"/>
    </row>
    <row r="15" customFormat="false" ht="15" hidden="false" customHeight="true" outlineLevel="0" collapsed="false">
      <c r="C15" s="8" t="s">
        <v>9</v>
      </c>
      <c r="D15" s="9" t="n">
        <f aca="false">D5</f>
        <v>0.562734840095523</v>
      </c>
      <c r="E15" s="9" t="n">
        <f aca="false">E5</f>
        <v>13862.0786302664</v>
      </c>
      <c r="F15" s="10" t="n">
        <f aca="false">MIN(F5:F6,F8,F11:F12)</f>
        <v>4019121.994206</v>
      </c>
    </row>
    <row r="16" customFormat="false" ht="15" hidden="false" customHeight="true" outlineLevel="0" collapsed="false">
      <c r="C16" s="11" t="s">
        <v>10</v>
      </c>
      <c r="D16" s="12"/>
      <c r="E16" s="12"/>
      <c r="F16" s="13"/>
    </row>
    <row r="17" customFormat="false" ht="15" hidden="false" customHeight="true" outlineLevel="0" collapsed="false">
      <c r="C17" s="11" t="s">
        <v>11</v>
      </c>
      <c r="D17" s="12" t="n">
        <f aca="false">MIN(D5:D6,D8,D11)</f>
        <v>0.562734840095523</v>
      </c>
      <c r="E17" s="12" t="n">
        <f aca="false">MIN(E5:E6,E8,E11)</f>
        <v>12977.9143954351</v>
      </c>
      <c r="F17" s="13"/>
    </row>
    <row r="18" customFormat="false" ht="16" hidden="false" customHeight="true" outlineLevel="0" collapsed="false">
      <c r="C18" s="14" t="s">
        <v>12</v>
      </c>
      <c r="D18" s="15" t="n">
        <f aca="false">MAX(D5:D6,D8,D11)</f>
        <v>0.596891601707394</v>
      </c>
      <c r="E18" s="15" t="n">
        <f aca="false">MAX(E5:E6,E8,E11)</f>
        <v>13862.0786302664</v>
      </c>
      <c r="F18" s="16"/>
    </row>
    <row r="19" customFormat="false" ht="15" hidden="false" customHeight="true" outlineLevel="0" collapsed="false">
      <c r="C19" s="0"/>
      <c r="E19" s="0"/>
      <c r="F19" s="0"/>
    </row>
    <row r="20" customFormat="false" ht="15" hidden="false" customHeight="true" outlineLevel="0" collapsed="false">
      <c r="C20" s="1" t="s">
        <v>13</v>
      </c>
      <c r="E20" s="1" t="n">
        <v>169615</v>
      </c>
      <c r="F20" s="1" t="s">
        <v>14</v>
      </c>
    </row>
    <row r="21" customFormat="false" ht="15" hidden="false" customHeight="true" outlineLevel="0" collapsed="false">
      <c r="C21" s="0"/>
      <c r="E21" s="1" t="n">
        <v>0.366</v>
      </c>
      <c r="F21" s="1" t="s">
        <v>15</v>
      </c>
    </row>
    <row r="22" customFormat="false" ht="15" hidden="false" customHeight="true" outlineLevel="0" collapsed="false">
      <c r="C22" s="1" t="s">
        <v>16</v>
      </c>
      <c r="E22" s="1" t="n">
        <f aca="false">E20/E21^2</f>
        <v>1266199.34903998</v>
      </c>
      <c r="F22" s="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6" min="1" style="0" width="12.0407407407407"/>
    <col collapsed="false" hidden="false" max="1025" min="7" style="1" width="12.0407407407407"/>
  </cols>
  <sheetData>
    <row r="1" customFormat="false" ht="15" hidden="false" customHeight="true" outlineLevel="0" collapsed="false">
      <c r="A1" s="2" t="s">
        <v>24</v>
      </c>
    </row>
    <row r="3" customFormat="false" ht="15" hidden="false" customHeight="true" outlineLevel="0" collapsed="false">
      <c r="A3" s="3" t="s">
        <v>1</v>
      </c>
      <c r="B3" s="1" t="s">
        <v>2</v>
      </c>
      <c r="D3" s="1" t="s">
        <v>3</v>
      </c>
    </row>
    <row r="4" customFormat="false" ht="15" hidden="false" customHeight="true" outlineLevel="0" collapsed="false">
      <c r="B4" s="3" t="s">
        <v>4</v>
      </c>
      <c r="C4" s="3" t="s">
        <v>5</v>
      </c>
      <c r="D4" s="3" t="s">
        <v>4</v>
      </c>
      <c r="E4" s="3" t="s">
        <v>5</v>
      </c>
      <c r="F4" s="3" t="s">
        <v>6</v>
      </c>
    </row>
    <row r="5" customFormat="false" ht="15" hidden="false" customHeight="true" outlineLevel="0" collapsed="false">
      <c r="B5" s="1" t="n">
        <v>0.1</v>
      </c>
      <c r="C5" s="1" t="n">
        <v>1000</v>
      </c>
      <c r="D5" s="1" t="n">
        <v>0.728834256466295</v>
      </c>
      <c r="E5" s="1" t="n">
        <v>11332.5926282621</v>
      </c>
      <c r="F5" s="1" t="n">
        <v>4252191.3009792</v>
      </c>
    </row>
    <row r="6" customFormat="false" ht="15" hidden="false" customHeight="true" outlineLevel="0" collapsed="false">
      <c r="B6" s="1" t="n">
        <v>1</v>
      </c>
      <c r="C6" s="1" t="n">
        <v>1000</v>
      </c>
      <c r="D6" s="1" t="n">
        <v>0.688366962178784</v>
      </c>
      <c r="E6" s="1" t="n">
        <v>12398.4278575018</v>
      </c>
      <c r="F6" s="1" t="n">
        <v>4248346.99270321</v>
      </c>
    </row>
    <row r="7" customFormat="false" ht="15" hidden="false" customHeight="true" outlineLevel="0" collapsed="false">
      <c r="B7" s="1" t="n">
        <v>2</v>
      </c>
      <c r="C7" s="1" t="n">
        <v>1000</v>
      </c>
      <c r="D7" s="1" t="n">
        <v>0.667577858462754</v>
      </c>
      <c r="E7" s="1" t="n">
        <v>13482.799646518</v>
      </c>
      <c r="F7" s="1" t="n">
        <v>4248677.63197936</v>
      </c>
    </row>
    <row r="8" customFormat="false" ht="15" hidden="false" customHeight="true" outlineLevel="0" collapsed="false">
      <c r="B8" s="1" t="n">
        <v>0.1</v>
      </c>
      <c r="C8" s="1" t="n">
        <v>10000</v>
      </c>
      <c r="D8" s="1" t="n">
        <v>0.659125704241638</v>
      </c>
      <c r="E8" s="1" t="n">
        <v>13423.220323811</v>
      </c>
      <c r="F8" s="5" t="n">
        <v>4247943.72602637</v>
      </c>
    </row>
    <row r="9" customFormat="false" ht="15" hidden="false" customHeight="true" outlineLevel="0" collapsed="false">
      <c r="B9" s="1" t="n">
        <v>1</v>
      </c>
      <c r="C9" s="1" t="n">
        <v>10000</v>
      </c>
      <c r="D9" s="1" t="n">
        <v>0.684557148229129</v>
      </c>
      <c r="E9" s="1" t="n">
        <v>12488.4939511865</v>
      </c>
      <c r="F9" s="1" t="n">
        <v>4248491.5870418</v>
      </c>
    </row>
    <row r="10" customFormat="false" ht="15" hidden="false" customHeight="true" outlineLevel="0" collapsed="false">
      <c r="B10" s="1" t="n">
        <v>2</v>
      </c>
      <c r="C10" s="1" t="n">
        <v>10000</v>
      </c>
      <c r="D10" s="4"/>
      <c r="E10" s="4"/>
      <c r="F10" s="4"/>
    </row>
    <row r="11" customFormat="false" ht="15" hidden="false" customHeight="true" outlineLevel="0" collapsed="false">
      <c r="B11" s="1" t="n">
        <v>0.1</v>
      </c>
      <c r="C11" s="1" t="n">
        <v>25000</v>
      </c>
      <c r="D11" s="1" t="n">
        <v>0.668439540513962</v>
      </c>
      <c r="E11" s="1" t="n">
        <v>12830.4572016817</v>
      </c>
      <c r="F11" s="1" t="n">
        <v>4248212.09024471</v>
      </c>
    </row>
    <row r="12" customFormat="false" ht="15" hidden="false" customHeight="true" outlineLevel="0" collapsed="false">
      <c r="B12" s="1" t="n">
        <v>1</v>
      </c>
      <c r="C12" s="1" t="n">
        <v>25000</v>
      </c>
      <c r="D12" s="6" t="n">
        <v>0.528909693274587</v>
      </c>
      <c r="E12" s="6" t="n">
        <v>26919.9771342277</v>
      </c>
      <c r="F12" s="6" t="n">
        <v>4301141.54772028</v>
      </c>
      <c r="G12" s="7" t="s">
        <v>8</v>
      </c>
    </row>
    <row r="13" customFormat="false" ht="15" hidden="false" customHeight="true" outlineLevel="0" collapsed="false">
      <c r="B13" s="1" t="n">
        <v>2</v>
      </c>
      <c r="C13" s="1" t="n">
        <v>25000</v>
      </c>
      <c r="D13" s="4"/>
      <c r="E13" s="4"/>
      <c r="F13" s="4"/>
    </row>
    <row r="15" customFormat="false" ht="15" hidden="false" customHeight="true" outlineLevel="0" collapsed="false">
      <c r="C15" s="8" t="s">
        <v>9</v>
      </c>
      <c r="D15" s="9" t="n">
        <f aca="false">D8</f>
        <v>0.659125704241638</v>
      </c>
      <c r="E15" s="9" t="n">
        <f aca="false">E8</f>
        <v>13423.220323811</v>
      </c>
      <c r="F15" s="10" t="n">
        <f aca="false">MIN(F5:F9,F11:F12)</f>
        <v>4247943.72602637</v>
      </c>
    </row>
    <row r="16" customFormat="false" ht="15" hidden="false" customHeight="true" outlineLevel="0" collapsed="false">
      <c r="C16" s="11" t="s">
        <v>10</v>
      </c>
      <c r="D16" s="12"/>
      <c r="E16" s="12"/>
      <c r="F16" s="13"/>
    </row>
    <row r="17" customFormat="false" ht="15" hidden="false" customHeight="true" outlineLevel="0" collapsed="false">
      <c r="C17" s="11" t="s">
        <v>11</v>
      </c>
      <c r="D17" s="12" t="n">
        <f aca="false">MIN(D5:D9,D11)</f>
        <v>0.659125704241638</v>
      </c>
      <c r="E17" s="12" t="n">
        <f aca="false">MIN(E5:E9,E11)</f>
        <v>11332.5926282621</v>
      </c>
      <c r="F17" s="13"/>
    </row>
    <row r="18" customFormat="false" ht="15" hidden="false" customHeight="true" outlineLevel="0" collapsed="false">
      <c r="C18" s="14" t="s">
        <v>12</v>
      </c>
      <c r="D18" s="15" t="n">
        <f aca="false">MAX(D5:D9,D11)</f>
        <v>0.728834256466295</v>
      </c>
      <c r="E18" s="15" t="n">
        <f aca="false">MAX(E5:E9,E11)</f>
        <v>13482.799646518</v>
      </c>
      <c r="F18" s="16"/>
    </row>
    <row r="20" customFormat="false" ht="15" hidden="false" customHeight="true" outlineLevel="0" collapsed="false">
      <c r="C20" s="1" t="s">
        <v>13</v>
      </c>
      <c r="D20" s="1"/>
      <c r="E20" s="1" t="n">
        <v>164675</v>
      </c>
      <c r="F20" s="1" t="s">
        <v>14</v>
      </c>
    </row>
    <row r="21" customFormat="false" ht="15" hidden="false" customHeight="true" outlineLevel="0" collapsed="false">
      <c r="C21" s="1"/>
      <c r="D21" s="1"/>
      <c r="E21" s="1" t="n">
        <v>0.366</v>
      </c>
      <c r="F21" s="1" t="s">
        <v>15</v>
      </c>
    </row>
    <row r="22" customFormat="false" ht="15" hidden="false" customHeight="true" outlineLevel="0" collapsed="false">
      <c r="C22" s="1" t="s">
        <v>16</v>
      </c>
      <c r="D22" s="1"/>
      <c r="E22" s="1" t="n">
        <f aca="false">E20/E21^2</f>
        <v>1229321.56827615</v>
      </c>
      <c r="F22" s="1" t="s">
        <v>17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2014-04-09T05:36:33Z</dcterms:created>
  <dc:creator>Tracy</dc:creator>
  <dc:language>en-US</dc:language>
  <cp:lastModifiedBy>Tracy</cp:lastModifiedBy>
  <dcterms:modified xsi:type="dcterms:W3CDTF">2014-04-30T17:50:56Z</dcterms:modified>
  <cp:revision>0</cp:revision>
</cp:coreProperties>
</file>