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08D676E5-8E3D-4D51-9096-D1A990FF5392}" xr6:coauthVersionLast="47" xr6:coauthVersionMax="47" xr10:uidLastSave="{00000000-0000-0000-0000-000000000000}"/>
  <bookViews>
    <workbookView xWindow="-108" yWindow="-108" windowWidth="23256" windowHeight="12456" tabRatio="822" firstSheet="4"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47" l="1"/>
  <c r="D38" i="47"/>
  <c r="B39" i="47"/>
  <c r="C39" i="47"/>
  <c r="A19" i="47"/>
  <c r="A38" i="47" s="1"/>
  <c r="B19" i="47"/>
  <c r="C19" i="47"/>
  <c r="C38" i="47" s="1"/>
  <c r="D19" i="47"/>
  <c r="A20" i="47"/>
  <c r="A39" i="47" s="1"/>
  <c r="B20" i="47"/>
  <c r="C20" i="47"/>
  <c r="D20" i="47"/>
  <c r="D39" i="47" s="1"/>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D37" i="47" s="1"/>
  <c r="C18" i="47"/>
  <c r="C37" i="47" s="1"/>
  <c r="B18" i="47"/>
  <c r="A18" i="47"/>
  <c r="A37" i="47" s="1"/>
  <c r="C17" i="47"/>
  <c r="C36" i="47"/>
  <c r="B17" i="47"/>
  <c r="A17" i="47"/>
  <c r="A36" i="47" s="1"/>
  <c r="C16" i="47"/>
  <c r="C35" i="47" s="1"/>
  <c r="B16" i="47"/>
  <c r="A16" i="47"/>
  <c r="A35" i="47" s="1"/>
  <c r="C15" i="47"/>
  <c r="C34" i="47" s="1"/>
  <c r="B15" i="47"/>
  <c r="A15" i="47"/>
  <c r="A34" i="47" s="1"/>
  <c r="C14" i="47"/>
  <c r="C33" i="47" s="1"/>
  <c r="B14" i="47"/>
  <c r="A14" i="47"/>
  <c r="A33" i="47" s="1"/>
  <c r="D13" i="47"/>
  <c r="D32" i="47" s="1"/>
  <c r="C13" i="47"/>
  <c r="B13" i="47"/>
  <c r="A13" i="47"/>
  <c r="A32" i="47" s="1"/>
  <c r="D12" i="47"/>
  <c r="D31" i="47" s="1"/>
  <c r="C12" i="47"/>
  <c r="C31" i="47" s="1"/>
  <c r="B12" i="47"/>
  <c r="A12" i="47"/>
  <c r="A31" i="47" s="1"/>
  <c r="D11" i="47"/>
  <c r="C11" i="47"/>
  <c r="C30" i="47"/>
  <c r="B11" i="47"/>
  <c r="A11" i="47"/>
  <c r="A30" i="47" s="1"/>
  <c r="D10" i="47"/>
  <c r="C10" i="47"/>
  <c r="C29" i="47"/>
  <c r="B10" i="47"/>
  <c r="A10" i="47"/>
  <c r="C9" i="47"/>
  <c r="B9" i="47"/>
  <c r="A9" i="47"/>
  <c r="A28" i="47" s="1"/>
  <c r="C8" i="47"/>
  <c r="C27" i="47" s="1"/>
  <c r="B8" i="47"/>
  <c r="A8" i="47"/>
  <c r="A27" i="47" s="1"/>
  <c r="C7" i="47"/>
  <c r="C26" i="47" s="1"/>
  <c r="B7" i="47"/>
  <c r="A7" i="47"/>
  <c r="A26" i="47" s="1"/>
  <c r="C6" i="47"/>
  <c r="C25" i="47" s="1"/>
  <c r="B6" i="47"/>
  <c r="A6" i="47"/>
  <c r="A25" i="47"/>
  <c r="C5" i="47"/>
  <c r="C24" i="47" s="1"/>
  <c r="B5" i="47"/>
  <c r="A5" i="47"/>
  <c r="A24" i="47" s="1"/>
  <c r="D4" i="47"/>
  <c r="D23" i="47" s="1"/>
  <c r="C4" i="47"/>
  <c r="C23" i="47" s="1"/>
  <c r="B4" i="47"/>
  <c r="A4" i="47"/>
  <c r="A23" i="47" s="1"/>
  <c r="C3" i="47"/>
  <c r="C22" i="47"/>
  <c r="A3" i="47"/>
  <c r="A22" i="47" s="1"/>
  <c r="C2" i="47"/>
  <c r="C21" i="47" s="1"/>
  <c r="B2" i="47"/>
  <c r="A2" i="47"/>
  <c r="A21" i="47" s="1"/>
  <c r="B3" i="47"/>
  <c r="C32" i="47"/>
  <c r="D29" i="47"/>
  <c r="C28"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s="1"/>
  <c r="I19" i="28"/>
  <c r="D16" i="47"/>
  <c r="D35" i="47" s="1"/>
  <c r="I18" i="28"/>
  <c r="D15" i="47"/>
  <c r="D34" i="47" s="1"/>
  <c r="I17" i="28"/>
  <c r="D14" i="47"/>
  <c r="D33" i="47" s="1"/>
  <c r="I12" i="28"/>
  <c r="D9" i="47"/>
  <c r="D28" i="47" s="1"/>
  <c r="I11" i="28"/>
  <c r="D8" i="47"/>
  <c r="D27" i="47" s="1"/>
  <c r="I10" i="28"/>
  <c r="D7" i="47"/>
  <c r="D26" i="47" s="1"/>
  <c r="I9" i="28"/>
  <c r="D6" i="47"/>
  <c r="D25" i="47" s="1"/>
  <c r="I8" i="28"/>
  <c r="D5" i="47"/>
  <c r="D24" i="47" s="1"/>
  <c r="I5" i="28"/>
  <c r="D3" i="47"/>
  <c r="D22" i="47"/>
  <c r="I4" i="28"/>
  <c r="D2" i="47"/>
  <c r="D21" i="47" s="1"/>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 r="D30" i="47" l="1"/>
  <c r="A29" i="47"/>
</calcChain>
</file>

<file path=xl/sharedStrings.xml><?xml version="1.0" encoding="utf-8"?>
<sst xmlns="http://schemas.openxmlformats.org/spreadsheetml/2006/main" count="3033" uniqueCount="201">
  <si>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</si>
  <si>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</si>
  <si>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</si>
  <si>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</si>
  <si>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</si>
  <si>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</si>
  <si>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</si>
  <si>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</si>
  <si>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</si>
  <si>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</si>
  <si>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</si>
  <si>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</si>
  <si>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</si>
  <si>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</si>
  <si>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</si>
  <si>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</si>
  <si>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</si>
  <si>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</si>
  <si>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</si>
  <si>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</si>
  <si>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</si>
  <si>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</si>
  <si>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</si>
  <si>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</si>
  <si>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</si>
  <si>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</si>
  <si>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</si>
  <si>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</si>
  <si>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</si>
  <si>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</si>
  <si>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</si>
  <si>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</si>
  <si>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</si>
  <si>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</si>
  <si>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</si>
  <si>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</si>
  <si>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</si>
  <si>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</si>
  <si>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</si>
  <si>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</si>
  <si>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</si>
  <si>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</si>
  <si>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</si>
  <si>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</si>
  <si>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</si>
  <si>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</si>
  <si>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</si>
  <si>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</si>
  <si>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</si>
  <si>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</si>
  <si>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</si>
  <si>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</si>
  <si>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</si>
  <si>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</si>
  <si>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</si>
  <si>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</si>
  <si>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</si>
  <si>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</si>
  <si>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</si>
  <si>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</si>
  <si>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</si>
  <si>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</si>
  <si>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</si>
  <si>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</si>
  <si>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</si>
  <si>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</si>
  <si>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</si>
  <si>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</si>
  <si>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</si>
  <si>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</si>
  <si>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</si>
  <si>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</si>
  <si>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</si>
  <si>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</si>
  <si>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</si>
  <si>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</si>
  <si>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</si>
  <si>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</si>
  <si>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</si>
  <si>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</si>
  <si>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</si>
  <si>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</si>
  <si>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</si>
  <si>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</si>
  <si>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</si>
  <si>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</si>
  <si>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</si>
  <si>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</si>
  <si>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</si>
  <si>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</si>
  <si>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</si>
  <si>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</si>
  <si>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</si>
  <si>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</si>
  <si>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</si>
  <si>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</si>
  <si>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</si>
  <si>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</si>
  <si>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</si>
  <si>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</si>
  <si>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</si>
  <si>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</si>
  <si>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</si>
  <si>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</si>
  <si>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</si>
  <si>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</si>
  <si>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</si>
  <si>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</si>
  <si>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</si>
  <si>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</si>
  <si>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</si>
  <si>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</si>
  <si>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</si>
  <si>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</si>
  <si>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</si>
  <si>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</si>
  <si>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</si>
  <si>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</si>
  <si>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</si>
  <si>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</si>
  <si>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</si>
  <si>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</si>
  <si>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</si>
  <si>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</si>
  <si>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</si>
  <si>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</si>
  <si>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</si>
  <si>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</si>
  <si>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</si>
  <si>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</si>
  <si>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</si>
  <si>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</si>
  <si>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</si>
  <si>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</si>
  <si>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</si>
  <si>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</si>
  <si>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</si>
  <si>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</si>
  <si>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</si>
  <si>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</si>
  <si>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</si>
  <si>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</si>
  <si>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</si>
  <si>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</si>
  <si>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</si>
  <si>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</si>
  <si>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</si>
  <si>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</si>
  <si>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</si>
  <si>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</si>
  <si>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</si>
  <si>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</si>
  <si>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</si>
  <si>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</si>
  <si>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</si>
  <si>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</si>
  <si>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</si>
  <si>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</si>
  <si>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</si>
  <si>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</si>
  <si>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</si>
  <si>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</si>
  <si>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</si>
  <si>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</si>
  <si>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</si>
  <si>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</si>
  <si>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</si>
  <si>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</si>
  <si>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</si>
  <si>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</si>
  <si>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</si>
  <si>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</si>
  <si>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</si>
  <si>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</si>
  <si>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</si>
  <si>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</si>
  <si>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</si>
  <si>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</si>
  <si>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</si>
  <si>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</si>
  <si>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</si>
  <si>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</si>
  <si>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</si>
  <si>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</si>
  <si>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</si>
  <si>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</si>
  <si>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</si>
  <si>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</si>
  <si>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</si>
  <si>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</si>
  <si>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</si>
  <si>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</si>
  <si>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San Diego Gas &amp; Electric</t>
  </si>
  <si>
    <t>Patrick Charles</t>
  </si>
  <si>
    <t>//s// Patrick K. Charles, Fleet Operations Manager</t>
  </si>
  <si>
    <t>Yes - SDG&amp;E participates in CC&amp;A's and other clean energy programs</t>
  </si>
  <si>
    <t>Yes - SDG&amp;E does have onsite solar prouction as well as on-site battery storage.  Hydrogen production site is currently in construction and will be in service in 2023</t>
  </si>
  <si>
    <t>YES - SDG&amp;E does provide community outreach programs &amp; webinars for EV's via the "Clean Transportation" Department</t>
  </si>
  <si>
    <t>Alternate Fuel 1</t>
  </si>
  <si>
    <t>Alternate Fuel 2</t>
  </si>
  <si>
    <t>Alternate Fuel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</si>
</sst>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0">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8"/>
      <name val="Calibri"/>
      <family val="2"/>
      <scheme val="minor"/>
    </font>
    <font>
      <sz val="10"/>
      <color theme="1"/>
      <name val="Calibri"/>
      <family val="2"/>
    </font>
    <font>
      <sz val="10"/>
      <name val="Calibri"/>
      <family val="2"/>
    </font>
    <font>
      <i/>
      <sz val="9"/>
      <name val="Gill Sans MT"/>
      <family val="2"/>
    </font>
    <font>
      <sz val="9"/>
      <name val="Gill Sans"/>
    </font>
    <font>
      <b/>
      <sz val="9"/>
      <color theme="1"/>
      <name val="Gill Sans MT"/>
      <family val="2"/>
    </font>
    <font>
      <i/>
      <sz val="10"/>
      <name val="Gill Sans MT"/>
      <family val="2"/>
    </font>
  </fonts>
  <fills count="18">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theme="0"/>
        <bgColor theme="0"/>
      </patternFill>
    </fill>
    <fill>
      <patternFill patternType="solid">
        <fgColor rgb="FFDBE5F1"/>
        <bgColor rgb="FFDBE5F1"/>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rgb="FF000000"/>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indexed="64"/>
      </top>
      <bottom style="medium">
        <color rgb="FF000000"/>
      </bottom>
      <diagonal/>
    </border>
    <border>
      <left/>
      <right style="thin">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308">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4" fillId="16" borderId="38" xfId="0" applyNumberFormat="1" applyFont="1" applyFill="1" applyBorder="1" applyAlignment="1">
      <alignment horizontal="right"/>
    </xf>
    <xf numFmtId="4" fontId="54" fillId="17" borderId="38" xfId="0" applyNumberFormat="1" applyFont="1" applyFill="1" applyBorder="1" applyAlignment="1">
      <alignment horizontal="right"/>
    </xf>
    <xf numFmtId="4" fontId="55" fillId="4" borderId="1" xfId="0" applyNumberFormat="1" applyFont="1" applyFill="1" applyBorder="1" applyAlignment="1">
      <alignment horizontal="right"/>
    </xf>
    <xf numFmtId="4" fontId="55" fillId="6" borderId="1" xfId="0" applyNumberFormat="1" applyFont="1" applyFill="1" applyBorder="1" applyAlignment="1">
      <alignment horizontal="right"/>
    </xf>
    <xf numFmtId="4" fontId="55" fillId="0" borderId="1" xfId="0" applyNumberFormat="1" applyFont="1" applyBorder="1" applyAlignment="1">
      <alignment horizontal="right"/>
    </xf>
    <xf numFmtId="0" fontId="14" fillId="4" borderId="39" xfId="0" applyFont="1" applyFill="1" applyBorder="1" applyAlignment="1">
      <alignment horizontal="center" vertical="center" wrapText="1"/>
    </xf>
    <xf numFmtId="3" fontId="14" fillId="4" borderId="39" xfId="0" applyNumberFormat="1" applyFont="1" applyFill="1" applyBorder="1" applyAlignment="1">
      <alignment horizontal="center" vertical="center" wrapText="1"/>
    </xf>
    <xf numFmtId="0" fontId="2" fillId="7" borderId="1" xfId="0" applyFont="1" applyFill="1" applyBorder="1"/>
    <xf numFmtId="0" fontId="14" fillId="0" borderId="39" xfId="0" applyFont="1" applyBorder="1" applyAlignment="1">
      <alignment horizontal="center" vertical="center" wrapText="1"/>
    </xf>
    <xf numFmtId="3" fontId="14" fillId="0" borderId="39" xfId="0" applyNumberFormat="1" applyFont="1" applyBorder="1" applyAlignment="1">
      <alignment horizontal="center" vertical="center" wrapText="1"/>
    </xf>
    <xf numFmtId="0" fontId="17" fillId="0" borderId="1" xfId="0" applyFont="1" applyBorder="1"/>
    <xf numFmtId="0" fontId="14" fillId="0" borderId="45" xfId="0" applyFont="1" applyBorder="1" applyAlignment="1">
      <alignment horizontal="center" vertical="center" wrapText="1"/>
    </xf>
    <xf numFmtId="0" fontId="56" fillId="0" borderId="39" xfId="0" applyFont="1" applyBorder="1" applyAlignment="1">
      <alignment horizontal="center" vertical="center" wrapText="1"/>
    </xf>
    <xf numFmtId="3" fontId="56" fillId="0" borderId="39" xfId="0" applyNumberFormat="1" applyFont="1" applyBorder="1" applyAlignment="1">
      <alignment horizontal="center" vertical="center" wrapText="1"/>
    </xf>
    <xf numFmtId="3" fontId="14" fillId="4" borderId="15" xfId="0" applyNumberFormat="1" applyFont="1" applyFill="1" applyBorder="1" applyAlignment="1">
      <alignment horizontal="center" vertical="center" wrapText="1"/>
    </xf>
    <xf numFmtId="0" fontId="31" fillId="0" borderId="39" xfId="0" applyFont="1" applyBorder="1" applyAlignment="1">
      <alignment horizontal="center" vertical="center" wrapText="1"/>
    </xf>
    <xf numFmtId="164" fontId="31" fillId="0" borderId="39" xfId="4" applyNumberFormat="1" applyFont="1" applyFill="1" applyBorder="1" applyAlignment="1">
      <alignment horizontal="center" vertical="center" wrapText="1"/>
    </xf>
    <xf numFmtId="3" fontId="57" fillId="0" borderId="37" xfId="0" applyNumberFormat="1" applyFont="1" applyBorder="1" applyAlignment="1">
      <alignment horizontal="center" vertical="center"/>
    </xf>
    <xf numFmtId="4" fontId="57" fillId="0" borderId="36" xfId="0" applyNumberFormat="1" applyFont="1" applyBorder="1" applyAlignment="1">
      <alignment horizontal="center" vertical="center"/>
    </xf>
    <xf numFmtId="0" fontId="14" fillId="0" borderId="18" xfId="0" applyFont="1" applyBorder="1" applyAlignment="1">
      <alignment horizontal="center" vertical="center" wrapText="1"/>
    </xf>
    <xf numFmtId="0" fontId="58" fillId="0" borderId="39" xfId="0" applyFont="1" applyBorder="1" applyAlignment="1">
      <alignment horizontal="center" vertical="center" wrapText="1"/>
    </xf>
    <xf numFmtId="164" fontId="58" fillId="0" borderId="39" xfId="4" applyNumberFormat="1" applyFont="1" applyFill="1" applyBorder="1" applyAlignment="1">
      <alignment horizontal="center" vertical="center" wrapText="1"/>
    </xf>
    <xf numFmtId="3" fontId="4" fillId="4" borderId="1" xfId="0" applyNumberFormat="1" applyFont="1" applyFill="1" applyBorder="1" applyAlignment="1">
      <alignment horizontal="center"/>
    </xf>
    <xf numFmtId="3" fontId="4" fillId="6" borderId="1" xfId="0" applyNumberFormat="1" applyFont="1" applyFill="1" applyBorder="1" applyAlignment="1">
      <alignment horizontal="center" vertical="center"/>
    </xf>
    <xf numFmtId="3" fontId="4" fillId="4" borderId="1" xfId="0" applyNumberFormat="1" applyFont="1" applyFill="1" applyBorder="1" applyAlignment="1">
      <alignment horizontal="center" vertical="center"/>
    </xf>
    <xf numFmtId="3" fontId="59" fillId="4" borderId="1" xfId="0" applyNumberFormat="1" applyFont="1" applyFill="1" applyBorder="1" applyAlignment="1">
      <alignment horizontal="center"/>
    </xf>
    <xf numFmtId="3" fontId="19" fillId="4" borderId="1" xfId="0" applyNumberFormat="1" applyFont="1" applyFill="1" applyBorder="1" applyAlignment="1">
      <alignment horizontal="center"/>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22" fillId="0" borderId="1" xfId="0" applyFont="1" applyBorder="1" applyAlignment="1">
      <alignment horizontal="left" vertical="center" wrapText="1"/>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0" borderId="0" xfId="0" applyFont="1" applyAlignment="1">
      <alignment horizontal="left" wrapText="1"/>
    </xf>
    <xf numFmtId="0" fontId="4" fillId="2" borderId="0" xfId="0" applyFont="1" applyFill="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3" fontId="9" fillId="0" borderId="5" xfId="0" applyNumberFormat="1"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9" fillId="0" borderId="1" xfId="0" applyFont="1" applyBorder="1" applyAlignment="1">
      <alignment horizontal="center" vertical="center"/>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9" fillId="0" borderId="1" xfId="0" applyFont="1" applyBorder="1" applyAlignment="1">
      <alignment horizontal="center" vertical="center" wrapText="1"/>
    </xf>
    <xf numFmtId="0" fontId="4" fillId="0" borderId="1"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42" xfId="0" applyFont="1" applyFill="1" applyBorder="1" applyAlignment="1">
      <alignment horizontal="center" vertical="center" wrapText="1"/>
    </xf>
    <xf numFmtId="0" fontId="31" fillId="4" borderId="43"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8"/>
  <cols>
    <col min="1" max="1" width="2.6640625" style="88" customWidth="1"/>
    <col min="2" max="2" width="23.88671875" style="88" customWidth="1"/>
    <col min="3" max="3" width="11.109375" style="88" bestFit="1" customWidth="1"/>
    <col min="4" max="7" width="9.109375" style="88"/>
    <col min="8" max="8" width="13.44140625" style="88" customWidth="1"/>
    <col min="9" max="9" width="2.6640625" style="88" customWidth="1"/>
    <col min="10" max="254" width="9.109375" style="88"/>
    <col min="255" max="255" width="3" style="88" customWidth="1"/>
    <col min="256" max="256" width="23.88671875" style="88" customWidth="1"/>
    <col min="257" max="257" width="11.109375" style="88" bestFit="1" customWidth="1"/>
    <col min="258" max="261" width="9.109375" style="88"/>
    <col min="262" max="262" width="5.44140625" style="88" customWidth="1"/>
    <col min="263" max="263" width="12.109375" style="88" customWidth="1"/>
    <col min="264" max="264" width="7.5546875" style="88" customWidth="1"/>
    <col min="265" max="510" width="9.109375" style="88"/>
    <col min="511" max="511" width="3" style="88" customWidth="1"/>
    <col min="512" max="512" width="23.88671875" style="88" customWidth="1"/>
    <col min="513" max="513" width="11.109375" style="88" bestFit="1" customWidth="1"/>
    <col min="514" max="517" width="9.109375" style="88"/>
    <col min="518" max="518" width="5.44140625" style="88" customWidth="1"/>
    <col min="519" max="519" width="12.109375" style="88" customWidth="1"/>
    <col min="520" max="520" width="7.5546875" style="88" customWidth="1"/>
    <col min="521" max="766" width="9.109375" style="88"/>
    <col min="767" max="767" width="3" style="88" customWidth="1"/>
    <col min="768" max="768" width="23.88671875" style="88" customWidth="1"/>
    <col min="769" max="769" width="11.109375" style="88" bestFit="1" customWidth="1"/>
    <col min="770" max="773" width="9.109375" style="88"/>
    <col min="774" max="774" width="5.44140625" style="88" customWidth="1"/>
    <col min="775" max="775" width="12.109375" style="88" customWidth="1"/>
    <col min="776" max="776" width="7.5546875" style="88" customWidth="1"/>
    <col min="777" max="1022" width="9.109375" style="88"/>
    <col min="1023" max="1023" width="3" style="88" customWidth="1"/>
    <col min="1024" max="1024" width="23.88671875" style="88" customWidth="1"/>
    <col min="1025" max="1025" width="11.109375" style="88" bestFit="1" customWidth="1"/>
    <col min="1026" max="1029" width="9.109375" style="88"/>
    <col min="1030" max="1030" width="5.44140625" style="88" customWidth="1"/>
    <col min="1031" max="1031" width="12.109375" style="88" customWidth="1"/>
    <col min="1032" max="1032" width="7.5546875" style="88" customWidth="1"/>
    <col min="1033" max="1278" width="9.109375" style="88"/>
    <col min="1279" max="1279" width="3" style="88" customWidth="1"/>
    <col min="1280" max="1280" width="23.88671875" style="88" customWidth="1"/>
    <col min="1281" max="1281" width="11.109375" style="88" bestFit="1" customWidth="1"/>
    <col min="1282" max="1285" width="9.109375" style="88"/>
    <col min="1286" max="1286" width="5.44140625" style="88" customWidth="1"/>
    <col min="1287" max="1287" width="12.109375" style="88" customWidth="1"/>
    <col min="1288" max="1288" width="7.5546875" style="88" customWidth="1"/>
    <col min="1289" max="1534" width="9.109375" style="88"/>
    <col min="1535" max="1535" width="3" style="88" customWidth="1"/>
    <col min="1536" max="1536" width="23.88671875" style="88" customWidth="1"/>
    <col min="1537" max="1537" width="11.109375" style="88" bestFit="1" customWidth="1"/>
    <col min="1538" max="1541" width="9.109375" style="88"/>
    <col min="1542" max="1542" width="5.44140625" style="88" customWidth="1"/>
    <col min="1543" max="1543" width="12.109375" style="88" customWidth="1"/>
    <col min="1544" max="1544" width="7.5546875" style="88" customWidth="1"/>
    <col min="1545" max="1790" width="9.109375" style="88"/>
    <col min="1791" max="1791" width="3" style="88" customWidth="1"/>
    <col min="1792" max="1792" width="23.88671875" style="88" customWidth="1"/>
    <col min="1793" max="1793" width="11.109375" style="88" bestFit="1" customWidth="1"/>
    <col min="1794" max="1797" width="9.109375" style="88"/>
    <col min="1798" max="1798" width="5.44140625" style="88" customWidth="1"/>
    <col min="1799" max="1799" width="12.109375" style="88" customWidth="1"/>
    <col min="1800" max="1800" width="7.5546875" style="88" customWidth="1"/>
    <col min="1801" max="2046" width="9.109375" style="88"/>
    <col min="2047" max="2047" width="3" style="88" customWidth="1"/>
    <col min="2048" max="2048" width="23.88671875" style="88" customWidth="1"/>
    <col min="2049" max="2049" width="11.109375" style="88" bestFit="1" customWidth="1"/>
    <col min="2050" max="2053" width="9.109375" style="88"/>
    <col min="2054" max="2054" width="5.44140625" style="88" customWidth="1"/>
    <col min="2055" max="2055" width="12.109375" style="88" customWidth="1"/>
    <col min="2056" max="2056" width="7.5546875" style="88" customWidth="1"/>
    <col min="2057" max="2302" width="9.109375" style="88"/>
    <col min="2303" max="2303" width="3" style="88" customWidth="1"/>
    <col min="2304" max="2304" width="23.88671875" style="88" customWidth="1"/>
    <col min="2305" max="2305" width="11.109375" style="88" bestFit="1" customWidth="1"/>
    <col min="2306" max="2309" width="9.109375" style="88"/>
    <col min="2310" max="2310" width="5.44140625" style="88" customWidth="1"/>
    <col min="2311" max="2311" width="12.109375" style="88" customWidth="1"/>
    <col min="2312" max="2312" width="7.5546875" style="88" customWidth="1"/>
    <col min="2313" max="2558" width="9.109375" style="88"/>
    <col min="2559" max="2559" width="3" style="88" customWidth="1"/>
    <col min="2560" max="2560" width="23.88671875" style="88" customWidth="1"/>
    <col min="2561" max="2561" width="11.109375" style="88" bestFit="1" customWidth="1"/>
    <col min="2562" max="2565" width="9.109375" style="88"/>
    <col min="2566" max="2566" width="5.44140625" style="88" customWidth="1"/>
    <col min="2567" max="2567" width="12.109375" style="88" customWidth="1"/>
    <col min="2568" max="2568" width="7.5546875" style="88" customWidth="1"/>
    <col min="2569" max="2814" width="9.109375" style="88"/>
    <col min="2815" max="2815" width="3" style="88" customWidth="1"/>
    <col min="2816" max="2816" width="23.88671875" style="88" customWidth="1"/>
    <col min="2817" max="2817" width="11.109375" style="88" bestFit="1" customWidth="1"/>
    <col min="2818" max="2821" width="9.109375" style="88"/>
    <col min="2822" max="2822" width="5.44140625" style="88" customWidth="1"/>
    <col min="2823" max="2823" width="12.109375" style="88" customWidth="1"/>
    <col min="2824" max="2824" width="7.5546875" style="88" customWidth="1"/>
    <col min="2825" max="3070" width="9.109375" style="88"/>
    <col min="3071" max="3071" width="3" style="88" customWidth="1"/>
    <col min="3072" max="3072" width="23.88671875" style="88" customWidth="1"/>
    <col min="3073" max="3073" width="11.109375" style="88" bestFit="1" customWidth="1"/>
    <col min="3074" max="3077" width="9.109375" style="88"/>
    <col min="3078" max="3078" width="5.44140625" style="88" customWidth="1"/>
    <col min="3079" max="3079" width="12.109375" style="88" customWidth="1"/>
    <col min="3080" max="3080" width="7.5546875" style="88" customWidth="1"/>
    <col min="3081" max="3326" width="9.109375" style="88"/>
    <col min="3327" max="3327" width="3" style="88" customWidth="1"/>
    <col min="3328" max="3328" width="23.88671875" style="88" customWidth="1"/>
    <col min="3329" max="3329" width="11.109375" style="88" bestFit="1" customWidth="1"/>
    <col min="3330" max="3333" width="9.109375" style="88"/>
    <col min="3334" max="3334" width="5.44140625" style="88" customWidth="1"/>
    <col min="3335" max="3335" width="12.109375" style="88" customWidth="1"/>
    <col min="3336" max="3336" width="7.5546875" style="88" customWidth="1"/>
    <col min="3337" max="3582" width="9.109375" style="88"/>
    <col min="3583" max="3583" width="3" style="88" customWidth="1"/>
    <col min="3584" max="3584" width="23.88671875" style="88" customWidth="1"/>
    <col min="3585" max="3585" width="11.109375" style="88" bestFit="1" customWidth="1"/>
    <col min="3586" max="3589" width="9.109375" style="88"/>
    <col min="3590" max="3590" width="5.44140625" style="88" customWidth="1"/>
    <col min="3591" max="3591" width="12.109375" style="88" customWidth="1"/>
    <col min="3592" max="3592" width="7.5546875" style="88" customWidth="1"/>
    <col min="3593" max="3838" width="9.109375" style="88"/>
    <col min="3839" max="3839" width="3" style="88" customWidth="1"/>
    <col min="3840" max="3840" width="23.88671875" style="88" customWidth="1"/>
    <col min="3841" max="3841" width="11.109375" style="88" bestFit="1" customWidth="1"/>
    <col min="3842" max="3845" width="9.109375" style="88"/>
    <col min="3846" max="3846" width="5.44140625" style="88" customWidth="1"/>
    <col min="3847" max="3847" width="12.109375" style="88" customWidth="1"/>
    <col min="3848" max="3848" width="7.5546875" style="88" customWidth="1"/>
    <col min="3849" max="4094" width="9.109375" style="88"/>
    <col min="4095" max="4095" width="3" style="88" customWidth="1"/>
    <col min="4096" max="4096" width="23.88671875" style="88" customWidth="1"/>
    <col min="4097" max="4097" width="11.109375" style="88" bestFit="1" customWidth="1"/>
    <col min="4098" max="4101" width="9.109375" style="88"/>
    <col min="4102" max="4102" width="5.44140625" style="88" customWidth="1"/>
    <col min="4103" max="4103" width="12.109375" style="88" customWidth="1"/>
    <col min="4104" max="4104" width="7.5546875" style="88" customWidth="1"/>
    <col min="4105" max="4350" width="9.109375" style="88"/>
    <col min="4351" max="4351" width="3" style="88" customWidth="1"/>
    <col min="4352" max="4352" width="23.88671875" style="88" customWidth="1"/>
    <col min="4353" max="4353" width="11.109375" style="88" bestFit="1" customWidth="1"/>
    <col min="4354" max="4357" width="9.109375" style="88"/>
    <col min="4358" max="4358" width="5.44140625" style="88" customWidth="1"/>
    <col min="4359" max="4359" width="12.109375" style="88" customWidth="1"/>
    <col min="4360" max="4360" width="7.5546875" style="88" customWidth="1"/>
    <col min="4361" max="4606" width="9.109375" style="88"/>
    <col min="4607" max="4607" width="3" style="88" customWidth="1"/>
    <col min="4608" max="4608" width="23.88671875" style="88" customWidth="1"/>
    <col min="4609" max="4609" width="11.109375" style="88" bestFit="1" customWidth="1"/>
    <col min="4610" max="4613" width="9.109375" style="88"/>
    <col min="4614" max="4614" width="5.44140625" style="88" customWidth="1"/>
    <col min="4615" max="4615" width="12.109375" style="88" customWidth="1"/>
    <col min="4616" max="4616" width="7.5546875" style="88" customWidth="1"/>
    <col min="4617" max="4862" width="9.109375" style="88"/>
    <col min="4863" max="4863" width="3" style="88" customWidth="1"/>
    <col min="4864" max="4864" width="23.88671875" style="88" customWidth="1"/>
    <col min="4865" max="4865" width="11.109375" style="88" bestFit="1" customWidth="1"/>
    <col min="4866" max="4869" width="9.109375" style="88"/>
    <col min="4870" max="4870" width="5.44140625" style="88" customWidth="1"/>
    <col min="4871" max="4871" width="12.109375" style="88" customWidth="1"/>
    <col min="4872" max="4872" width="7.5546875" style="88" customWidth="1"/>
    <col min="4873" max="5118" width="9.109375" style="88"/>
    <col min="5119" max="5119" width="3" style="88" customWidth="1"/>
    <col min="5120" max="5120" width="23.88671875" style="88" customWidth="1"/>
    <col min="5121" max="5121" width="11.109375" style="88" bestFit="1" customWidth="1"/>
    <col min="5122" max="5125" width="9.109375" style="88"/>
    <col min="5126" max="5126" width="5.44140625" style="88" customWidth="1"/>
    <col min="5127" max="5127" width="12.109375" style="88" customWidth="1"/>
    <col min="5128" max="5128" width="7.5546875" style="88" customWidth="1"/>
    <col min="5129" max="5374" width="9.109375" style="88"/>
    <col min="5375" max="5375" width="3" style="88" customWidth="1"/>
    <col min="5376" max="5376" width="23.88671875" style="88" customWidth="1"/>
    <col min="5377" max="5377" width="11.109375" style="88" bestFit="1" customWidth="1"/>
    <col min="5378" max="5381" width="9.109375" style="88"/>
    <col min="5382" max="5382" width="5.44140625" style="88" customWidth="1"/>
    <col min="5383" max="5383" width="12.109375" style="88" customWidth="1"/>
    <col min="5384" max="5384" width="7.5546875" style="88" customWidth="1"/>
    <col min="5385" max="5630" width="9.109375" style="88"/>
    <col min="5631" max="5631" width="3" style="88" customWidth="1"/>
    <col min="5632" max="5632" width="23.88671875" style="88" customWidth="1"/>
    <col min="5633" max="5633" width="11.109375" style="88" bestFit="1" customWidth="1"/>
    <col min="5634" max="5637" width="9.109375" style="88"/>
    <col min="5638" max="5638" width="5.44140625" style="88" customWidth="1"/>
    <col min="5639" max="5639" width="12.109375" style="88" customWidth="1"/>
    <col min="5640" max="5640" width="7.5546875" style="88" customWidth="1"/>
    <col min="5641" max="5886" width="9.109375" style="88"/>
    <col min="5887" max="5887" width="3" style="88" customWidth="1"/>
    <col min="5888" max="5888" width="23.88671875" style="88" customWidth="1"/>
    <col min="5889" max="5889" width="11.109375" style="88" bestFit="1" customWidth="1"/>
    <col min="5890" max="5893" width="9.109375" style="88"/>
    <col min="5894" max="5894" width="5.44140625" style="88" customWidth="1"/>
    <col min="5895" max="5895" width="12.109375" style="88" customWidth="1"/>
    <col min="5896" max="5896" width="7.5546875" style="88" customWidth="1"/>
    <col min="5897" max="6142" width="9.109375" style="88"/>
    <col min="6143" max="6143" width="3" style="88" customWidth="1"/>
    <col min="6144" max="6144" width="23.88671875" style="88" customWidth="1"/>
    <col min="6145" max="6145" width="11.109375" style="88" bestFit="1" customWidth="1"/>
    <col min="6146" max="6149" width="9.109375" style="88"/>
    <col min="6150" max="6150" width="5.44140625" style="88" customWidth="1"/>
    <col min="6151" max="6151" width="12.109375" style="88" customWidth="1"/>
    <col min="6152" max="6152" width="7.5546875" style="88" customWidth="1"/>
    <col min="6153" max="6398" width="9.109375" style="88"/>
    <col min="6399" max="6399" width="3" style="88" customWidth="1"/>
    <col min="6400" max="6400" width="23.88671875" style="88" customWidth="1"/>
    <col min="6401" max="6401" width="11.109375" style="88" bestFit="1" customWidth="1"/>
    <col min="6402" max="6405" width="9.109375" style="88"/>
    <col min="6406" max="6406" width="5.44140625" style="88" customWidth="1"/>
    <col min="6407" max="6407" width="12.109375" style="88" customWidth="1"/>
    <col min="6408" max="6408" width="7.5546875" style="88" customWidth="1"/>
    <col min="6409" max="6654" width="9.109375" style="88"/>
    <col min="6655" max="6655" width="3" style="88" customWidth="1"/>
    <col min="6656" max="6656" width="23.88671875" style="88" customWidth="1"/>
    <col min="6657" max="6657" width="11.109375" style="88" bestFit="1" customWidth="1"/>
    <col min="6658" max="6661" width="9.109375" style="88"/>
    <col min="6662" max="6662" width="5.44140625" style="88" customWidth="1"/>
    <col min="6663" max="6663" width="12.109375" style="88" customWidth="1"/>
    <col min="6664" max="6664" width="7.5546875" style="88" customWidth="1"/>
    <col min="6665" max="6910" width="9.109375" style="88"/>
    <col min="6911" max="6911" width="3" style="88" customWidth="1"/>
    <col min="6912" max="6912" width="23.88671875" style="88" customWidth="1"/>
    <col min="6913" max="6913" width="11.109375" style="88" bestFit="1" customWidth="1"/>
    <col min="6914" max="6917" width="9.109375" style="88"/>
    <col min="6918" max="6918" width="5.44140625" style="88" customWidth="1"/>
    <col min="6919" max="6919" width="12.109375" style="88" customWidth="1"/>
    <col min="6920" max="6920" width="7.5546875" style="88" customWidth="1"/>
    <col min="6921" max="7166" width="9.109375" style="88"/>
    <col min="7167" max="7167" width="3" style="88" customWidth="1"/>
    <col min="7168" max="7168" width="23.88671875" style="88" customWidth="1"/>
    <col min="7169" max="7169" width="11.109375" style="88" bestFit="1" customWidth="1"/>
    <col min="7170" max="7173" width="9.109375" style="88"/>
    <col min="7174" max="7174" width="5.44140625" style="88" customWidth="1"/>
    <col min="7175" max="7175" width="12.109375" style="88" customWidth="1"/>
    <col min="7176" max="7176" width="7.5546875" style="88" customWidth="1"/>
    <col min="7177" max="7422" width="9.109375" style="88"/>
    <col min="7423" max="7423" width="3" style="88" customWidth="1"/>
    <col min="7424" max="7424" width="23.88671875" style="88" customWidth="1"/>
    <col min="7425" max="7425" width="11.109375" style="88" bestFit="1" customWidth="1"/>
    <col min="7426" max="7429" width="9.109375" style="88"/>
    <col min="7430" max="7430" width="5.44140625" style="88" customWidth="1"/>
    <col min="7431" max="7431" width="12.109375" style="88" customWidth="1"/>
    <col min="7432" max="7432" width="7.5546875" style="88" customWidth="1"/>
    <col min="7433" max="7678" width="9.109375" style="88"/>
    <col min="7679" max="7679" width="3" style="88" customWidth="1"/>
    <col min="7680" max="7680" width="23.88671875" style="88" customWidth="1"/>
    <col min="7681" max="7681" width="11.109375" style="88" bestFit="1" customWidth="1"/>
    <col min="7682" max="7685" width="9.109375" style="88"/>
    <col min="7686" max="7686" width="5.44140625" style="88" customWidth="1"/>
    <col min="7687" max="7687" width="12.109375" style="88" customWidth="1"/>
    <col min="7688" max="7688" width="7.5546875" style="88" customWidth="1"/>
    <col min="7689" max="7934" width="9.109375" style="88"/>
    <col min="7935" max="7935" width="3" style="88" customWidth="1"/>
    <col min="7936" max="7936" width="23.88671875" style="88" customWidth="1"/>
    <col min="7937" max="7937" width="11.109375" style="88" bestFit="1" customWidth="1"/>
    <col min="7938" max="7941" width="9.109375" style="88"/>
    <col min="7942" max="7942" width="5.44140625" style="88" customWidth="1"/>
    <col min="7943" max="7943" width="12.109375" style="88" customWidth="1"/>
    <col min="7944" max="7944" width="7.5546875" style="88" customWidth="1"/>
    <col min="7945" max="8190" width="9.109375" style="88"/>
    <col min="8191" max="8191" width="3" style="88" customWidth="1"/>
    <col min="8192" max="8192" width="23.88671875" style="88" customWidth="1"/>
    <col min="8193" max="8193" width="11.109375" style="88" bestFit="1" customWidth="1"/>
    <col min="8194" max="8197" width="9.109375" style="88"/>
    <col min="8198" max="8198" width="5.44140625" style="88" customWidth="1"/>
    <col min="8199" max="8199" width="12.109375" style="88" customWidth="1"/>
    <col min="8200" max="8200" width="7.5546875" style="88" customWidth="1"/>
    <col min="8201" max="8446" width="9.109375" style="88"/>
    <col min="8447" max="8447" width="3" style="88" customWidth="1"/>
    <col min="8448" max="8448" width="23.88671875" style="88" customWidth="1"/>
    <col min="8449" max="8449" width="11.109375" style="88" bestFit="1" customWidth="1"/>
    <col min="8450" max="8453" width="9.109375" style="88"/>
    <col min="8454" max="8454" width="5.44140625" style="88" customWidth="1"/>
    <col min="8455" max="8455" width="12.109375" style="88" customWidth="1"/>
    <col min="8456" max="8456" width="7.5546875" style="88" customWidth="1"/>
    <col min="8457" max="8702" width="9.109375" style="88"/>
    <col min="8703" max="8703" width="3" style="88" customWidth="1"/>
    <col min="8704" max="8704" width="23.88671875" style="88" customWidth="1"/>
    <col min="8705" max="8705" width="11.109375" style="88" bestFit="1" customWidth="1"/>
    <col min="8706" max="8709" width="9.109375" style="88"/>
    <col min="8710" max="8710" width="5.44140625" style="88" customWidth="1"/>
    <col min="8711" max="8711" width="12.109375" style="88" customWidth="1"/>
    <col min="8712" max="8712" width="7.5546875" style="88" customWidth="1"/>
    <col min="8713" max="8958" width="9.109375" style="88"/>
    <col min="8959" max="8959" width="3" style="88" customWidth="1"/>
    <col min="8960" max="8960" width="23.88671875" style="88" customWidth="1"/>
    <col min="8961" max="8961" width="11.109375" style="88" bestFit="1" customWidth="1"/>
    <col min="8962" max="8965" width="9.109375" style="88"/>
    <col min="8966" max="8966" width="5.44140625" style="88" customWidth="1"/>
    <col min="8967" max="8967" width="12.109375" style="88" customWidth="1"/>
    <col min="8968" max="8968" width="7.5546875" style="88" customWidth="1"/>
    <col min="8969" max="9214" width="9.109375" style="88"/>
    <col min="9215" max="9215" width="3" style="88" customWidth="1"/>
    <col min="9216" max="9216" width="23.88671875" style="88" customWidth="1"/>
    <col min="9217" max="9217" width="11.109375" style="88" bestFit="1" customWidth="1"/>
    <col min="9218" max="9221" width="9.109375" style="88"/>
    <col min="9222" max="9222" width="5.44140625" style="88" customWidth="1"/>
    <col min="9223" max="9223" width="12.109375" style="88" customWidth="1"/>
    <col min="9224" max="9224" width="7.5546875" style="88" customWidth="1"/>
    <col min="9225" max="9470" width="9.109375" style="88"/>
    <col min="9471" max="9471" width="3" style="88" customWidth="1"/>
    <col min="9472" max="9472" width="23.88671875" style="88" customWidth="1"/>
    <col min="9473" max="9473" width="11.109375" style="88" bestFit="1" customWidth="1"/>
    <col min="9474" max="9477" width="9.109375" style="88"/>
    <col min="9478" max="9478" width="5.44140625" style="88" customWidth="1"/>
    <col min="9479" max="9479" width="12.109375" style="88" customWidth="1"/>
    <col min="9480" max="9480" width="7.5546875" style="88" customWidth="1"/>
    <col min="9481" max="9726" width="9.109375" style="88"/>
    <col min="9727" max="9727" width="3" style="88" customWidth="1"/>
    <col min="9728" max="9728" width="23.88671875" style="88" customWidth="1"/>
    <col min="9729" max="9729" width="11.109375" style="88" bestFit="1" customWidth="1"/>
    <col min="9730" max="9733" width="9.109375" style="88"/>
    <col min="9734" max="9734" width="5.44140625" style="88" customWidth="1"/>
    <col min="9735" max="9735" width="12.109375" style="88" customWidth="1"/>
    <col min="9736" max="9736" width="7.5546875" style="88" customWidth="1"/>
    <col min="9737" max="9982" width="9.109375" style="88"/>
    <col min="9983" max="9983" width="3" style="88" customWidth="1"/>
    <col min="9984" max="9984" width="23.88671875" style="88" customWidth="1"/>
    <col min="9985" max="9985" width="11.109375" style="88" bestFit="1" customWidth="1"/>
    <col min="9986" max="9989" width="9.109375" style="88"/>
    <col min="9990" max="9990" width="5.44140625" style="88" customWidth="1"/>
    <col min="9991" max="9991" width="12.109375" style="88" customWidth="1"/>
    <col min="9992" max="9992" width="7.5546875" style="88" customWidth="1"/>
    <col min="9993" max="10238" width="9.109375" style="88"/>
    <col min="10239" max="10239" width="3" style="88" customWidth="1"/>
    <col min="10240" max="10240" width="23.88671875" style="88" customWidth="1"/>
    <col min="10241" max="10241" width="11.109375" style="88" bestFit="1" customWidth="1"/>
    <col min="10242" max="10245" width="9.109375" style="88"/>
    <col min="10246" max="10246" width="5.44140625" style="88" customWidth="1"/>
    <col min="10247" max="10247" width="12.109375" style="88" customWidth="1"/>
    <col min="10248" max="10248" width="7.5546875" style="88" customWidth="1"/>
    <col min="10249" max="10494" width="9.109375" style="88"/>
    <col min="10495" max="10495" width="3" style="88" customWidth="1"/>
    <col min="10496" max="10496" width="23.88671875" style="88" customWidth="1"/>
    <col min="10497" max="10497" width="11.109375" style="88" bestFit="1" customWidth="1"/>
    <col min="10498" max="10501" width="9.109375" style="88"/>
    <col min="10502" max="10502" width="5.44140625" style="88" customWidth="1"/>
    <col min="10503" max="10503" width="12.109375" style="88" customWidth="1"/>
    <col min="10504" max="10504" width="7.5546875" style="88" customWidth="1"/>
    <col min="10505" max="10750" width="9.109375" style="88"/>
    <col min="10751" max="10751" width="3" style="88" customWidth="1"/>
    <col min="10752" max="10752" width="23.88671875" style="88" customWidth="1"/>
    <col min="10753" max="10753" width="11.109375" style="88" bestFit="1" customWidth="1"/>
    <col min="10754" max="10757" width="9.109375" style="88"/>
    <col min="10758" max="10758" width="5.44140625" style="88" customWidth="1"/>
    <col min="10759" max="10759" width="12.109375" style="88" customWidth="1"/>
    <col min="10760" max="10760" width="7.5546875" style="88" customWidth="1"/>
    <col min="10761" max="11006" width="9.109375" style="88"/>
    <col min="11007" max="11007" width="3" style="88" customWidth="1"/>
    <col min="11008" max="11008" width="23.88671875" style="88" customWidth="1"/>
    <col min="11009" max="11009" width="11.109375" style="88" bestFit="1" customWidth="1"/>
    <col min="11010" max="11013" width="9.109375" style="88"/>
    <col min="11014" max="11014" width="5.44140625" style="88" customWidth="1"/>
    <col min="11015" max="11015" width="12.109375" style="88" customWidth="1"/>
    <col min="11016" max="11016" width="7.5546875" style="88" customWidth="1"/>
    <col min="11017" max="11262" width="9.109375" style="88"/>
    <col min="11263" max="11263" width="3" style="88" customWidth="1"/>
    <col min="11264" max="11264" width="23.88671875" style="88" customWidth="1"/>
    <col min="11265" max="11265" width="11.109375" style="88" bestFit="1" customWidth="1"/>
    <col min="11266" max="11269" width="9.109375" style="88"/>
    <col min="11270" max="11270" width="5.44140625" style="88" customWidth="1"/>
    <col min="11271" max="11271" width="12.109375" style="88" customWidth="1"/>
    <col min="11272" max="11272" width="7.5546875" style="88" customWidth="1"/>
    <col min="11273" max="11518" width="9.109375" style="88"/>
    <col min="11519" max="11519" width="3" style="88" customWidth="1"/>
    <col min="11520" max="11520" width="23.88671875" style="88" customWidth="1"/>
    <col min="11521" max="11521" width="11.109375" style="88" bestFit="1" customWidth="1"/>
    <col min="11522" max="11525" width="9.109375" style="88"/>
    <col min="11526" max="11526" width="5.44140625" style="88" customWidth="1"/>
    <col min="11527" max="11527" width="12.109375" style="88" customWidth="1"/>
    <col min="11528" max="11528" width="7.5546875" style="88" customWidth="1"/>
    <col min="11529" max="11774" width="9.109375" style="88"/>
    <col min="11775" max="11775" width="3" style="88" customWidth="1"/>
    <col min="11776" max="11776" width="23.88671875" style="88" customWidth="1"/>
    <col min="11777" max="11777" width="11.109375" style="88" bestFit="1" customWidth="1"/>
    <col min="11778" max="11781" width="9.109375" style="88"/>
    <col min="11782" max="11782" width="5.44140625" style="88" customWidth="1"/>
    <col min="11783" max="11783" width="12.109375" style="88" customWidth="1"/>
    <col min="11784" max="11784" width="7.5546875" style="88" customWidth="1"/>
    <col min="11785" max="12030" width="9.109375" style="88"/>
    <col min="12031" max="12031" width="3" style="88" customWidth="1"/>
    <col min="12032" max="12032" width="23.88671875" style="88" customWidth="1"/>
    <col min="12033" max="12033" width="11.109375" style="88" bestFit="1" customWidth="1"/>
    <col min="12034" max="12037" width="9.109375" style="88"/>
    <col min="12038" max="12038" width="5.44140625" style="88" customWidth="1"/>
    <col min="12039" max="12039" width="12.109375" style="88" customWidth="1"/>
    <col min="12040" max="12040" width="7.5546875" style="88" customWidth="1"/>
    <col min="12041" max="12286" width="9.109375" style="88"/>
    <col min="12287" max="12287" width="3" style="88" customWidth="1"/>
    <col min="12288" max="12288" width="23.88671875" style="88" customWidth="1"/>
    <col min="12289" max="12289" width="11.109375" style="88" bestFit="1" customWidth="1"/>
    <col min="12290" max="12293" width="9.109375" style="88"/>
    <col min="12294" max="12294" width="5.44140625" style="88" customWidth="1"/>
    <col min="12295" max="12295" width="12.109375" style="88" customWidth="1"/>
    <col min="12296" max="12296" width="7.5546875" style="88" customWidth="1"/>
    <col min="12297" max="12542" width="9.109375" style="88"/>
    <col min="12543" max="12543" width="3" style="88" customWidth="1"/>
    <col min="12544" max="12544" width="23.88671875" style="88" customWidth="1"/>
    <col min="12545" max="12545" width="11.109375" style="88" bestFit="1" customWidth="1"/>
    <col min="12546" max="12549" width="9.109375" style="88"/>
    <col min="12550" max="12550" width="5.44140625" style="88" customWidth="1"/>
    <col min="12551" max="12551" width="12.109375" style="88" customWidth="1"/>
    <col min="12552" max="12552" width="7.5546875" style="88" customWidth="1"/>
    <col min="12553" max="12798" width="9.109375" style="88"/>
    <col min="12799" max="12799" width="3" style="88" customWidth="1"/>
    <col min="12800" max="12800" width="23.88671875" style="88" customWidth="1"/>
    <col min="12801" max="12801" width="11.109375" style="88" bestFit="1" customWidth="1"/>
    <col min="12802" max="12805" width="9.109375" style="88"/>
    <col min="12806" max="12806" width="5.44140625" style="88" customWidth="1"/>
    <col min="12807" max="12807" width="12.109375" style="88" customWidth="1"/>
    <col min="12808" max="12808" width="7.5546875" style="88" customWidth="1"/>
    <col min="12809" max="13054" width="9.109375" style="88"/>
    <col min="13055" max="13055" width="3" style="88" customWidth="1"/>
    <col min="13056" max="13056" width="23.88671875" style="88" customWidth="1"/>
    <col min="13057" max="13057" width="11.109375" style="88" bestFit="1" customWidth="1"/>
    <col min="13058" max="13061" width="9.109375" style="88"/>
    <col min="13062" max="13062" width="5.44140625" style="88" customWidth="1"/>
    <col min="13063" max="13063" width="12.109375" style="88" customWidth="1"/>
    <col min="13064" max="13064" width="7.5546875" style="88" customWidth="1"/>
    <col min="13065" max="13310" width="9.109375" style="88"/>
    <col min="13311" max="13311" width="3" style="88" customWidth="1"/>
    <col min="13312" max="13312" width="23.88671875" style="88" customWidth="1"/>
    <col min="13313" max="13313" width="11.109375" style="88" bestFit="1" customWidth="1"/>
    <col min="13314" max="13317" width="9.109375" style="88"/>
    <col min="13318" max="13318" width="5.44140625" style="88" customWidth="1"/>
    <col min="13319" max="13319" width="12.109375" style="88" customWidth="1"/>
    <col min="13320" max="13320" width="7.5546875" style="88" customWidth="1"/>
    <col min="13321" max="13566" width="9.109375" style="88"/>
    <col min="13567" max="13567" width="3" style="88" customWidth="1"/>
    <col min="13568" max="13568" width="23.88671875" style="88" customWidth="1"/>
    <col min="13569" max="13569" width="11.109375" style="88" bestFit="1" customWidth="1"/>
    <col min="13570" max="13573" width="9.109375" style="88"/>
    <col min="13574" max="13574" width="5.44140625" style="88" customWidth="1"/>
    <col min="13575" max="13575" width="12.109375" style="88" customWidth="1"/>
    <col min="13576" max="13576" width="7.5546875" style="88" customWidth="1"/>
    <col min="13577" max="13822" width="9.109375" style="88"/>
    <col min="13823" max="13823" width="3" style="88" customWidth="1"/>
    <col min="13824" max="13824" width="23.88671875" style="88" customWidth="1"/>
    <col min="13825" max="13825" width="11.109375" style="88" bestFit="1" customWidth="1"/>
    <col min="13826" max="13829" width="9.109375" style="88"/>
    <col min="13830" max="13830" width="5.44140625" style="88" customWidth="1"/>
    <col min="13831" max="13831" width="12.109375" style="88" customWidth="1"/>
    <col min="13832" max="13832" width="7.5546875" style="88" customWidth="1"/>
    <col min="13833" max="14078" width="9.109375" style="88"/>
    <col min="14079" max="14079" width="3" style="88" customWidth="1"/>
    <col min="14080" max="14080" width="23.88671875" style="88" customWidth="1"/>
    <col min="14081" max="14081" width="11.109375" style="88" bestFit="1" customWidth="1"/>
    <col min="14082" max="14085" width="9.109375" style="88"/>
    <col min="14086" max="14086" width="5.44140625" style="88" customWidth="1"/>
    <col min="14087" max="14087" width="12.109375" style="88" customWidth="1"/>
    <col min="14088" max="14088" width="7.5546875" style="88" customWidth="1"/>
    <col min="14089" max="14334" width="9.109375" style="88"/>
    <col min="14335" max="14335" width="3" style="88" customWidth="1"/>
    <col min="14336" max="14336" width="23.88671875" style="88" customWidth="1"/>
    <col min="14337" max="14337" width="11.109375" style="88" bestFit="1" customWidth="1"/>
    <col min="14338" max="14341" width="9.109375" style="88"/>
    <col min="14342" max="14342" width="5.44140625" style="88" customWidth="1"/>
    <col min="14343" max="14343" width="12.109375" style="88" customWidth="1"/>
    <col min="14344" max="14344" width="7.5546875" style="88" customWidth="1"/>
    <col min="14345" max="14590" width="9.109375" style="88"/>
    <col min="14591" max="14591" width="3" style="88" customWidth="1"/>
    <col min="14592" max="14592" width="23.88671875" style="88" customWidth="1"/>
    <col min="14593" max="14593" width="11.109375" style="88" bestFit="1" customWidth="1"/>
    <col min="14594" max="14597" width="9.109375" style="88"/>
    <col min="14598" max="14598" width="5.44140625" style="88" customWidth="1"/>
    <col min="14599" max="14599" width="12.109375" style="88" customWidth="1"/>
    <col min="14600" max="14600" width="7.5546875" style="88" customWidth="1"/>
    <col min="14601" max="14846" width="9.109375" style="88"/>
    <col min="14847" max="14847" width="3" style="88" customWidth="1"/>
    <col min="14848" max="14848" width="23.88671875" style="88" customWidth="1"/>
    <col min="14849" max="14849" width="11.109375" style="88" bestFit="1" customWidth="1"/>
    <col min="14850" max="14853" width="9.109375" style="88"/>
    <col min="14854" max="14854" width="5.44140625" style="88" customWidth="1"/>
    <col min="14855" max="14855" width="12.109375" style="88" customWidth="1"/>
    <col min="14856" max="14856" width="7.5546875" style="88" customWidth="1"/>
    <col min="14857" max="15102" width="9.109375" style="88"/>
    <col min="15103" max="15103" width="3" style="88" customWidth="1"/>
    <col min="15104" max="15104" width="23.88671875" style="88" customWidth="1"/>
    <col min="15105" max="15105" width="11.109375" style="88" bestFit="1" customWidth="1"/>
    <col min="15106" max="15109" width="9.109375" style="88"/>
    <col min="15110" max="15110" width="5.44140625" style="88" customWidth="1"/>
    <col min="15111" max="15111" width="12.109375" style="88" customWidth="1"/>
    <col min="15112" max="15112" width="7.5546875" style="88" customWidth="1"/>
    <col min="15113" max="15358" width="9.109375" style="88"/>
    <col min="15359" max="15359" width="3" style="88" customWidth="1"/>
    <col min="15360" max="15360" width="23.88671875" style="88" customWidth="1"/>
    <col min="15361" max="15361" width="11.109375" style="88" bestFit="1" customWidth="1"/>
    <col min="15362" max="15365" width="9.109375" style="88"/>
    <col min="15366" max="15366" width="5.44140625" style="88" customWidth="1"/>
    <col min="15367" max="15367" width="12.109375" style="88" customWidth="1"/>
    <col min="15368" max="15368" width="7.5546875" style="88" customWidth="1"/>
    <col min="15369" max="15614" width="9.109375" style="88"/>
    <col min="15615" max="15615" width="3" style="88" customWidth="1"/>
    <col min="15616" max="15616" width="23.88671875" style="88" customWidth="1"/>
    <col min="15617" max="15617" width="11.109375" style="88" bestFit="1" customWidth="1"/>
    <col min="15618" max="15621" width="9.109375" style="88"/>
    <col min="15622" max="15622" width="5.44140625" style="88" customWidth="1"/>
    <col min="15623" max="15623" width="12.109375" style="88" customWidth="1"/>
    <col min="15624" max="15624" width="7.5546875" style="88" customWidth="1"/>
    <col min="15625" max="15870" width="9.109375" style="88"/>
    <col min="15871" max="15871" width="3" style="88" customWidth="1"/>
    <col min="15872" max="15872" width="23.88671875" style="88" customWidth="1"/>
    <col min="15873" max="15873" width="11.109375" style="88" bestFit="1" customWidth="1"/>
    <col min="15874" max="15877" width="9.109375" style="88"/>
    <col min="15878" max="15878" width="5.44140625" style="88" customWidth="1"/>
    <col min="15879" max="15879" width="12.109375" style="88" customWidth="1"/>
    <col min="15880" max="15880" width="7.5546875" style="88" customWidth="1"/>
    <col min="15881" max="16126" width="9.109375" style="88"/>
    <col min="16127" max="16127" width="3" style="88" customWidth="1"/>
    <col min="16128" max="16128" width="23.88671875" style="88" customWidth="1"/>
    <col min="16129" max="16129" width="11.109375" style="88" bestFit="1" customWidth="1"/>
    <col min="16130" max="16133" width="9.109375" style="88"/>
    <col min="16134" max="16134" width="5.44140625" style="88" customWidth="1"/>
    <col min="16135" max="16135" width="12.109375" style="88" customWidth="1"/>
    <col min="16136" max="16136" width="7.5546875" style="88" customWidth="1"/>
    <col min="16137" max="16384" width="9.109375" style="88"/>
  </cols>
  <sheetData>
    <row r="3" spans="2:8">
      <c r="B3" s="155" t="s">
        <v>0</v>
      </c>
      <c r="C3" s="155"/>
      <c r="D3" s="155"/>
      <c r="E3" s="155"/>
      <c r="F3" s="155"/>
      <c r="G3" s="155"/>
      <c r="H3" s="155"/>
    </row>
    <row r="4" spans="2:8" ht="21.75" customHeight="1">
      <c r="B4" s="155"/>
      <c r="C4" s="155"/>
      <c r="D4" s="155"/>
      <c r="E4" s="155"/>
      <c r="F4" s="155"/>
      <c r="G4" s="155"/>
      <c r="H4" s="155"/>
    </row>
    <row r="5" spans="2:8" ht="21.6" customHeight="1">
      <c r="B5" s="155"/>
      <c r="C5" s="155"/>
      <c r="D5" s="155"/>
      <c r="E5" s="155"/>
      <c r="F5" s="155"/>
      <c r="G5" s="155"/>
      <c r="H5" s="155"/>
    </row>
    <row r="6" spans="2:8" ht="14.25" customHeight="1"/>
    <row r="7" spans="2:8" s="89" customFormat="1" ht="16.8">
      <c r="B7" s="89" t="s">
        <v>1</v>
      </c>
      <c r="C7" s="90" t="s">
        <v>148</v>
      </c>
    </row>
    <row r="8" spans="2:8" s="89" customFormat="1" ht="16.8">
      <c r="B8" s="89" t="s">
        <v>2</v>
      </c>
      <c r="C8" s="91" t="s">
        <v>147</v>
      </c>
    </row>
    <row r="9" spans="2:8" ht="14.25" customHeight="1"/>
    <row r="10" spans="2:8" ht="99" customHeight="1">
      <c r="B10" s="160" t="s">
        <v>100</v>
      </c>
      <c r="C10" s="160"/>
      <c r="D10" s="160"/>
      <c r="E10" s="160"/>
      <c r="F10" s="160"/>
      <c r="G10" s="160"/>
      <c r="H10" s="160"/>
    </row>
    <row r="11" spans="2:8">
      <c r="B11" s="2" t="s">
        <v>3</v>
      </c>
    </row>
    <row r="12" spans="2:8" ht="37.799999999999997" customHeight="1">
      <c r="B12" s="169" t="s">
        <v>149</v>
      </c>
      <c r="C12" s="169"/>
      <c r="D12" s="169"/>
      <c r="E12" s="169"/>
      <c r="F12" s="169"/>
      <c r="G12" s="169"/>
      <c r="H12" s="169"/>
    </row>
    <row r="13" spans="2:8" ht="44.25" customHeight="1">
      <c r="B13" s="161" t="s">
        <v>110</v>
      </c>
      <c r="C13" s="161"/>
      <c r="D13" s="161"/>
      <c r="E13" s="161"/>
      <c r="F13" s="161"/>
      <c r="G13" s="161"/>
      <c r="H13" s="161"/>
    </row>
    <row r="14" spans="2:8" ht="29.25" customHeight="1">
      <c r="B14" s="161" t="s">
        <v>124</v>
      </c>
      <c r="C14" s="161"/>
      <c r="D14" s="161"/>
      <c r="E14" s="161"/>
      <c r="F14" s="161"/>
      <c r="G14" s="161"/>
      <c r="H14" s="161"/>
    </row>
    <row r="15" spans="2:8" ht="52.8" customHeight="1">
      <c r="B15" s="161" t="s">
        <v>107</v>
      </c>
      <c r="C15" s="161"/>
      <c r="D15" s="161"/>
      <c r="E15" s="161"/>
      <c r="F15" s="161"/>
      <c r="G15" s="161"/>
      <c r="H15" s="161"/>
    </row>
    <row r="16" spans="2:8" ht="19.2" customHeight="1">
      <c r="B16" s="168" t="s">
        <v>108</v>
      </c>
      <c r="C16" s="168"/>
      <c r="D16" s="168"/>
      <c r="E16" s="168"/>
      <c r="F16" s="168"/>
      <c r="G16" s="168"/>
      <c r="H16" s="168"/>
    </row>
    <row r="17" spans="2:8" ht="67.8" customHeight="1">
      <c r="B17" s="161" t="s">
        <v>109</v>
      </c>
      <c r="C17" s="161"/>
      <c r="D17" s="161"/>
      <c r="E17" s="161"/>
      <c r="F17" s="161"/>
      <c r="G17" s="161"/>
      <c r="H17" s="161"/>
    </row>
    <row r="18" spans="2:8" ht="21.75" customHeight="1">
      <c r="B18" s="2" t="s">
        <v>4</v>
      </c>
    </row>
    <row r="19" spans="2:8" ht="30" customHeight="1">
      <c r="B19" s="102" t="s">
        <v>4</v>
      </c>
      <c r="C19" s="158" t="s">
        <v>118</v>
      </c>
      <c r="D19" s="158"/>
      <c r="E19" s="158"/>
      <c r="F19" s="158"/>
      <c r="G19" s="158"/>
      <c r="H19" s="158"/>
    </row>
    <row r="20" spans="2:8" ht="30" customHeight="1">
      <c r="B20" s="103" t="s">
        <v>5</v>
      </c>
      <c r="C20" s="158" t="s">
        <v>6</v>
      </c>
      <c r="D20" s="158"/>
      <c r="E20" s="158"/>
      <c r="F20" s="158"/>
      <c r="G20" s="158"/>
      <c r="H20" s="158"/>
    </row>
    <row r="21" spans="2:8" ht="39" customHeight="1">
      <c r="B21" s="104" t="s">
        <v>7</v>
      </c>
      <c r="C21" s="158" t="s">
        <v>101</v>
      </c>
      <c r="D21" s="158"/>
      <c r="E21" s="158"/>
      <c r="F21" s="158"/>
      <c r="G21" s="158"/>
      <c r="H21" s="158"/>
    </row>
    <row r="22" spans="2:8" ht="30" customHeight="1">
      <c r="B22" s="105" t="s">
        <v>9</v>
      </c>
      <c r="C22" s="165" t="s">
        <v>106</v>
      </c>
      <c r="D22" s="166"/>
      <c r="E22" s="166"/>
      <c r="F22" s="166"/>
      <c r="G22" s="166"/>
      <c r="H22" s="167"/>
    </row>
    <row r="23" spans="2:8" ht="39" customHeight="1">
      <c r="B23" s="106" t="s">
        <v>120</v>
      </c>
      <c r="C23" s="165" t="s">
        <v>156</v>
      </c>
      <c r="D23" s="166"/>
      <c r="E23" s="166"/>
      <c r="F23" s="166"/>
      <c r="G23" s="166"/>
      <c r="H23" s="167"/>
    </row>
    <row r="24" spans="2:8" ht="30" customHeight="1">
      <c r="B24" s="107" t="s">
        <v>158</v>
      </c>
      <c r="C24" s="158" t="s">
        <v>102</v>
      </c>
      <c r="D24" s="158"/>
      <c r="E24" s="158"/>
      <c r="F24" s="158"/>
      <c r="G24" s="158"/>
      <c r="H24" s="158"/>
    </row>
    <row r="25" spans="2:8" ht="30" customHeight="1">
      <c r="B25" s="108" t="s">
        <v>123</v>
      </c>
      <c r="C25" s="165" t="s">
        <v>157</v>
      </c>
      <c r="D25" s="166"/>
      <c r="E25" s="166"/>
      <c r="F25" s="166"/>
      <c r="G25" s="166"/>
      <c r="H25" s="167"/>
    </row>
    <row r="26" spans="2:8" ht="45" customHeight="1">
      <c r="B26" s="109" t="s">
        <v>122</v>
      </c>
      <c r="C26" s="162" t="s">
        <v>103</v>
      </c>
      <c r="D26" s="163"/>
      <c r="E26" s="163"/>
      <c r="F26" s="163"/>
      <c r="G26" s="163"/>
      <c r="H26" s="164"/>
    </row>
    <row r="27" spans="2:8" ht="45" customHeight="1">
      <c r="B27" s="109" t="s">
        <v>121</v>
      </c>
      <c r="C27" s="162" t="s">
        <v>104</v>
      </c>
      <c r="D27" s="163"/>
      <c r="E27" s="163"/>
      <c r="F27" s="163"/>
      <c r="G27" s="163"/>
      <c r="H27" s="164"/>
    </row>
    <row r="28" spans="2:8" ht="45" customHeight="1">
      <c r="B28" s="110" t="s">
        <v>8</v>
      </c>
      <c r="C28" s="162" t="s">
        <v>105</v>
      </c>
      <c r="D28" s="163"/>
      <c r="E28" s="163"/>
      <c r="F28" s="163"/>
      <c r="G28" s="163"/>
      <c r="H28" s="164"/>
    </row>
    <row r="29" spans="2:8" ht="18" customHeight="1"/>
    <row r="31" spans="2:8">
      <c r="B31" s="159" t="s">
        <v>10</v>
      </c>
      <c r="C31" s="159"/>
      <c r="D31" s="159"/>
      <c r="E31" s="159"/>
      <c r="F31" s="159"/>
      <c r="G31" s="159"/>
      <c r="H31" s="159"/>
    </row>
    <row r="32" spans="2:8">
      <c r="B32" s="156"/>
      <c r="C32" s="157"/>
      <c r="D32" s="157"/>
      <c r="E32" s="157"/>
      <c r="F32" s="157"/>
      <c r="G32" s="157"/>
      <c r="H32" s="157"/>
    </row>
    <row r="33" spans="2:8">
      <c r="B33" s="157"/>
      <c r="C33" s="157"/>
      <c r="D33" s="157"/>
      <c r="E33" s="157"/>
      <c r="F33" s="157"/>
      <c r="G33" s="157"/>
      <c r="H33" s="157"/>
    </row>
  </sheetData>
  <mergeCells count="20">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3203125" style="43" customWidth="1"/>
    <col min="2" max="25" width="8.88671875" style="43"/>
  </cols>
  <sheetData>
    <row r="1" spans="1:27" ht="25.2" thickBot="1">
      <c r="A1" s="3"/>
      <c r="B1" s="257" t="s">
        <v>28</v>
      </c>
      <c r="C1" s="258"/>
      <c r="D1" s="258"/>
      <c r="E1" s="258"/>
      <c r="F1" s="258"/>
      <c r="G1" s="258"/>
      <c r="H1" s="258"/>
      <c r="I1" s="258"/>
      <c r="J1" s="258"/>
      <c r="K1" s="258"/>
      <c r="L1" s="258"/>
      <c r="M1" s="259"/>
      <c r="N1" s="257" t="s">
        <v>29</v>
      </c>
      <c r="O1" s="258"/>
      <c r="P1" s="258"/>
      <c r="Q1" s="258"/>
      <c r="R1" s="258"/>
      <c r="S1" s="259"/>
      <c r="T1" s="257" t="s">
        <v>30</v>
      </c>
      <c r="U1" s="258"/>
      <c r="V1" s="258"/>
      <c r="W1" s="258"/>
      <c r="X1" s="258"/>
      <c r="Y1" s="259"/>
      <c r="AA1" s="55"/>
    </row>
    <row r="2" spans="1:27" ht="18">
      <c r="A2" s="262" t="s">
        <v>47</v>
      </c>
      <c r="B2" s="254" t="s">
        <v>31</v>
      </c>
      <c r="C2" s="256"/>
      <c r="D2" s="254" t="s">
        <v>32</v>
      </c>
      <c r="E2" s="256"/>
      <c r="F2" s="254" t="s">
        <v>33</v>
      </c>
      <c r="G2" s="256"/>
      <c r="H2" s="254" t="s">
        <v>34</v>
      </c>
      <c r="I2" s="256"/>
      <c r="J2" s="254" t="s">
        <v>48</v>
      </c>
      <c r="K2" s="256"/>
      <c r="L2" s="254" t="s">
        <v>49</v>
      </c>
      <c r="M2" s="256"/>
      <c r="N2" s="254" t="s">
        <v>37</v>
      </c>
      <c r="O2" s="256"/>
      <c r="P2" s="254" t="s">
        <v>38</v>
      </c>
      <c r="Q2" s="256"/>
      <c r="R2" s="254" t="s">
        <v>39</v>
      </c>
      <c r="S2" s="256"/>
      <c r="T2" s="254" t="s">
        <v>40</v>
      </c>
      <c r="U2" s="256"/>
      <c r="V2" s="254" t="s">
        <v>50</v>
      </c>
      <c r="W2" s="256"/>
      <c r="X2" s="254" t="s">
        <v>42</v>
      </c>
      <c r="Y2" s="256"/>
    </row>
    <row r="3" spans="1:27" ht="28.2" thickBot="1">
      <c r="A3" s="263"/>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8.2" thickBot="1">
      <c r="A4" s="46" t="s">
        <v>51</v>
      </c>
      <c r="B4" s="47"/>
      <c r="C4" s="47"/>
      <c r="D4" s="47"/>
      <c r="E4" s="47"/>
      <c r="F4" s="47"/>
      <c r="G4" s="47"/>
      <c r="H4" s="47"/>
      <c r="I4" s="47"/>
      <c r="J4" s="136">
        <v>931</v>
      </c>
      <c r="K4" s="137">
        <v>9213658</v>
      </c>
      <c r="L4" s="47"/>
      <c r="M4" s="47"/>
      <c r="N4" s="47"/>
      <c r="O4" s="47"/>
      <c r="P4" s="47"/>
      <c r="Q4" s="47"/>
      <c r="R4" s="47"/>
      <c r="S4" s="47"/>
      <c r="T4" s="47"/>
      <c r="U4" s="47"/>
      <c r="V4" s="47"/>
      <c r="W4" s="47"/>
      <c r="X4" s="47"/>
      <c r="Y4" s="47"/>
    </row>
    <row r="5" spans="1:27" ht="14.4">
      <c r="A5" s="121" t="s">
        <v>160</v>
      </c>
      <c r="B5" s="286"/>
      <c r="C5" s="287"/>
      <c r="D5" s="286"/>
      <c r="E5" s="287"/>
      <c r="F5" s="286"/>
      <c r="G5" s="287"/>
      <c r="H5" s="286"/>
      <c r="I5" s="287"/>
      <c r="J5" s="286"/>
      <c r="K5" s="287"/>
      <c r="L5" s="286"/>
      <c r="M5" s="287"/>
      <c r="N5" s="286"/>
      <c r="O5" s="287"/>
      <c r="P5" s="286"/>
      <c r="Q5" s="287"/>
      <c r="R5" s="286"/>
      <c r="S5" s="287"/>
      <c r="T5" s="286"/>
      <c r="U5" s="287"/>
      <c r="V5" s="286"/>
      <c r="W5" s="287"/>
      <c r="X5" s="286"/>
      <c r="Y5" s="287"/>
    </row>
    <row r="6" spans="1:27" s="97" customFormat="1"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5.2" thickBot="1">
      <c r="A7" s="3"/>
      <c r="B7" s="257" t="s">
        <v>28</v>
      </c>
      <c r="C7" s="258"/>
      <c r="D7" s="258"/>
      <c r="E7" s="258"/>
      <c r="F7" s="258"/>
      <c r="G7" s="258"/>
      <c r="H7" s="258"/>
      <c r="I7" s="258"/>
      <c r="J7" s="258"/>
      <c r="K7" s="258"/>
      <c r="L7" s="258"/>
      <c r="M7" s="259"/>
      <c r="N7" s="257" t="s">
        <v>29</v>
      </c>
      <c r="O7" s="258"/>
      <c r="P7" s="258"/>
      <c r="Q7" s="258"/>
      <c r="R7" s="258"/>
      <c r="S7" s="259"/>
      <c r="T7" s="257" t="s">
        <v>30</v>
      </c>
      <c r="U7" s="258"/>
      <c r="V7" s="258"/>
      <c r="W7" s="258"/>
      <c r="X7" s="258"/>
      <c r="Y7" s="259"/>
      <c r="AA7" s="55"/>
    </row>
    <row r="8" spans="1:27" ht="18">
      <c r="A8" s="262" t="s">
        <v>47</v>
      </c>
      <c r="B8" s="254" t="s">
        <v>31</v>
      </c>
      <c r="C8" s="256"/>
      <c r="D8" s="254" t="s">
        <v>32</v>
      </c>
      <c r="E8" s="256"/>
      <c r="F8" s="254" t="s">
        <v>33</v>
      </c>
      <c r="G8" s="256"/>
      <c r="H8" s="254" t="s">
        <v>34</v>
      </c>
      <c r="I8" s="256"/>
      <c r="J8" s="254" t="s">
        <v>48</v>
      </c>
      <c r="K8" s="256"/>
      <c r="L8" s="254" t="s">
        <v>49</v>
      </c>
      <c r="M8" s="256"/>
      <c r="N8" s="254" t="s">
        <v>37</v>
      </c>
      <c r="O8" s="256"/>
      <c r="P8" s="254" t="s">
        <v>38</v>
      </c>
      <c r="Q8" s="256"/>
      <c r="R8" s="254" t="s">
        <v>39</v>
      </c>
      <c r="S8" s="256"/>
      <c r="T8" s="254" t="s">
        <v>40</v>
      </c>
      <c r="U8" s="256"/>
      <c r="V8" s="254" t="s">
        <v>50</v>
      </c>
      <c r="W8" s="256"/>
      <c r="X8" s="254" t="s">
        <v>42</v>
      </c>
      <c r="Y8" s="256"/>
    </row>
    <row r="9" spans="1:27" ht="28.2" thickBot="1">
      <c r="A9" s="263"/>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8.2" thickBot="1">
      <c r="A10" s="13" t="s">
        <v>52</v>
      </c>
      <c r="B10" s="47"/>
      <c r="C10" s="47"/>
      <c r="D10" s="133"/>
      <c r="E10" s="134"/>
      <c r="F10" s="47"/>
      <c r="G10" s="47"/>
      <c r="H10" s="47"/>
      <c r="I10" s="47"/>
      <c r="J10" s="136">
        <v>155</v>
      </c>
      <c r="K10" s="137">
        <v>218090</v>
      </c>
      <c r="L10" s="138"/>
      <c r="M10" s="138"/>
      <c r="N10" s="139">
        <v>370</v>
      </c>
      <c r="O10" s="137">
        <v>3038766</v>
      </c>
      <c r="P10" s="47"/>
      <c r="Q10" s="47"/>
      <c r="R10" s="47"/>
      <c r="S10" s="47"/>
      <c r="T10" s="47"/>
      <c r="U10" s="47"/>
      <c r="V10" s="47"/>
      <c r="W10" s="47"/>
      <c r="X10" s="47"/>
      <c r="Y10" s="47"/>
    </row>
    <row r="11" spans="1:27" ht="14.4">
      <c r="A11" s="121" t="s">
        <v>160</v>
      </c>
      <c r="B11" s="284"/>
      <c r="C11" s="285"/>
      <c r="D11" s="284"/>
      <c r="E11" s="285"/>
      <c r="F11" s="284"/>
      <c r="G11" s="285"/>
      <c r="H11" s="284"/>
      <c r="I11" s="285"/>
      <c r="J11" s="284"/>
      <c r="K11" s="285"/>
      <c r="L11" s="284"/>
      <c r="M11" s="285"/>
      <c r="N11" s="284"/>
      <c r="O11" s="285"/>
      <c r="P11" s="284"/>
      <c r="Q11" s="285"/>
      <c r="R11" s="284"/>
      <c r="S11" s="285"/>
      <c r="T11" s="284"/>
      <c r="U11" s="285"/>
      <c r="V11" s="284"/>
      <c r="W11" s="285"/>
      <c r="X11" s="284"/>
      <c r="Y11" s="285"/>
    </row>
    <row r="12" spans="1:27" ht="15.6" thickBot="1"/>
    <row r="13" spans="1:27" ht="25.2" thickBot="1">
      <c r="A13" s="3"/>
      <c r="B13" s="257" t="s">
        <v>28</v>
      </c>
      <c r="C13" s="258"/>
      <c r="D13" s="258"/>
      <c r="E13" s="258"/>
      <c r="F13" s="258"/>
      <c r="G13" s="258"/>
      <c r="H13" s="258"/>
      <c r="I13" s="258"/>
      <c r="J13" s="258"/>
      <c r="K13" s="258"/>
      <c r="L13" s="258"/>
      <c r="M13" s="259"/>
      <c r="N13" s="257" t="s">
        <v>29</v>
      </c>
      <c r="O13" s="258"/>
      <c r="P13" s="258"/>
      <c r="Q13" s="258"/>
      <c r="R13" s="258"/>
      <c r="S13" s="259"/>
      <c r="T13" s="257" t="s">
        <v>30</v>
      </c>
      <c r="U13" s="258"/>
      <c r="V13" s="258"/>
      <c r="W13" s="258"/>
      <c r="X13" s="258"/>
      <c r="Y13" s="259"/>
    </row>
    <row r="14" spans="1:27" ht="16.95" customHeight="1">
      <c r="A14" s="262" t="s">
        <v>47</v>
      </c>
      <c r="B14" s="254" t="s">
        <v>31</v>
      </c>
      <c r="C14" s="256"/>
      <c r="D14" s="254" t="s">
        <v>32</v>
      </c>
      <c r="E14" s="256"/>
      <c r="F14" s="254" t="s">
        <v>33</v>
      </c>
      <c r="G14" s="256"/>
      <c r="H14" s="254" t="s">
        <v>34</v>
      </c>
      <c r="I14" s="256"/>
      <c r="J14" s="254" t="s">
        <v>48</v>
      </c>
      <c r="K14" s="256"/>
      <c r="L14" s="254" t="s">
        <v>49</v>
      </c>
      <c r="M14" s="256"/>
      <c r="N14" s="254" t="s">
        <v>37</v>
      </c>
      <c r="O14" s="256"/>
      <c r="P14" s="254" t="s">
        <v>38</v>
      </c>
      <c r="Q14" s="256"/>
      <c r="R14" s="254" t="s">
        <v>39</v>
      </c>
      <c r="S14" s="256"/>
      <c r="T14" s="254" t="s">
        <v>40</v>
      </c>
      <c r="U14" s="256"/>
      <c r="V14" s="254" t="s">
        <v>50</v>
      </c>
      <c r="W14" s="256"/>
      <c r="X14" s="254" t="s">
        <v>42</v>
      </c>
      <c r="Y14" s="256"/>
    </row>
    <row r="15" spans="1:27" ht="28.2" thickBot="1">
      <c r="A15" s="263"/>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8.2" thickBot="1">
      <c r="A16" s="13" t="s">
        <v>53</v>
      </c>
      <c r="B16" s="47"/>
      <c r="C16" s="47"/>
      <c r="D16" s="47"/>
      <c r="E16" s="47"/>
      <c r="F16" s="47"/>
      <c r="G16" s="47"/>
      <c r="H16" s="47"/>
      <c r="I16" s="47"/>
      <c r="J16" s="133">
        <v>111</v>
      </c>
      <c r="K16" s="134">
        <v>1075204</v>
      </c>
      <c r="L16" s="47"/>
      <c r="M16" s="47"/>
      <c r="N16" s="47"/>
      <c r="O16" s="47"/>
      <c r="P16" s="47"/>
      <c r="Q16" s="47"/>
      <c r="R16" s="47"/>
      <c r="S16" s="47"/>
      <c r="T16" s="47"/>
      <c r="U16" s="47"/>
      <c r="V16" s="47"/>
      <c r="W16" s="47"/>
      <c r="X16" s="47"/>
      <c r="Y16" s="47"/>
    </row>
    <row r="17" spans="1:25" ht="14.4">
      <c r="A17" s="121" t="s">
        <v>160</v>
      </c>
      <c r="B17" s="284"/>
      <c r="C17" s="285"/>
      <c r="D17" s="284"/>
      <c r="E17" s="285"/>
      <c r="F17" s="284"/>
      <c r="G17" s="285"/>
      <c r="H17" s="284"/>
      <c r="I17" s="285"/>
      <c r="J17" s="284"/>
      <c r="K17" s="285"/>
      <c r="L17" s="284"/>
      <c r="M17" s="285"/>
      <c r="N17" s="284"/>
      <c r="O17" s="285"/>
      <c r="P17" s="284"/>
      <c r="Q17" s="285"/>
      <c r="R17" s="284"/>
      <c r="S17" s="285"/>
      <c r="T17" s="284"/>
      <c r="U17" s="285"/>
      <c r="V17" s="284"/>
      <c r="W17" s="285"/>
      <c r="X17" s="284"/>
      <c r="Y17" s="285"/>
    </row>
    <row r="18" spans="1:25" ht="15.6" thickBot="1"/>
    <row r="19" spans="1:25" ht="25.2" thickBot="1">
      <c r="A19" s="3"/>
      <c r="B19" s="257" t="s">
        <v>28</v>
      </c>
      <c r="C19" s="258"/>
      <c r="D19" s="258"/>
      <c r="E19" s="258"/>
      <c r="F19" s="258"/>
      <c r="G19" s="258"/>
      <c r="H19" s="258"/>
      <c r="I19" s="258"/>
      <c r="J19" s="258"/>
      <c r="K19" s="258"/>
      <c r="L19" s="258"/>
      <c r="M19" s="259"/>
      <c r="N19" s="257" t="s">
        <v>29</v>
      </c>
      <c r="O19" s="258"/>
      <c r="P19" s="258"/>
      <c r="Q19" s="258"/>
      <c r="R19" s="258"/>
      <c r="S19" s="259"/>
      <c r="T19" s="257" t="s">
        <v>30</v>
      </c>
      <c r="U19" s="258"/>
      <c r="V19" s="258"/>
      <c r="W19" s="258"/>
      <c r="X19" s="258"/>
      <c r="Y19" s="259"/>
    </row>
    <row r="20" spans="1:25" ht="16.95" customHeight="1">
      <c r="A20" s="262" t="s">
        <v>47</v>
      </c>
      <c r="B20" s="254" t="s">
        <v>31</v>
      </c>
      <c r="C20" s="256"/>
      <c r="D20" s="254" t="s">
        <v>32</v>
      </c>
      <c r="E20" s="256"/>
      <c r="F20" s="254" t="s">
        <v>33</v>
      </c>
      <c r="G20" s="256"/>
      <c r="H20" s="254" t="s">
        <v>34</v>
      </c>
      <c r="I20" s="256"/>
      <c r="J20" s="254" t="s">
        <v>48</v>
      </c>
      <c r="K20" s="256"/>
      <c r="L20" s="254" t="s">
        <v>49</v>
      </c>
      <c r="M20" s="256"/>
      <c r="N20" s="254" t="s">
        <v>37</v>
      </c>
      <c r="O20" s="256"/>
      <c r="P20" s="254" t="s">
        <v>38</v>
      </c>
      <c r="Q20" s="256"/>
      <c r="R20" s="254" t="s">
        <v>39</v>
      </c>
      <c r="S20" s="256"/>
      <c r="T20" s="254" t="s">
        <v>40</v>
      </c>
      <c r="U20" s="256"/>
      <c r="V20" s="254" t="s">
        <v>50</v>
      </c>
      <c r="W20" s="256"/>
      <c r="X20" s="254" t="s">
        <v>42</v>
      </c>
      <c r="Y20" s="256"/>
    </row>
    <row r="21" spans="1:25" ht="28.2" thickBot="1">
      <c r="A21" s="263"/>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8.2" thickBot="1">
      <c r="A22" s="13" t="s">
        <v>54</v>
      </c>
      <c r="B22" s="47"/>
      <c r="C22" s="47"/>
      <c r="D22" s="47"/>
      <c r="E22" s="47"/>
      <c r="F22" s="47"/>
      <c r="G22" s="47"/>
      <c r="H22" s="47"/>
      <c r="I22" s="47"/>
      <c r="J22" s="133">
        <v>75</v>
      </c>
      <c r="K22" s="134">
        <v>329842</v>
      </c>
      <c r="L22" s="47"/>
      <c r="M22" s="47"/>
      <c r="N22" s="47"/>
      <c r="O22" s="47"/>
      <c r="P22" s="47"/>
      <c r="Q22" s="47"/>
      <c r="R22" s="47"/>
      <c r="S22" s="47"/>
      <c r="T22" s="47"/>
      <c r="U22" s="47"/>
      <c r="V22" s="47"/>
      <c r="W22" s="47"/>
      <c r="X22" s="47"/>
      <c r="Y22" s="47"/>
    </row>
    <row r="23" spans="1:25" ht="14.4">
      <c r="A23" s="121" t="s">
        <v>160</v>
      </c>
      <c r="B23" s="284"/>
      <c r="C23" s="285"/>
      <c r="D23" s="284"/>
      <c r="E23" s="285"/>
      <c r="F23" s="284"/>
      <c r="G23" s="285"/>
      <c r="H23" s="284"/>
      <c r="I23" s="285"/>
      <c r="J23" s="284"/>
      <c r="K23" s="285"/>
      <c r="L23" s="284"/>
      <c r="M23" s="285"/>
      <c r="N23" s="284"/>
      <c r="O23" s="285"/>
      <c r="P23" s="284"/>
      <c r="Q23" s="285"/>
      <c r="R23" s="284"/>
      <c r="S23" s="285"/>
      <c r="T23" s="284"/>
      <c r="U23" s="285"/>
      <c r="V23" s="284"/>
      <c r="W23" s="285"/>
      <c r="X23" s="284"/>
      <c r="Y23" s="285"/>
    </row>
    <row r="24" spans="1:25" ht="15.6" thickBot="1"/>
    <row r="25" spans="1:25" ht="25.2" thickBot="1">
      <c r="A25" s="3"/>
      <c r="B25" s="257" t="s">
        <v>28</v>
      </c>
      <c r="C25" s="258"/>
      <c r="D25" s="258"/>
      <c r="E25" s="258"/>
      <c r="F25" s="258"/>
      <c r="G25" s="258"/>
      <c r="H25" s="258"/>
      <c r="I25" s="258"/>
      <c r="J25" s="258"/>
      <c r="K25" s="258"/>
      <c r="L25" s="258"/>
      <c r="M25" s="259"/>
      <c r="N25" s="257" t="s">
        <v>29</v>
      </c>
      <c r="O25" s="258"/>
      <c r="P25" s="258"/>
      <c r="Q25" s="258"/>
      <c r="R25" s="258"/>
      <c r="S25" s="259"/>
      <c r="T25" s="257" t="s">
        <v>30</v>
      </c>
      <c r="U25" s="258"/>
      <c r="V25" s="258"/>
      <c r="W25" s="258"/>
      <c r="X25" s="258"/>
      <c r="Y25" s="259"/>
    </row>
    <row r="26" spans="1:25" ht="16.95" customHeight="1">
      <c r="A26" s="262" t="s">
        <v>47</v>
      </c>
      <c r="B26" s="254" t="s">
        <v>31</v>
      </c>
      <c r="C26" s="256"/>
      <c r="D26" s="254" t="s">
        <v>32</v>
      </c>
      <c r="E26" s="256"/>
      <c r="F26" s="254" t="s">
        <v>33</v>
      </c>
      <c r="G26" s="256"/>
      <c r="H26" s="254" t="s">
        <v>34</v>
      </c>
      <c r="I26" s="256"/>
      <c r="J26" s="254" t="s">
        <v>48</v>
      </c>
      <c r="K26" s="256"/>
      <c r="L26" s="254" t="s">
        <v>49</v>
      </c>
      <c r="M26" s="256"/>
      <c r="N26" s="254" t="s">
        <v>37</v>
      </c>
      <c r="O26" s="256"/>
      <c r="P26" s="254" t="s">
        <v>38</v>
      </c>
      <c r="Q26" s="256"/>
      <c r="R26" s="254" t="s">
        <v>39</v>
      </c>
      <c r="S26" s="256"/>
      <c r="T26" s="254" t="s">
        <v>40</v>
      </c>
      <c r="U26" s="256"/>
      <c r="V26" s="254" t="s">
        <v>50</v>
      </c>
      <c r="W26" s="256"/>
      <c r="X26" s="254" t="s">
        <v>42</v>
      </c>
      <c r="Y26" s="256"/>
    </row>
    <row r="27" spans="1:25" ht="28.2" thickBot="1">
      <c r="A27" s="263"/>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84"/>
      <c r="C29" s="285"/>
      <c r="D29" s="284"/>
      <c r="E29" s="285"/>
      <c r="F29" s="284"/>
      <c r="G29" s="285"/>
      <c r="H29" s="284"/>
      <c r="I29" s="285"/>
      <c r="J29" s="284"/>
      <c r="K29" s="285"/>
      <c r="L29" s="284"/>
      <c r="M29" s="285"/>
      <c r="N29" s="284"/>
      <c r="O29" s="285"/>
      <c r="P29" s="284"/>
      <c r="Q29" s="285"/>
      <c r="R29" s="284"/>
      <c r="S29" s="285"/>
      <c r="T29" s="284"/>
      <c r="U29" s="285"/>
      <c r="V29" s="284"/>
      <c r="W29" s="285"/>
      <c r="X29" s="284"/>
      <c r="Y29" s="285"/>
    </row>
    <row r="30" spans="1:25" ht="15.6" thickBot="1"/>
    <row r="31" spans="1:25" ht="25.2" thickBot="1">
      <c r="A31" s="3"/>
      <c r="B31" s="257" t="s">
        <v>28</v>
      </c>
      <c r="C31" s="258"/>
      <c r="D31" s="258"/>
      <c r="E31" s="258"/>
      <c r="F31" s="258"/>
      <c r="G31" s="258"/>
      <c r="H31" s="258"/>
      <c r="I31" s="258"/>
      <c r="J31" s="258"/>
      <c r="K31" s="258"/>
      <c r="L31" s="258"/>
      <c r="M31" s="259"/>
      <c r="N31" s="257" t="s">
        <v>29</v>
      </c>
      <c r="O31" s="258"/>
      <c r="P31" s="258"/>
      <c r="Q31" s="258"/>
      <c r="R31" s="258"/>
      <c r="S31" s="259"/>
      <c r="T31" s="257" t="s">
        <v>30</v>
      </c>
      <c r="U31" s="258"/>
      <c r="V31" s="258"/>
      <c r="W31" s="258"/>
      <c r="X31" s="258"/>
      <c r="Y31" s="259"/>
    </row>
    <row r="32" spans="1:25" ht="16.95" customHeight="1">
      <c r="A32" s="262" t="s">
        <v>47</v>
      </c>
      <c r="B32" s="254" t="s">
        <v>31</v>
      </c>
      <c r="C32" s="256"/>
      <c r="D32" s="254" t="s">
        <v>32</v>
      </c>
      <c r="E32" s="256"/>
      <c r="F32" s="254" t="s">
        <v>33</v>
      </c>
      <c r="G32" s="256"/>
      <c r="H32" s="254" t="s">
        <v>34</v>
      </c>
      <c r="I32" s="256"/>
      <c r="J32" s="254" t="s">
        <v>48</v>
      </c>
      <c r="K32" s="256"/>
      <c r="L32" s="254" t="s">
        <v>49</v>
      </c>
      <c r="M32" s="256"/>
      <c r="N32" s="254" t="s">
        <v>37</v>
      </c>
      <c r="O32" s="256"/>
      <c r="P32" s="254" t="s">
        <v>38</v>
      </c>
      <c r="Q32" s="256"/>
      <c r="R32" s="254" t="s">
        <v>39</v>
      </c>
      <c r="S32" s="256"/>
      <c r="T32" s="254" t="s">
        <v>40</v>
      </c>
      <c r="U32" s="256"/>
      <c r="V32" s="254" t="s">
        <v>50</v>
      </c>
      <c r="W32" s="256"/>
      <c r="X32" s="254" t="s">
        <v>42</v>
      </c>
      <c r="Y32" s="256"/>
    </row>
    <row r="33" spans="1:25" ht="28.2" thickBot="1">
      <c r="A33" s="263"/>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8.2" thickBot="1">
      <c r="A34" s="13" t="s">
        <v>56</v>
      </c>
      <c r="B34" s="47"/>
      <c r="C34" s="47"/>
      <c r="D34" s="47"/>
      <c r="E34" s="47"/>
      <c r="F34" s="47"/>
      <c r="G34" s="47"/>
      <c r="H34" s="47"/>
      <c r="I34" s="47"/>
      <c r="J34" s="140">
        <v>7</v>
      </c>
      <c r="K34" s="141">
        <v>17845</v>
      </c>
      <c r="L34" s="47"/>
      <c r="M34" s="47"/>
      <c r="N34" s="47"/>
      <c r="O34" s="47"/>
      <c r="P34" s="47"/>
      <c r="Q34" s="47"/>
      <c r="R34" s="47"/>
      <c r="S34" s="47"/>
      <c r="T34" s="47"/>
      <c r="U34" s="47"/>
      <c r="V34" s="47"/>
      <c r="W34" s="47"/>
      <c r="X34" s="47"/>
      <c r="Y34" s="47"/>
    </row>
    <row r="35" spans="1:25" ht="14.4">
      <c r="A35" s="121" t="s">
        <v>160</v>
      </c>
      <c r="B35" s="284"/>
      <c r="C35" s="285"/>
      <c r="D35" s="284"/>
      <c r="E35" s="285"/>
      <c r="F35" s="284"/>
      <c r="G35" s="285"/>
      <c r="H35" s="284"/>
      <c r="I35" s="285"/>
      <c r="J35" s="284"/>
      <c r="K35" s="285"/>
      <c r="L35" s="284"/>
      <c r="M35" s="285"/>
      <c r="N35" s="284"/>
      <c r="O35" s="285"/>
      <c r="P35" s="284"/>
      <c r="Q35" s="285"/>
      <c r="R35" s="284"/>
      <c r="S35" s="285"/>
      <c r="T35" s="284"/>
      <c r="U35" s="285"/>
      <c r="V35" s="284"/>
      <c r="W35" s="285"/>
      <c r="X35" s="284"/>
      <c r="Y35" s="285"/>
    </row>
    <row r="36" spans="1:25" ht="15.6" thickBot="1"/>
    <row r="37" spans="1:25" ht="25.2" thickBot="1">
      <c r="A37" s="3"/>
      <c r="B37" s="257" t="s">
        <v>28</v>
      </c>
      <c r="C37" s="258"/>
      <c r="D37" s="258"/>
      <c r="E37" s="258"/>
      <c r="F37" s="258"/>
      <c r="G37" s="258"/>
      <c r="H37" s="258"/>
      <c r="I37" s="258"/>
      <c r="J37" s="258"/>
      <c r="K37" s="258"/>
      <c r="L37" s="258"/>
      <c r="M37" s="259"/>
      <c r="N37" s="257" t="s">
        <v>29</v>
      </c>
      <c r="O37" s="258"/>
      <c r="P37" s="258"/>
      <c r="Q37" s="258"/>
      <c r="R37" s="258"/>
      <c r="S37" s="259"/>
      <c r="T37" s="257" t="s">
        <v>30</v>
      </c>
      <c r="U37" s="258"/>
      <c r="V37" s="258"/>
      <c r="W37" s="258"/>
      <c r="X37" s="258"/>
      <c r="Y37" s="259"/>
    </row>
    <row r="38" spans="1:25" ht="16.95" customHeight="1">
      <c r="A38" s="262" t="s">
        <v>47</v>
      </c>
      <c r="B38" s="254" t="s">
        <v>31</v>
      </c>
      <c r="C38" s="256"/>
      <c r="D38" s="254" t="s">
        <v>32</v>
      </c>
      <c r="E38" s="256"/>
      <c r="F38" s="254" t="s">
        <v>33</v>
      </c>
      <c r="G38" s="256"/>
      <c r="H38" s="254" t="s">
        <v>34</v>
      </c>
      <c r="I38" s="256"/>
      <c r="J38" s="254" t="s">
        <v>48</v>
      </c>
      <c r="K38" s="256"/>
      <c r="L38" s="254" t="s">
        <v>49</v>
      </c>
      <c r="M38" s="256"/>
      <c r="N38" s="254" t="s">
        <v>37</v>
      </c>
      <c r="O38" s="256"/>
      <c r="P38" s="254" t="s">
        <v>38</v>
      </c>
      <c r="Q38" s="256"/>
      <c r="R38" s="254" t="s">
        <v>39</v>
      </c>
      <c r="S38" s="256"/>
      <c r="T38" s="254" t="s">
        <v>40</v>
      </c>
      <c r="U38" s="256"/>
      <c r="V38" s="254" t="s">
        <v>50</v>
      </c>
      <c r="W38" s="256"/>
      <c r="X38" s="254" t="s">
        <v>42</v>
      </c>
      <c r="Y38" s="256"/>
    </row>
    <row r="39" spans="1:25" ht="28.2" thickBot="1">
      <c r="A39" s="263"/>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84"/>
      <c r="C41" s="285"/>
      <c r="D41" s="284"/>
      <c r="E41" s="285"/>
      <c r="F41" s="284"/>
      <c r="G41" s="285"/>
      <c r="H41" s="284"/>
      <c r="I41" s="285"/>
      <c r="J41" s="284"/>
      <c r="K41" s="285"/>
      <c r="L41" s="284"/>
      <c r="M41" s="285"/>
      <c r="N41" s="284"/>
      <c r="O41" s="285"/>
      <c r="P41" s="284"/>
      <c r="Q41" s="285"/>
      <c r="R41" s="284"/>
      <c r="S41" s="285"/>
      <c r="T41" s="284"/>
      <c r="U41" s="285"/>
      <c r="V41" s="284"/>
      <c r="W41" s="285"/>
      <c r="X41" s="284"/>
      <c r="Y41" s="285"/>
    </row>
    <row r="42" spans="1:25" ht="15.6" thickBot="1"/>
    <row r="43" spans="1:25" ht="25.2" thickBot="1">
      <c r="A43" s="3"/>
      <c r="B43" s="257" t="s">
        <v>28</v>
      </c>
      <c r="C43" s="258"/>
      <c r="D43" s="258"/>
      <c r="E43" s="258"/>
      <c r="F43" s="258"/>
      <c r="G43" s="258"/>
      <c r="H43" s="258"/>
      <c r="I43" s="258"/>
      <c r="J43" s="258"/>
      <c r="K43" s="258"/>
      <c r="L43" s="258"/>
      <c r="M43" s="259"/>
      <c r="N43" s="257" t="s">
        <v>29</v>
      </c>
      <c r="O43" s="258"/>
      <c r="P43" s="258"/>
      <c r="Q43" s="258"/>
      <c r="R43" s="258"/>
      <c r="S43" s="259"/>
      <c r="T43" s="257" t="s">
        <v>30</v>
      </c>
      <c r="U43" s="258"/>
      <c r="V43" s="258"/>
      <c r="W43" s="258"/>
      <c r="X43" s="258"/>
      <c r="Y43" s="259"/>
    </row>
    <row r="44" spans="1:25" ht="16.95" customHeight="1">
      <c r="A44" s="262" t="s">
        <v>47</v>
      </c>
      <c r="B44" s="254" t="s">
        <v>31</v>
      </c>
      <c r="C44" s="256"/>
      <c r="D44" s="254" t="s">
        <v>32</v>
      </c>
      <c r="E44" s="256"/>
      <c r="F44" s="254" t="s">
        <v>33</v>
      </c>
      <c r="G44" s="256"/>
      <c r="H44" s="254" t="s">
        <v>34</v>
      </c>
      <c r="I44" s="256"/>
      <c r="J44" s="254" t="s">
        <v>48</v>
      </c>
      <c r="K44" s="256"/>
      <c r="L44" s="254" t="s">
        <v>49</v>
      </c>
      <c r="M44" s="256"/>
      <c r="N44" s="254" t="s">
        <v>37</v>
      </c>
      <c r="O44" s="256"/>
      <c r="P44" s="254" t="s">
        <v>38</v>
      </c>
      <c r="Q44" s="256"/>
      <c r="R44" s="254" t="s">
        <v>39</v>
      </c>
      <c r="S44" s="256"/>
      <c r="T44" s="254" t="s">
        <v>40</v>
      </c>
      <c r="U44" s="256"/>
      <c r="V44" s="254" t="s">
        <v>50</v>
      </c>
      <c r="W44" s="256"/>
      <c r="X44" s="254" t="s">
        <v>42</v>
      </c>
      <c r="Y44" s="256"/>
    </row>
    <row r="45" spans="1:25" ht="28.2" thickBot="1">
      <c r="A45" s="263"/>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84"/>
      <c r="C47" s="285"/>
      <c r="D47" s="284"/>
      <c r="E47" s="285"/>
      <c r="F47" s="284"/>
      <c r="G47" s="285"/>
      <c r="H47" s="284"/>
      <c r="I47" s="285"/>
      <c r="J47" s="284"/>
      <c r="K47" s="285"/>
      <c r="L47" s="284"/>
      <c r="M47" s="285"/>
      <c r="N47" s="284"/>
      <c r="O47" s="285"/>
      <c r="P47" s="284"/>
      <c r="Q47" s="285"/>
      <c r="R47" s="284"/>
      <c r="S47" s="285"/>
      <c r="T47" s="284"/>
      <c r="U47" s="285"/>
      <c r="V47" s="284"/>
      <c r="W47" s="285"/>
      <c r="X47" s="284"/>
      <c r="Y47" s="285"/>
    </row>
    <row r="48" spans="1:25" ht="15.6" thickBot="1"/>
    <row r="49" spans="1:25" ht="25.2" thickBot="1">
      <c r="A49" s="3"/>
      <c r="B49" s="257" t="s">
        <v>28</v>
      </c>
      <c r="C49" s="258"/>
      <c r="D49" s="258"/>
      <c r="E49" s="258"/>
      <c r="F49" s="258"/>
      <c r="G49" s="258"/>
      <c r="H49" s="258"/>
      <c r="I49" s="258"/>
      <c r="J49" s="258"/>
      <c r="K49" s="258"/>
      <c r="L49" s="258"/>
      <c r="M49" s="259"/>
      <c r="N49" s="257" t="s">
        <v>29</v>
      </c>
      <c r="O49" s="258"/>
      <c r="P49" s="258"/>
      <c r="Q49" s="258"/>
      <c r="R49" s="258"/>
      <c r="S49" s="259"/>
      <c r="T49" s="257" t="s">
        <v>30</v>
      </c>
      <c r="U49" s="258"/>
      <c r="V49" s="258"/>
      <c r="W49" s="258"/>
      <c r="X49" s="258"/>
      <c r="Y49" s="259"/>
    </row>
    <row r="50" spans="1:25" ht="16.95" customHeight="1">
      <c r="A50" s="262" t="s">
        <v>47</v>
      </c>
      <c r="B50" s="254" t="s">
        <v>31</v>
      </c>
      <c r="C50" s="256"/>
      <c r="D50" s="254" t="s">
        <v>32</v>
      </c>
      <c r="E50" s="256"/>
      <c r="F50" s="254" t="s">
        <v>33</v>
      </c>
      <c r="G50" s="256"/>
      <c r="H50" s="254" t="s">
        <v>34</v>
      </c>
      <c r="I50" s="256"/>
      <c r="J50" s="254" t="s">
        <v>48</v>
      </c>
      <c r="K50" s="256"/>
      <c r="L50" s="254" t="s">
        <v>49</v>
      </c>
      <c r="M50" s="256"/>
      <c r="N50" s="254" t="s">
        <v>37</v>
      </c>
      <c r="O50" s="256"/>
      <c r="P50" s="254" t="s">
        <v>38</v>
      </c>
      <c r="Q50" s="256"/>
      <c r="R50" s="254" t="s">
        <v>39</v>
      </c>
      <c r="S50" s="256"/>
      <c r="T50" s="254" t="s">
        <v>40</v>
      </c>
      <c r="U50" s="256"/>
      <c r="V50" s="254" t="s">
        <v>50</v>
      </c>
      <c r="W50" s="256"/>
      <c r="X50" s="254" t="s">
        <v>42</v>
      </c>
      <c r="Y50" s="256"/>
    </row>
    <row r="51" spans="1:25" ht="28.2" thickBot="1">
      <c r="A51" s="263"/>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84"/>
      <c r="C53" s="285"/>
      <c r="D53" s="284"/>
      <c r="E53" s="285"/>
      <c r="F53" s="284"/>
      <c r="G53" s="285"/>
      <c r="H53" s="284"/>
      <c r="I53" s="285"/>
      <c r="J53" s="284"/>
      <c r="K53" s="285"/>
      <c r="L53" s="284"/>
      <c r="M53" s="285"/>
      <c r="N53" s="284"/>
      <c r="O53" s="285"/>
      <c r="P53" s="284"/>
      <c r="Q53" s="285"/>
      <c r="R53" s="284"/>
      <c r="S53" s="285"/>
      <c r="T53" s="284"/>
      <c r="U53" s="285"/>
      <c r="V53" s="284"/>
      <c r="W53" s="285"/>
      <c r="X53" s="284"/>
      <c r="Y53" s="285"/>
    </row>
    <row r="54" spans="1:25" ht="15.6" thickBot="1"/>
    <row r="55" spans="1:25" ht="25.2" thickBot="1">
      <c r="A55" s="3"/>
      <c r="B55" s="257" t="s">
        <v>28</v>
      </c>
      <c r="C55" s="258"/>
      <c r="D55" s="258"/>
      <c r="E55" s="258"/>
      <c r="F55" s="258"/>
      <c r="G55" s="258"/>
      <c r="H55" s="258"/>
      <c r="I55" s="258"/>
      <c r="J55" s="258"/>
      <c r="K55" s="258"/>
      <c r="L55" s="258"/>
      <c r="M55" s="259"/>
      <c r="N55" s="257" t="s">
        <v>29</v>
      </c>
      <c r="O55" s="258"/>
      <c r="P55" s="258"/>
      <c r="Q55" s="258"/>
      <c r="R55" s="258"/>
      <c r="S55" s="259"/>
      <c r="T55" s="257" t="s">
        <v>30</v>
      </c>
      <c r="U55" s="258"/>
      <c r="V55" s="258"/>
      <c r="W55" s="258"/>
      <c r="X55" s="258"/>
      <c r="Y55" s="259"/>
    </row>
    <row r="56" spans="1:25" ht="16.95" customHeight="1">
      <c r="A56" s="262" t="s">
        <v>47</v>
      </c>
      <c r="B56" s="254" t="s">
        <v>31</v>
      </c>
      <c r="C56" s="256"/>
      <c r="D56" s="254" t="s">
        <v>32</v>
      </c>
      <c r="E56" s="256"/>
      <c r="F56" s="254" t="s">
        <v>33</v>
      </c>
      <c r="G56" s="256"/>
      <c r="H56" s="254" t="s">
        <v>34</v>
      </c>
      <c r="I56" s="256"/>
      <c r="J56" s="254" t="s">
        <v>48</v>
      </c>
      <c r="K56" s="256"/>
      <c r="L56" s="254" t="s">
        <v>49</v>
      </c>
      <c r="M56" s="256"/>
      <c r="N56" s="254" t="s">
        <v>37</v>
      </c>
      <c r="O56" s="256"/>
      <c r="P56" s="254" t="s">
        <v>38</v>
      </c>
      <c r="Q56" s="256"/>
      <c r="R56" s="254" t="s">
        <v>39</v>
      </c>
      <c r="S56" s="256"/>
      <c r="T56" s="254" t="s">
        <v>40</v>
      </c>
      <c r="U56" s="256"/>
      <c r="V56" s="254" t="s">
        <v>50</v>
      </c>
      <c r="W56" s="256"/>
      <c r="X56" s="254" t="s">
        <v>42</v>
      </c>
      <c r="Y56" s="256"/>
    </row>
    <row r="57" spans="1:25" ht="28.2" thickBot="1">
      <c r="A57" s="263"/>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84"/>
      <c r="C59" s="285"/>
      <c r="D59" s="284"/>
      <c r="E59" s="285"/>
      <c r="F59" s="284"/>
      <c r="G59" s="285"/>
      <c r="H59" s="284"/>
      <c r="I59" s="285"/>
      <c r="J59" s="284"/>
      <c r="K59" s="285"/>
      <c r="L59" s="284"/>
      <c r="M59" s="285"/>
      <c r="N59" s="284"/>
      <c r="O59" s="285"/>
      <c r="P59" s="284"/>
      <c r="Q59" s="285"/>
      <c r="R59" s="284"/>
      <c r="S59" s="285"/>
      <c r="T59" s="284"/>
      <c r="U59" s="285"/>
      <c r="V59" s="284"/>
      <c r="W59" s="285"/>
      <c r="X59" s="284"/>
      <c r="Y59" s="285"/>
    </row>
    <row r="60" spans="1:25" ht="15.6" thickBot="1"/>
    <row r="61" spans="1:25" ht="25.2" thickBot="1">
      <c r="A61" s="3"/>
      <c r="B61" s="257" t="s">
        <v>28</v>
      </c>
      <c r="C61" s="258"/>
      <c r="D61" s="258"/>
      <c r="E61" s="258"/>
      <c r="F61" s="258"/>
      <c r="G61" s="258"/>
      <c r="H61" s="258"/>
      <c r="I61" s="258"/>
      <c r="J61" s="258"/>
      <c r="K61" s="258"/>
      <c r="L61" s="258"/>
      <c r="M61" s="259"/>
      <c r="N61" s="257" t="s">
        <v>29</v>
      </c>
      <c r="O61" s="258"/>
      <c r="P61" s="258"/>
      <c r="Q61" s="258"/>
      <c r="R61" s="258"/>
      <c r="S61" s="259"/>
      <c r="T61" s="257" t="s">
        <v>30</v>
      </c>
      <c r="U61" s="258"/>
      <c r="V61" s="258"/>
      <c r="W61" s="258"/>
      <c r="X61" s="258"/>
      <c r="Y61" s="259"/>
    </row>
    <row r="62" spans="1:25" ht="16.95" customHeight="1">
      <c r="A62" s="262" t="s">
        <v>47</v>
      </c>
      <c r="B62" s="254" t="s">
        <v>31</v>
      </c>
      <c r="C62" s="256"/>
      <c r="D62" s="254" t="s">
        <v>32</v>
      </c>
      <c r="E62" s="256"/>
      <c r="F62" s="254" t="s">
        <v>33</v>
      </c>
      <c r="G62" s="256"/>
      <c r="H62" s="254" t="s">
        <v>34</v>
      </c>
      <c r="I62" s="256"/>
      <c r="J62" s="254" t="s">
        <v>48</v>
      </c>
      <c r="K62" s="256"/>
      <c r="L62" s="254" t="s">
        <v>49</v>
      </c>
      <c r="M62" s="256"/>
      <c r="N62" s="254" t="s">
        <v>37</v>
      </c>
      <c r="O62" s="256"/>
      <c r="P62" s="254" t="s">
        <v>38</v>
      </c>
      <c r="Q62" s="256"/>
      <c r="R62" s="254" t="s">
        <v>39</v>
      </c>
      <c r="S62" s="256"/>
      <c r="T62" s="254" t="s">
        <v>40</v>
      </c>
      <c r="U62" s="256"/>
      <c r="V62" s="254" t="s">
        <v>50</v>
      </c>
      <c r="W62" s="256"/>
      <c r="X62" s="254" t="s">
        <v>42</v>
      </c>
      <c r="Y62" s="256"/>
    </row>
    <row r="63" spans="1:25" ht="28.2" thickBot="1">
      <c r="A63" s="263"/>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8.2" thickBot="1">
      <c r="A64" s="13" t="s">
        <v>61</v>
      </c>
      <c r="B64" s="47"/>
      <c r="C64" s="47"/>
      <c r="D64" s="47"/>
      <c r="E64" s="47"/>
      <c r="F64" s="47"/>
      <c r="G64" s="47"/>
      <c r="H64" s="47"/>
      <c r="I64" s="47"/>
      <c r="J64" s="140">
        <v>82</v>
      </c>
      <c r="K64" s="141">
        <v>12058</v>
      </c>
      <c r="L64" s="47"/>
      <c r="M64" s="47"/>
      <c r="N64" s="47"/>
      <c r="O64" s="47"/>
      <c r="P64" s="47"/>
      <c r="Q64" s="47"/>
      <c r="R64" s="47"/>
      <c r="S64" s="47"/>
      <c r="T64" s="47"/>
      <c r="U64" s="47"/>
      <c r="V64" s="47"/>
      <c r="W64" s="47"/>
      <c r="X64" s="47"/>
      <c r="Y64" s="47"/>
    </row>
    <row r="65" spans="1:25" ht="14.4">
      <c r="A65" s="121" t="s">
        <v>160</v>
      </c>
      <c r="B65" s="284"/>
      <c r="C65" s="285"/>
      <c r="D65" s="284"/>
      <c r="E65" s="285"/>
      <c r="F65" s="284"/>
      <c r="G65" s="285"/>
      <c r="H65" s="284"/>
      <c r="I65" s="285"/>
      <c r="J65" s="284"/>
      <c r="K65" s="285"/>
      <c r="L65" s="284"/>
      <c r="M65" s="285"/>
      <c r="N65" s="284"/>
      <c r="O65" s="285"/>
      <c r="P65" s="284"/>
      <c r="Q65" s="285"/>
      <c r="R65" s="284"/>
      <c r="S65" s="285"/>
      <c r="T65" s="284"/>
      <c r="U65" s="285"/>
      <c r="V65" s="284"/>
      <c r="W65" s="285"/>
      <c r="X65" s="284"/>
      <c r="Y65" s="285"/>
    </row>
    <row r="66" spans="1:25" ht="15.6" thickBot="1"/>
    <row r="67" spans="1:25" ht="25.2" thickBot="1">
      <c r="A67" s="3"/>
      <c r="B67" s="257" t="s">
        <v>28</v>
      </c>
      <c r="C67" s="258"/>
      <c r="D67" s="258"/>
      <c r="E67" s="258"/>
      <c r="F67" s="258"/>
      <c r="G67" s="258"/>
      <c r="H67" s="258"/>
      <c r="I67" s="258"/>
      <c r="J67" s="258"/>
      <c r="K67" s="258"/>
      <c r="L67" s="258"/>
      <c r="M67" s="259"/>
      <c r="N67" s="257" t="s">
        <v>29</v>
      </c>
      <c r="O67" s="258"/>
      <c r="P67" s="258"/>
      <c r="Q67" s="258"/>
      <c r="R67" s="258"/>
      <c r="S67" s="259"/>
      <c r="T67" s="257" t="s">
        <v>30</v>
      </c>
      <c r="U67" s="258"/>
      <c r="V67" s="258"/>
      <c r="W67" s="258"/>
      <c r="X67" s="258"/>
      <c r="Y67" s="259"/>
    </row>
    <row r="68" spans="1:25" ht="16.95" customHeight="1">
      <c r="A68" s="262" t="s">
        <v>47</v>
      </c>
      <c r="B68" s="254" t="s">
        <v>31</v>
      </c>
      <c r="C68" s="256"/>
      <c r="D68" s="254" t="s">
        <v>32</v>
      </c>
      <c r="E68" s="256"/>
      <c r="F68" s="254" t="s">
        <v>33</v>
      </c>
      <c r="G68" s="256"/>
      <c r="H68" s="254" t="s">
        <v>34</v>
      </c>
      <c r="I68" s="256"/>
      <c r="J68" s="254" t="s">
        <v>48</v>
      </c>
      <c r="K68" s="256"/>
      <c r="L68" s="254" t="s">
        <v>49</v>
      </c>
      <c r="M68" s="256"/>
      <c r="N68" s="254" t="s">
        <v>37</v>
      </c>
      <c r="O68" s="256"/>
      <c r="P68" s="254" t="s">
        <v>38</v>
      </c>
      <c r="Q68" s="256"/>
      <c r="R68" s="254" t="s">
        <v>39</v>
      </c>
      <c r="S68" s="256"/>
      <c r="T68" s="254" t="s">
        <v>40</v>
      </c>
      <c r="U68" s="256"/>
      <c r="V68" s="254" t="s">
        <v>50</v>
      </c>
      <c r="W68" s="256"/>
      <c r="X68" s="254" t="s">
        <v>42</v>
      </c>
      <c r="Y68" s="256"/>
    </row>
    <row r="69" spans="1:25" ht="28.2" thickBot="1">
      <c r="A69" s="263"/>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133"/>
      <c r="W70" s="142"/>
      <c r="X70" s="47"/>
      <c r="Y70" s="47"/>
    </row>
    <row r="71" spans="1:25" ht="14.4">
      <c r="A71" s="121" t="s">
        <v>160</v>
      </c>
      <c r="B71" s="284"/>
      <c r="C71" s="285"/>
      <c r="D71" s="284"/>
      <c r="E71" s="285"/>
      <c r="F71" s="284"/>
      <c r="G71" s="285"/>
      <c r="H71" s="284"/>
      <c r="I71" s="285"/>
      <c r="J71" s="284"/>
      <c r="K71" s="285"/>
      <c r="L71" s="284"/>
      <c r="M71" s="285"/>
      <c r="N71" s="284"/>
      <c r="O71" s="285"/>
      <c r="P71" s="284"/>
      <c r="Q71" s="285"/>
      <c r="R71" s="284"/>
      <c r="S71" s="285"/>
      <c r="T71" s="284"/>
      <c r="U71" s="285"/>
      <c r="V71" s="284"/>
      <c r="W71" s="285"/>
      <c r="X71" s="284"/>
      <c r="Y71" s="285"/>
    </row>
    <row r="72" spans="1:25" ht="15.6" thickBot="1"/>
    <row r="73" spans="1:25" ht="25.2" thickBot="1">
      <c r="A73" s="3"/>
      <c r="B73" s="257" t="s">
        <v>28</v>
      </c>
      <c r="C73" s="258"/>
      <c r="D73" s="258"/>
      <c r="E73" s="258"/>
      <c r="F73" s="258"/>
      <c r="G73" s="258"/>
      <c r="H73" s="258"/>
      <c r="I73" s="258"/>
      <c r="J73" s="258"/>
      <c r="K73" s="258"/>
      <c r="L73" s="258"/>
      <c r="M73" s="259"/>
      <c r="N73" s="257" t="s">
        <v>29</v>
      </c>
      <c r="O73" s="258"/>
      <c r="P73" s="258"/>
      <c r="Q73" s="258"/>
      <c r="R73" s="258"/>
      <c r="S73" s="259"/>
      <c r="T73" s="257" t="s">
        <v>30</v>
      </c>
      <c r="U73" s="258"/>
      <c r="V73" s="258"/>
      <c r="W73" s="258"/>
      <c r="X73" s="258"/>
      <c r="Y73" s="259"/>
    </row>
    <row r="74" spans="1:25" ht="16.95" customHeight="1">
      <c r="A74" s="262" t="s">
        <v>47</v>
      </c>
      <c r="B74" s="254" t="s">
        <v>31</v>
      </c>
      <c r="C74" s="256"/>
      <c r="D74" s="254" t="s">
        <v>32</v>
      </c>
      <c r="E74" s="256"/>
      <c r="F74" s="254" t="s">
        <v>33</v>
      </c>
      <c r="G74" s="256"/>
      <c r="H74" s="254" t="s">
        <v>34</v>
      </c>
      <c r="I74" s="256"/>
      <c r="J74" s="254" t="s">
        <v>48</v>
      </c>
      <c r="K74" s="256"/>
      <c r="L74" s="254" t="s">
        <v>49</v>
      </c>
      <c r="M74" s="256"/>
      <c r="N74" s="254" t="s">
        <v>37</v>
      </c>
      <c r="O74" s="256"/>
      <c r="P74" s="254" t="s">
        <v>38</v>
      </c>
      <c r="Q74" s="256"/>
      <c r="R74" s="254" t="s">
        <v>39</v>
      </c>
      <c r="S74" s="256"/>
      <c r="T74" s="254" t="s">
        <v>40</v>
      </c>
      <c r="U74" s="256"/>
      <c r="V74" s="254" t="s">
        <v>50</v>
      </c>
      <c r="W74" s="256"/>
      <c r="X74" s="254" t="s">
        <v>42</v>
      </c>
      <c r="Y74" s="256"/>
    </row>
    <row r="75" spans="1:25" ht="28.2" thickBot="1">
      <c r="A75" s="263"/>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133">
        <v>4</v>
      </c>
      <c r="W76" s="142">
        <v>8579</v>
      </c>
      <c r="X76" s="47"/>
      <c r="Y76" s="47"/>
    </row>
    <row r="77" spans="1:25" ht="14.4">
      <c r="A77" s="121" t="s">
        <v>160</v>
      </c>
      <c r="B77" s="284"/>
      <c r="C77" s="285"/>
      <c r="D77" s="284"/>
      <c r="E77" s="285"/>
      <c r="F77" s="284"/>
      <c r="G77" s="285"/>
      <c r="H77" s="284"/>
      <c r="I77" s="285"/>
      <c r="J77" s="284"/>
      <c r="K77" s="285"/>
      <c r="L77" s="284"/>
      <c r="M77" s="285"/>
      <c r="N77" s="284"/>
      <c r="O77" s="285"/>
      <c r="P77" s="284"/>
      <c r="Q77" s="285"/>
      <c r="R77" s="284"/>
      <c r="S77" s="285"/>
      <c r="T77" s="284"/>
      <c r="U77" s="285"/>
      <c r="V77" s="284"/>
      <c r="W77" s="285"/>
      <c r="X77" s="284"/>
      <c r="Y77" s="285"/>
    </row>
    <row r="78" spans="1:25" ht="15.6" thickBot="1"/>
    <row r="79" spans="1:25" ht="25.2" thickBot="1">
      <c r="A79" s="3"/>
      <c r="B79" s="257" t="s">
        <v>28</v>
      </c>
      <c r="C79" s="258"/>
      <c r="D79" s="258"/>
      <c r="E79" s="258"/>
      <c r="F79" s="258"/>
      <c r="G79" s="258"/>
      <c r="H79" s="258"/>
      <c r="I79" s="258"/>
      <c r="J79" s="258"/>
      <c r="K79" s="258"/>
      <c r="L79" s="258"/>
      <c r="M79" s="259"/>
      <c r="N79" s="257" t="s">
        <v>29</v>
      </c>
      <c r="O79" s="258"/>
      <c r="P79" s="258"/>
      <c r="Q79" s="258"/>
      <c r="R79" s="258"/>
      <c r="S79" s="259"/>
      <c r="T79" s="257" t="s">
        <v>30</v>
      </c>
      <c r="U79" s="258"/>
      <c r="V79" s="258"/>
      <c r="W79" s="258"/>
      <c r="X79" s="258"/>
      <c r="Y79" s="259"/>
    </row>
    <row r="80" spans="1:25" ht="16.95" customHeight="1">
      <c r="A80" s="262" t="s">
        <v>47</v>
      </c>
      <c r="B80" s="254" t="s">
        <v>31</v>
      </c>
      <c r="C80" s="256"/>
      <c r="D80" s="254" t="s">
        <v>32</v>
      </c>
      <c r="E80" s="256"/>
      <c r="F80" s="254" t="s">
        <v>33</v>
      </c>
      <c r="G80" s="256"/>
      <c r="H80" s="254" t="s">
        <v>34</v>
      </c>
      <c r="I80" s="256"/>
      <c r="J80" s="254" t="s">
        <v>48</v>
      </c>
      <c r="K80" s="256"/>
      <c r="L80" s="254" t="s">
        <v>49</v>
      </c>
      <c r="M80" s="256"/>
      <c r="N80" s="254" t="s">
        <v>37</v>
      </c>
      <c r="O80" s="256"/>
      <c r="P80" s="254" t="s">
        <v>38</v>
      </c>
      <c r="Q80" s="256"/>
      <c r="R80" s="254" t="s">
        <v>39</v>
      </c>
      <c r="S80" s="256"/>
      <c r="T80" s="254" t="s">
        <v>40</v>
      </c>
      <c r="U80" s="256"/>
      <c r="V80" s="254" t="s">
        <v>50</v>
      </c>
      <c r="W80" s="256"/>
      <c r="X80" s="254" t="s">
        <v>42</v>
      </c>
      <c r="Y80" s="256"/>
    </row>
    <row r="81" spans="1:25" ht="28.2" thickBot="1">
      <c r="A81" s="263"/>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84"/>
      <c r="C83" s="285"/>
      <c r="D83" s="284"/>
      <c r="E83" s="285"/>
      <c r="F83" s="284"/>
      <c r="G83" s="285"/>
      <c r="H83" s="284"/>
      <c r="I83" s="285"/>
      <c r="J83" s="284"/>
      <c r="K83" s="285"/>
      <c r="L83" s="284"/>
      <c r="M83" s="285"/>
      <c r="N83" s="284"/>
      <c r="O83" s="285"/>
      <c r="P83" s="284"/>
      <c r="Q83" s="285"/>
      <c r="R83" s="284"/>
      <c r="S83" s="285"/>
      <c r="T83" s="284"/>
      <c r="U83" s="285"/>
      <c r="V83" s="284"/>
      <c r="W83" s="285"/>
      <c r="X83" s="284"/>
      <c r="Y83" s="285"/>
    </row>
    <row r="84" spans="1:25" ht="15.6" thickBot="1"/>
    <row r="85" spans="1:25" ht="25.2" thickBot="1">
      <c r="A85" s="3"/>
      <c r="B85" s="257" t="s">
        <v>28</v>
      </c>
      <c r="C85" s="258"/>
      <c r="D85" s="258"/>
      <c r="E85" s="258"/>
      <c r="F85" s="258"/>
      <c r="G85" s="258"/>
      <c r="H85" s="258"/>
      <c r="I85" s="258"/>
      <c r="J85" s="258"/>
      <c r="K85" s="258"/>
      <c r="L85" s="258"/>
      <c r="M85" s="259"/>
      <c r="N85" s="257" t="s">
        <v>29</v>
      </c>
      <c r="O85" s="258"/>
      <c r="P85" s="258"/>
      <c r="Q85" s="258"/>
      <c r="R85" s="258"/>
      <c r="S85" s="259"/>
      <c r="T85" s="257" t="s">
        <v>30</v>
      </c>
      <c r="U85" s="258"/>
      <c r="V85" s="258"/>
      <c r="W85" s="258"/>
      <c r="X85" s="258"/>
      <c r="Y85" s="259"/>
    </row>
    <row r="86" spans="1:25" ht="16.95" customHeight="1">
      <c r="A86" s="262" t="s">
        <v>47</v>
      </c>
      <c r="B86" s="254" t="s">
        <v>31</v>
      </c>
      <c r="C86" s="256"/>
      <c r="D86" s="254" t="s">
        <v>32</v>
      </c>
      <c r="E86" s="256"/>
      <c r="F86" s="254" t="s">
        <v>33</v>
      </c>
      <c r="G86" s="256"/>
      <c r="H86" s="254" t="s">
        <v>34</v>
      </c>
      <c r="I86" s="256"/>
      <c r="J86" s="254" t="s">
        <v>48</v>
      </c>
      <c r="K86" s="256"/>
      <c r="L86" s="254" t="s">
        <v>49</v>
      </c>
      <c r="M86" s="256"/>
      <c r="N86" s="254" t="s">
        <v>37</v>
      </c>
      <c r="O86" s="256"/>
      <c r="P86" s="254" t="s">
        <v>38</v>
      </c>
      <c r="Q86" s="256"/>
      <c r="R86" s="254" t="s">
        <v>39</v>
      </c>
      <c r="S86" s="256"/>
      <c r="T86" s="254" t="s">
        <v>40</v>
      </c>
      <c r="U86" s="256"/>
      <c r="V86" s="254" t="s">
        <v>50</v>
      </c>
      <c r="W86" s="256"/>
      <c r="X86" s="254" t="s">
        <v>42</v>
      </c>
      <c r="Y86" s="256"/>
    </row>
    <row r="87" spans="1:25" ht="28.2" thickBot="1">
      <c r="A87" s="263"/>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84"/>
      <c r="C89" s="285"/>
      <c r="D89" s="284"/>
      <c r="E89" s="285"/>
      <c r="F89" s="284"/>
      <c r="G89" s="285"/>
      <c r="H89" s="284"/>
      <c r="I89" s="285"/>
      <c r="J89" s="284"/>
      <c r="K89" s="285"/>
      <c r="L89" s="284"/>
      <c r="M89" s="285"/>
      <c r="N89" s="284"/>
      <c r="O89" s="285"/>
      <c r="P89" s="284"/>
      <c r="Q89" s="285"/>
      <c r="R89" s="284"/>
      <c r="S89" s="285"/>
      <c r="T89" s="284"/>
      <c r="U89" s="285"/>
      <c r="V89" s="284"/>
      <c r="W89" s="285"/>
      <c r="X89" s="284"/>
      <c r="Y89" s="285"/>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7" t="s">
        <v>28</v>
      </c>
      <c r="C91" s="258"/>
      <c r="D91" s="258"/>
      <c r="E91" s="258"/>
      <c r="F91" s="258"/>
      <c r="G91" s="258"/>
      <c r="H91" s="258"/>
      <c r="I91" s="258"/>
      <c r="J91" s="258"/>
      <c r="K91" s="258"/>
      <c r="L91" s="258"/>
      <c r="M91" s="259"/>
      <c r="N91" s="257" t="s">
        <v>29</v>
      </c>
      <c r="O91" s="258"/>
      <c r="P91" s="258"/>
      <c r="Q91" s="258"/>
      <c r="R91" s="258"/>
      <c r="S91" s="259"/>
      <c r="T91" s="257" t="s">
        <v>30</v>
      </c>
      <c r="U91" s="258"/>
      <c r="V91" s="258"/>
      <c r="W91" s="258"/>
      <c r="X91" s="258"/>
      <c r="Y91" s="259"/>
    </row>
    <row r="92" spans="1:25" ht="16.95" customHeight="1">
      <c r="A92" s="262" t="s">
        <v>47</v>
      </c>
      <c r="B92" s="254" t="s">
        <v>31</v>
      </c>
      <c r="C92" s="256"/>
      <c r="D92" s="254" t="s">
        <v>32</v>
      </c>
      <c r="E92" s="256"/>
      <c r="F92" s="254" t="s">
        <v>33</v>
      </c>
      <c r="G92" s="256"/>
      <c r="H92" s="254" t="s">
        <v>34</v>
      </c>
      <c r="I92" s="256"/>
      <c r="J92" s="254" t="s">
        <v>48</v>
      </c>
      <c r="K92" s="256"/>
      <c r="L92" s="254" t="s">
        <v>49</v>
      </c>
      <c r="M92" s="256"/>
      <c r="N92" s="254" t="s">
        <v>37</v>
      </c>
      <c r="O92" s="256"/>
      <c r="P92" s="254" t="s">
        <v>38</v>
      </c>
      <c r="Q92" s="256"/>
      <c r="R92" s="254" t="s">
        <v>39</v>
      </c>
      <c r="S92" s="256"/>
      <c r="T92" s="254" t="s">
        <v>40</v>
      </c>
      <c r="U92" s="256"/>
      <c r="V92" s="254" t="s">
        <v>50</v>
      </c>
      <c r="W92" s="256"/>
      <c r="X92" s="254" t="s">
        <v>42</v>
      </c>
      <c r="Y92" s="256"/>
    </row>
    <row r="93" spans="1:25" ht="28.2" thickBot="1">
      <c r="A93" s="263"/>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84"/>
      <c r="C95" s="285"/>
      <c r="D95" s="284"/>
      <c r="E95" s="285"/>
      <c r="F95" s="284"/>
      <c r="G95" s="285"/>
      <c r="H95" s="284"/>
      <c r="I95" s="285"/>
      <c r="J95" s="284"/>
      <c r="K95" s="285"/>
      <c r="L95" s="284"/>
      <c r="M95" s="285"/>
      <c r="N95" s="284"/>
      <c r="O95" s="285"/>
      <c r="P95" s="284"/>
      <c r="Q95" s="285"/>
      <c r="R95" s="284"/>
      <c r="S95" s="285"/>
      <c r="T95" s="284"/>
      <c r="U95" s="285"/>
      <c r="V95" s="284"/>
      <c r="W95" s="285"/>
      <c r="X95" s="284"/>
      <c r="Y95" s="285"/>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7" t="s">
        <v>28</v>
      </c>
      <c r="C97" s="258"/>
      <c r="D97" s="258"/>
      <c r="E97" s="258"/>
      <c r="F97" s="258"/>
      <c r="G97" s="258"/>
      <c r="H97" s="258"/>
      <c r="I97" s="258"/>
      <c r="J97" s="258"/>
      <c r="K97" s="258"/>
      <c r="L97" s="258"/>
      <c r="M97" s="259"/>
      <c r="N97" s="257" t="s">
        <v>29</v>
      </c>
      <c r="O97" s="258"/>
      <c r="P97" s="258"/>
      <c r="Q97" s="258"/>
      <c r="R97" s="258"/>
      <c r="S97" s="259"/>
      <c r="T97" s="257" t="s">
        <v>30</v>
      </c>
      <c r="U97" s="258"/>
      <c r="V97" s="258"/>
      <c r="W97" s="258"/>
      <c r="X97" s="258"/>
      <c r="Y97" s="259"/>
    </row>
    <row r="98" spans="1:25" ht="16.95" customHeight="1">
      <c r="A98" s="262" t="s">
        <v>47</v>
      </c>
      <c r="B98" s="254" t="s">
        <v>31</v>
      </c>
      <c r="C98" s="256"/>
      <c r="D98" s="254" t="s">
        <v>32</v>
      </c>
      <c r="E98" s="256"/>
      <c r="F98" s="254" t="s">
        <v>33</v>
      </c>
      <c r="G98" s="256"/>
      <c r="H98" s="254" t="s">
        <v>34</v>
      </c>
      <c r="I98" s="256"/>
      <c r="J98" s="254" t="s">
        <v>48</v>
      </c>
      <c r="K98" s="256"/>
      <c r="L98" s="254" t="s">
        <v>49</v>
      </c>
      <c r="M98" s="256"/>
      <c r="N98" s="254" t="s">
        <v>37</v>
      </c>
      <c r="O98" s="256"/>
      <c r="P98" s="254" t="s">
        <v>38</v>
      </c>
      <c r="Q98" s="256"/>
      <c r="R98" s="254" t="s">
        <v>39</v>
      </c>
      <c r="S98" s="256"/>
      <c r="T98" s="254" t="s">
        <v>40</v>
      </c>
      <c r="U98" s="256"/>
      <c r="V98" s="254" t="s">
        <v>50</v>
      </c>
      <c r="W98" s="256"/>
      <c r="X98" s="254" t="s">
        <v>42</v>
      </c>
      <c r="Y98" s="256"/>
    </row>
    <row r="99" spans="1:25" ht="28.2" thickBot="1">
      <c r="A99" s="263"/>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84"/>
      <c r="C101" s="285"/>
      <c r="D101" s="284"/>
      <c r="E101" s="285"/>
      <c r="F101" s="284"/>
      <c r="G101" s="285"/>
      <c r="H101" s="284"/>
      <c r="I101" s="285"/>
      <c r="J101" s="284"/>
      <c r="K101" s="285"/>
      <c r="L101" s="284"/>
      <c r="M101" s="285"/>
      <c r="N101" s="284"/>
      <c r="O101" s="285"/>
      <c r="P101" s="284"/>
      <c r="Q101" s="285"/>
      <c r="R101" s="284"/>
      <c r="S101" s="285"/>
      <c r="T101" s="284"/>
      <c r="U101" s="285"/>
      <c r="V101" s="284"/>
      <c r="W101" s="285"/>
      <c r="X101" s="284"/>
      <c r="Y101" s="285"/>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7" t="s">
        <v>28</v>
      </c>
      <c r="C103" s="258"/>
      <c r="D103" s="258"/>
      <c r="E103" s="258"/>
      <c r="F103" s="258"/>
      <c r="G103" s="258"/>
      <c r="H103" s="258"/>
      <c r="I103" s="258"/>
      <c r="J103" s="258"/>
      <c r="K103" s="258"/>
      <c r="L103" s="258"/>
      <c r="M103" s="259"/>
      <c r="N103" s="257" t="s">
        <v>29</v>
      </c>
      <c r="O103" s="258"/>
      <c r="P103" s="258"/>
      <c r="Q103" s="258"/>
      <c r="R103" s="258"/>
      <c r="S103" s="259"/>
      <c r="T103" s="257" t="s">
        <v>30</v>
      </c>
      <c r="U103" s="258"/>
      <c r="V103" s="258"/>
      <c r="W103" s="258"/>
      <c r="X103" s="258"/>
      <c r="Y103" s="259"/>
    </row>
    <row r="104" spans="1:25" ht="16.95" customHeight="1">
      <c r="A104" s="262" t="s">
        <v>47</v>
      </c>
      <c r="B104" s="254" t="s">
        <v>31</v>
      </c>
      <c r="C104" s="256"/>
      <c r="D104" s="254" t="s">
        <v>32</v>
      </c>
      <c r="E104" s="256"/>
      <c r="F104" s="254" t="s">
        <v>33</v>
      </c>
      <c r="G104" s="256"/>
      <c r="H104" s="254" t="s">
        <v>34</v>
      </c>
      <c r="I104" s="256"/>
      <c r="J104" s="254" t="s">
        <v>48</v>
      </c>
      <c r="K104" s="256"/>
      <c r="L104" s="254" t="s">
        <v>49</v>
      </c>
      <c r="M104" s="256"/>
      <c r="N104" s="254" t="s">
        <v>37</v>
      </c>
      <c r="O104" s="256"/>
      <c r="P104" s="254" t="s">
        <v>38</v>
      </c>
      <c r="Q104" s="256"/>
      <c r="R104" s="254" t="s">
        <v>39</v>
      </c>
      <c r="S104" s="256"/>
      <c r="T104" s="254" t="s">
        <v>40</v>
      </c>
      <c r="U104" s="256"/>
      <c r="V104" s="254" t="s">
        <v>50</v>
      </c>
      <c r="W104" s="256"/>
      <c r="X104" s="254" t="s">
        <v>42</v>
      </c>
      <c r="Y104" s="256"/>
    </row>
    <row r="105" spans="1:25" ht="28.2" thickBot="1">
      <c r="A105" s="263"/>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84"/>
      <c r="C107" s="285"/>
      <c r="D107" s="284"/>
      <c r="E107" s="285"/>
      <c r="F107" s="284"/>
      <c r="G107" s="285"/>
      <c r="H107" s="284"/>
      <c r="I107" s="285"/>
      <c r="J107" s="284"/>
      <c r="K107" s="285"/>
      <c r="L107" s="284"/>
      <c r="M107" s="285"/>
      <c r="N107" s="284"/>
      <c r="O107" s="285"/>
      <c r="P107" s="284"/>
      <c r="Q107" s="285"/>
      <c r="R107" s="284"/>
      <c r="S107" s="285"/>
      <c r="T107" s="284"/>
      <c r="U107" s="285"/>
      <c r="V107" s="284"/>
      <c r="W107" s="285"/>
      <c r="X107" s="284"/>
      <c r="Y107" s="285"/>
    </row>
    <row r="108" spans="1:25" ht="15.6" thickBot="1"/>
    <row r="109" spans="1:25" ht="25.2" thickBot="1">
      <c r="A109" s="3"/>
      <c r="B109" s="257" t="s">
        <v>28</v>
      </c>
      <c r="C109" s="258"/>
      <c r="D109" s="258"/>
      <c r="E109" s="258"/>
      <c r="F109" s="258"/>
      <c r="G109" s="258"/>
      <c r="H109" s="258"/>
      <c r="I109" s="258"/>
      <c r="J109" s="258"/>
      <c r="K109" s="258"/>
      <c r="L109" s="258"/>
      <c r="M109" s="259"/>
      <c r="N109" s="257" t="s">
        <v>29</v>
      </c>
      <c r="O109" s="258"/>
      <c r="P109" s="258"/>
      <c r="Q109" s="258"/>
      <c r="R109" s="258"/>
      <c r="S109" s="259"/>
      <c r="T109" s="257" t="s">
        <v>30</v>
      </c>
      <c r="U109" s="258"/>
      <c r="V109" s="258"/>
      <c r="W109" s="258"/>
      <c r="X109" s="258"/>
      <c r="Y109" s="259"/>
    </row>
    <row r="110" spans="1:25" ht="16.95" customHeight="1">
      <c r="A110" s="262" t="s">
        <v>47</v>
      </c>
      <c r="B110" s="254" t="s">
        <v>31</v>
      </c>
      <c r="C110" s="256"/>
      <c r="D110" s="254" t="s">
        <v>32</v>
      </c>
      <c r="E110" s="256"/>
      <c r="F110" s="254" t="s">
        <v>33</v>
      </c>
      <c r="G110" s="256"/>
      <c r="H110" s="254" t="s">
        <v>34</v>
      </c>
      <c r="I110" s="256"/>
      <c r="J110" s="254" t="s">
        <v>48</v>
      </c>
      <c r="K110" s="256"/>
      <c r="L110" s="254" t="s">
        <v>49</v>
      </c>
      <c r="M110" s="256"/>
      <c r="N110" s="254" t="s">
        <v>37</v>
      </c>
      <c r="O110" s="256"/>
      <c r="P110" s="254" t="s">
        <v>38</v>
      </c>
      <c r="Q110" s="256"/>
      <c r="R110" s="254" t="s">
        <v>39</v>
      </c>
      <c r="S110" s="256"/>
      <c r="T110" s="254" t="s">
        <v>40</v>
      </c>
      <c r="U110" s="256"/>
      <c r="V110" s="254" t="s">
        <v>50</v>
      </c>
      <c r="W110" s="256"/>
      <c r="X110" s="254" t="s">
        <v>42</v>
      </c>
      <c r="Y110" s="256"/>
    </row>
    <row r="111" spans="1:25" ht="28.2" thickBot="1">
      <c r="A111" s="263"/>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8.2"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133">
        <v>4</v>
      </c>
      <c r="W112" s="142">
        <v>8579</v>
      </c>
      <c r="X112" s="47"/>
      <c r="Y112" s="47"/>
    </row>
    <row r="113" spans="1:25" ht="14.4">
      <c r="A113" s="121" t="s">
        <v>160</v>
      </c>
      <c r="B113" s="284"/>
      <c r="C113" s="285"/>
      <c r="D113" s="284"/>
      <c r="E113" s="285"/>
      <c r="F113" s="284"/>
      <c r="G113" s="285"/>
      <c r="H113" s="284"/>
      <c r="I113" s="285"/>
      <c r="J113" s="284"/>
      <c r="K113" s="285"/>
      <c r="L113" s="284"/>
      <c r="M113" s="285"/>
      <c r="N113" s="284"/>
      <c r="O113" s="285"/>
      <c r="P113" s="284"/>
      <c r="Q113" s="285"/>
      <c r="R113" s="284"/>
      <c r="S113" s="285"/>
      <c r="T113" s="284"/>
      <c r="U113" s="285"/>
      <c r="V113" s="284"/>
      <c r="W113" s="285"/>
      <c r="X113" s="284"/>
      <c r="Y113" s="285"/>
    </row>
    <row r="115" spans="1:25">
      <c r="A115" s="159" t="s">
        <v>24</v>
      </c>
      <c r="B115" s="159"/>
      <c r="C115" s="159"/>
      <c r="D115" s="159"/>
      <c r="E115" s="159"/>
      <c r="F115" s="159"/>
      <c r="G115" s="159"/>
      <c r="H115" s="159"/>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8">
      <c r="A1" t="s">
        <v>173</v>
      </c>
      <c r="B1" t="s">
        <v>174</v>
      </c>
      <c r="C1" t="s">
        <v>175</v>
      </c>
      <c r="D1" t="s">
        <v>176</v>
      </c>
      <c r="E1" t="s">
        <v>177</v>
      </c>
      <c r="F1" t="s">
        <v>182</v>
      </c>
      <c r="G1" t="s">
        <v>178</v>
      </c>
      <c r="H1" s="123"/>
      <c r="I1" s="123"/>
      <c r="J1" s="123"/>
      <c r="K1" s="123"/>
      <c r="L1" s="123"/>
      <c r="M1" s="123"/>
      <c r="N1" s="123"/>
      <c r="O1" s="123"/>
      <c r="P1" s="123"/>
      <c r="Q1" s="123"/>
      <c r="R1" s="123"/>
      <c r="S1" s="123"/>
      <c r="T1" s="123"/>
      <c r="U1" s="123"/>
      <c r="V1" s="123"/>
      <c r="W1" s="123"/>
    </row>
    <row r="2" spans="1:23">
      <c r="A2" t="s">
        <v>76</v>
      </c>
      <c r="B2" t="s">
        <v>31</v>
      </c>
      <c r="C2" t="s">
        <v>28</v>
      </c>
      <c r="D2">
        <f>Benchmark_Baseline!B4</f>
        <v>0</v>
      </c>
      <c r="E2">
        <f>Benchmark_Baseline!B5</f>
        <v>0</v>
      </c>
      <c r="F2">
        <f>Benchmark_Baseline!C4</f>
        <v>0</v>
      </c>
      <c r="G2" t="s">
        <v>71</v>
      </c>
    </row>
    <row r="3" spans="1:23">
      <c r="A3" t="s">
        <v>76</v>
      </c>
      <c r="B3" t="s">
        <v>32</v>
      </c>
      <c r="C3" t="s">
        <v>28</v>
      </c>
      <c r="D3" s="125">
        <f>Benchmark_Baseline!D4</f>
        <v>0</v>
      </c>
      <c r="E3" s="125">
        <f>Benchmark_Baseline!D5</f>
        <v>0</v>
      </c>
      <c r="F3" s="125">
        <f>Benchmark_Baseline!E4</f>
        <v>0</v>
      </c>
      <c r="G3" t="s">
        <v>71</v>
      </c>
    </row>
    <row r="4" spans="1:23">
      <c r="A4" t="s">
        <v>76</v>
      </c>
      <c r="B4" t="s">
        <v>33</v>
      </c>
      <c r="C4" t="s">
        <v>28</v>
      </c>
      <c r="D4" s="125">
        <f>Benchmark_Baseline!F4</f>
        <v>0</v>
      </c>
      <c r="E4" s="125">
        <f>Benchmark_Baseline!F5</f>
        <v>0</v>
      </c>
      <c r="F4" s="125">
        <f>Benchmark_Baseline!G4</f>
        <v>0</v>
      </c>
      <c r="G4" t="s">
        <v>71</v>
      </c>
    </row>
    <row r="5" spans="1:23">
      <c r="A5" t="s">
        <v>76</v>
      </c>
      <c r="B5" t="s">
        <v>179</v>
      </c>
      <c r="C5" t="s">
        <v>28</v>
      </c>
      <c r="D5" s="125">
        <f>Benchmark_Baseline!H4</f>
        <v>0</v>
      </c>
      <c r="E5" s="125">
        <f>Benchmark_Baseline!H5</f>
        <v>0</v>
      </c>
      <c r="F5" s="125">
        <f>Benchmark_Baseline!I4</f>
        <v>0</v>
      </c>
      <c r="G5" t="s">
        <v>71</v>
      </c>
    </row>
    <row r="6" spans="1:23">
      <c r="A6" t="s">
        <v>76</v>
      </c>
      <c r="B6" t="s">
        <v>180</v>
      </c>
      <c r="C6" t="s">
        <v>28</v>
      </c>
      <c r="D6">
        <f>Benchmark_Baseline!J4</f>
        <v>931</v>
      </c>
      <c r="E6">
        <f>Benchmark_Baseline!J5</f>
        <v>0</v>
      </c>
      <c r="F6">
        <f>Benchmark_Baseline!K4</f>
        <v>9213658</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4" t="s">
        <v>76</v>
      </c>
      <c r="B13" s="124" t="s">
        <v>42</v>
      </c>
      <c r="C13" s="124" t="s">
        <v>30</v>
      </c>
      <c r="D13" s="124">
        <f>Benchmark_Baseline!X4</f>
        <v>0</v>
      </c>
      <c r="E13" s="124">
        <f>Benchmark_Baseline!X5</f>
        <v>0</v>
      </c>
      <c r="F13" s="124">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5">
        <f>Benchmark_Baseline!D10</f>
        <v>0</v>
      </c>
      <c r="E15" s="125">
        <f>Benchmark_Baseline!D11</f>
        <v>0</v>
      </c>
      <c r="F15" s="125">
        <f>Benchmark_Baseline!E10</f>
        <v>0</v>
      </c>
      <c r="G15" t="s">
        <v>71</v>
      </c>
    </row>
    <row r="16" spans="1:23">
      <c r="A16" t="s">
        <v>77</v>
      </c>
      <c r="B16" t="s">
        <v>33</v>
      </c>
      <c r="C16" t="s">
        <v>28</v>
      </c>
      <c r="D16" s="125">
        <f>Benchmark_Baseline!F10</f>
        <v>0</v>
      </c>
      <c r="E16" s="125">
        <f>Benchmark_Baseline!F11</f>
        <v>0</v>
      </c>
      <c r="F16" s="125">
        <f>Benchmark_Baseline!G10</f>
        <v>0</v>
      </c>
      <c r="G16" t="s">
        <v>71</v>
      </c>
    </row>
    <row r="17" spans="1:7">
      <c r="A17" t="s">
        <v>77</v>
      </c>
      <c r="B17" t="s">
        <v>179</v>
      </c>
      <c r="C17" t="s">
        <v>28</v>
      </c>
      <c r="D17" s="125">
        <f>Benchmark_Baseline!H10</f>
        <v>0</v>
      </c>
      <c r="E17" s="125">
        <f>Benchmark_Baseline!H11</f>
        <v>0</v>
      </c>
      <c r="F17" s="125">
        <f>Benchmark_Baseline!I10</f>
        <v>0</v>
      </c>
      <c r="G17" t="s">
        <v>71</v>
      </c>
    </row>
    <row r="18" spans="1:7">
      <c r="A18" t="s">
        <v>77</v>
      </c>
      <c r="B18" t="s">
        <v>180</v>
      </c>
      <c r="C18" t="s">
        <v>28</v>
      </c>
      <c r="D18">
        <f>Benchmark_Baseline!J10</f>
        <v>155</v>
      </c>
      <c r="E18">
        <f>Benchmark_Baseline!J11</f>
        <v>0</v>
      </c>
      <c r="F18">
        <f>Benchmark_Baseline!K10</f>
        <v>218090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370</v>
      </c>
      <c r="E20">
        <f>Benchmark_Baseline!N11</f>
        <v>0</v>
      </c>
      <c r="F20">
        <f>Benchmark_Baseline!O10</f>
        <v>3038766</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4" t="s">
        <v>77</v>
      </c>
      <c r="B25" s="124" t="s">
        <v>42</v>
      </c>
      <c r="C25" s="124" t="s">
        <v>30</v>
      </c>
      <c r="D25" s="124">
        <f>Benchmark_Baseline!X10</f>
        <v>0</v>
      </c>
      <c r="E25" s="124">
        <f>Benchmark_Baseline!X11</f>
        <v>0</v>
      </c>
      <c r="F25" s="124">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5">
        <f>Benchmark_Baseline!D16</f>
        <v>0</v>
      </c>
      <c r="E27" s="125">
        <f>Benchmark_Baseline!D17</f>
        <v>0</v>
      </c>
      <c r="F27" s="125">
        <f>Benchmark_Baseline!E16</f>
        <v>0</v>
      </c>
      <c r="G27" t="s">
        <v>71</v>
      </c>
    </row>
    <row r="28" spans="1:7">
      <c r="A28" t="s">
        <v>163</v>
      </c>
      <c r="B28" t="s">
        <v>33</v>
      </c>
      <c r="C28" t="s">
        <v>28</v>
      </c>
      <c r="D28" s="125">
        <f>Benchmark_Baseline!F16</f>
        <v>0</v>
      </c>
      <c r="E28" s="125">
        <f>Benchmark_Baseline!F17</f>
        <v>0</v>
      </c>
      <c r="F28" s="125">
        <f>Benchmark_Baseline!G16</f>
        <v>0</v>
      </c>
      <c r="G28" t="s">
        <v>71</v>
      </c>
    </row>
    <row r="29" spans="1:7">
      <c r="A29" t="s">
        <v>163</v>
      </c>
      <c r="B29" t="s">
        <v>179</v>
      </c>
      <c r="C29" t="s">
        <v>28</v>
      </c>
      <c r="D29" s="125">
        <f>Benchmark_Baseline!H16</f>
        <v>0</v>
      </c>
      <c r="E29" s="125">
        <f>Benchmark_Baseline!H17</f>
        <v>0</v>
      </c>
      <c r="F29" s="125">
        <f>Benchmark_Baseline!I16</f>
        <v>0</v>
      </c>
      <c r="G29" t="s">
        <v>71</v>
      </c>
    </row>
    <row r="30" spans="1:7">
      <c r="A30" t="s">
        <v>163</v>
      </c>
      <c r="B30" t="s">
        <v>180</v>
      </c>
      <c r="C30" t="s">
        <v>28</v>
      </c>
      <c r="D30">
        <f>Benchmark_Baseline!J16</f>
        <v>111</v>
      </c>
      <c r="E30">
        <f>Benchmark_Baseline!J17</f>
        <v>0</v>
      </c>
      <c r="F30">
        <f>Benchmark_Baseline!K16</f>
        <v>1075204</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4" t="s">
        <v>163</v>
      </c>
      <c r="B37" s="124" t="s">
        <v>42</v>
      </c>
      <c r="C37" s="124" t="s">
        <v>30</v>
      </c>
      <c r="D37" s="124">
        <f>Benchmark_Baseline!X16</f>
        <v>0</v>
      </c>
      <c r="E37" s="124">
        <f>Benchmark_Baseline!X17</f>
        <v>0</v>
      </c>
      <c r="F37" s="124">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5">
        <f>Benchmark_Baseline!D22</f>
        <v>0</v>
      </c>
      <c r="E39" s="125">
        <f>Benchmark_Baseline!D23</f>
        <v>0</v>
      </c>
      <c r="F39" s="125">
        <f>Benchmark_Baseline!E22</f>
        <v>0</v>
      </c>
      <c r="G39" t="s">
        <v>71</v>
      </c>
    </row>
    <row r="40" spans="1:7">
      <c r="A40" t="s">
        <v>183</v>
      </c>
      <c r="B40" t="s">
        <v>33</v>
      </c>
      <c r="C40" t="s">
        <v>28</v>
      </c>
      <c r="D40" s="125">
        <f>Benchmark_Baseline!F22</f>
        <v>0</v>
      </c>
      <c r="E40" s="125">
        <f>Benchmark_Baseline!F23</f>
        <v>0</v>
      </c>
      <c r="F40" s="125">
        <f>Benchmark_Baseline!G22</f>
        <v>0</v>
      </c>
      <c r="G40" t="s">
        <v>71</v>
      </c>
    </row>
    <row r="41" spans="1:7">
      <c r="A41" t="s">
        <v>183</v>
      </c>
      <c r="B41" t="s">
        <v>179</v>
      </c>
      <c r="C41" t="s">
        <v>28</v>
      </c>
      <c r="D41" s="125">
        <f>Benchmark_Baseline!H22</f>
        <v>0</v>
      </c>
      <c r="E41" s="125">
        <f>Benchmark_Baseline!H23</f>
        <v>0</v>
      </c>
      <c r="F41" s="125">
        <f>Benchmark_Baseline!I22</f>
        <v>0</v>
      </c>
      <c r="G41" t="s">
        <v>71</v>
      </c>
    </row>
    <row r="42" spans="1:7">
      <c r="A42" t="s">
        <v>183</v>
      </c>
      <c r="B42" t="s">
        <v>180</v>
      </c>
      <c r="C42" t="s">
        <v>28</v>
      </c>
      <c r="D42">
        <f>Benchmark_Baseline!J22</f>
        <v>75</v>
      </c>
      <c r="E42">
        <f>Benchmark_Baseline!J23</f>
        <v>0</v>
      </c>
      <c r="F42">
        <f>Benchmark_Baseline!K22</f>
        <v>329842</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4" t="s">
        <v>183</v>
      </c>
      <c r="B49" s="124" t="s">
        <v>42</v>
      </c>
      <c r="C49" s="124" t="s">
        <v>30</v>
      </c>
      <c r="D49" s="124">
        <f>Benchmark_Baseline!X22</f>
        <v>0</v>
      </c>
      <c r="E49" s="124">
        <f>Benchmark_Baseline!X23</f>
        <v>0</v>
      </c>
      <c r="F49" s="124">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5">
        <f>Benchmark_Baseline!D28</f>
        <v>0</v>
      </c>
      <c r="E51" s="125">
        <f>Benchmark_Baseline!D29</f>
        <v>0</v>
      </c>
      <c r="F51" s="125">
        <f>Benchmark_Baseline!E28</f>
        <v>0</v>
      </c>
      <c r="G51" t="s">
        <v>71</v>
      </c>
    </row>
    <row r="52" spans="1:7">
      <c r="A52" t="s">
        <v>164</v>
      </c>
      <c r="B52" t="s">
        <v>33</v>
      </c>
      <c r="C52" t="s">
        <v>28</v>
      </c>
      <c r="D52" s="125">
        <f>Benchmark_Baseline!F28</f>
        <v>0</v>
      </c>
      <c r="E52" s="125">
        <f>Benchmark_Baseline!F29</f>
        <v>0</v>
      </c>
      <c r="F52" s="125">
        <f>Benchmark_Baseline!G28</f>
        <v>0</v>
      </c>
      <c r="G52" t="s">
        <v>71</v>
      </c>
    </row>
    <row r="53" spans="1:7">
      <c r="A53" t="s">
        <v>164</v>
      </c>
      <c r="B53" t="s">
        <v>179</v>
      </c>
      <c r="C53" t="s">
        <v>28</v>
      </c>
      <c r="D53" s="125">
        <f>Benchmark_Baseline!H28</f>
        <v>0</v>
      </c>
      <c r="E53" s="125">
        <f>Benchmark_Baseline!H29</f>
        <v>0</v>
      </c>
      <c r="F53" s="125">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4" t="s">
        <v>164</v>
      </c>
      <c r="B61" s="124" t="s">
        <v>42</v>
      </c>
      <c r="C61" s="124" t="s">
        <v>30</v>
      </c>
      <c r="D61" s="124">
        <f>Benchmark_Baseline!X28</f>
        <v>0</v>
      </c>
      <c r="E61" s="124">
        <f>Benchmark_Baseline!X29</f>
        <v>0</v>
      </c>
      <c r="F61" s="124">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5">
        <f>Benchmark_Baseline!D35</f>
        <v>0</v>
      </c>
      <c r="F63">
        <f>Benchmark_Baseline!E34</f>
        <v>0</v>
      </c>
      <c r="G63" t="s">
        <v>71</v>
      </c>
    </row>
    <row r="64" spans="1:7">
      <c r="A64" t="s">
        <v>165</v>
      </c>
      <c r="B64" t="s">
        <v>33</v>
      </c>
      <c r="C64" t="s">
        <v>28</v>
      </c>
      <c r="D64">
        <f>Benchmark_Baseline!F34</f>
        <v>0</v>
      </c>
      <c r="E64" s="125">
        <f>Benchmark_Baseline!F35</f>
        <v>0</v>
      </c>
      <c r="F64">
        <f>Benchmark_Baseline!G34</f>
        <v>0</v>
      </c>
      <c r="G64" t="s">
        <v>71</v>
      </c>
    </row>
    <row r="65" spans="1:7">
      <c r="A65" t="s">
        <v>165</v>
      </c>
      <c r="B65" t="s">
        <v>179</v>
      </c>
      <c r="C65" t="s">
        <v>28</v>
      </c>
      <c r="D65">
        <f>Benchmark_Baseline!H34</f>
        <v>0</v>
      </c>
      <c r="E65" s="125">
        <f>Benchmark_Baseline!H35</f>
        <v>0</v>
      </c>
      <c r="F65">
        <f>Benchmark_Baseline!I34</f>
        <v>0</v>
      </c>
      <c r="G65" t="s">
        <v>71</v>
      </c>
    </row>
    <row r="66" spans="1:7">
      <c r="A66" t="s">
        <v>165</v>
      </c>
      <c r="B66" t="s">
        <v>180</v>
      </c>
      <c r="C66" t="s">
        <v>28</v>
      </c>
      <c r="D66">
        <f>Benchmark_Baseline!J34</f>
        <v>7</v>
      </c>
      <c r="E66">
        <f>Benchmark_Baseline!J35</f>
        <v>0</v>
      </c>
      <c r="F66">
        <f>Benchmark_Baseline!K34</f>
        <v>17845</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4" t="s">
        <v>165</v>
      </c>
      <c r="B73" s="124" t="s">
        <v>42</v>
      </c>
      <c r="C73" s="124" t="s">
        <v>30</v>
      </c>
      <c r="D73" s="124">
        <f>Benchmark_Baseline!X34</f>
        <v>0</v>
      </c>
      <c r="E73" s="124">
        <f>Benchmark_Baseline!X35</f>
        <v>0</v>
      </c>
      <c r="F73" s="124">
        <f>Benchmark_Baseline!Y34</f>
        <v>0</v>
      </c>
      <c r="G73" s="124"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5">
        <f>Benchmark_Baseline!D41</f>
        <v>0</v>
      </c>
      <c r="F75">
        <f>Benchmark_Baseline!E40</f>
        <v>0</v>
      </c>
      <c r="G75" t="s">
        <v>71</v>
      </c>
    </row>
    <row r="76" spans="1:7">
      <c r="A76" t="s">
        <v>166</v>
      </c>
      <c r="B76" t="s">
        <v>33</v>
      </c>
      <c r="C76" t="s">
        <v>28</v>
      </c>
      <c r="D76">
        <f>Benchmark_Baseline!F40</f>
        <v>0</v>
      </c>
      <c r="E76" s="125">
        <f>Benchmark_Baseline!F41</f>
        <v>0</v>
      </c>
      <c r="F76">
        <f>Benchmark_Baseline!G40</f>
        <v>0</v>
      </c>
      <c r="G76" t="s">
        <v>71</v>
      </c>
    </row>
    <row r="77" spans="1:7">
      <c r="A77" t="s">
        <v>166</v>
      </c>
      <c r="B77" t="s">
        <v>179</v>
      </c>
      <c r="C77" t="s">
        <v>28</v>
      </c>
      <c r="D77">
        <f>Benchmark_Baseline!H40</f>
        <v>0</v>
      </c>
      <c r="E77" s="125">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4" t="s">
        <v>166</v>
      </c>
      <c r="B85" s="124" t="s">
        <v>42</v>
      </c>
      <c r="C85" s="124" t="s">
        <v>30</v>
      </c>
      <c r="D85" s="124">
        <f>Benchmark_Baseline!X40</f>
        <v>0</v>
      </c>
      <c r="E85" s="124">
        <f>Benchmark_Baseline!X41</f>
        <v>0</v>
      </c>
      <c r="F85" s="124">
        <f>Benchmark_Baseline!Y40</f>
        <v>0</v>
      </c>
      <c r="G85" s="124"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5">
        <f>Benchmark_Baseline!D47</f>
        <v>0</v>
      </c>
      <c r="F87">
        <f>Benchmark_Baseline!E46</f>
        <v>0</v>
      </c>
      <c r="G87" t="s">
        <v>71</v>
      </c>
    </row>
    <row r="88" spans="1:7">
      <c r="A88" t="s">
        <v>184</v>
      </c>
      <c r="B88" t="s">
        <v>33</v>
      </c>
      <c r="C88" t="s">
        <v>28</v>
      </c>
      <c r="D88">
        <f>Benchmark_Baseline!F46</f>
        <v>0</v>
      </c>
      <c r="E88" s="125">
        <f>Benchmark_Baseline!F47</f>
        <v>0</v>
      </c>
      <c r="F88">
        <f>Benchmark_Baseline!G46</f>
        <v>0</v>
      </c>
      <c r="G88" t="s">
        <v>71</v>
      </c>
    </row>
    <row r="89" spans="1:7">
      <c r="A89" t="s">
        <v>184</v>
      </c>
      <c r="B89" t="s">
        <v>179</v>
      </c>
      <c r="C89" t="s">
        <v>28</v>
      </c>
      <c r="D89">
        <f>Benchmark_Baseline!H46</f>
        <v>0</v>
      </c>
      <c r="E89" s="125">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4" t="s">
        <v>184</v>
      </c>
      <c r="B97" s="124" t="s">
        <v>42</v>
      </c>
      <c r="C97" s="124" t="s">
        <v>30</v>
      </c>
      <c r="D97" s="124">
        <f>Benchmark_Baseline!X46</f>
        <v>0</v>
      </c>
      <c r="E97" s="124">
        <f>Benchmark_Baseline!X47</f>
        <v>0</v>
      </c>
      <c r="F97" s="124">
        <f>Benchmark_Baseline!Y46</f>
        <v>0</v>
      </c>
      <c r="G97" s="124"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5">
        <f>Benchmark_Baseline!D53</f>
        <v>0</v>
      </c>
      <c r="F99">
        <f>Benchmark_Baseline!E52</f>
        <v>0</v>
      </c>
      <c r="G99" t="s">
        <v>71</v>
      </c>
    </row>
    <row r="100" spans="1:7">
      <c r="A100" t="s">
        <v>167</v>
      </c>
      <c r="B100" t="s">
        <v>33</v>
      </c>
      <c r="C100" t="s">
        <v>28</v>
      </c>
      <c r="D100">
        <f>Benchmark_Baseline!F52</f>
        <v>0</v>
      </c>
      <c r="E100" s="125">
        <f>Benchmark_Baseline!F53</f>
        <v>0</v>
      </c>
      <c r="F100">
        <f>Benchmark_Baseline!G52</f>
        <v>0</v>
      </c>
      <c r="G100" t="s">
        <v>71</v>
      </c>
    </row>
    <row r="101" spans="1:7">
      <c r="A101" t="s">
        <v>167</v>
      </c>
      <c r="B101" t="s">
        <v>179</v>
      </c>
      <c r="C101" t="s">
        <v>28</v>
      </c>
      <c r="D101">
        <f>Benchmark_Baseline!H52</f>
        <v>0</v>
      </c>
      <c r="E101" s="125">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4" t="s">
        <v>167</v>
      </c>
      <c r="B109" s="124" t="s">
        <v>42</v>
      </c>
      <c r="C109" s="124" t="s">
        <v>30</v>
      </c>
      <c r="D109" s="124">
        <f>Benchmark_Baseline!X52</f>
        <v>0</v>
      </c>
      <c r="E109" s="124">
        <f>Benchmark_Baseline!X53</f>
        <v>0</v>
      </c>
      <c r="F109" s="124">
        <f>Benchmark_Baseline!Y52</f>
        <v>0</v>
      </c>
      <c r="G109" s="124"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5">
        <f>Benchmark_Baseline!D59</f>
        <v>0</v>
      </c>
      <c r="F111">
        <f>Benchmark_Baseline!E58</f>
        <v>0</v>
      </c>
      <c r="G111" t="s">
        <v>71</v>
      </c>
    </row>
    <row r="112" spans="1:7">
      <c r="A112" t="s">
        <v>168</v>
      </c>
      <c r="B112" t="s">
        <v>33</v>
      </c>
      <c r="C112" t="s">
        <v>28</v>
      </c>
      <c r="D112">
        <f>Benchmark_Baseline!F58</f>
        <v>0</v>
      </c>
      <c r="E112" s="125">
        <f>Benchmark_Baseline!F59</f>
        <v>0</v>
      </c>
      <c r="F112">
        <f>Benchmark_Baseline!G58</f>
        <v>0</v>
      </c>
      <c r="G112" t="s">
        <v>71</v>
      </c>
    </row>
    <row r="113" spans="1:7">
      <c r="A113" t="s">
        <v>168</v>
      </c>
      <c r="B113" t="s">
        <v>179</v>
      </c>
      <c r="C113" t="s">
        <v>28</v>
      </c>
      <c r="D113">
        <f>Benchmark_Baseline!H58</f>
        <v>0</v>
      </c>
      <c r="E113" s="125">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4" t="s">
        <v>42</v>
      </c>
      <c r="C121" s="124" t="s">
        <v>30</v>
      </c>
      <c r="D121">
        <f>Benchmark_Baseline!X58</f>
        <v>0</v>
      </c>
      <c r="E121" s="124">
        <f>Benchmark_Baseline!X59</f>
        <v>0</v>
      </c>
      <c r="F121">
        <f>Benchmark_Baseline!Y58</f>
        <v>0</v>
      </c>
      <c r="G121" t="s">
        <v>71</v>
      </c>
    </row>
    <row r="122" spans="1:7">
      <c r="A122" s="124" t="s">
        <v>169</v>
      </c>
      <c r="B122" s="124" t="s">
        <v>31</v>
      </c>
      <c r="C122" s="124" t="s">
        <v>28</v>
      </c>
      <c r="D122" s="124">
        <f>Benchmark_Baseline!B64</f>
        <v>0</v>
      </c>
      <c r="E122" s="124">
        <f>Benchmark_Baseline!B71</f>
        <v>0</v>
      </c>
      <c r="F122" s="124">
        <f>Benchmark_Baseline!C64</f>
        <v>0</v>
      </c>
      <c r="G122" s="124" t="s">
        <v>71</v>
      </c>
    </row>
    <row r="123" spans="1:7">
      <c r="A123" t="s">
        <v>169</v>
      </c>
      <c r="B123" t="s">
        <v>32</v>
      </c>
      <c r="C123" t="s">
        <v>28</v>
      </c>
      <c r="D123">
        <f>Benchmark_Baseline!D64</f>
        <v>0</v>
      </c>
      <c r="E123" s="125">
        <f>Benchmark_Baseline!D65</f>
        <v>0</v>
      </c>
      <c r="F123">
        <f>Benchmark_Baseline!E64</f>
        <v>0</v>
      </c>
      <c r="G123" t="s">
        <v>71</v>
      </c>
    </row>
    <row r="124" spans="1:7">
      <c r="A124" t="s">
        <v>169</v>
      </c>
      <c r="B124" t="s">
        <v>33</v>
      </c>
      <c r="C124" t="s">
        <v>28</v>
      </c>
      <c r="D124">
        <f>Benchmark_Baseline!F64</f>
        <v>0</v>
      </c>
      <c r="E124" s="125">
        <f>Benchmark_Baseline!F65</f>
        <v>0</v>
      </c>
      <c r="F124">
        <f>Benchmark_Baseline!G64</f>
        <v>0</v>
      </c>
      <c r="G124" t="s">
        <v>71</v>
      </c>
    </row>
    <row r="125" spans="1:7">
      <c r="A125" t="s">
        <v>169</v>
      </c>
      <c r="B125" t="s">
        <v>179</v>
      </c>
      <c r="C125" t="s">
        <v>28</v>
      </c>
      <c r="D125">
        <f>Benchmark_Baseline!H64</f>
        <v>0</v>
      </c>
      <c r="E125" s="125">
        <f>Benchmark_Baseline!H65</f>
        <v>0</v>
      </c>
      <c r="F125">
        <f>Benchmark_Baseline!I64</f>
        <v>0</v>
      </c>
      <c r="G125" t="s">
        <v>71</v>
      </c>
    </row>
    <row r="126" spans="1:7">
      <c r="A126" t="s">
        <v>169</v>
      </c>
      <c r="B126" t="s">
        <v>180</v>
      </c>
      <c r="C126" t="s">
        <v>28</v>
      </c>
      <c r="D126">
        <f>Benchmark_Baseline!J64</f>
        <v>82</v>
      </c>
      <c r="E126">
        <f>Benchmark_Baseline!J65</f>
        <v>0</v>
      </c>
      <c r="F126">
        <f>Benchmark_Baseline!K64</f>
        <v>12058</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4" t="s">
        <v>169</v>
      </c>
      <c r="B133" s="124" t="s">
        <v>42</v>
      </c>
      <c r="C133" s="124" t="s">
        <v>30</v>
      </c>
      <c r="D133" s="124">
        <f>Benchmark_Baseline!X64</f>
        <v>0</v>
      </c>
      <c r="E133" s="124">
        <f>Benchmark_Baseline!X65</f>
        <v>0</v>
      </c>
      <c r="F133" s="124">
        <f>Benchmark_Baseline!Y64</f>
        <v>0</v>
      </c>
      <c r="G133" s="124"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5">
        <f>Benchmark_Baseline!E71</f>
        <v>0</v>
      </c>
      <c r="F135">
        <f>Benchmark_Baseline!E70</f>
        <v>0</v>
      </c>
      <c r="G135" t="s">
        <v>71</v>
      </c>
    </row>
    <row r="136" spans="1:7">
      <c r="A136" t="s">
        <v>170</v>
      </c>
      <c r="B136" t="s">
        <v>33</v>
      </c>
      <c r="C136" t="s">
        <v>28</v>
      </c>
      <c r="D136">
        <f>Benchmark_Baseline!F70</f>
        <v>0</v>
      </c>
      <c r="E136" s="125">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4" t="s">
        <v>170</v>
      </c>
      <c r="B145" s="124" t="s">
        <v>42</v>
      </c>
      <c r="C145" s="124" t="s">
        <v>30</v>
      </c>
      <c r="D145" s="124">
        <f>Benchmark_Baseline!X70</f>
        <v>0</v>
      </c>
      <c r="E145" s="124">
        <f>Benchmark_Baseline!Y71</f>
        <v>0</v>
      </c>
      <c r="F145" s="124">
        <f>Benchmark_Baseline!Y70</f>
        <v>0</v>
      </c>
      <c r="G145" s="124"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5">
        <f>Benchmark_Baseline!E77</f>
        <v>0</v>
      </c>
      <c r="F147">
        <f>Benchmark_Baseline!E76</f>
        <v>0</v>
      </c>
      <c r="G147" t="s">
        <v>71</v>
      </c>
    </row>
    <row r="148" spans="1:7">
      <c r="A148" t="s">
        <v>171</v>
      </c>
      <c r="B148" t="s">
        <v>33</v>
      </c>
      <c r="C148" t="s">
        <v>28</v>
      </c>
      <c r="D148">
        <f>Benchmark_Baseline!F76</f>
        <v>0</v>
      </c>
      <c r="E148" s="125">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4</v>
      </c>
      <c r="E156">
        <f>Benchmark_Baseline!W77</f>
        <v>0</v>
      </c>
      <c r="F156">
        <f>Benchmark_Baseline!W76</f>
        <v>8579</v>
      </c>
      <c r="G156" t="s">
        <v>71</v>
      </c>
    </row>
    <row r="157" spans="1:7">
      <c r="A157" s="124" t="s">
        <v>171</v>
      </c>
      <c r="B157" s="124" t="s">
        <v>42</v>
      </c>
      <c r="C157" s="124" t="s">
        <v>30</v>
      </c>
      <c r="D157" s="124">
        <f>Benchmark_Baseline!X76</f>
        <v>0</v>
      </c>
      <c r="E157" s="124">
        <f>Benchmark_Baseline!Y77</f>
        <v>0</v>
      </c>
      <c r="F157" s="124">
        <f>Benchmark_Baseline!Y76</f>
        <v>0</v>
      </c>
      <c r="G157" s="124"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5">
        <f>Benchmark_Baseline!E83</f>
        <v>0</v>
      </c>
      <c r="F159">
        <f>Benchmark_Baseline!E82</f>
        <v>0</v>
      </c>
      <c r="G159" t="s">
        <v>71</v>
      </c>
    </row>
    <row r="160" spans="1:7">
      <c r="A160" t="s">
        <v>172</v>
      </c>
      <c r="B160" t="s">
        <v>33</v>
      </c>
      <c r="C160" t="s">
        <v>28</v>
      </c>
      <c r="D160">
        <f>Benchmark_Baseline!F82</f>
        <v>0</v>
      </c>
      <c r="E160" s="125">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4" t="s">
        <v>172</v>
      </c>
      <c r="B169" s="124" t="s">
        <v>42</v>
      </c>
      <c r="C169" s="124" t="s">
        <v>30</v>
      </c>
      <c r="D169" s="124">
        <f>Benchmark_Baseline!X82</f>
        <v>0</v>
      </c>
      <c r="E169" s="124">
        <f>Benchmark_Baseline!Y83</f>
        <v>0</v>
      </c>
      <c r="F169" s="124">
        <f>Benchmark_Baseline!Y82</f>
        <v>0</v>
      </c>
      <c r="G169" s="124"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5">
        <f>Benchmark_Baseline!E89</f>
        <v>0</v>
      </c>
      <c r="F171">
        <f>Benchmark_Baseline!E88</f>
        <v>0</v>
      </c>
      <c r="G171" t="s">
        <v>71</v>
      </c>
    </row>
    <row r="172" spans="1:7">
      <c r="A172" t="s">
        <v>185</v>
      </c>
      <c r="B172" t="s">
        <v>33</v>
      </c>
      <c r="C172" t="s">
        <v>28</v>
      </c>
      <c r="D172">
        <f>Benchmark_Baseline!F88</f>
        <v>0</v>
      </c>
      <c r="E172" s="125">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4" t="s">
        <v>185</v>
      </c>
      <c r="B181" s="124" t="s">
        <v>42</v>
      </c>
      <c r="C181" s="124" t="s">
        <v>30</v>
      </c>
      <c r="D181" s="124">
        <f>Benchmark_Baseline!X88</f>
        <v>0</v>
      </c>
      <c r="E181" s="124">
        <f>Benchmark_Baseline!Y89</f>
        <v>0</v>
      </c>
      <c r="F181" s="124">
        <f>Benchmark_Baseline!Y88</f>
        <v>0</v>
      </c>
      <c r="G181" s="124"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5">
        <f>Benchmark_Baseline!E95</f>
        <v>0</v>
      </c>
      <c r="F183">
        <f>Benchmark_Baseline!E94</f>
        <v>0</v>
      </c>
      <c r="G183" t="s">
        <v>71</v>
      </c>
    </row>
    <row r="184" spans="1:7">
      <c r="A184" t="s">
        <v>66</v>
      </c>
      <c r="B184" t="s">
        <v>33</v>
      </c>
      <c r="C184" t="s">
        <v>28</v>
      </c>
      <c r="D184">
        <f>Benchmark_Baseline!F94</f>
        <v>0</v>
      </c>
      <c r="E184" s="125">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4" t="s">
        <v>66</v>
      </c>
      <c r="B193" s="124" t="s">
        <v>42</v>
      </c>
      <c r="C193" s="124" t="s">
        <v>30</v>
      </c>
      <c r="D193" s="124">
        <f>Benchmark_Baseline!X94</f>
        <v>0</v>
      </c>
      <c r="E193" s="124">
        <f>Benchmark_Baseline!Y95</f>
        <v>0</v>
      </c>
      <c r="F193" s="124">
        <f>Benchmark_Baseline!Y94</f>
        <v>0</v>
      </c>
      <c r="G193" s="124"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5">
        <f>Benchmark_Baseline!E101</f>
        <v>0</v>
      </c>
      <c r="F195">
        <f>Benchmark_Baseline!E100</f>
        <v>0</v>
      </c>
      <c r="G195" t="s">
        <v>71</v>
      </c>
    </row>
    <row r="196" spans="1:7">
      <c r="A196" t="s">
        <v>67</v>
      </c>
      <c r="B196" t="s">
        <v>33</v>
      </c>
      <c r="C196" t="s">
        <v>28</v>
      </c>
      <c r="D196">
        <f>Benchmark_Baseline!F100</f>
        <v>0</v>
      </c>
      <c r="E196" s="125">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4" t="s">
        <v>67</v>
      </c>
      <c r="B205" s="124" t="s">
        <v>42</v>
      </c>
      <c r="C205" s="124" t="s">
        <v>30</v>
      </c>
      <c r="D205" s="124">
        <f>Benchmark_Baseline!X100</f>
        <v>0</v>
      </c>
      <c r="E205" s="124">
        <f>Benchmark_Baseline!Y101</f>
        <v>0</v>
      </c>
      <c r="F205" s="124">
        <f>Benchmark_Baseline!Y100</f>
        <v>0</v>
      </c>
      <c r="G205" s="124"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5">
        <f>Benchmark_Baseline!E107</f>
        <v>0</v>
      </c>
      <c r="F207">
        <f>Benchmark_Baseline!E106</f>
        <v>0</v>
      </c>
      <c r="G207" t="s">
        <v>71</v>
      </c>
    </row>
    <row r="208" spans="1:7">
      <c r="A208" t="s">
        <v>68</v>
      </c>
      <c r="B208" t="s">
        <v>33</v>
      </c>
      <c r="C208" t="s">
        <v>28</v>
      </c>
      <c r="D208">
        <f>Benchmark_Baseline!F106</f>
        <v>0</v>
      </c>
      <c r="E208" s="125">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4" t="s">
        <v>68</v>
      </c>
      <c r="B217" s="124" t="s">
        <v>42</v>
      </c>
      <c r="C217" s="124" t="s">
        <v>30</v>
      </c>
      <c r="D217" s="124">
        <f>Benchmark_Baseline!X106</f>
        <v>0</v>
      </c>
      <c r="E217" s="124">
        <f>Benchmark_Baseline!Y107</f>
        <v>0</v>
      </c>
      <c r="F217" s="124">
        <f>Benchmark_Baseline!Y106</f>
        <v>0</v>
      </c>
      <c r="G217" s="124"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5">
        <f>Benchmark_Baseline!E113</f>
        <v>0</v>
      </c>
      <c r="F219">
        <f>Benchmark_Baseline!E112</f>
        <v>0</v>
      </c>
      <c r="G219" t="s">
        <v>71</v>
      </c>
    </row>
    <row r="220" spans="1:7">
      <c r="A220" t="s">
        <v>42</v>
      </c>
      <c r="B220" t="s">
        <v>33</v>
      </c>
      <c r="C220" t="s">
        <v>28</v>
      </c>
      <c r="D220">
        <f>Benchmark_Baseline!F112</f>
        <v>0</v>
      </c>
      <c r="E220" s="125">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4</v>
      </c>
      <c r="E228">
        <f>Benchmark_Baseline!W113</f>
        <v>0</v>
      </c>
      <c r="F228">
        <f>Benchmark_Baseline!W112</f>
        <v>8579</v>
      </c>
      <c r="G228" t="s">
        <v>71</v>
      </c>
    </row>
    <row r="229" spans="1:7">
      <c r="A229" s="124" t="s">
        <v>42</v>
      </c>
      <c r="B229" s="124" t="s">
        <v>42</v>
      </c>
      <c r="C229" s="124" t="s">
        <v>30</v>
      </c>
      <c r="D229" s="124">
        <f>Benchmark_Baseline!X112</f>
        <v>0</v>
      </c>
      <c r="E229" s="124">
        <f>Benchmark_Baseline!Y113</f>
        <v>0</v>
      </c>
      <c r="F229" s="124">
        <f>Benchmark_Baseline!Y112</f>
        <v>0</v>
      </c>
      <c r="G229" s="124" t="s">
        <v>71</v>
      </c>
    </row>
  </sheetData>
  <phoneticPr fontId="5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topLeftCell="A93" zoomScale="70" zoomScaleNormal="70" workbookViewId="0"/>
  </sheetViews>
  <sheetFormatPr defaultRowHeight="15"/>
  <cols>
    <col min="1" max="1" width="22.33203125" style="43" customWidth="1"/>
    <col min="2" max="25" width="8.88671875" style="43"/>
  </cols>
  <sheetData>
    <row r="1" spans="1:27" ht="25.2" thickBot="1">
      <c r="A1" s="3"/>
      <c r="B1" s="257" t="s">
        <v>28</v>
      </c>
      <c r="C1" s="258"/>
      <c r="D1" s="258"/>
      <c r="E1" s="258"/>
      <c r="F1" s="258"/>
      <c r="G1" s="258"/>
      <c r="H1" s="258"/>
      <c r="I1" s="258"/>
      <c r="J1" s="258"/>
      <c r="K1" s="258"/>
      <c r="L1" s="258"/>
      <c r="M1" s="259"/>
      <c r="N1" s="257" t="s">
        <v>29</v>
      </c>
      <c r="O1" s="258"/>
      <c r="P1" s="258"/>
      <c r="Q1" s="258"/>
      <c r="R1" s="258"/>
      <c r="S1" s="259"/>
      <c r="T1" s="257" t="s">
        <v>30</v>
      </c>
      <c r="U1" s="258"/>
      <c r="V1" s="258"/>
      <c r="W1" s="258"/>
      <c r="X1" s="258"/>
      <c r="Y1" s="259"/>
      <c r="AA1" s="55"/>
    </row>
    <row r="2" spans="1:27" ht="18">
      <c r="A2" s="262" t="s">
        <v>47</v>
      </c>
      <c r="B2" s="254" t="s">
        <v>31</v>
      </c>
      <c r="C2" s="256"/>
      <c r="D2" s="254" t="s">
        <v>32</v>
      </c>
      <c r="E2" s="256"/>
      <c r="F2" s="254" t="s">
        <v>33</v>
      </c>
      <c r="G2" s="256"/>
      <c r="H2" s="254" t="s">
        <v>34</v>
      </c>
      <c r="I2" s="256"/>
      <c r="J2" s="254" t="s">
        <v>48</v>
      </c>
      <c r="K2" s="256"/>
      <c r="L2" s="254" t="s">
        <v>49</v>
      </c>
      <c r="M2" s="256"/>
      <c r="N2" s="254" t="s">
        <v>37</v>
      </c>
      <c r="O2" s="256"/>
      <c r="P2" s="254" t="s">
        <v>38</v>
      </c>
      <c r="Q2" s="256"/>
      <c r="R2" s="254" t="s">
        <v>39</v>
      </c>
      <c r="S2" s="256"/>
      <c r="T2" s="254" t="s">
        <v>40</v>
      </c>
      <c r="U2" s="256"/>
      <c r="V2" s="254" t="s">
        <v>50</v>
      </c>
      <c r="W2" s="256"/>
      <c r="X2" s="254" t="s">
        <v>42</v>
      </c>
      <c r="Y2" s="256"/>
    </row>
    <row r="3" spans="1:27" ht="28.2" thickBot="1">
      <c r="A3" s="263"/>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8.2" thickBot="1">
      <c r="A4" s="46" t="s">
        <v>51</v>
      </c>
      <c r="B4" s="47"/>
      <c r="C4" s="47"/>
      <c r="D4" s="143">
        <v>36</v>
      </c>
      <c r="E4" s="144">
        <v>361683</v>
      </c>
      <c r="F4" s="145"/>
      <c r="G4" s="146"/>
      <c r="H4" s="147"/>
      <c r="I4" s="147"/>
      <c r="J4" s="143">
        <v>562</v>
      </c>
      <c r="K4" s="144">
        <v>4604953</v>
      </c>
      <c r="L4" s="147"/>
      <c r="M4" s="147"/>
      <c r="N4" s="143">
        <v>429</v>
      </c>
      <c r="O4" s="144">
        <v>4811210</v>
      </c>
      <c r="P4" s="47"/>
      <c r="Q4" s="47"/>
      <c r="R4" s="47"/>
      <c r="S4" s="47"/>
      <c r="T4" s="47"/>
      <c r="U4" s="47"/>
      <c r="V4" s="47"/>
      <c r="W4" s="47"/>
      <c r="X4" s="47"/>
      <c r="Y4" s="47"/>
    </row>
    <row r="5" spans="1:27" ht="14.4">
      <c r="A5" s="121" t="s">
        <v>160</v>
      </c>
      <c r="B5" s="284"/>
      <c r="C5" s="285"/>
      <c r="D5" s="284"/>
      <c r="E5" s="285"/>
      <c r="F5" s="284"/>
      <c r="G5" s="285"/>
      <c r="H5" s="284"/>
      <c r="I5" s="285"/>
      <c r="J5" s="284"/>
      <c r="K5" s="285"/>
      <c r="L5" s="284"/>
      <c r="M5" s="285"/>
      <c r="N5" s="284"/>
      <c r="O5" s="285"/>
      <c r="P5" s="284"/>
      <c r="Q5" s="285"/>
      <c r="R5" s="284"/>
      <c r="S5" s="285"/>
      <c r="T5" s="284"/>
      <c r="U5" s="285"/>
      <c r="V5" s="284"/>
      <c r="W5" s="285"/>
      <c r="X5" s="284"/>
      <c r="Y5" s="285"/>
    </row>
    <row r="6" spans="1:2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5.2" thickBot="1">
      <c r="A7" s="3"/>
      <c r="B7" s="257" t="s">
        <v>28</v>
      </c>
      <c r="C7" s="258"/>
      <c r="D7" s="258"/>
      <c r="E7" s="258"/>
      <c r="F7" s="258"/>
      <c r="G7" s="258"/>
      <c r="H7" s="258"/>
      <c r="I7" s="258"/>
      <c r="J7" s="258"/>
      <c r="K7" s="258"/>
      <c r="L7" s="258"/>
      <c r="M7" s="259"/>
      <c r="N7" s="257" t="s">
        <v>29</v>
      </c>
      <c r="O7" s="258"/>
      <c r="P7" s="258"/>
      <c r="Q7" s="258"/>
      <c r="R7" s="258"/>
      <c r="S7" s="259"/>
      <c r="T7" s="257" t="s">
        <v>30</v>
      </c>
      <c r="U7" s="258"/>
      <c r="V7" s="258"/>
      <c r="W7" s="258"/>
      <c r="X7" s="258"/>
      <c r="Y7" s="259"/>
      <c r="AA7" s="55"/>
    </row>
    <row r="8" spans="1:27" ht="18">
      <c r="A8" s="262" t="s">
        <v>47</v>
      </c>
      <c r="B8" s="254" t="s">
        <v>31</v>
      </c>
      <c r="C8" s="256"/>
      <c r="D8" s="254" t="s">
        <v>32</v>
      </c>
      <c r="E8" s="256"/>
      <c r="F8" s="254" t="s">
        <v>33</v>
      </c>
      <c r="G8" s="256"/>
      <c r="H8" s="254" t="s">
        <v>34</v>
      </c>
      <c r="I8" s="256"/>
      <c r="J8" s="254" t="s">
        <v>48</v>
      </c>
      <c r="K8" s="256"/>
      <c r="L8" s="254" t="s">
        <v>49</v>
      </c>
      <c r="M8" s="256"/>
      <c r="N8" s="254" t="s">
        <v>37</v>
      </c>
      <c r="O8" s="256"/>
      <c r="P8" s="254" t="s">
        <v>38</v>
      </c>
      <c r="Q8" s="256"/>
      <c r="R8" s="254" t="s">
        <v>39</v>
      </c>
      <c r="S8" s="256"/>
      <c r="T8" s="254" t="s">
        <v>40</v>
      </c>
      <c r="U8" s="256"/>
      <c r="V8" s="254" t="s">
        <v>50</v>
      </c>
      <c r="W8" s="256"/>
      <c r="X8" s="254" t="s">
        <v>42</v>
      </c>
      <c r="Y8" s="256"/>
    </row>
    <row r="9" spans="1:27" ht="28.2" thickBot="1">
      <c r="A9" s="263"/>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8.2" thickBot="1">
      <c r="A10" s="13" t="s">
        <v>52</v>
      </c>
      <c r="B10" s="47"/>
      <c r="C10" s="47"/>
      <c r="D10" s="143">
        <v>40</v>
      </c>
      <c r="E10" s="144">
        <v>433252</v>
      </c>
      <c r="F10" s="136"/>
      <c r="G10" s="136"/>
      <c r="H10" s="136"/>
      <c r="I10" s="136"/>
      <c r="J10" s="143">
        <v>2</v>
      </c>
      <c r="K10" s="144">
        <v>1458</v>
      </c>
      <c r="L10" s="136"/>
      <c r="M10" s="136"/>
      <c r="N10" s="143">
        <v>279</v>
      </c>
      <c r="O10" s="144">
        <v>2165573</v>
      </c>
      <c r="P10" s="133"/>
      <c r="Q10" s="13"/>
      <c r="R10" s="133"/>
      <c r="S10" s="13"/>
      <c r="T10" s="133"/>
      <c r="U10" s="133"/>
      <c r="V10" s="143">
        <v>111</v>
      </c>
      <c r="W10" s="144">
        <v>525082</v>
      </c>
      <c r="X10" s="143">
        <v>17</v>
      </c>
      <c r="Y10" s="143">
        <v>68307</v>
      </c>
    </row>
    <row r="11" spans="1:27" ht="14.4">
      <c r="A11" s="121" t="s">
        <v>160</v>
      </c>
      <c r="B11" s="284"/>
      <c r="C11" s="285"/>
      <c r="D11" s="284"/>
      <c r="E11" s="285"/>
      <c r="F11" s="284"/>
      <c r="G11" s="285"/>
      <c r="H11" s="284"/>
      <c r="I11" s="285"/>
      <c r="J11" s="284"/>
      <c r="K11" s="285"/>
      <c r="L11" s="284"/>
      <c r="M11" s="285"/>
      <c r="N11" s="284"/>
      <c r="O11" s="285"/>
      <c r="P11" s="284"/>
      <c r="Q11" s="285"/>
      <c r="R11" s="284"/>
      <c r="S11" s="285"/>
      <c r="T11" s="284"/>
      <c r="U11" s="285"/>
      <c r="V11" s="284"/>
      <c r="W11" s="285"/>
      <c r="X11" s="284"/>
      <c r="Y11" s="285"/>
    </row>
    <row r="12" spans="1:27" ht="15.6" thickBot="1"/>
    <row r="13" spans="1:27" ht="25.2" thickBot="1">
      <c r="A13" s="3"/>
      <c r="B13" s="257" t="s">
        <v>28</v>
      </c>
      <c r="C13" s="258"/>
      <c r="D13" s="258"/>
      <c r="E13" s="258"/>
      <c r="F13" s="258"/>
      <c r="G13" s="258"/>
      <c r="H13" s="258"/>
      <c r="I13" s="258"/>
      <c r="J13" s="258"/>
      <c r="K13" s="258"/>
      <c r="L13" s="258"/>
      <c r="M13" s="259"/>
      <c r="N13" s="257" t="s">
        <v>29</v>
      </c>
      <c r="O13" s="258"/>
      <c r="P13" s="258"/>
      <c r="Q13" s="258"/>
      <c r="R13" s="258"/>
      <c r="S13" s="259"/>
      <c r="T13" s="257" t="s">
        <v>30</v>
      </c>
      <c r="U13" s="258"/>
      <c r="V13" s="258"/>
      <c r="W13" s="258"/>
      <c r="X13" s="258"/>
      <c r="Y13" s="259"/>
    </row>
    <row r="14" spans="1:27" ht="16.95" customHeight="1">
      <c r="A14" s="262" t="s">
        <v>47</v>
      </c>
      <c r="B14" s="254" t="s">
        <v>31</v>
      </c>
      <c r="C14" s="256"/>
      <c r="D14" s="254" t="s">
        <v>32</v>
      </c>
      <c r="E14" s="256"/>
      <c r="F14" s="254" t="s">
        <v>33</v>
      </c>
      <c r="G14" s="256"/>
      <c r="H14" s="254" t="s">
        <v>34</v>
      </c>
      <c r="I14" s="256"/>
      <c r="J14" s="254" t="s">
        <v>48</v>
      </c>
      <c r="K14" s="256"/>
      <c r="L14" s="254" t="s">
        <v>49</v>
      </c>
      <c r="M14" s="256"/>
      <c r="N14" s="254" t="s">
        <v>37</v>
      </c>
      <c r="O14" s="256"/>
      <c r="P14" s="254" t="s">
        <v>38</v>
      </c>
      <c r="Q14" s="256"/>
      <c r="R14" s="254" t="s">
        <v>39</v>
      </c>
      <c r="S14" s="256"/>
      <c r="T14" s="254" t="s">
        <v>40</v>
      </c>
      <c r="U14" s="256"/>
      <c r="V14" s="254" t="s">
        <v>50</v>
      </c>
      <c r="W14" s="256"/>
      <c r="X14" s="254" t="s">
        <v>42</v>
      </c>
      <c r="Y14" s="256"/>
    </row>
    <row r="15" spans="1:27" ht="28.2" thickBot="1">
      <c r="A15" s="263"/>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8.2" thickBot="1">
      <c r="A16" s="13" t="s">
        <v>53</v>
      </c>
      <c r="B16" s="47"/>
      <c r="C16" s="47"/>
      <c r="D16" s="143">
        <v>32</v>
      </c>
      <c r="E16" s="144">
        <v>347225</v>
      </c>
      <c r="F16" s="133"/>
      <c r="G16" s="133"/>
      <c r="H16" s="133"/>
      <c r="I16" s="133"/>
      <c r="J16" s="143">
        <v>101</v>
      </c>
      <c r="K16" s="144">
        <v>788184</v>
      </c>
      <c r="L16" s="47"/>
      <c r="M16" s="47"/>
      <c r="N16" s="47"/>
      <c r="O16" s="47"/>
      <c r="P16" s="47"/>
      <c r="Q16" s="47"/>
      <c r="R16" s="47"/>
      <c r="S16" s="47"/>
      <c r="T16" s="47"/>
      <c r="U16" s="47"/>
      <c r="V16" s="47"/>
      <c r="W16" s="47"/>
      <c r="X16" s="47"/>
      <c r="Y16" s="47"/>
    </row>
    <row r="17" spans="1:25" ht="14.4">
      <c r="A17" s="121" t="s">
        <v>160</v>
      </c>
      <c r="B17" s="284"/>
      <c r="C17" s="285"/>
      <c r="D17" s="284"/>
      <c r="E17" s="285"/>
      <c r="F17" s="284"/>
      <c r="G17" s="285"/>
      <c r="H17" s="284"/>
      <c r="I17" s="285"/>
      <c r="J17" s="284"/>
      <c r="K17" s="285"/>
      <c r="L17" s="284"/>
      <c r="M17" s="285"/>
      <c r="N17" s="284"/>
      <c r="O17" s="285"/>
      <c r="P17" s="284"/>
      <c r="Q17" s="285"/>
      <c r="R17" s="284"/>
      <c r="S17" s="285"/>
      <c r="T17" s="284"/>
      <c r="U17" s="285"/>
      <c r="V17" s="284"/>
      <c r="W17" s="285"/>
      <c r="X17" s="284"/>
      <c r="Y17" s="285"/>
    </row>
    <row r="18" spans="1:25" ht="15.6" thickBot="1"/>
    <row r="19" spans="1:25" ht="25.2" thickBot="1">
      <c r="A19" s="3"/>
      <c r="B19" s="257" t="s">
        <v>28</v>
      </c>
      <c r="C19" s="258"/>
      <c r="D19" s="258"/>
      <c r="E19" s="258"/>
      <c r="F19" s="258"/>
      <c r="G19" s="258"/>
      <c r="H19" s="258"/>
      <c r="I19" s="258"/>
      <c r="J19" s="258"/>
      <c r="K19" s="258"/>
      <c r="L19" s="258"/>
      <c r="M19" s="259"/>
      <c r="N19" s="257" t="s">
        <v>29</v>
      </c>
      <c r="O19" s="258"/>
      <c r="P19" s="258"/>
      <c r="Q19" s="258"/>
      <c r="R19" s="258"/>
      <c r="S19" s="259"/>
      <c r="T19" s="257" t="s">
        <v>30</v>
      </c>
      <c r="U19" s="258"/>
      <c r="V19" s="258"/>
      <c r="W19" s="258"/>
      <c r="X19" s="258"/>
      <c r="Y19" s="259"/>
    </row>
    <row r="20" spans="1:25" ht="16.95" customHeight="1">
      <c r="A20" s="262" t="s">
        <v>47</v>
      </c>
      <c r="B20" s="254" t="s">
        <v>31</v>
      </c>
      <c r="C20" s="256"/>
      <c r="D20" s="254" t="s">
        <v>32</v>
      </c>
      <c r="E20" s="256"/>
      <c r="F20" s="254" t="s">
        <v>33</v>
      </c>
      <c r="G20" s="256"/>
      <c r="H20" s="254" t="s">
        <v>34</v>
      </c>
      <c r="I20" s="256"/>
      <c r="J20" s="254" t="s">
        <v>48</v>
      </c>
      <c r="K20" s="256"/>
      <c r="L20" s="254" t="s">
        <v>49</v>
      </c>
      <c r="M20" s="256"/>
      <c r="N20" s="254" t="s">
        <v>37</v>
      </c>
      <c r="O20" s="256"/>
      <c r="P20" s="254" t="s">
        <v>38</v>
      </c>
      <c r="Q20" s="256"/>
      <c r="R20" s="254" t="s">
        <v>39</v>
      </c>
      <c r="S20" s="256"/>
      <c r="T20" s="254" t="s">
        <v>40</v>
      </c>
      <c r="U20" s="256"/>
      <c r="V20" s="254" t="s">
        <v>50</v>
      </c>
      <c r="W20" s="256"/>
      <c r="X20" s="254" t="s">
        <v>42</v>
      </c>
      <c r="Y20" s="256"/>
    </row>
    <row r="21" spans="1:25" ht="28.2" thickBot="1">
      <c r="A21" s="263"/>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8.2" thickBot="1">
      <c r="A22" s="13" t="s">
        <v>54</v>
      </c>
      <c r="B22" s="47"/>
      <c r="C22" s="47"/>
      <c r="D22" s="47"/>
      <c r="E22" s="47"/>
      <c r="F22" s="47"/>
      <c r="G22" s="47"/>
      <c r="H22" s="47"/>
      <c r="I22" s="47"/>
      <c r="J22" s="148">
        <v>43</v>
      </c>
      <c r="K22" s="149">
        <v>274996</v>
      </c>
      <c r="L22" s="47"/>
      <c r="M22" s="47"/>
      <c r="N22" s="47"/>
      <c r="O22" s="47"/>
      <c r="P22" s="47"/>
      <c r="Q22" s="47"/>
      <c r="R22" s="47"/>
      <c r="S22" s="47"/>
      <c r="T22" s="47"/>
      <c r="U22" s="47"/>
      <c r="V22" s="47"/>
      <c r="W22" s="47"/>
      <c r="X22" s="47"/>
      <c r="Y22" s="47"/>
    </row>
    <row r="23" spans="1:25" ht="14.4">
      <c r="A23" s="121" t="s">
        <v>160</v>
      </c>
      <c r="B23" s="284"/>
      <c r="C23" s="285"/>
      <c r="D23" s="284"/>
      <c r="E23" s="285"/>
      <c r="F23" s="284"/>
      <c r="G23" s="285"/>
      <c r="H23" s="284"/>
      <c r="I23" s="285"/>
      <c r="J23" s="284"/>
      <c r="K23" s="285"/>
      <c r="L23" s="284"/>
      <c r="M23" s="285"/>
      <c r="N23" s="284"/>
      <c r="O23" s="285"/>
      <c r="P23" s="284"/>
      <c r="Q23" s="285"/>
      <c r="R23" s="284"/>
      <c r="S23" s="285"/>
      <c r="T23" s="284"/>
      <c r="U23" s="285"/>
      <c r="V23" s="284"/>
      <c r="W23" s="285"/>
      <c r="X23" s="284"/>
      <c r="Y23" s="285"/>
    </row>
    <row r="24" spans="1:25" ht="15.6" thickBot="1"/>
    <row r="25" spans="1:25" ht="25.2" thickBot="1">
      <c r="A25" s="3"/>
      <c r="B25" s="257" t="s">
        <v>28</v>
      </c>
      <c r="C25" s="258"/>
      <c r="D25" s="258"/>
      <c r="E25" s="258"/>
      <c r="F25" s="258"/>
      <c r="G25" s="258"/>
      <c r="H25" s="258"/>
      <c r="I25" s="258"/>
      <c r="J25" s="258"/>
      <c r="K25" s="258"/>
      <c r="L25" s="258"/>
      <c r="M25" s="259"/>
      <c r="N25" s="257" t="s">
        <v>29</v>
      </c>
      <c r="O25" s="258"/>
      <c r="P25" s="258"/>
      <c r="Q25" s="258"/>
      <c r="R25" s="258"/>
      <c r="S25" s="259"/>
      <c r="T25" s="257" t="s">
        <v>30</v>
      </c>
      <c r="U25" s="258"/>
      <c r="V25" s="258"/>
      <c r="W25" s="258"/>
      <c r="X25" s="258"/>
      <c r="Y25" s="259"/>
    </row>
    <row r="26" spans="1:25" ht="16.95" customHeight="1">
      <c r="A26" s="262" t="s">
        <v>47</v>
      </c>
      <c r="B26" s="254" t="s">
        <v>31</v>
      </c>
      <c r="C26" s="256"/>
      <c r="D26" s="254" t="s">
        <v>32</v>
      </c>
      <c r="E26" s="256"/>
      <c r="F26" s="254" t="s">
        <v>33</v>
      </c>
      <c r="G26" s="256"/>
      <c r="H26" s="254" t="s">
        <v>34</v>
      </c>
      <c r="I26" s="256"/>
      <c r="J26" s="254" t="s">
        <v>48</v>
      </c>
      <c r="K26" s="256"/>
      <c r="L26" s="254" t="s">
        <v>49</v>
      </c>
      <c r="M26" s="256"/>
      <c r="N26" s="254" t="s">
        <v>37</v>
      </c>
      <c r="O26" s="256"/>
      <c r="P26" s="254" t="s">
        <v>38</v>
      </c>
      <c r="Q26" s="256"/>
      <c r="R26" s="254" t="s">
        <v>39</v>
      </c>
      <c r="S26" s="256"/>
      <c r="T26" s="254" t="s">
        <v>40</v>
      </c>
      <c r="U26" s="256"/>
      <c r="V26" s="254" t="s">
        <v>50</v>
      </c>
      <c r="W26" s="256"/>
      <c r="X26" s="254" t="s">
        <v>42</v>
      </c>
      <c r="Y26" s="256"/>
    </row>
    <row r="27" spans="1:25" ht="28.2" thickBot="1">
      <c r="A27" s="263"/>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8.2"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1" t="s">
        <v>160</v>
      </c>
      <c r="B29" s="284"/>
      <c r="C29" s="285"/>
      <c r="D29" s="284"/>
      <c r="E29" s="285"/>
      <c r="F29" s="284"/>
      <c r="G29" s="285"/>
      <c r="H29" s="284"/>
      <c r="I29" s="285"/>
      <c r="J29" s="284"/>
      <c r="K29" s="285"/>
      <c r="L29" s="284"/>
      <c r="M29" s="285"/>
      <c r="N29" s="284"/>
      <c r="O29" s="285"/>
      <c r="P29" s="284"/>
      <c r="Q29" s="285"/>
      <c r="R29" s="284"/>
      <c r="S29" s="285"/>
      <c r="T29" s="284"/>
      <c r="U29" s="285"/>
      <c r="V29" s="284"/>
      <c r="W29" s="285"/>
      <c r="X29" s="284"/>
      <c r="Y29" s="285"/>
    </row>
    <row r="30" spans="1:25" ht="15.6" thickBot="1"/>
    <row r="31" spans="1:25" ht="25.2" thickBot="1">
      <c r="A31" s="3"/>
      <c r="B31" s="257" t="s">
        <v>28</v>
      </c>
      <c r="C31" s="258"/>
      <c r="D31" s="258"/>
      <c r="E31" s="258"/>
      <c r="F31" s="258"/>
      <c r="G31" s="258"/>
      <c r="H31" s="258"/>
      <c r="I31" s="258"/>
      <c r="J31" s="258"/>
      <c r="K31" s="258"/>
      <c r="L31" s="258"/>
      <c r="M31" s="259"/>
      <c r="N31" s="257" t="s">
        <v>29</v>
      </c>
      <c r="O31" s="258"/>
      <c r="P31" s="258"/>
      <c r="Q31" s="258"/>
      <c r="R31" s="258"/>
      <c r="S31" s="259"/>
      <c r="T31" s="257" t="s">
        <v>30</v>
      </c>
      <c r="U31" s="258"/>
      <c r="V31" s="258"/>
      <c r="W31" s="258"/>
      <c r="X31" s="258"/>
      <c r="Y31" s="259"/>
    </row>
    <row r="32" spans="1:25" ht="16.95" customHeight="1">
      <c r="A32" s="262" t="s">
        <v>47</v>
      </c>
      <c r="B32" s="254" t="s">
        <v>31</v>
      </c>
      <c r="C32" s="256"/>
      <c r="D32" s="254" t="s">
        <v>32</v>
      </c>
      <c r="E32" s="256"/>
      <c r="F32" s="254" t="s">
        <v>33</v>
      </c>
      <c r="G32" s="256"/>
      <c r="H32" s="254" t="s">
        <v>34</v>
      </c>
      <c r="I32" s="256"/>
      <c r="J32" s="254" t="s">
        <v>48</v>
      </c>
      <c r="K32" s="256"/>
      <c r="L32" s="254" t="s">
        <v>49</v>
      </c>
      <c r="M32" s="256"/>
      <c r="N32" s="254" t="s">
        <v>37</v>
      </c>
      <c r="O32" s="256"/>
      <c r="P32" s="254" t="s">
        <v>38</v>
      </c>
      <c r="Q32" s="256"/>
      <c r="R32" s="254" t="s">
        <v>39</v>
      </c>
      <c r="S32" s="256"/>
      <c r="T32" s="254" t="s">
        <v>40</v>
      </c>
      <c r="U32" s="256"/>
      <c r="V32" s="254" t="s">
        <v>50</v>
      </c>
      <c r="W32" s="256"/>
      <c r="X32" s="254" t="s">
        <v>42</v>
      </c>
      <c r="Y32" s="256"/>
    </row>
    <row r="33" spans="1:25" ht="28.2" thickBot="1">
      <c r="A33" s="263"/>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8.2" thickBot="1">
      <c r="A34" s="13" t="s">
        <v>56</v>
      </c>
      <c r="B34" s="47"/>
      <c r="C34" s="47"/>
      <c r="D34" s="47"/>
      <c r="E34" s="47"/>
      <c r="F34" s="47"/>
      <c r="G34" s="47"/>
      <c r="H34" s="47"/>
      <c r="I34" s="47"/>
      <c r="J34" s="148">
        <v>7</v>
      </c>
      <c r="K34" s="149">
        <v>18596</v>
      </c>
      <c r="L34" s="47"/>
      <c r="M34" s="47"/>
      <c r="N34" s="47"/>
      <c r="O34" s="47"/>
      <c r="P34" s="47"/>
      <c r="Q34" s="47"/>
      <c r="R34" s="47"/>
      <c r="S34" s="47"/>
      <c r="T34" s="47"/>
      <c r="U34" s="47"/>
      <c r="V34" s="47"/>
      <c r="W34" s="47"/>
      <c r="X34" s="47"/>
      <c r="Y34" s="47"/>
    </row>
    <row r="35" spans="1:25" ht="14.4">
      <c r="A35" s="121" t="s">
        <v>160</v>
      </c>
      <c r="B35" s="284"/>
      <c r="C35" s="285"/>
      <c r="D35" s="284"/>
      <c r="E35" s="285"/>
      <c r="F35" s="284"/>
      <c r="G35" s="285"/>
      <c r="H35" s="284"/>
      <c r="I35" s="285"/>
      <c r="J35" s="284"/>
      <c r="K35" s="285"/>
      <c r="L35" s="284"/>
      <c r="M35" s="285"/>
      <c r="N35" s="284"/>
      <c r="O35" s="285"/>
      <c r="P35" s="284"/>
      <c r="Q35" s="285"/>
      <c r="R35" s="284"/>
      <c r="S35" s="285"/>
      <c r="T35" s="284"/>
      <c r="U35" s="285"/>
      <c r="V35" s="284"/>
      <c r="W35" s="285"/>
      <c r="X35" s="284"/>
      <c r="Y35" s="285"/>
    </row>
    <row r="36" spans="1:25" ht="15.6" thickBot="1"/>
    <row r="37" spans="1:25" ht="25.2" thickBot="1">
      <c r="A37" s="3"/>
      <c r="B37" s="257" t="s">
        <v>28</v>
      </c>
      <c r="C37" s="258"/>
      <c r="D37" s="258"/>
      <c r="E37" s="258"/>
      <c r="F37" s="258"/>
      <c r="G37" s="258"/>
      <c r="H37" s="258"/>
      <c r="I37" s="258"/>
      <c r="J37" s="258"/>
      <c r="K37" s="258"/>
      <c r="L37" s="258"/>
      <c r="M37" s="259"/>
      <c r="N37" s="257" t="s">
        <v>29</v>
      </c>
      <c r="O37" s="258"/>
      <c r="P37" s="258"/>
      <c r="Q37" s="258"/>
      <c r="R37" s="258"/>
      <c r="S37" s="259"/>
      <c r="T37" s="257" t="s">
        <v>30</v>
      </c>
      <c r="U37" s="258"/>
      <c r="V37" s="258"/>
      <c r="W37" s="258"/>
      <c r="X37" s="258"/>
      <c r="Y37" s="259"/>
    </row>
    <row r="38" spans="1:25" ht="16.95" customHeight="1">
      <c r="A38" s="262" t="s">
        <v>47</v>
      </c>
      <c r="B38" s="254" t="s">
        <v>31</v>
      </c>
      <c r="C38" s="256"/>
      <c r="D38" s="254" t="s">
        <v>32</v>
      </c>
      <c r="E38" s="256"/>
      <c r="F38" s="254" t="s">
        <v>33</v>
      </c>
      <c r="G38" s="256"/>
      <c r="H38" s="254" t="s">
        <v>34</v>
      </c>
      <c r="I38" s="256"/>
      <c r="J38" s="254" t="s">
        <v>48</v>
      </c>
      <c r="K38" s="256"/>
      <c r="L38" s="254" t="s">
        <v>49</v>
      </c>
      <c r="M38" s="256"/>
      <c r="N38" s="254" t="s">
        <v>37</v>
      </c>
      <c r="O38" s="256"/>
      <c r="P38" s="254" t="s">
        <v>38</v>
      </c>
      <c r="Q38" s="256"/>
      <c r="R38" s="254" t="s">
        <v>39</v>
      </c>
      <c r="S38" s="256"/>
      <c r="T38" s="254" t="s">
        <v>40</v>
      </c>
      <c r="U38" s="256"/>
      <c r="V38" s="254" t="s">
        <v>50</v>
      </c>
      <c r="W38" s="256"/>
      <c r="X38" s="254" t="s">
        <v>42</v>
      </c>
      <c r="Y38" s="256"/>
    </row>
    <row r="39" spans="1:25" ht="28.2" thickBot="1">
      <c r="A39" s="263"/>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8.2"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1" t="s">
        <v>160</v>
      </c>
      <c r="B41" s="284"/>
      <c r="C41" s="285"/>
      <c r="D41" s="284"/>
      <c r="E41" s="285"/>
      <c r="F41" s="284"/>
      <c r="G41" s="285"/>
      <c r="H41" s="284"/>
      <c r="I41" s="285"/>
      <c r="J41" s="284"/>
      <c r="K41" s="285"/>
      <c r="L41" s="284"/>
      <c r="M41" s="285"/>
      <c r="N41" s="284"/>
      <c r="O41" s="285"/>
      <c r="P41" s="284"/>
      <c r="Q41" s="285"/>
      <c r="R41" s="284"/>
      <c r="S41" s="285"/>
      <c r="T41" s="284"/>
      <c r="U41" s="285"/>
      <c r="V41" s="284"/>
      <c r="W41" s="285"/>
      <c r="X41" s="284"/>
      <c r="Y41" s="285"/>
    </row>
    <row r="42" spans="1:25" ht="15.6" thickBot="1"/>
    <row r="43" spans="1:25" ht="25.2" thickBot="1">
      <c r="A43" s="3"/>
      <c r="B43" s="257" t="s">
        <v>28</v>
      </c>
      <c r="C43" s="258"/>
      <c r="D43" s="258"/>
      <c r="E43" s="258"/>
      <c r="F43" s="258"/>
      <c r="G43" s="258"/>
      <c r="H43" s="258"/>
      <c r="I43" s="258"/>
      <c r="J43" s="258"/>
      <c r="K43" s="258"/>
      <c r="L43" s="258"/>
      <c r="M43" s="259"/>
      <c r="N43" s="257" t="s">
        <v>29</v>
      </c>
      <c r="O43" s="258"/>
      <c r="P43" s="258"/>
      <c r="Q43" s="258"/>
      <c r="R43" s="258"/>
      <c r="S43" s="259"/>
      <c r="T43" s="257" t="s">
        <v>30</v>
      </c>
      <c r="U43" s="258"/>
      <c r="V43" s="258"/>
      <c r="W43" s="258"/>
      <c r="X43" s="258"/>
      <c r="Y43" s="259"/>
    </row>
    <row r="44" spans="1:25" ht="16.95" customHeight="1">
      <c r="A44" s="262" t="s">
        <v>47</v>
      </c>
      <c r="B44" s="254" t="s">
        <v>31</v>
      </c>
      <c r="C44" s="256"/>
      <c r="D44" s="254" t="s">
        <v>32</v>
      </c>
      <c r="E44" s="256"/>
      <c r="F44" s="254" t="s">
        <v>33</v>
      </c>
      <c r="G44" s="256"/>
      <c r="H44" s="254" t="s">
        <v>34</v>
      </c>
      <c r="I44" s="256"/>
      <c r="J44" s="254" t="s">
        <v>48</v>
      </c>
      <c r="K44" s="256"/>
      <c r="L44" s="254" t="s">
        <v>49</v>
      </c>
      <c r="M44" s="256"/>
      <c r="N44" s="254" t="s">
        <v>37</v>
      </c>
      <c r="O44" s="256"/>
      <c r="P44" s="254" t="s">
        <v>38</v>
      </c>
      <c r="Q44" s="256"/>
      <c r="R44" s="254" t="s">
        <v>39</v>
      </c>
      <c r="S44" s="256"/>
      <c r="T44" s="254" t="s">
        <v>40</v>
      </c>
      <c r="U44" s="256"/>
      <c r="V44" s="254" t="s">
        <v>50</v>
      </c>
      <c r="W44" s="256"/>
      <c r="X44" s="254" t="s">
        <v>42</v>
      </c>
      <c r="Y44" s="256"/>
    </row>
    <row r="45" spans="1:25" ht="28.2" thickBot="1">
      <c r="A45" s="263"/>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8.2"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1" t="s">
        <v>160</v>
      </c>
      <c r="B47" s="284"/>
      <c r="C47" s="285"/>
      <c r="D47" s="284"/>
      <c r="E47" s="285"/>
      <c r="F47" s="284"/>
      <c r="G47" s="285"/>
      <c r="H47" s="284"/>
      <c r="I47" s="285"/>
      <c r="J47" s="284"/>
      <c r="K47" s="285"/>
      <c r="L47" s="284"/>
      <c r="M47" s="285"/>
      <c r="N47" s="284"/>
      <c r="O47" s="285"/>
      <c r="P47" s="284"/>
      <c r="Q47" s="285"/>
      <c r="R47" s="284"/>
      <c r="S47" s="285"/>
      <c r="T47" s="284"/>
      <c r="U47" s="285"/>
      <c r="V47" s="284"/>
      <c r="W47" s="285"/>
      <c r="X47" s="284"/>
      <c r="Y47" s="285"/>
    </row>
    <row r="48" spans="1:25" ht="15.6" thickBot="1"/>
    <row r="49" spans="1:25" ht="25.2" thickBot="1">
      <c r="A49" s="3"/>
      <c r="B49" s="257" t="s">
        <v>28</v>
      </c>
      <c r="C49" s="258"/>
      <c r="D49" s="258"/>
      <c r="E49" s="258"/>
      <c r="F49" s="258"/>
      <c r="G49" s="258"/>
      <c r="H49" s="258"/>
      <c r="I49" s="258"/>
      <c r="J49" s="258"/>
      <c r="K49" s="258"/>
      <c r="L49" s="258"/>
      <c r="M49" s="259"/>
      <c r="N49" s="257" t="s">
        <v>29</v>
      </c>
      <c r="O49" s="258"/>
      <c r="P49" s="258"/>
      <c r="Q49" s="258"/>
      <c r="R49" s="258"/>
      <c r="S49" s="259"/>
      <c r="T49" s="257" t="s">
        <v>30</v>
      </c>
      <c r="U49" s="258"/>
      <c r="V49" s="258"/>
      <c r="W49" s="258"/>
      <c r="X49" s="258"/>
      <c r="Y49" s="259"/>
    </row>
    <row r="50" spans="1:25" ht="16.95" customHeight="1">
      <c r="A50" s="262" t="s">
        <v>47</v>
      </c>
      <c r="B50" s="254" t="s">
        <v>31</v>
      </c>
      <c r="C50" s="256"/>
      <c r="D50" s="254" t="s">
        <v>32</v>
      </c>
      <c r="E50" s="256"/>
      <c r="F50" s="254" t="s">
        <v>33</v>
      </c>
      <c r="G50" s="256"/>
      <c r="H50" s="254" t="s">
        <v>34</v>
      </c>
      <c r="I50" s="256"/>
      <c r="J50" s="254" t="s">
        <v>48</v>
      </c>
      <c r="K50" s="256"/>
      <c r="L50" s="254" t="s">
        <v>49</v>
      </c>
      <c r="M50" s="256"/>
      <c r="N50" s="254" t="s">
        <v>37</v>
      </c>
      <c r="O50" s="256"/>
      <c r="P50" s="254" t="s">
        <v>38</v>
      </c>
      <c r="Q50" s="256"/>
      <c r="R50" s="254" t="s">
        <v>39</v>
      </c>
      <c r="S50" s="256"/>
      <c r="T50" s="254" t="s">
        <v>40</v>
      </c>
      <c r="U50" s="256"/>
      <c r="V50" s="254" t="s">
        <v>50</v>
      </c>
      <c r="W50" s="256"/>
      <c r="X50" s="254" t="s">
        <v>42</v>
      </c>
      <c r="Y50" s="256"/>
    </row>
    <row r="51" spans="1:25" ht="28.2" thickBot="1">
      <c r="A51" s="263"/>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8.2"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1" t="s">
        <v>160</v>
      </c>
      <c r="B53" s="284"/>
      <c r="C53" s="285"/>
      <c r="D53" s="284"/>
      <c r="E53" s="285"/>
      <c r="F53" s="284"/>
      <c r="G53" s="285"/>
      <c r="H53" s="284"/>
      <c r="I53" s="285"/>
      <c r="J53" s="284"/>
      <c r="K53" s="285"/>
      <c r="L53" s="284"/>
      <c r="M53" s="285"/>
      <c r="N53" s="284"/>
      <c r="O53" s="285"/>
      <c r="P53" s="284"/>
      <c r="Q53" s="285"/>
      <c r="R53" s="284"/>
      <c r="S53" s="285"/>
      <c r="T53" s="284"/>
      <c r="U53" s="285"/>
      <c r="V53" s="284"/>
      <c r="W53" s="285"/>
      <c r="X53" s="284"/>
      <c r="Y53" s="285"/>
    </row>
    <row r="54" spans="1:25" ht="15.6" thickBot="1"/>
    <row r="55" spans="1:25" ht="25.2" thickBot="1">
      <c r="A55" s="3"/>
      <c r="B55" s="257" t="s">
        <v>28</v>
      </c>
      <c r="C55" s="258"/>
      <c r="D55" s="258"/>
      <c r="E55" s="258"/>
      <c r="F55" s="258"/>
      <c r="G55" s="258"/>
      <c r="H55" s="258"/>
      <c r="I55" s="258"/>
      <c r="J55" s="258"/>
      <c r="K55" s="258"/>
      <c r="L55" s="258"/>
      <c r="M55" s="259"/>
      <c r="N55" s="257" t="s">
        <v>29</v>
      </c>
      <c r="O55" s="258"/>
      <c r="P55" s="258"/>
      <c r="Q55" s="258"/>
      <c r="R55" s="258"/>
      <c r="S55" s="259"/>
      <c r="T55" s="257" t="s">
        <v>30</v>
      </c>
      <c r="U55" s="258"/>
      <c r="V55" s="258"/>
      <c r="W55" s="258"/>
      <c r="X55" s="258"/>
      <c r="Y55" s="259"/>
    </row>
    <row r="56" spans="1:25" ht="16.95" customHeight="1">
      <c r="A56" s="262" t="s">
        <v>47</v>
      </c>
      <c r="B56" s="254" t="s">
        <v>31</v>
      </c>
      <c r="C56" s="256"/>
      <c r="D56" s="254" t="s">
        <v>32</v>
      </c>
      <c r="E56" s="256"/>
      <c r="F56" s="254" t="s">
        <v>33</v>
      </c>
      <c r="G56" s="256"/>
      <c r="H56" s="254" t="s">
        <v>34</v>
      </c>
      <c r="I56" s="256"/>
      <c r="J56" s="254" t="s">
        <v>48</v>
      </c>
      <c r="K56" s="256"/>
      <c r="L56" s="254" t="s">
        <v>49</v>
      </c>
      <c r="M56" s="256"/>
      <c r="N56" s="254" t="s">
        <v>37</v>
      </c>
      <c r="O56" s="256"/>
      <c r="P56" s="254" t="s">
        <v>38</v>
      </c>
      <c r="Q56" s="256"/>
      <c r="R56" s="254" t="s">
        <v>39</v>
      </c>
      <c r="S56" s="256"/>
      <c r="T56" s="254" t="s">
        <v>40</v>
      </c>
      <c r="U56" s="256"/>
      <c r="V56" s="254" t="s">
        <v>50</v>
      </c>
      <c r="W56" s="256"/>
      <c r="X56" s="254" t="s">
        <v>42</v>
      </c>
      <c r="Y56" s="256"/>
    </row>
    <row r="57" spans="1:25" ht="28.2" thickBot="1">
      <c r="A57" s="263"/>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8.2"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1" t="s">
        <v>160</v>
      </c>
      <c r="B59" s="284"/>
      <c r="C59" s="285"/>
      <c r="D59" s="284"/>
      <c r="E59" s="285"/>
      <c r="F59" s="284"/>
      <c r="G59" s="285"/>
      <c r="H59" s="284"/>
      <c r="I59" s="285"/>
      <c r="J59" s="284"/>
      <c r="K59" s="285"/>
      <c r="L59" s="284"/>
      <c r="M59" s="285"/>
      <c r="N59" s="284"/>
      <c r="O59" s="285"/>
      <c r="P59" s="284"/>
      <c r="Q59" s="285"/>
      <c r="R59" s="284"/>
      <c r="S59" s="285"/>
      <c r="T59" s="284"/>
      <c r="U59" s="285"/>
      <c r="V59" s="284"/>
      <c r="W59" s="285"/>
      <c r="X59" s="284"/>
      <c r="Y59" s="285"/>
    </row>
    <row r="60" spans="1:25" ht="15.6" thickBot="1"/>
    <row r="61" spans="1:25" ht="25.2" thickBot="1">
      <c r="A61" s="3"/>
      <c r="B61" s="257" t="s">
        <v>28</v>
      </c>
      <c r="C61" s="258"/>
      <c r="D61" s="258"/>
      <c r="E61" s="258"/>
      <c r="F61" s="258"/>
      <c r="G61" s="258"/>
      <c r="H61" s="258"/>
      <c r="I61" s="258"/>
      <c r="J61" s="258"/>
      <c r="K61" s="258"/>
      <c r="L61" s="258"/>
      <c r="M61" s="259"/>
      <c r="N61" s="257" t="s">
        <v>29</v>
      </c>
      <c r="O61" s="258"/>
      <c r="P61" s="258"/>
      <c r="Q61" s="258"/>
      <c r="R61" s="258"/>
      <c r="S61" s="259"/>
      <c r="T61" s="257" t="s">
        <v>30</v>
      </c>
      <c r="U61" s="258"/>
      <c r="V61" s="258"/>
      <c r="W61" s="258"/>
      <c r="X61" s="258"/>
      <c r="Y61" s="259"/>
    </row>
    <row r="62" spans="1:25" ht="16.95" customHeight="1">
      <c r="A62" s="262" t="s">
        <v>47</v>
      </c>
      <c r="B62" s="254" t="s">
        <v>31</v>
      </c>
      <c r="C62" s="256"/>
      <c r="D62" s="254" t="s">
        <v>32</v>
      </c>
      <c r="E62" s="256"/>
      <c r="F62" s="254" t="s">
        <v>33</v>
      </c>
      <c r="G62" s="256"/>
      <c r="H62" s="254" t="s">
        <v>34</v>
      </c>
      <c r="I62" s="256"/>
      <c r="J62" s="254" t="s">
        <v>48</v>
      </c>
      <c r="K62" s="256"/>
      <c r="L62" s="254" t="s">
        <v>49</v>
      </c>
      <c r="M62" s="256"/>
      <c r="N62" s="254" t="s">
        <v>37</v>
      </c>
      <c r="O62" s="256"/>
      <c r="P62" s="254" t="s">
        <v>38</v>
      </c>
      <c r="Q62" s="256"/>
      <c r="R62" s="254" t="s">
        <v>39</v>
      </c>
      <c r="S62" s="256"/>
      <c r="T62" s="254" t="s">
        <v>40</v>
      </c>
      <c r="U62" s="256"/>
      <c r="V62" s="254" t="s">
        <v>50</v>
      </c>
      <c r="W62" s="256"/>
      <c r="X62" s="254" t="s">
        <v>42</v>
      </c>
      <c r="Y62" s="256"/>
    </row>
    <row r="63" spans="1:25" ht="28.2" thickBot="1">
      <c r="A63" s="263"/>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8.2" thickBot="1">
      <c r="A64" s="13" t="s">
        <v>61</v>
      </c>
      <c r="B64" s="47"/>
      <c r="C64" s="47"/>
      <c r="D64" s="47"/>
      <c r="E64" s="47"/>
      <c r="F64" s="47"/>
      <c r="G64" s="47"/>
      <c r="H64" s="47"/>
      <c r="I64" s="47"/>
      <c r="J64" s="148">
        <v>80</v>
      </c>
      <c r="K64" s="149">
        <v>10509</v>
      </c>
      <c r="L64" s="47"/>
      <c r="M64" s="47"/>
      <c r="N64" s="47"/>
      <c r="O64" s="47"/>
      <c r="P64" s="47"/>
      <c r="Q64" s="47"/>
      <c r="R64" s="47"/>
      <c r="S64" s="47"/>
      <c r="T64" s="47"/>
      <c r="U64" s="47"/>
      <c r="V64" s="47"/>
      <c r="W64" s="47"/>
      <c r="X64" s="47"/>
      <c r="Y64" s="47"/>
    </row>
    <row r="65" spans="1:25" ht="14.4">
      <c r="A65" s="121" t="s">
        <v>160</v>
      </c>
      <c r="B65" s="284"/>
      <c r="C65" s="285"/>
      <c r="D65" s="284"/>
      <c r="E65" s="285"/>
      <c r="F65" s="284"/>
      <c r="G65" s="285"/>
      <c r="H65" s="284"/>
      <c r="I65" s="285"/>
      <c r="J65" s="284"/>
      <c r="K65" s="285"/>
      <c r="L65" s="284"/>
      <c r="M65" s="285"/>
      <c r="N65" s="284"/>
      <c r="O65" s="285"/>
      <c r="P65" s="284"/>
      <c r="Q65" s="285"/>
      <c r="R65" s="284"/>
      <c r="S65" s="285"/>
      <c r="T65" s="284"/>
      <c r="U65" s="285"/>
      <c r="V65" s="284"/>
      <c r="W65" s="285"/>
      <c r="X65" s="284"/>
      <c r="Y65" s="285"/>
    </row>
    <row r="66" spans="1:25" ht="15.6" thickBot="1"/>
    <row r="67" spans="1:25" ht="25.2" thickBot="1">
      <c r="A67" s="3"/>
      <c r="B67" s="257" t="s">
        <v>28</v>
      </c>
      <c r="C67" s="258"/>
      <c r="D67" s="258"/>
      <c r="E67" s="258"/>
      <c r="F67" s="258"/>
      <c r="G67" s="258"/>
      <c r="H67" s="258"/>
      <c r="I67" s="258"/>
      <c r="J67" s="258"/>
      <c r="K67" s="258"/>
      <c r="L67" s="258"/>
      <c r="M67" s="259"/>
      <c r="N67" s="257" t="s">
        <v>29</v>
      </c>
      <c r="O67" s="258"/>
      <c r="P67" s="258"/>
      <c r="Q67" s="258"/>
      <c r="R67" s="258"/>
      <c r="S67" s="259"/>
      <c r="T67" s="257" t="s">
        <v>30</v>
      </c>
      <c r="U67" s="258"/>
      <c r="V67" s="258"/>
      <c r="W67" s="258"/>
      <c r="X67" s="258"/>
      <c r="Y67" s="259"/>
    </row>
    <row r="68" spans="1:25" ht="16.95" customHeight="1">
      <c r="A68" s="262" t="s">
        <v>47</v>
      </c>
      <c r="B68" s="254" t="s">
        <v>31</v>
      </c>
      <c r="C68" s="256"/>
      <c r="D68" s="254" t="s">
        <v>32</v>
      </c>
      <c r="E68" s="256"/>
      <c r="F68" s="254" t="s">
        <v>33</v>
      </c>
      <c r="G68" s="256"/>
      <c r="H68" s="254" t="s">
        <v>34</v>
      </c>
      <c r="I68" s="256"/>
      <c r="J68" s="254" t="s">
        <v>48</v>
      </c>
      <c r="K68" s="256"/>
      <c r="L68" s="254" t="s">
        <v>49</v>
      </c>
      <c r="M68" s="256"/>
      <c r="N68" s="254" t="s">
        <v>37</v>
      </c>
      <c r="O68" s="256"/>
      <c r="P68" s="254" t="s">
        <v>38</v>
      </c>
      <c r="Q68" s="256"/>
      <c r="R68" s="254" t="s">
        <v>39</v>
      </c>
      <c r="S68" s="256"/>
      <c r="T68" s="254" t="s">
        <v>40</v>
      </c>
      <c r="U68" s="256"/>
      <c r="V68" s="254" t="s">
        <v>50</v>
      </c>
      <c r="W68" s="256"/>
      <c r="X68" s="254" t="s">
        <v>42</v>
      </c>
      <c r="Y68" s="256"/>
    </row>
    <row r="69" spans="1:25" ht="28.2" thickBot="1">
      <c r="A69" s="263"/>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8.2"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1" t="s">
        <v>160</v>
      </c>
      <c r="B71" s="284"/>
      <c r="C71" s="285"/>
      <c r="D71" s="284"/>
      <c r="E71" s="285"/>
      <c r="F71" s="284"/>
      <c r="G71" s="285"/>
      <c r="H71" s="284"/>
      <c r="I71" s="285"/>
      <c r="J71" s="284"/>
      <c r="K71" s="285"/>
      <c r="L71" s="284"/>
      <c r="M71" s="285"/>
      <c r="N71" s="284"/>
      <c r="O71" s="285"/>
      <c r="P71" s="284"/>
      <c r="Q71" s="285"/>
      <c r="R71" s="284"/>
      <c r="S71" s="285"/>
      <c r="T71" s="284"/>
      <c r="U71" s="285"/>
      <c r="V71" s="284"/>
      <c r="W71" s="285"/>
      <c r="X71" s="284"/>
      <c r="Y71" s="285"/>
    </row>
    <row r="72" spans="1:25" ht="15.6" thickBot="1"/>
    <row r="73" spans="1:25" ht="25.2" thickBot="1">
      <c r="A73" s="3"/>
      <c r="B73" s="257" t="s">
        <v>28</v>
      </c>
      <c r="C73" s="258"/>
      <c r="D73" s="258"/>
      <c r="E73" s="258"/>
      <c r="F73" s="258"/>
      <c r="G73" s="258"/>
      <c r="H73" s="258"/>
      <c r="I73" s="258"/>
      <c r="J73" s="258"/>
      <c r="K73" s="258"/>
      <c r="L73" s="258"/>
      <c r="M73" s="259"/>
      <c r="N73" s="257" t="s">
        <v>29</v>
      </c>
      <c r="O73" s="258"/>
      <c r="P73" s="258"/>
      <c r="Q73" s="258"/>
      <c r="R73" s="258"/>
      <c r="S73" s="259"/>
      <c r="T73" s="257" t="s">
        <v>30</v>
      </c>
      <c r="U73" s="258"/>
      <c r="V73" s="258"/>
      <c r="W73" s="258"/>
      <c r="X73" s="258"/>
      <c r="Y73" s="259"/>
    </row>
    <row r="74" spans="1:25" ht="16.95" customHeight="1">
      <c r="A74" s="262" t="s">
        <v>47</v>
      </c>
      <c r="B74" s="254" t="s">
        <v>31</v>
      </c>
      <c r="C74" s="256"/>
      <c r="D74" s="254" t="s">
        <v>32</v>
      </c>
      <c r="E74" s="256"/>
      <c r="F74" s="254" t="s">
        <v>33</v>
      </c>
      <c r="G74" s="256"/>
      <c r="H74" s="254" t="s">
        <v>34</v>
      </c>
      <c r="I74" s="256"/>
      <c r="J74" s="254" t="s">
        <v>48</v>
      </c>
      <c r="K74" s="256"/>
      <c r="L74" s="254" t="s">
        <v>49</v>
      </c>
      <c r="M74" s="256"/>
      <c r="N74" s="254" t="s">
        <v>37</v>
      </c>
      <c r="O74" s="256"/>
      <c r="P74" s="254" t="s">
        <v>38</v>
      </c>
      <c r="Q74" s="256"/>
      <c r="R74" s="254" t="s">
        <v>39</v>
      </c>
      <c r="S74" s="256"/>
      <c r="T74" s="254" t="s">
        <v>40</v>
      </c>
      <c r="U74" s="256"/>
      <c r="V74" s="254" t="s">
        <v>50</v>
      </c>
      <c r="W74" s="256"/>
      <c r="X74" s="254" t="s">
        <v>42</v>
      </c>
      <c r="Y74" s="256"/>
    </row>
    <row r="75" spans="1:25" ht="28.2" thickBot="1">
      <c r="A75" s="263"/>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8.2" thickBot="1">
      <c r="A76" s="13" t="s">
        <v>63</v>
      </c>
      <c r="B76" s="47"/>
      <c r="C76" s="47"/>
      <c r="D76" s="47"/>
      <c r="E76" s="47"/>
      <c r="F76" s="47"/>
      <c r="G76" s="47"/>
      <c r="H76" s="47"/>
      <c r="I76" s="47"/>
      <c r="J76" s="47"/>
      <c r="K76" s="47"/>
      <c r="L76" s="47"/>
      <c r="M76" s="47"/>
      <c r="N76" s="47"/>
      <c r="O76" s="47"/>
      <c r="P76" s="47"/>
      <c r="Q76" s="47"/>
      <c r="R76" s="47"/>
      <c r="S76" s="47"/>
      <c r="T76" s="47"/>
      <c r="U76" s="47"/>
      <c r="V76" s="143">
        <v>4</v>
      </c>
      <c r="W76" s="144">
        <v>9301</v>
      </c>
      <c r="X76" s="47"/>
      <c r="Y76" s="47"/>
    </row>
    <row r="77" spans="1:25" ht="14.4">
      <c r="A77" s="121" t="s">
        <v>160</v>
      </c>
      <c r="B77" s="284"/>
      <c r="C77" s="285"/>
      <c r="D77" s="284"/>
      <c r="E77" s="285"/>
      <c r="F77" s="284"/>
      <c r="G77" s="285"/>
      <c r="H77" s="284"/>
      <c r="I77" s="285"/>
      <c r="J77" s="284"/>
      <c r="K77" s="285"/>
      <c r="L77" s="284"/>
      <c r="M77" s="285"/>
      <c r="N77" s="284"/>
      <c r="O77" s="285"/>
      <c r="P77" s="284"/>
      <c r="Q77" s="285"/>
      <c r="R77" s="284"/>
      <c r="S77" s="285"/>
      <c r="T77" s="284"/>
      <c r="U77" s="285"/>
      <c r="V77" s="284"/>
      <c r="W77" s="285"/>
      <c r="X77" s="284"/>
      <c r="Y77" s="285"/>
    </row>
    <row r="78" spans="1:25" ht="15.6" thickBot="1"/>
    <row r="79" spans="1:25" ht="25.2" thickBot="1">
      <c r="A79" s="3"/>
      <c r="B79" s="257" t="s">
        <v>28</v>
      </c>
      <c r="C79" s="258"/>
      <c r="D79" s="258"/>
      <c r="E79" s="258"/>
      <c r="F79" s="258"/>
      <c r="G79" s="258"/>
      <c r="H79" s="258"/>
      <c r="I79" s="258"/>
      <c r="J79" s="258"/>
      <c r="K79" s="258"/>
      <c r="L79" s="258"/>
      <c r="M79" s="259"/>
      <c r="N79" s="257" t="s">
        <v>29</v>
      </c>
      <c r="O79" s="258"/>
      <c r="P79" s="258"/>
      <c r="Q79" s="258"/>
      <c r="R79" s="258"/>
      <c r="S79" s="259"/>
      <c r="T79" s="257" t="s">
        <v>30</v>
      </c>
      <c r="U79" s="258"/>
      <c r="V79" s="258"/>
      <c r="W79" s="258"/>
      <c r="X79" s="258"/>
      <c r="Y79" s="259"/>
    </row>
    <row r="80" spans="1:25" ht="16.95" customHeight="1">
      <c r="A80" s="262" t="s">
        <v>47</v>
      </c>
      <c r="B80" s="254" t="s">
        <v>31</v>
      </c>
      <c r="C80" s="256"/>
      <c r="D80" s="254" t="s">
        <v>32</v>
      </c>
      <c r="E80" s="256"/>
      <c r="F80" s="254" t="s">
        <v>33</v>
      </c>
      <c r="G80" s="256"/>
      <c r="H80" s="254" t="s">
        <v>34</v>
      </c>
      <c r="I80" s="256"/>
      <c r="J80" s="254" t="s">
        <v>48</v>
      </c>
      <c r="K80" s="256"/>
      <c r="L80" s="254" t="s">
        <v>49</v>
      </c>
      <c r="M80" s="256"/>
      <c r="N80" s="254" t="s">
        <v>37</v>
      </c>
      <c r="O80" s="256"/>
      <c r="P80" s="254" t="s">
        <v>38</v>
      </c>
      <c r="Q80" s="256"/>
      <c r="R80" s="254" t="s">
        <v>39</v>
      </c>
      <c r="S80" s="256"/>
      <c r="T80" s="254" t="s">
        <v>40</v>
      </c>
      <c r="U80" s="256"/>
      <c r="V80" s="254" t="s">
        <v>50</v>
      </c>
      <c r="W80" s="256"/>
      <c r="X80" s="254" t="s">
        <v>42</v>
      </c>
      <c r="Y80" s="256"/>
    </row>
    <row r="81" spans="1:25" ht="28.2" thickBot="1">
      <c r="A81" s="263"/>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8.2"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1" t="s">
        <v>160</v>
      </c>
      <c r="B83" s="284"/>
      <c r="C83" s="285"/>
      <c r="D83" s="284"/>
      <c r="E83" s="285"/>
      <c r="F83" s="284"/>
      <c r="G83" s="285"/>
      <c r="H83" s="284"/>
      <c r="I83" s="285"/>
      <c r="J83" s="284"/>
      <c r="K83" s="285"/>
      <c r="L83" s="284"/>
      <c r="M83" s="285"/>
      <c r="N83" s="284"/>
      <c r="O83" s="285"/>
      <c r="P83" s="284"/>
      <c r="Q83" s="285"/>
      <c r="R83" s="284"/>
      <c r="S83" s="285"/>
      <c r="T83" s="284"/>
      <c r="U83" s="285"/>
      <c r="V83" s="284"/>
      <c r="W83" s="285"/>
      <c r="X83" s="284"/>
      <c r="Y83" s="285"/>
    </row>
    <row r="84" spans="1:25" ht="15.6" thickBot="1"/>
    <row r="85" spans="1:25" ht="25.2" thickBot="1">
      <c r="A85" s="3"/>
      <c r="B85" s="257" t="s">
        <v>28</v>
      </c>
      <c r="C85" s="258"/>
      <c r="D85" s="258"/>
      <c r="E85" s="258"/>
      <c r="F85" s="258"/>
      <c r="G85" s="258"/>
      <c r="H85" s="258"/>
      <c r="I85" s="258"/>
      <c r="J85" s="258"/>
      <c r="K85" s="258"/>
      <c r="L85" s="258"/>
      <c r="M85" s="259"/>
      <c r="N85" s="257" t="s">
        <v>29</v>
      </c>
      <c r="O85" s="258"/>
      <c r="P85" s="258"/>
      <c r="Q85" s="258"/>
      <c r="R85" s="258"/>
      <c r="S85" s="259"/>
      <c r="T85" s="257" t="s">
        <v>30</v>
      </c>
      <c r="U85" s="258"/>
      <c r="V85" s="258"/>
      <c r="W85" s="258"/>
      <c r="X85" s="258"/>
      <c r="Y85" s="259"/>
    </row>
    <row r="86" spans="1:25" ht="16.95" customHeight="1">
      <c r="A86" s="262" t="s">
        <v>47</v>
      </c>
      <c r="B86" s="254" t="s">
        <v>31</v>
      </c>
      <c r="C86" s="256"/>
      <c r="D86" s="254" t="s">
        <v>32</v>
      </c>
      <c r="E86" s="256"/>
      <c r="F86" s="254" t="s">
        <v>33</v>
      </c>
      <c r="G86" s="256"/>
      <c r="H86" s="254" t="s">
        <v>34</v>
      </c>
      <c r="I86" s="256"/>
      <c r="J86" s="254" t="s">
        <v>48</v>
      </c>
      <c r="K86" s="256"/>
      <c r="L86" s="254" t="s">
        <v>49</v>
      </c>
      <c r="M86" s="256"/>
      <c r="N86" s="254" t="s">
        <v>37</v>
      </c>
      <c r="O86" s="256"/>
      <c r="P86" s="254" t="s">
        <v>38</v>
      </c>
      <c r="Q86" s="256"/>
      <c r="R86" s="254" t="s">
        <v>39</v>
      </c>
      <c r="S86" s="256"/>
      <c r="T86" s="254" t="s">
        <v>40</v>
      </c>
      <c r="U86" s="256"/>
      <c r="V86" s="254" t="s">
        <v>50</v>
      </c>
      <c r="W86" s="256"/>
      <c r="X86" s="254" t="s">
        <v>42</v>
      </c>
      <c r="Y86" s="256"/>
    </row>
    <row r="87" spans="1:25" ht="28.2" thickBot="1">
      <c r="A87" s="263"/>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8.2"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1" t="s">
        <v>160</v>
      </c>
      <c r="B89" s="284"/>
      <c r="C89" s="285"/>
      <c r="D89" s="284"/>
      <c r="E89" s="285"/>
      <c r="F89" s="284"/>
      <c r="G89" s="285"/>
      <c r="H89" s="284"/>
      <c r="I89" s="285"/>
      <c r="J89" s="284"/>
      <c r="K89" s="285"/>
      <c r="L89" s="284"/>
      <c r="M89" s="285"/>
      <c r="N89" s="284"/>
      <c r="O89" s="285"/>
      <c r="P89" s="284"/>
      <c r="Q89" s="285"/>
      <c r="R89" s="284"/>
      <c r="S89" s="285"/>
      <c r="T89" s="284"/>
      <c r="U89" s="285"/>
      <c r="V89" s="284"/>
      <c r="W89" s="285"/>
      <c r="X89" s="284"/>
      <c r="Y89" s="285"/>
    </row>
    <row r="90" spans="1:25"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5.2" thickBot="1">
      <c r="A91" s="3"/>
      <c r="B91" s="257" t="s">
        <v>28</v>
      </c>
      <c r="C91" s="258"/>
      <c r="D91" s="258"/>
      <c r="E91" s="258"/>
      <c r="F91" s="258"/>
      <c r="G91" s="258"/>
      <c r="H91" s="258"/>
      <c r="I91" s="258"/>
      <c r="J91" s="258"/>
      <c r="K91" s="258"/>
      <c r="L91" s="258"/>
      <c r="M91" s="259"/>
      <c r="N91" s="257" t="s">
        <v>29</v>
      </c>
      <c r="O91" s="258"/>
      <c r="P91" s="258"/>
      <c r="Q91" s="258"/>
      <c r="R91" s="258"/>
      <c r="S91" s="259"/>
      <c r="T91" s="257" t="s">
        <v>30</v>
      </c>
      <c r="U91" s="258"/>
      <c r="V91" s="258"/>
      <c r="W91" s="258"/>
      <c r="X91" s="258"/>
      <c r="Y91" s="259"/>
    </row>
    <row r="92" spans="1:25" ht="16.95" customHeight="1">
      <c r="A92" s="262" t="s">
        <v>47</v>
      </c>
      <c r="B92" s="254" t="s">
        <v>31</v>
      </c>
      <c r="C92" s="256"/>
      <c r="D92" s="254" t="s">
        <v>32</v>
      </c>
      <c r="E92" s="256"/>
      <c r="F92" s="254" t="s">
        <v>33</v>
      </c>
      <c r="G92" s="256"/>
      <c r="H92" s="254" t="s">
        <v>34</v>
      </c>
      <c r="I92" s="256"/>
      <c r="J92" s="254" t="s">
        <v>48</v>
      </c>
      <c r="K92" s="256"/>
      <c r="L92" s="254" t="s">
        <v>49</v>
      </c>
      <c r="M92" s="256"/>
      <c r="N92" s="254" t="s">
        <v>37</v>
      </c>
      <c r="O92" s="256"/>
      <c r="P92" s="254" t="s">
        <v>38</v>
      </c>
      <c r="Q92" s="256"/>
      <c r="R92" s="254" t="s">
        <v>39</v>
      </c>
      <c r="S92" s="256"/>
      <c r="T92" s="254" t="s">
        <v>40</v>
      </c>
      <c r="U92" s="256"/>
      <c r="V92" s="254" t="s">
        <v>50</v>
      </c>
      <c r="W92" s="256"/>
      <c r="X92" s="254" t="s">
        <v>42</v>
      </c>
      <c r="Y92" s="256"/>
    </row>
    <row r="93" spans="1:25" ht="28.2" thickBot="1">
      <c r="A93" s="263"/>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1" t="s">
        <v>160</v>
      </c>
      <c r="B95" s="284"/>
      <c r="C95" s="285"/>
      <c r="D95" s="284"/>
      <c r="E95" s="285"/>
      <c r="F95" s="284"/>
      <c r="G95" s="285"/>
      <c r="H95" s="284"/>
      <c r="I95" s="285"/>
      <c r="J95" s="284"/>
      <c r="K95" s="285"/>
      <c r="L95" s="284"/>
      <c r="M95" s="285"/>
      <c r="N95" s="284"/>
      <c r="O95" s="285"/>
      <c r="P95" s="284"/>
      <c r="Q95" s="285"/>
      <c r="R95" s="284"/>
      <c r="S95" s="285"/>
      <c r="T95" s="284"/>
      <c r="U95" s="285"/>
      <c r="V95" s="284"/>
      <c r="W95" s="285"/>
      <c r="X95" s="284"/>
      <c r="Y95" s="285"/>
    </row>
    <row r="96" spans="1:25"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5.2" thickBot="1">
      <c r="A97" s="3"/>
      <c r="B97" s="257" t="s">
        <v>28</v>
      </c>
      <c r="C97" s="258"/>
      <c r="D97" s="258"/>
      <c r="E97" s="258"/>
      <c r="F97" s="258"/>
      <c r="G97" s="258"/>
      <c r="H97" s="258"/>
      <c r="I97" s="258"/>
      <c r="J97" s="258"/>
      <c r="K97" s="258"/>
      <c r="L97" s="258"/>
      <c r="M97" s="259"/>
      <c r="N97" s="257" t="s">
        <v>29</v>
      </c>
      <c r="O97" s="258"/>
      <c r="P97" s="258"/>
      <c r="Q97" s="258"/>
      <c r="R97" s="258"/>
      <c r="S97" s="259"/>
      <c r="T97" s="257" t="s">
        <v>30</v>
      </c>
      <c r="U97" s="258"/>
      <c r="V97" s="258"/>
      <c r="W97" s="258"/>
      <c r="X97" s="258"/>
      <c r="Y97" s="259"/>
    </row>
    <row r="98" spans="1:25" ht="16.95" customHeight="1">
      <c r="A98" s="262" t="s">
        <v>47</v>
      </c>
      <c r="B98" s="254" t="s">
        <v>31</v>
      </c>
      <c r="C98" s="256"/>
      <c r="D98" s="254" t="s">
        <v>32</v>
      </c>
      <c r="E98" s="256"/>
      <c r="F98" s="254" t="s">
        <v>33</v>
      </c>
      <c r="G98" s="256"/>
      <c r="H98" s="254" t="s">
        <v>34</v>
      </c>
      <c r="I98" s="256"/>
      <c r="J98" s="254" t="s">
        <v>48</v>
      </c>
      <c r="K98" s="256"/>
      <c r="L98" s="254" t="s">
        <v>49</v>
      </c>
      <c r="M98" s="256"/>
      <c r="N98" s="254" t="s">
        <v>37</v>
      </c>
      <c r="O98" s="256"/>
      <c r="P98" s="254" t="s">
        <v>38</v>
      </c>
      <c r="Q98" s="256"/>
      <c r="R98" s="254" t="s">
        <v>39</v>
      </c>
      <c r="S98" s="256"/>
      <c r="T98" s="254" t="s">
        <v>40</v>
      </c>
      <c r="U98" s="256"/>
      <c r="V98" s="254" t="s">
        <v>50</v>
      </c>
      <c r="W98" s="256"/>
      <c r="X98" s="254" t="s">
        <v>42</v>
      </c>
      <c r="Y98" s="256"/>
    </row>
    <row r="99" spans="1:25" ht="28.2" thickBot="1">
      <c r="A99" s="263"/>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1" t="s">
        <v>160</v>
      </c>
      <c r="B101" s="284"/>
      <c r="C101" s="285"/>
      <c r="D101" s="284"/>
      <c r="E101" s="285"/>
      <c r="F101" s="284"/>
      <c r="G101" s="285"/>
      <c r="H101" s="284"/>
      <c r="I101" s="285"/>
      <c r="J101" s="284"/>
      <c r="K101" s="285"/>
      <c r="L101" s="284"/>
      <c r="M101" s="285"/>
      <c r="N101" s="284"/>
      <c r="O101" s="285"/>
      <c r="P101" s="284"/>
      <c r="Q101" s="285"/>
      <c r="R101" s="284"/>
      <c r="S101" s="285"/>
      <c r="T101" s="284"/>
      <c r="U101" s="285"/>
      <c r="V101" s="284"/>
      <c r="W101" s="285"/>
      <c r="X101" s="284"/>
      <c r="Y101" s="285"/>
    </row>
    <row r="102" spans="1:25"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5.2" thickBot="1">
      <c r="A103" s="3"/>
      <c r="B103" s="257" t="s">
        <v>28</v>
      </c>
      <c r="C103" s="258"/>
      <c r="D103" s="258"/>
      <c r="E103" s="258"/>
      <c r="F103" s="258"/>
      <c r="G103" s="258"/>
      <c r="H103" s="258"/>
      <c r="I103" s="258"/>
      <c r="J103" s="258"/>
      <c r="K103" s="258"/>
      <c r="L103" s="258"/>
      <c r="M103" s="259"/>
      <c r="N103" s="257" t="s">
        <v>29</v>
      </c>
      <c r="O103" s="258"/>
      <c r="P103" s="258"/>
      <c r="Q103" s="258"/>
      <c r="R103" s="258"/>
      <c r="S103" s="259"/>
      <c r="T103" s="257" t="s">
        <v>30</v>
      </c>
      <c r="U103" s="258"/>
      <c r="V103" s="258"/>
      <c r="W103" s="258"/>
      <c r="X103" s="258"/>
      <c r="Y103" s="259"/>
    </row>
    <row r="104" spans="1:25" ht="16.95" customHeight="1">
      <c r="A104" s="262" t="s">
        <v>47</v>
      </c>
      <c r="B104" s="254" t="s">
        <v>31</v>
      </c>
      <c r="C104" s="256"/>
      <c r="D104" s="254" t="s">
        <v>32</v>
      </c>
      <c r="E104" s="256"/>
      <c r="F104" s="254" t="s">
        <v>33</v>
      </c>
      <c r="G104" s="256"/>
      <c r="H104" s="254" t="s">
        <v>34</v>
      </c>
      <c r="I104" s="256"/>
      <c r="J104" s="254" t="s">
        <v>48</v>
      </c>
      <c r="K104" s="256"/>
      <c r="L104" s="254" t="s">
        <v>49</v>
      </c>
      <c r="M104" s="256"/>
      <c r="N104" s="254" t="s">
        <v>37</v>
      </c>
      <c r="O104" s="256"/>
      <c r="P104" s="254" t="s">
        <v>38</v>
      </c>
      <c r="Q104" s="256"/>
      <c r="R104" s="254" t="s">
        <v>39</v>
      </c>
      <c r="S104" s="256"/>
      <c r="T104" s="254" t="s">
        <v>40</v>
      </c>
      <c r="U104" s="256"/>
      <c r="V104" s="254" t="s">
        <v>50</v>
      </c>
      <c r="W104" s="256"/>
      <c r="X104" s="254" t="s">
        <v>42</v>
      </c>
      <c r="Y104" s="256"/>
    </row>
    <row r="105" spans="1:25" ht="28.2" thickBot="1">
      <c r="A105" s="263"/>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1" t="s">
        <v>160</v>
      </c>
      <c r="B107" s="284"/>
      <c r="C107" s="285"/>
      <c r="D107" s="284"/>
      <c r="E107" s="285"/>
      <c r="F107" s="284"/>
      <c r="G107" s="285"/>
      <c r="H107" s="284"/>
      <c r="I107" s="285"/>
      <c r="J107" s="284"/>
      <c r="K107" s="285"/>
      <c r="L107" s="284"/>
      <c r="M107" s="285"/>
      <c r="N107" s="284"/>
      <c r="O107" s="285"/>
      <c r="P107" s="284"/>
      <c r="Q107" s="285"/>
      <c r="R107" s="284"/>
      <c r="S107" s="285"/>
      <c r="T107" s="284"/>
      <c r="U107" s="285"/>
      <c r="V107" s="284"/>
      <c r="W107" s="285"/>
      <c r="X107" s="284"/>
      <c r="Y107" s="285"/>
    </row>
    <row r="108" spans="1:25" ht="15.6" thickBot="1"/>
    <row r="109" spans="1:25" ht="25.2" thickBot="1">
      <c r="A109" s="3"/>
      <c r="B109" s="257" t="s">
        <v>28</v>
      </c>
      <c r="C109" s="258"/>
      <c r="D109" s="258"/>
      <c r="E109" s="258"/>
      <c r="F109" s="258"/>
      <c r="G109" s="258"/>
      <c r="H109" s="258"/>
      <c r="I109" s="258"/>
      <c r="J109" s="258"/>
      <c r="K109" s="258"/>
      <c r="L109" s="258"/>
      <c r="M109" s="259"/>
      <c r="N109" s="257" t="s">
        <v>29</v>
      </c>
      <c r="O109" s="258"/>
      <c r="P109" s="258"/>
      <c r="Q109" s="258"/>
      <c r="R109" s="258"/>
      <c r="S109" s="259"/>
      <c r="T109" s="257" t="s">
        <v>30</v>
      </c>
      <c r="U109" s="258"/>
      <c r="V109" s="258"/>
      <c r="W109" s="258"/>
      <c r="X109" s="258"/>
      <c r="Y109" s="259"/>
    </row>
    <row r="110" spans="1:25" ht="16.95" customHeight="1">
      <c r="A110" s="262" t="s">
        <v>47</v>
      </c>
      <c r="B110" s="254" t="s">
        <v>31</v>
      </c>
      <c r="C110" s="256"/>
      <c r="D110" s="254" t="s">
        <v>32</v>
      </c>
      <c r="E110" s="256"/>
      <c r="F110" s="254" t="s">
        <v>33</v>
      </c>
      <c r="G110" s="256"/>
      <c r="H110" s="254" t="s">
        <v>34</v>
      </c>
      <c r="I110" s="256"/>
      <c r="J110" s="254" t="s">
        <v>48</v>
      </c>
      <c r="K110" s="256"/>
      <c r="L110" s="254" t="s">
        <v>49</v>
      </c>
      <c r="M110" s="256"/>
      <c r="N110" s="254" t="s">
        <v>37</v>
      </c>
      <c r="O110" s="256"/>
      <c r="P110" s="254" t="s">
        <v>38</v>
      </c>
      <c r="Q110" s="256"/>
      <c r="R110" s="254" t="s">
        <v>39</v>
      </c>
      <c r="S110" s="256"/>
      <c r="T110" s="254" t="s">
        <v>40</v>
      </c>
      <c r="U110" s="256"/>
      <c r="V110" s="254" t="s">
        <v>50</v>
      </c>
      <c r="W110" s="256"/>
      <c r="X110" s="254" t="s">
        <v>42</v>
      </c>
      <c r="Y110" s="256"/>
    </row>
    <row r="111" spans="1:25" ht="28.2" thickBot="1">
      <c r="A111" s="263"/>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8.2" thickBot="1">
      <c r="A112" s="13" t="s">
        <v>69</v>
      </c>
      <c r="B112" s="47"/>
      <c r="C112" s="47"/>
      <c r="D112" s="47"/>
      <c r="E112" s="47"/>
      <c r="F112" s="47"/>
      <c r="G112" s="47"/>
      <c r="H112" s="47"/>
      <c r="I112" s="47"/>
      <c r="J112" s="47"/>
      <c r="K112" s="47"/>
      <c r="L112" s="47"/>
      <c r="M112" s="47"/>
      <c r="N112" s="133">
        <v>94</v>
      </c>
      <c r="O112" s="133">
        <v>1154035</v>
      </c>
      <c r="P112" s="133"/>
      <c r="Q112" s="13"/>
      <c r="R112" s="133"/>
      <c r="S112" s="13"/>
      <c r="T112" s="133"/>
      <c r="U112" s="133"/>
      <c r="V112" s="148">
        <v>4</v>
      </c>
      <c r="W112" s="149">
        <v>9301</v>
      </c>
      <c r="X112" s="47"/>
      <c r="Y112" s="47"/>
    </row>
    <row r="113" spans="1:25" ht="14.4">
      <c r="A113" s="121" t="s">
        <v>160</v>
      </c>
      <c r="B113" s="284"/>
      <c r="C113" s="285"/>
      <c r="D113" s="284"/>
      <c r="E113" s="285"/>
      <c r="F113" s="284"/>
      <c r="G113" s="285"/>
      <c r="H113" s="284"/>
      <c r="I113" s="285"/>
      <c r="J113" s="284"/>
      <c r="K113" s="285"/>
      <c r="L113" s="284"/>
      <c r="M113" s="285"/>
      <c r="N113" s="284"/>
      <c r="O113" s="285"/>
      <c r="P113" s="284"/>
      <c r="Q113" s="285"/>
      <c r="R113" s="284"/>
      <c r="S113" s="285"/>
      <c r="T113" s="284"/>
      <c r="U113" s="285"/>
      <c r="V113" s="284"/>
      <c r="W113" s="285"/>
      <c r="X113" s="284"/>
      <c r="Y113" s="285"/>
    </row>
    <row r="115" spans="1:25">
      <c r="A115" s="159" t="s">
        <v>24</v>
      </c>
      <c r="B115" s="159"/>
      <c r="C115" s="159"/>
      <c r="D115" s="159"/>
      <c r="E115" s="159"/>
      <c r="F115" s="159"/>
      <c r="G115" s="159"/>
      <c r="H115" s="159"/>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6">
        <f>Benchmark_Reporting!B4</f>
        <v>0</v>
      </c>
      <c r="E2">
        <f>Benchmark_Reporting!B5</f>
        <v>0</v>
      </c>
      <c r="F2">
        <f>Benchmark_Reporting!C4</f>
        <v>0</v>
      </c>
      <c r="G2" t="s">
        <v>72</v>
      </c>
    </row>
    <row r="3" spans="1:7">
      <c r="A3" t="s">
        <v>76</v>
      </c>
      <c r="B3" t="s">
        <v>32</v>
      </c>
      <c r="C3" t="s">
        <v>28</v>
      </c>
      <c r="D3" s="125">
        <f>Benchmark_Reporting!D4</f>
        <v>36</v>
      </c>
      <c r="E3" s="125">
        <f>Benchmark_Reporting!D5</f>
        <v>0</v>
      </c>
      <c r="F3" s="125">
        <f>Benchmark_Reporting!E4</f>
        <v>361683</v>
      </c>
      <c r="G3" t="s">
        <v>72</v>
      </c>
    </row>
    <row r="4" spans="1:7">
      <c r="A4" t="s">
        <v>76</v>
      </c>
      <c r="B4" t="s">
        <v>33</v>
      </c>
      <c r="C4" t="s">
        <v>28</v>
      </c>
      <c r="D4" s="125">
        <f>Benchmark_Reporting!F4</f>
        <v>0</v>
      </c>
      <c r="E4" s="125">
        <f>Benchmark_Reporting!F5</f>
        <v>0</v>
      </c>
      <c r="F4" s="125">
        <f>Benchmark_Reporting!G4</f>
        <v>0</v>
      </c>
      <c r="G4" t="s">
        <v>72</v>
      </c>
    </row>
    <row r="5" spans="1:7">
      <c r="A5" t="s">
        <v>76</v>
      </c>
      <c r="B5" t="s">
        <v>179</v>
      </c>
      <c r="C5" t="s">
        <v>28</v>
      </c>
      <c r="D5" s="125">
        <f>Benchmark_Reporting!H4</f>
        <v>0</v>
      </c>
      <c r="E5" s="125">
        <f>Benchmark_Reporting!H5</f>
        <v>0</v>
      </c>
      <c r="F5" s="125">
        <f>Benchmark_Reporting!I4</f>
        <v>0</v>
      </c>
      <c r="G5" t="s">
        <v>72</v>
      </c>
    </row>
    <row r="6" spans="1:7">
      <c r="A6" t="s">
        <v>76</v>
      </c>
      <c r="B6" t="s">
        <v>180</v>
      </c>
      <c r="C6" t="s">
        <v>28</v>
      </c>
      <c r="D6">
        <f>Benchmark_Reporting!J4</f>
        <v>562</v>
      </c>
      <c r="E6">
        <f>Benchmark_Reporting!J5</f>
        <v>0</v>
      </c>
      <c r="F6">
        <f>Benchmark_Reporting!K4</f>
        <v>4604953</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429</v>
      </c>
      <c r="E8">
        <f>Benchmark_Reporting!N5</f>
        <v>0</v>
      </c>
      <c r="F8">
        <f>Benchmark_Reporting!O4</f>
        <v>4811210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4" t="s">
        <v>76</v>
      </c>
      <c r="B13" s="124" t="s">
        <v>42</v>
      </c>
      <c r="C13" s="124" t="s">
        <v>30</v>
      </c>
      <c r="D13" s="124">
        <f>Benchmark_Reporting!X4</f>
        <v>0</v>
      </c>
      <c r="E13" s="124">
        <f>Benchmark_Reporting!X5</f>
        <v>0</v>
      </c>
      <c r="F13" s="124">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5">
        <f>Benchmark_Reporting!D10</f>
        <v>40</v>
      </c>
      <c r="E15" s="125">
        <f>Benchmark_Reporting!D11</f>
        <v>0</v>
      </c>
      <c r="F15" s="125">
        <f>Benchmark_Reporting!E10</f>
        <v>433252</v>
      </c>
      <c r="G15" t="s">
        <v>72</v>
      </c>
    </row>
    <row r="16" spans="1:7">
      <c r="A16" t="s">
        <v>77</v>
      </c>
      <c r="B16" t="s">
        <v>33</v>
      </c>
      <c r="C16" t="s">
        <v>28</v>
      </c>
      <c r="D16" s="125">
        <f>Benchmark_Reporting!F10</f>
        <v>0</v>
      </c>
      <c r="E16" s="125">
        <f>Benchmark_Reporting!F11</f>
        <v>0</v>
      </c>
      <c r="F16" s="125">
        <f>Benchmark_Reporting!G10</f>
        <v>0</v>
      </c>
      <c r="G16" t="s">
        <v>72</v>
      </c>
    </row>
    <row r="17" spans="1:7">
      <c r="A17" t="s">
        <v>77</v>
      </c>
      <c r="B17" t="s">
        <v>179</v>
      </c>
      <c r="C17" t="s">
        <v>28</v>
      </c>
      <c r="D17" s="125">
        <f>Benchmark_Reporting!H10</f>
        <v>0</v>
      </c>
      <c r="E17" s="125">
        <f>Benchmark_Reporting!H11</f>
        <v>0</v>
      </c>
      <c r="F17" s="125">
        <f>Benchmark_Reporting!I10</f>
        <v>0</v>
      </c>
      <c r="G17" t="s">
        <v>72</v>
      </c>
    </row>
    <row r="18" spans="1:7">
      <c r="A18" t="s">
        <v>77</v>
      </c>
      <c r="B18" t="s">
        <v>180</v>
      </c>
      <c r="C18" t="s">
        <v>28</v>
      </c>
      <c r="D18">
        <f>Benchmark_Reporting!J10</f>
        <v>2</v>
      </c>
      <c r="E18">
        <f>Benchmark_Reporting!J11</f>
        <v>0</v>
      </c>
      <c r="F18">
        <f>Benchmark_Reporting!K10</f>
        <v>1458</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279</v>
      </c>
      <c r="E20">
        <f>Benchmark_Reporting!N11</f>
        <v>0</v>
      </c>
      <c r="F20">
        <f>Benchmark_Reporting!O10</f>
        <v>2165573</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111</v>
      </c>
      <c r="E24">
        <f>Benchmark_Reporting!V11</f>
        <v>0</v>
      </c>
      <c r="F24">
        <f>Benchmark_Reporting!W10</f>
        <v>525082</v>
      </c>
      <c r="G24" t="s">
        <v>72</v>
      </c>
    </row>
    <row r="25" spans="1:7">
      <c r="A25" s="124" t="s">
        <v>77</v>
      </c>
      <c r="B25" s="124" t="s">
        <v>42</v>
      </c>
      <c r="C25" s="124" t="s">
        <v>30</v>
      </c>
      <c r="D25" s="124">
        <f>Benchmark_Reporting!X10</f>
        <v>17</v>
      </c>
      <c r="E25" s="124">
        <f>Benchmark_Reporting!X11</f>
        <v>0</v>
      </c>
      <c r="F25" s="124">
        <f>Benchmark_Reporting!Y10</f>
        <v>68307</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5">
        <f>Benchmark_Reporting!D16</f>
        <v>32</v>
      </c>
      <c r="E27" s="125">
        <f>Benchmark_Reporting!D17</f>
        <v>0</v>
      </c>
      <c r="F27" s="125">
        <f>Benchmark_Reporting!E16</f>
        <v>347225</v>
      </c>
      <c r="G27" t="s">
        <v>72</v>
      </c>
    </row>
    <row r="28" spans="1:7">
      <c r="A28" t="s">
        <v>163</v>
      </c>
      <c r="B28" t="s">
        <v>33</v>
      </c>
      <c r="C28" t="s">
        <v>28</v>
      </c>
      <c r="D28" s="125">
        <f>Benchmark_Reporting!F16</f>
        <v>0</v>
      </c>
      <c r="E28" s="125">
        <f>Benchmark_Reporting!F17</f>
        <v>0</v>
      </c>
      <c r="F28" s="125">
        <f>Benchmark_Reporting!G16</f>
        <v>0</v>
      </c>
      <c r="G28" t="s">
        <v>72</v>
      </c>
    </row>
    <row r="29" spans="1:7">
      <c r="A29" t="s">
        <v>163</v>
      </c>
      <c r="B29" t="s">
        <v>179</v>
      </c>
      <c r="C29" t="s">
        <v>28</v>
      </c>
      <c r="D29" s="125">
        <f>Benchmark_Reporting!H16</f>
        <v>0</v>
      </c>
      <c r="E29" s="125">
        <f>Benchmark_Reporting!H17</f>
        <v>0</v>
      </c>
      <c r="F29" s="125">
        <f>Benchmark_Reporting!I16</f>
        <v>0</v>
      </c>
      <c r="G29" t="s">
        <v>72</v>
      </c>
    </row>
    <row r="30" spans="1:7">
      <c r="A30" t="s">
        <v>163</v>
      </c>
      <c r="B30" t="s">
        <v>180</v>
      </c>
      <c r="C30" t="s">
        <v>28</v>
      </c>
      <c r="D30">
        <f>Benchmark_Reporting!J16</f>
        <v>101</v>
      </c>
      <c r="E30">
        <f>Benchmark_Reporting!J17</f>
        <v>0</v>
      </c>
      <c r="F30">
        <f>Benchmark_Reporting!K16</f>
        <v>788184</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4" t="s">
        <v>163</v>
      </c>
      <c r="B37" s="124" t="s">
        <v>42</v>
      </c>
      <c r="C37" s="124" t="s">
        <v>30</v>
      </c>
      <c r="D37" s="124">
        <f>Benchmark_Reporting!X16</f>
        <v>0</v>
      </c>
      <c r="E37" s="124">
        <f>Benchmark_Reporting!X17</f>
        <v>0</v>
      </c>
      <c r="F37" s="124">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5">
        <f>Benchmark_Reporting!D22</f>
        <v>0</v>
      </c>
      <c r="E39" s="125">
        <f>Benchmark_Reporting!D23</f>
        <v>0</v>
      </c>
      <c r="F39" s="125">
        <f>Benchmark_Reporting!E22</f>
        <v>0</v>
      </c>
      <c r="G39" t="s">
        <v>72</v>
      </c>
    </row>
    <row r="40" spans="1:7">
      <c r="A40" t="s">
        <v>183</v>
      </c>
      <c r="B40" t="s">
        <v>33</v>
      </c>
      <c r="C40" t="s">
        <v>28</v>
      </c>
      <c r="D40" s="125">
        <f>Benchmark_Reporting!F22</f>
        <v>0</v>
      </c>
      <c r="E40" s="125">
        <f>Benchmark_Reporting!F23</f>
        <v>0</v>
      </c>
      <c r="F40" s="125">
        <f>Benchmark_Reporting!G22</f>
        <v>0</v>
      </c>
      <c r="G40" t="s">
        <v>72</v>
      </c>
    </row>
    <row r="41" spans="1:7">
      <c r="A41" t="s">
        <v>183</v>
      </c>
      <c r="B41" t="s">
        <v>179</v>
      </c>
      <c r="C41" t="s">
        <v>28</v>
      </c>
      <c r="D41" s="125">
        <f>Benchmark_Reporting!H22</f>
        <v>0</v>
      </c>
      <c r="E41" s="125">
        <f>Benchmark_Reporting!H23</f>
        <v>0</v>
      </c>
      <c r="F41" s="125">
        <f>Benchmark_Reporting!I22</f>
        <v>0</v>
      </c>
      <c r="G41" t="s">
        <v>72</v>
      </c>
    </row>
    <row r="42" spans="1:7">
      <c r="A42" t="s">
        <v>183</v>
      </c>
      <c r="B42" t="s">
        <v>180</v>
      </c>
      <c r="C42" t="s">
        <v>28</v>
      </c>
      <c r="D42">
        <f>Benchmark_Reporting!J22</f>
        <v>43</v>
      </c>
      <c r="E42">
        <f>Benchmark_Reporting!J23</f>
        <v>0</v>
      </c>
      <c r="F42">
        <f>Benchmark_Reporting!K22</f>
        <v>274996</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4" t="s">
        <v>183</v>
      </c>
      <c r="B49" s="124" t="s">
        <v>42</v>
      </c>
      <c r="C49" s="124" t="s">
        <v>30</v>
      </c>
      <c r="D49" s="124">
        <f>Benchmark_Reporting!X22</f>
        <v>0</v>
      </c>
      <c r="E49" s="124">
        <f>Benchmark_Reporting!X23</f>
        <v>0</v>
      </c>
      <c r="F49" s="124">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5">
        <f>Benchmark_Reporting!D28</f>
        <v>0</v>
      </c>
      <c r="E51" s="125">
        <f>Benchmark_Reporting!D29</f>
        <v>0</v>
      </c>
      <c r="F51" s="125">
        <f>Benchmark_Reporting!E28</f>
        <v>0</v>
      </c>
      <c r="G51" t="s">
        <v>72</v>
      </c>
    </row>
    <row r="52" spans="1:7">
      <c r="A52" t="s">
        <v>164</v>
      </c>
      <c r="B52" t="s">
        <v>33</v>
      </c>
      <c r="C52" t="s">
        <v>28</v>
      </c>
      <c r="D52" s="125">
        <f>Benchmark_Reporting!F28</f>
        <v>0</v>
      </c>
      <c r="E52" s="125">
        <f>Benchmark_Reporting!F29</f>
        <v>0</v>
      </c>
      <c r="F52" s="125">
        <f>Benchmark_Reporting!G28</f>
        <v>0</v>
      </c>
      <c r="G52" t="s">
        <v>72</v>
      </c>
    </row>
    <row r="53" spans="1:7">
      <c r="A53" t="s">
        <v>164</v>
      </c>
      <c r="B53" t="s">
        <v>179</v>
      </c>
      <c r="C53" t="s">
        <v>28</v>
      </c>
      <c r="D53" s="125">
        <f>Benchmark_Reporting!H28</f>
        <v>0</v>
      </c>
      <c r="E53" s="125">
        <f>Benchmark_Reporting!H29</f>
        <v>0</v>
      </c>
      <c r="F53" s="125">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4" t="s">
        <v>164</v>
      </c>
      <c r="B61" s="124" t="s">
        <v>42</v>
      </c>
      <c r="C61" s="124" t="s">
        <v>30</v>
      </c>
      <c r="D61" s="124">
        <f>Benchmark_Reporting!X28</f>
        <v>0</v>
      </c>
      <c r="E61" s="124">
        <f>Benchmark_Reporting!X29</f>
        <v>0</v>
      </c>
      <c r="F61" s="124">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5">
        <f>Benchmark_Reporting!D35</f>
        <v>0</v>
      </c>
      <c r="F63">
        <f>Benchmark_Reporting!E34</f>
        <v>0</v>
      </c>
      <c r="G63" t="s">
        <v>72</v>
      </c>
    </row>
    <row r="64" spans="1:7">
      <c r="A64" t="s">
        <v>165</v>
      </c>
      <c r="B64" t="s">
        <v>33</v>
      </c>
      <c r="C64" t="s">
        <v>28</v>
      </c>
      <c r="D64" s="125">
        <f>Benchmark_Reporting!F34</f>
        <v>0</v>
      </c>
      <c r="E64" s="125">
        <f>Benchmark_Reporting!F35</f>
        <v>0</v>
      </c>
      <c r="F64">
        <f>Benchmark_Reporting!G34</f>
        <v>0</v>
      </c>
      <c r="G64" t="s">
        <v>72</v>
      </c>
    </row>
    <row r="65" spans="1:7">
      <c r="A65" t="s">
        <v>165</v>
      </c>
      <c r="B65" t="s">
        <v>179</v>
      </c>
      <c r="C65" t="s">
        <v>28</v>
      </c>
      <c r="D65">
        <f>Benchmark_Reporting!H34</f>
        <v>0</v>
      </c>
      <c r="E65" s="125">
        <f>Benchmark_Reporting!H35</f>
        <v>0</v>
      </c>
      <c r="F65">
        <f>Benchmark_Reporting!I34</f>
        <v>0</v>
      </c>
      <c r="G65" t="s">
        <v>72</v>
      </c>
    </row>
    <row r="66" spans="1:7">
      <c r="A66" t="s">
        <v>165</v>
      </c>
      <c r="B66" t="s">
        <v>180</v>
      </c>
      <c r="C66" t="s">
        <v>28</v>
      </c>
      <c r="D66">
        <f>Benchmark_Reporting!J34</f>
        <v>7</v>
      </c>
      <c r="E66">
        <f>Benchmark_Reporting!J35</f>
        <v>0</v>
      </c>
      <c r="F66">
        <f>Benchmark_Reporting!K34</f>
        <v>18596</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4" t="s">
        <v>165</v>
      </c>
      <c r="B73" s="124" t="s">
        <v>42</v>
      </c>
      <c r="C73" s="124" t="s">
        <v>30</v>
      </c>
      <c r="D73" s="124">
        <f>Benchmark_Reporting!X34</f>
        <v>0</v>
      </c>
      <c r="E73" s="124">
        <f>Benchmark_Reporting!X35</f>
        <v>0</v>
      </c>
      <c r="F73" s="124">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5">
        <f>Benchmark_Reporting!D41</f>
        <v>0</v>
      </c>
      <c r="F75">
        <f>Benchmark_Reporting!E40</f>
        <v>0</v>
      </c>
      <c r="G75" t="s">
        <v>72</v>
      </c>
    </row>
    <row r="76" spans="1:7">
      <c r="A76" t="s">
        <v>166</v>
      </c>
      <c r="B76" t="s">
        <v>33</v>
      </c>
      <c r="C76" t="s">
        <v>28</v>
      </c>
      <c r="D76">
        <f>Benchmark_Reporting!F40</f>
        <v>0</v>
      </c>
      <c r="E76" s="125">
        <f>Benchmark_Reporting!F41</f>
        <v>0</v>
      </c>
      <c r="F76">
        <f>Benchmark_Reporting!G40</f>
        <v>0</v>
      </c>
      <c r="G76" t="s">
        <v>72</v>
      </c>
    </row>
    <row r="77" spans="1:7">
      <c r="A77" t="s">
        <v>166</v>
      </c>
      <c r="B77" t="s">
        <v>179</v>
      </c>
      <c r="C77" t="s">
        <v>28</v>
      </c>
      <c r="D77">
        <f>Benchmark_Reporting!H40</f>
        <v>0</v>
      </c>
      <c r="E77" s="125">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4" t="s">
        <v>166</v>
      </c>
      <c r="B85" s="124" t="s">
        <v>42</v>
      </c>
      <c r="C85" s="124" t="s">
        <v>30</v>
      </c>
      <c r="D85" s="124">
        <f>Benchmark_Reporting!X40</f>
        <v>0</v>
      </c>
      <c r="E85" s="124">
        <f>Benchmark_Reporting!X41</f>
        <v>0</v>
      </c>
      <c r="F85" s="124">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5">
        <f>Benchmark_Reporting!D47</f>
        <v>0</v>
      </c>
      <c r="F87">
        <f>Benchmark_Reporting!E46</f>
        <v>0</v>
      </c>
      <c r="G87" t="s">
        <v>72</v>
      </c>
    </row>
    <row r="88" spans="1:7">
      <c r="A88" t="s">
        <v>184</v>
      </c>
      <c r="B88" t="s">
        <v>33</v>
      </c>
      <c r="C88" t="s">
        <v>28</v>
      </c>
      <c r="D88">
        <f>Benchmark_Reporting!F46</f>
        <v>0</v>
      </c>
      <c r="E88" s="125">
        <f>Benchmark_Reporting!F47</f>
        <v>0</v>
      </c>
      <c r="F88">
        <f>Benchmark_Reporting!G46</f>
        <v>0</v>
      </c>
      <c r="G88" t="s">
        <v>72</v>
      </c>
    </row>
    <row r="89" spans="1:7">
      <c r="A89" t="s">
        <v>184</v>
      </c>
      <c r="B89" t="s">
        <v>179</v>
      </c>
      <c r="C89" t="s">
        <v>28</v>
      </c>
      <c r="D89">
        <f>Benchmark_Reporting!H46</f>
        <v>0</v>
      </c>
      <c r="E89" s="125">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4" t="s">
        <v>184</v>
      </c>
      <c r="B97" s="124" t="s">
        <v>42</v>
      </c>
      <c r="C97" s="124" t="s">
        <v>30</v>
      </c>
      <c r="D97" s="124">
        <f>Benchmark_Reporting!X46</f>
        <v>0</v>
      </c>
      <c r="E97" s="124">
        <f>Benchmark_Reporting!X47</f>
        <v>0</v>
      </c>
      <c r="F97" s="124">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5">
        <f>Benchmark_Reporting!D53</f>
        <v>0</v>
      </c>
      <c r="F99">
        <f>Benchmark_Reporting!E52</f>
        <v>0</v>
      </c>
      <c r="G99" t="s">
        <v>72</v>
      </c>
    </row>
    <row r="100" spans="1:7">
      <c r="A100" t="s">
        <v>167</v>
      </c>
      <c r="B100" t="s">
        <v>33</v>
      </c>
      <c r="C100" t="s">
        <v>28</v>
      </c>
      <c r="D100">
        <f>Benchmark_Reporting!F52</f>
        <v>0</v>
      </c>
      <c r="E100" s="125">
        <f>Benchmark_Reporting!F53</f>
        <v>0</v>
      </c>
      <c r="F100">
        <f>Benchmark_Reporting!G52</f>
        <v>0</v>
      </c>
      <c r="G100" t="s">
        <v>72</v>
      </c>
    </row>
    <row r="101" spans="1:7">
      <c r="A101" t="s">
        <v>167</v>
      </c>
      <c r="B101" t="s">
        <v>179</v>
      </c>
      <c r="C101" t="s">
        <v>28</v>
      </c>
      <c r="D101">
        <f>Benchmark_Reporting!H52</f>
        <v>0</v>
      </c>
      <c r="E101" s="125">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4" t="s">
        <v>167</v>
      </c>
      <c r="B109" s="124" t="s">
        <v>42</v>
      </c>
      <c r="C109" s="124" t="s">
        <v>30</v>
      </c>
      <c r="D109" s="124">
        <f>Benchmark_Reporting!X52</f>
        <v>0</v>
      </c>
      <c r="E109" s="124">
        <f>Benchmark_Reporting!X53</f>
        <v>0</v>
      </c>
      <c r="F109" s="124">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5">
        <f>Benchmark_Reporting!D59</f>
        <v>0</v>
      </c>
      <c r="F111">
        <f>Benchmark_Reporting!E58</f>
        <v>0</v>
      </c>
      <c r="G111" t="s">
        <v>72</v>
      </c>
    </row>
    <row r="112" spans="1:7">
      <c r="A112" t="s">
        <v>168</v>
      </c>
      <c r="B112" t="s">
        <v>33</v>
      </c>
      <c r="C112" t="s">
        <v>28</v>
      </c>
      <c r="D112">
        <f>Benchmark_Reporting!F58</f>
        <v>0</v>
      </c>
      <c r="E112" s="125">
        <f>Benchmark_Reporting!F59</f>
        <v>0</v>
      </c>
      <c r="F112">
        <f>Benchmark_Reporting!G58</f>
        <v>0</v>
      </c>
      <c r="G112" t="s">
        <v>72</v>
      </c>
    </row>
    <row r="113" spans="1:7">
      <c r="A113" t="s">
        <v>168</v>
      </c>
      <c r="B113" t="s">
        <v>179</v>
      </c>
      <c r="C113" t="s">
        <v>28</v>
      </c>
      <c r="D113">
        <f>Benchmark_Reporting!H58</f>
        <v>0</v>
      </c>
      <c r="E113" s="125">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4" t="s">
        <v>42</v>
      </c>
      <c r="C121" s="124" t="s">
        <v>30</v>
      </c>
      <c r="D121">
        <f>Benchmark_Reporting!X58</f>
        <v>0</v>
      </c>
      <c r="E121" s="124">
        <f>Benchmark_Reporting!X59</f>
        <v>0</v>
      </c>
      <c r="F121">
        <f>Benchmark_Reporting!Y58</f>
        <v>0</v>
      </c>
      <c r="G121" t="s">
        <v>72</v>
      </c>
    </row>
    <row r="122" spans="1:7">
      <c r="A122" s="124" t="s">
        <v>169</v>
      </c>
      <c r="B122" s="124" t="s">
        <v>31</v>
      </c>
      <c r="C122" s="124" t="s">
        <v>28</v>
      </c>
      <c r="D122" s="124">
        <f>Benchmark_Reporting!B64</f>
        <v>0</v>
      </c>
      <c r="E122" s="124">
        <f>Benchmark_Reporting!B71</f>
        <v>0</v>
      </c>
      <c r="F122" s="124">
        <f>Benchmark_Reporting!C64</f>
        <v>0</v>
      </c>
      <c r="G122" t="s">
        <v>72</v>
      </c>
    </row>
    <row r="123" spans="1:7">
      <c r="A123" t="s">
        <v>169</v>
      </c>
      <c r="B123" t="s">
        <v>32</v>
      </c>
      <c r="C123" t="s">
        <v>28</v>
      </c>
      <c r="D123">
        <f>Benchmark_Reporting!D64</f>
        <v>0</v>
      </c>
      <c r="E123" s="125">
        <f>Benchmark_Reporting!D65</f>
        <v>0</v>
      </c>
      <c r="F123">
        <f>Benchmark_Reporting!E64</f>
        <v>0</v>
      </c>
      <c r="G123" t="s">
        <v>72</v>
      </c>
    </row>
    <row r="124" spans="1:7">
      <c r="A124" t="s">
        <v>169</v>
      </c>
      <c r="B124" t="s">
        <v>33</v>
      </c>
      <c r="C124" t="s">
        <v>28</v>
      </c>
      <c r="D124">
        <f>Benchmark_Reporting!F64</f>
        <v>0</v>
      </c>
      <c r="E124" s="125">
        <f>Benchmark_Reporting!F65</f>
        <v>0</v>
      </c>
      <c r="F124">
        <f>Benchmark_Reporting!G64</f>
        <v>0</v>
      </c>
      <c r="G124" t="s">
        <v>72</v>
      </c>
    </row>
    <row r="125" spans="1:7">
      <c r="A125" t="s">
        <v>169</v>
      </c>
      <c r="B125" t="s">
        <v>179</v>
      </c>
      <c r="C125" t="s">
        <v>28</v>
      </c>
      <c r="D125">
        <f>Benchmark_Reporting!H64</f>
        <v>0</v>
      </c>
      <c r="E125" s="125">
        <f>Benchmark_Reporting!H65</f>
        <v>0</v>
      </c>
      <c r="F125">
        <f>Benchmark_Reporting!I64</f>
        <v>0</v>
      </c>
      <c r="G125" t="s">
        <v>72</v>
      </c>
    </row>
    <row r="126" spans="1:7">
      <c r="A126" t="s">
        <v>169</v>
      </c>
      <c r="B126" t="s">
        <v>180</v>
      </c>
      <c r="C126" t="s">
        <v>28</v>
      </c>
      <c r="D126">
        <f>Benchmark_Reporting!J64</f>
        <v>80</v>
      </c>
      <c r="E126">
        <f>Benchmark_Reporting!J65</f>
        <v>0</v>
      </c>
      <c r="F126">
        <f>Benchmark_Reporting!K64</f>
        <v>10509</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4" t="s">
        <v>169</v>
      </c>
      <c r="B133" s="124" t="s">
        <v>42</v>
      </c>
      <c r="C133" s="124" t="s">
        <v>30</v>
      </c>
      <c r="D133" s="124">
        <f>Benchmark_Reporting!X64</f>
        <v>0</v>
      </c>
      <c r="E133" s="124">
        <f>Benchmark_Reporting!X65</f>
        <v>0</v>
      </c>
      <c r="F133" s="124">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5">
        <f>Benchmark_Reporting!E71</f>
        <v>0</v>
      </c>
      <c r="F135">
        <f>Benchmark_Reporting!E70</f>
        <v>0</v>
      </c>
      <c r="G135" t="s">
        <v>72</v>
      </c>
    </row>
    <row r="136" spans="1:7">
      <c r="A136" t="s">
        <v>170</v>
      </c>
      <c r="B136" t="s">
        <v>33</v>
      </c>
      <c r="C136" t="s">
        <v>28</v>
      </c>
      <c r="D136">
        <f>Benchmark_Reporting!F70</f>
        <v>0</v>
      </c>
      <c r="E136" s="125">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4" t="s">
        <v>170</v>
      </c>
      <c r="B145" s="124" t="s">
        <v>42</v>
      </c>
      <c r="C145" s="124" t="s">
        <v>30</v>
      </c>
      <c r="D145" s="124">
        <f>Benchmark_Reporting!X70</f>
        <v>0</v>
      </c>
      <c r="E145" s="124">
        <f>Benchmark_Reporting!Y71</f>
        <v>0</v>
      </c>
      <c r="F145" s="124">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5">
        <f>Benchmark_Reporting!E77</f>
        <v>0</v>
      </c>
      <c r="F147">
        <f>Benchmark_Reporting!E76</f>
        <v>0</v>
      </c>
      <c r="G147" t="s">
        <v>72</v>
      </c>
    </row>
    <row r="148" spans="1:7">
      <c r="A148" t="s">
        <v>171</v>
      </c>
      <c r="B148" t="s">
        <v>33</v>
      </c>
      <c r="C148" t="s">
        <v>28</v>
      </c>
      <c r="D148">
        <f>Benchmark_Reporting!F76</f>
        <v>0</v>
      </c>
      <c r="E148" s="125">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4</v>
      </c>
      <c r="E156">
        <f>Benchmark_Reporting!W77</f>
        <v>0</v>
      </c>
      <c r="F156">
        <f>Benchmark_Reporting!W76</f>
        <v>9301</v>
      </c>
      <c r="G156" t="s">
        <v>72</v>
      </c>
    </row>
    <row r="157" spans="1:7">
      <c r="A157" s="124" t="s">
        <v>171</v>
      </c>
      <c r="B157" s="124" t="s">
        <v>42</v>
      </c>
      <c r="C157" s="124" t="s">
        <v>30</v>
      </c>
      <c r="D157" s="124">
        <f>Benchmark_Reporting!X76</f>
        <v>0</v>
      </c>
      <c r="E157" s="124">
        <f>Benchmark_Reporting!Y77</f>
        <v>0</v>
      </c>
      <c r="F157" s="124">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5">
        <f>Benchmark_Reporting!E83</f>
        <v>0</v>
      </c>
      <c r="F159">
        <f>Benchmark_Reporting!E82</f>
        <v>0</v>
      </c>
      <c r="G159" t="s">
        <v>72</v>
      </c>
    </row>
    <row r="160" spans="1:7">
      <c r="A160" t="s">
        <v>172</v>
      </c>
      <c r="B160" t="s">
        <v>33</v>
      </c>
      <c r="C160" t="s">
        <v>28</v>
      </c>
      <c r="D160">
        <f>Benchmark_Reporting!F82</f>
        <v>0</v>
      </c>
      <c r="E160" s="125">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4" t="s">
        <v>172</v>
      </c>
      <c r="B169" s="124" t="s">
        <v>42</v>
      </c>
      <c r="C169" s="124" t="s">
        <v>30</v>
      </c>
      <c r="D169" s="124">
        <f>Benchmark_Reporting!X82</f>
        <v>0</v>
      </c>
      <c r="E169" s="124">
        <f>Benchmark_Reporting!Y83</f>
        <v>0</v>
      </c>
      <c r="F169" s="124">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5">
        <f>Benchmark_Reporting!E89</f>
        <v>0</v>
      </c>
      <c r="F171">
        <f>Benchmark_Reporting!E88</f>
        <v>0</v>
      </c>
      <c r="G171" t="s">
        <v>72</v>
      </c>
    </row>
    <row r="172" spans="1:7">
      <c r="A172" t="s">
        <v>185</v>
      </c>
      <c r="B172" t="s">
        <v>33</v>
      </c>
      <c r="C172" t="s">
        <v>28</v>
      </c>
      <c r="D172">
        <f>Benchmark_Reporting!F88</f>
        <v>0</v>
      </c>
      <c r="E172" s="125">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4" t="s">
        <v>185</v>
      </c>
      <c r="B181" s="124" t="s">
        <v>42</v>
      </c>
      <c r="C181" s="124" t="s">
        <v>30</v>
      </c>
      <c r="D181" s="124">
        <f>Benchmark_Reporting!X88</f>
        <v>0</v>
      </c>
      <c r="E181" s="124">
        <f>Benchmark_Reporting!Y89</f>
        <v>0</v>
      </c>
      <c r="F181" s="124">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5">
        <f>Benchmark_Reporting!E95</f>
        <v>0</v>
      </c>
      <c r="F183">
        <f>Benchmark_Reporting!E94</f>
        <v>0</v>
      </c>
      <c r="G183" t="s">
        <v>72</v>
      </c>
    </row>
    <row r="184" spans="1:7">
      <c r="A184" t="s">
        <v>66</v>
      </c>
      <c r="B184" t="s">
        <v>33</v>
      </c>
      <c r="C184" t="s">
        <v>28</v>
      </c>
      <c r="D184">
        <f>Benchmark_Reporting!F94</f>
        <v>0</v>
      </c>
      <c r="E184" s="125">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4" t="s">
        <v>66</v>
      </c>
      <c r="B193" s="124" t="s">
        <v>42</v>
      </c>
      <c r="C193" s="124" t="s">
        <v>30</v>
      </c>
      <c r="D193" s="124">
        <f>Benchmark_Reporting!X94</f>
        <v>0</v>
      </c>
      <c r="E193" s="124">
        <f>Benchmark_Reporting!Y95</f>
        <v>0</v>
      </c>
      <c r="F193" s="124">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5">
        <f>Benchmark_Reporting!E101</f>
        <v>0</v>
      </c>
      <c r="F195">
        <f>Benchmark_Reporting!E100</f>
        <v>0</v>
      </c>
      <c r="G195" t="s">
        <v>72</v>
      </c>
    </row>
    <row r="196" spans="1:7">
      <c r="A196" t="s">
        <v>67</v>
      </c>
      <c r="B196" t="s">
        <v>33</v>
      </c>
      <c r="C196" t="s">
        <v>28</v>
      </c>
      <c r="D196">
        <f>Benchmark_Reporting!F100</f>
        <v>0</v>
      </c>
      <c r="E196" s="125">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4" t="s">
        <v>67</v>
      </c>
      <c r="B205" s="124" t="s">
        <v>42</v>
      </c>
      <c r="C205" s="124" t="s">
        <v>30</v>
      </c>
      <c r="D205" s="124">
        <f>Benchmark_Reporting!X100</f>
        <v>0</v>
      </c>
      <c r="E205" s="124">
        <f>Benchmark_Reporting!Y101</f>
        <v>0</v>
      </c>
      <c r="F205" s="124">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5">
        <f>Benchmark_Reporting!E107</f>
        <v>0</v>
      </c>
      <c r="F207">
        <f>Benchmark_Reporting!E106</f>
        <v>0</v>
      </c>
      <c r="G207" t="s">
        <v>72</v>
      </c>
    </row>
    <row r="208" spans="1:7">
      <c r="A208" t="s">
        <v>68</v>
      </c>
      <c r="B208" t="s">
        <v>33</v>
      </c>
      <c r="C208" t="s">
        <v>28</v>
      </c>
      <c r="D208">
        <f>Benchmark_Reporting!F106</f>
        <v>0</v>
      </c>
      <c r="E208" s="125">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4" t="s">
        <v>68</v>
      </c>
      <c r="B217" s="124" t="s">
        <v>42</v>
      </c>
      <c r="C217" s="124" t="s">
        <v>30</v>
      </c>
      <c r="D217" s="124">
        <f>Benchmark_Reporting!X106</f>
        <v>0</v>
      </c>
      <c r="E217" s="124">
        <f>Benchmark_Reporting!Y107</f>
        <v>0</v>
      </c>
      <c r="F217" s="124">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5">
        <f>Benchmark_Reporting!E113</f>
        <v>0</v>
      </c>
      <c r="F219">
        <f>Benchmark_Reporting!E112</f>
        <v>0</v>
      </c>
      <c r="G219" t="s">
        <v>72</v>
      </c>
    </row>
    <row r="220" spans="1:7">
      <c r="A220" t="s">
        <v>42</v>
      </c>
      <c r="B220" t="s">
        <v>33</v>
      </c>
      <c r="C220" t="s">
        <v>28</v>
      </c>
      <c r="D220">
        <f>Benchmark_Reporting!F112</f>
        <v>0</v>
      </c>
      <c r="E220" s="125">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94</v>
      </c>
      <c r="E224">
        <f>Benchmark_Reporting!O113</f>
        <v>0</v>
      </c>
      <c r="F224">
        <f>Benchmark_Reporting!O112</f>
        <v>1154035</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4</v>
      </c>
      <c r="E228">
        <f>Benchmark_Reporting!W113</f>
        <v>0</v>
      </c>
      <c r="F228">
        <f>Benchmark_Reporting!W112</f>
        <v>9301</v>
      </c>
      <c r="G228" t="s">
        <v>72</v>
      </c>
    </row>
    <row r="229" spans="1:7">
      <c r="A229" s="124" t="s">
        <v>42</v>
      </c>
      <c r="B229" s="124" t="s">
        <v>42</v>
      </c>
      <c r="C229" s="124" t="s">
        <v>30</v>
      </c>
      <c r="D229" s="124">
        <f>Benchmark_Reporting!X112</f>
        <v>0</v>
      </c>
      <c r="E229" s="124">
        <f>Benchmark_Reporting!Y113</f>
        <v>0</v>
      </c>
      <c r="F229" s="124">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topLeftCell="A9" workbookViewId="0">
      <selection activeCell="C23" sqref="C23"/>
    </sheetView>
  </sheetViews>
  <sheetFormatPr defaultRowHeight="14.4"/>
  <cols>
    <col min="1" max="1" width="20.5546875" customWidth="1"/>
    <col min="2" max="8" width="9.109375" customWidth="1"/>
    <col min="9" max="9" width="12.6640625" bestFit="1" customWidth="1"/>
  </cols>
  <sheetData>
    <row r="1" spans="1:16" ht="18">
      <c r="A1" s="300" t="s">
        <v>70</v>
      </c>
      <c r="B1" s="301"/>
      <c r="C1" s="301"/>
      <c r="D1" s="301"/>
      <c r="E1" s="301"/>
      <c r="F1" s="301"/>
      <c r="G1" s="9" t="s">
        <v>71</v>
      </c>
      <c r="H1" s="9" t="s">
        <v>72</v>
      </c>
      <c r="I1" s="1"/>
    </row>
    <row r="2" spans="1:16" ht="18.600000000000001" thickBot="1">
      <c r="A2" s="5"/>
      <c r="B2" s="6"/>
      <c r="C2" s="6"/>
      <c r="D2" s="6"/>
      <c r="E2" s="6"/>
      <c r="F2" s="6"/>
      <c r="G2" s="3"/>
      <c r="H2" s="3"/>
      <c r="I2" s="1"/>
    </row>
    <row r="3" spans="1:16" ht="17.399999999999999" thickBot="1">
      <c r="A3" s="192" t="s">
        <v>73</v>
      </c>
      <c r="B3" s="193"/>
      <c r="C3" s="193"/>
      <c r="D3" s="193"/>
      <c r="E3" s="193"/>
      <c r="F3" s="194"/>
      <c r="G3" s="302" t="s">
        <v>74</v>
      </c>
      <c r="H3" s="302"/>
      <c r="I3" s="42" t="s">
        <v>75</v>
      </c>
      <c r="K3" s="92" t="s">
        <v>111</v>
      </c>
      <c r="L3" s="86"/>
      <c r="M3" s="86"/>
      <c r="N3" s="86"/>
      <c r="O3" s="86"/>
      <c r="P3" s="87"/>
    </row>
    <row r="4" spans="1:16" ht="16.8">
      <c r="A4" s="303" t="s">
        <v>76</v>
      </c>
      <c r="B4" s="304"/>
      <c r="C4" s="304"/>
      <c r="D4" s="304"/>
      <c r="E4" s="304"/>
      <c r="F4" s="305"/>
      <c r="G4" s="150">
        <v>930687</v>
      </c>
      <c r="H4" s="10">
        <v>1167515</v>
      </c>
      <c r="I4" s="19" t="str">
        <f>IF(User_Info!D12="US Units", "gallons", "liters")</f>
        <v>gallons</v>
      </c>
      <c r="K4" s="288" t="s">
        <v>145</v>
      </c>
      <c r="L4" s="289"/>
      <c r="M4" s="289"/>
      <c r="N4" s="289"/>
      <c r="O4" s="289"/>
      <c r="P4" s="290"/>
    </row>
    <row r="5" spans="1:16" ht="16.8">
      <c r="A5" s="16" t="s">
        <v>77</v>
      </c>
      <c r="B5" s="17"/>
      <c r="C5" s="17"/>
      <c r="D5" s="17"/>
      <c r="E5" s="17"/>
      <c r="F5" s="18"/>
      <c r="G5" s="151">
        <v>474741</v>
      </c>
      <c r="H5" s="11">
        <v>461815</v>
      </c>
      <c r="I5" s="15" t="str">
        <f>IF(User_Info!D12="US Units", "gallons", "liters")</f>
        <v>gallons</v>
      </c>
      <c r="K5" s="291"/>
      <c r="L5" s="292"/>
      <c r="M5" s="292"/>
      <c r="N5" s="292"/>
      <c r="O5" s="292"/>
      <c r="P5" s="293"/>
    </row>
    <row r="6" spans="1:16" ht="16.8">
      <c r="A6" s="39" t="s">
        <v>78</v>
      </c>
      <c r="B6" s="40"/>
      <c r="C6" s="40"/>
      <c r="D6" s="40"/>
      <c r="E6" s="40"/>
      <c r="F6" s="41"/>
      <c r="G6" s="152"/>
      <c r="H6" s="152">
        <v>39628</v>
      </c>
      <c r="I6" s="19" t="s">
        <v>79</v>
      </c>
      <c r="K6" s="291"/>
      <c r="L6" s="292"/>
      <c r="M6" s="292"/>
      <c r="N6" s="292"/>
      <c r="O6" s="292"/>
      <c r="P6" s="293"/>
    </row>
    <row r="7" spans="1:16" ht="40.200000000000003" customHeight="1">
      <c r="A7" s="297" t="s">
        <v>154</v>
      </c>
      <c r="B7" s="298"/>
      <c r="C7" s="298"/>
      <c r="D7" s="298"/>
      <c r="E7" s="298"/>
      <c r="F7" s="298"/>
      <c r="G7" s="298"/>
      <c r="H7" s="298"/>
      <c r="I7" s="299"/>
      <c r="K7" s="291"/>
      <c r="L7" s="292"/>
      <c r="M7" s="292"/>
      <c r="N7" s="292"/>
      <c r="O7" s="292"/>
      <c r="P7" s="293"/>
    </row>
    <row r="8" spans="1:16" ht="16.8">
      <c r="A8" s="297" t="s">
        <v>80</v>
      </c>
      <c r="B8" s="298"/>
      <c r="C8" s="298"/>
      <c r="D8" s="298"/>
      <c r="E8" s="298"/>
      <c r="F8" s="299"/>
      <c r="G8" s="153">
        <v>778017</v>
      </c>
      <c r="H8" s="154">
        <v>1682271</v>
      </c>
      <c r="I8" s="26" t="str">
        <f>IF(User_Info!D12="US Units", "miles", "kilometers")</f>
        <v>miles</v>
      </c>
      <c r="K8" s="291"/>
      <c r="L8" s="292"/>
      <c r="M8" s="292"/>
      <c r="N8" s="292"/>
      <c r="O8" s="292"/>
      <c r="P8" s="293"/>
    </row>
    <row r="9" spans="1:16" ht="16.8">
      <c r="A9" s="297" t="s">
        <v>81</v>
      </c>
      <c r="B9" s="298"/>
      <c r="C9" s="298"/>
      <c r="D9" s="298"/>
      <c r="E9" s="298"/>
      <c r="F9" s="299"/>
      <c r="G9" s="152">
        <v>818132</v>
      </c>
      <c r="H9" s="152">
        <v>57107</v>
      </c>
      <c r="I9" s="26" t="str">
        <f>IF(User_Info!D12="US Units", "miles", "kilometers")</f>
        <v>miles</v>
      </c>
      <c r="K9" s="291"/>
      <c r="L9" s="292"/>
      <c r="M9" s="292"/>
      <c r="N9" s="292"/>
      <c r="O9" s="292"/>
      <c r="P9" s="293"/>
    </row>
    <row r="10" spans="1:16">
      <c r="A10" s="297" t="s">
        <v>82</v>
      </c>
      <c r="B10" s="298"/>
      <c r="C10" s="298"/>
      <c r="D10" s="298"/>
      <c r="E10" s="298"/>
      <c r="F10" s="299"/>
      <c r="G10" s="128"/>
      <c r="H10" s="128"/>
      <c r="I10" s="26" t="str">
        <f>IF(User_Info!D12="US Units", "miles", "kilometers")</f>
        <v>miles</v>
      </c>
      <c r="K10" s="291"/>
      <c r="L10" s="292"/>
      <c r="M10" s="292"/>
      <c r="N10" s="292"/>
      <c r="O10" s="292"/>
      <c r="P10" s="293"/>
    </row>
    <row r="11" spans="1:16" ht="22.95" customHeight="1">
      <c r="A11" s="24" t="s">
        <v>83</v>
      </c>
      <c r="B11" s="306" t="s">
        <v>84</v>
      </c>
      <c r="C11" s="306"/>
      <c r="D11" s="306"/>
      <c r="E11" s="306"/>
      <c r="F11" s="25">
        <v>0.05</v>
      </c>
      <c r="G11" s="129"/>
      <c r="H11" s="129"/>
      <c r="I11" s="15" t="str">
        <f>IF(User_Info!D12="US Units", "B"&amp;F11*100&amp;" gallons", "B"&amp;F11*100&amp;" liters")</f>
        <v>B5 gallons</v>
      </c>
      <c r="K11" s="291"/>
      <c r="L11" s="292"/>
      <c r="M11" s="292"/>
      <c r="N11" s="292"/>
      <c r="O11" s="292"/>
      <c r="P11" s="293"/>
    </row>
    <row r="12" spans="1:16" ht="21.6" customHeight="1">
      <c r="A12" s="29" t="s">
        <v>85</v>
      </c>
      <c r="B12" s="307" t="s">
        <v>155</v>
      </c>
      <c r="C12" s="307"/>
      <c r="D12" s="307"/>
      <c r="E12" s="307"/>
      <c r="F12" s="28" t="s">
        <v>86</v>
      </c>
      <c r="G12" s="128"/>
      <c r="H12" s="128"/>
      <c r="I12" s="20" t="str">
        <f>IF(User_Info!D12="US Units", "E85 gallons", "E85 liters")</f>
        <v>E85 gallons</v>
      </c>
      <c r="K12" s="291"/>
      <c r="L12" s="292"/>
      <c r="M12" s="292"/>
      <c r="N12" s="292"/>
      <c r="O12" s="292"/>
      <c r="P12" s="293"/>
    </row>
    <row r="13" spans="1:16" ht="16.8">
      <c r="A13" s="16" t="s">
        <v>87</v>
      </c>
      <c r="B13" s="17"/>
      <c r="C13" s="17"/>
      <c r="D13" s="17"/>
      <c r="E13" s="17"/>
      <c r="F13" s="18"/>
      <c r="G13" s="129"/>
      <c r="H13" s="129"/>
      <c r="I13" s="15" t="s">
        <v>88</v>
      </c>
      <c r="K13" s="291"/>
      <c r="L13" s="292"/>
      <c r="M13" s="292"/>
      <c r="N13" s="292"/>
      <c r="O13" s="292"/>
      <c r="P13" s="293"/>
    </row>
    <row r="14" spans="1:16" ht="16.8">
      <c r="A14" s="21" t="s">
        <v>89</v>
      </c>
      <c r="B14" s="22"/>
      <c r="C14" s="22"/>
      <c r="D14" s="22"/>
      <c r="E14" s="22"/>
      <c r="F14" s="23"/>
      <c r="G14" s="128"/>
      <c r="H14" s="128"/>
      <c r="I14" s="20" t="s">
        <v>90</v>
      </c>
      <c r="K14" s="291"/>
      <c r="L14" s="292"/>
      <c r="M14" s="292"/>
      <c r="N14" s="292"/>
      <c r="O14" s="292"/>
      <c r="P14" s="293"/>
    </row>
    <row r="15" spans="1:16" ht="16.8">
      <c r="A15" s="16" t="s">
        <v>91</v>
      </c>
      <c r="B15" s="17"/>
      <c r="C15" s="17"/>
      <c r="D15" s="17"/>
      <c r="E15" s="17"/>
      <c r="F15" s="18"/>
      <c r="G15" s="129"/>
      <c r="H15" s="129"/>
      <c r="I15" s="15" t="s">
        <v>92</v>
      </c>
      <c r="K15" s="291"/>
      <c r="L15" s="292"/>
      <c r="M15" s="292"/>
      <c r="N15" s="292"/>
      <c r="O15" s="292"/>
      <c r="P15" s="293"/>
    </row>
    <row r="16" spans="1:16" ht="16.8">
      <c r="A16" s="21" t="s">
        <v>93</v>
      </c>
      <c r="B16" s="22"/>
      <c r="C16" s="22"/>
      <c r="D16" s="22"/>
      <c r="E16" s="22"/>
      <c r="F16" s="23"/>
      <c r="G16" s="128"/>
      <c r="H16" s="128"/>
      <c r="I16" s="20" t="s">
        <v>94</v>
      </c>
      <c r="K16" s="291"/>
      <c r="L16" s="292"/>
      <c r="M16" s="292"/>
      <c r="N16" s="292"/>
      <c r="O16" s="292"/>
      <c r="P16" s="293"/>
    </row>
    <row r="17" spans="1:16" ht="16.8">
      <c r="A17" s="30" t="s">
        <v>95</v>
      </c>
      <c r="B17" s="306" t="s">
        <v>96</v>
      </c>
      <c r="C17" s="306"/>
      <c r="D17" s="306"/>
      <c r="E17" s="306"/>
      <c r="F17" s="31">
        <v>0.2</v>
      </c>
      <c r="G17" s="129"/>
      <c r="H17" s="129"/>
      <c r="I17" s="15" t="str">
        <f>IF(User_Info!D12="US Units", "RD"&amp;F17*100&amp;" gallons", "B"&amp;F17*100&amp;" liters")</f>
        <v>RD20 gallons</v>
      </c>
      <c r="K17" s="291"/>
      <c r="L17" s="292"/>
      <c r="M17" s="292"/>
      <c r="N17" s="292"/>
      <c r="O17" s="292"/>
      <c r="P17" s="293"/>
    </row>
    <row r="18" spans="1:16" ht="16.8">
      <c r="A18" s="39" t="s">
        <v>97</v>
      </c>
      <c r="B18" s="22"/>
      <c r="C18" s="22"/>
      <c r="D18" s="22"/>
      <c r="E18" s="22"/>
      <c r="F18" s="23"/>
      <c r="G18" s="130"/>
      <c r="H18" s="130"/>
      <c r="I18" s="20" t="str">
        <f>IF(User_Info!D12="US Units", "H gallons", "H kg")</f>
        <v>H gallons</v>
      </c>
      <c r="K18" s="291"/>
      <c r="L18" s="292"/>
      <c r="M18" s="292"/>
      <c r="N18" s="292"/>
      <c r="O18" s="292"/>
      <c r="P18" s="293"/>
    </row>
    <row r="19" spans="1:16" ht="17.399999999999999" thickBot="1">
      <c r="A19" s="16" t="s">
        <v>98</v>
      </c>
      <c r="B19" s="17"/>
      <c r="C19" s="17"/>
      <c r="D19" s="17"/>
      <c r="E19" s="17"/>
      <c r="F19" s="18"/>
      <c r="G19" s="131"/>
      <c r="H19" s="131"/>
      <c r="I19" s="15" t="str">
        <f>IF(User_Info!D12="US Units", "E100 gallons", "E100 liters")</f>
        <v>E100 gallons</v>
      </c>
      <c r="K19" s="294"/>
      <c r="L19" s="295"/>
      <c r="M19" s="295"/>
      <c r="N19" s="295"/>
      <c r="O19" s="295"/>
      <c r="P19" s="296"/>
    </row>
    <row r="20" spans="1:16" ht="16.8">
      <c r="A20" s="39" t="s">
        <v>99</v>
      </c>
      <c r="B20" s="40"/>
      <c r="C20" s="40"/>
      <c r="D20" s="40"/>
      <c r="E20" s="40"/>
      <c r="F20" s="41"/>
      <c r="G20" s="132"/>
      <c r="H20" s="132"/>
      <c r="I20" s="19" t="str">
        <f>IF(User_Info!D12="US Units", "B100 gallons", "B100 liters")</f>
        <v>B100 gallons</v>
      </c>
    </row>
    <row r="21" spans="1:16" ht="16.8">
      <c r="A21" s="16" t="s">
        <v>198</v>
      </c>
      <c r="B21" s="17"/>
      <c r="C21" s="17"/>
      <c r="D21" s="17"/>
      <c r="E21" s="17"/>
      <c r="F21" s="18"/>
      <c r="G21" s="131"/>
      <c r="H21" s="131"/>
      <c r="I21" s="15"/>
    </row>
    <row r="22" spans="1:16" ht="16.8">
      <c r="A22" s="39" t="s">
        <v>199</v>
      </c>
      <c r="B22" s="40"/>
      <c r="C22" s="40"/>
      <c r="D22" s="40"/>
      <c r="E22" s="40"/>
      <c r="F22" s="41"/>
      <c r="G22" s="10"/>
      <c r="H22" s="10"/>
      <c r="I22" s="19"/>
    </row>
    <row r="23" spans="1:16" ht="16.8">
      <c r="A23" s="16" t="s">
        <v>200</v>
      </c>
      <c r="B23" s="17"/>
      <c r="C23" s="17"/>
      <c r="D23" s="17"/>
      <c r="E23" s="17"/>
      <c r="F23" s="18"/>
      <c r="G23" s="11"/>
      <c r="H23" s="11"/>
      <c r="I23" s="15"/>
    </row>
    <row r="25" spans="1:16">
      <c r="M25" s="85" t="str">
        <f>IF(User_Info!D12="US Units", "LNG gallons", "LNG liters")</f>
        <v>LNG gallons</v>
      </c>
    </row>
    <row r="26" spans="1:16">
      <c r="A26" s="159" t="s">
        <v>146</v>
      </c>
      <c r="B26" s="159"/>
      <c r="C26" s="159"/>
      <c r="D26" s="159"/>
      <c r="E26" s="159"/>
      <c r="F26" s="159"/>
      <c r="G26" s="159"/>
      <c r="H26" s="159"/>
      <c r="M26" s="85" t="str">
        <f>IF(User_Info!D12="US Units", "GGE", "GLE")</f>
        <v>GGE</v>
      </c>
    </row>
    <row r="27" spans="1:16" ht="18">
      <c r="B27" s="84"/>
      <c r="M27" s="85" t="str">
        <f>IF(User_Info!D12="US Units", "DGE", "DLE")</f>
        <v>DGE</v>
      </c>
    </row>
    <row r="28" spans="1:16" ht="18">
      <c r="B28" s="84"/>
      <c r="M28" s="85" t="str">
        <f>IF(User_Info!D12="US Units", "LPG gallons", "LPG liters")</f>
        <v>LPG gallons</v>
      </c>
    </row>
    <row r="29" spans="1:16" ht="1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workbookViewId="0">
      <selection activeCell="E1" sqref="E1:F1048576"/>
    </sheetView>
  </sheetViews>
  <sheetFormatPr defaultRowHeight="14.4"/>
  <sheetData>
    <row r="1" spans="1:5">
      <c r="A1" t="s">
        <v>73</v>
      </c>
      <c r="B1" t="s">
        <v>186</v>
      </c>
      <c r="C1" t="s">
        <v>187</v>
      </c>
      <c r="D1" t="s">
        <v>75</v>
      </c>
      <c r="E1" t="s">
        <v>178</v>
      </c>
    </row>
    <row r="2" spans="1:5">
      <c r="A2" t="str">
        <f>'Fuel Data'!A4</f>
        <v>Gasoline</v>
      </c>
      <c r="B2" s="125">
        <f>'Fuel Data'!G4</f>
        <v>930687</v>
      </c>
      <c r="C2">
        <f>'Fuel Data'!F4</f>
        <v>0</v>
      </c>
      <c r="D2" t="str">
        <f>'Fuel Data'!I4</f>
        <v>gallons</v>
      </c>
      <c r="E2" t="s">
        <v>71</v>
      </c>
    </row>
    <row r="3" spans="1:5">
      <c r="A3" t="str">
        <f>'Fuel Data'!A5</f>
        <v>Diesel</v>
      </c>
      <c r="B3" s="125">
        <f>'Fuel Data'!G5</f>
        <v>474741</v>
      </c>
      <c r="C3">
        <f>'Fuel Data'!F5</f>
        <v>0</v>
      </c>
      <c r="D3" t="str">
        <f>'Fuel Data'!I5</f>
        <v>gallons</v>
      </c>
      <c r="E3" t="s">
        <v>71</v>
      </c>
    </row>
    <row r="4" spans="1:5">
      <c r="A4" t="str">
        <f>'Fuel Data'!A6</f>
        <v>Electricity</v>
      </c>
      <c r="B4" s="125">
        <f>'Fuel Data'!G6</f>
        <v>0</v>
      </c>
      <c r="C4">
        <f>'Fuel Data'!F6</f>
        <v>0</v>
      </c>
      <c r="D4" t="str">
        <f>'Fuel Data'!I6</f>
        <v>kWh</v>
      </c>
      <c r="E4" t="s">
        <v>71</v>
      </c>
    </row>
    <row r="5" spans="1:5">
      <c r="A5" t="str">
        <f>'Fuel Data'!A8</f>
        <v>Light-duty BEV</v>
      </c>
      <c r="B5" s="125">
        <f>'Fuel Data'!G8</f>
        <v>778017</v>
      </c>
      <c r="C5">
        <f>'Fuel Data'!F8</f>
        <v>0</v>
      </c>
      <c r="D5" t="str">
        <f>'Fuel Data'!I8</f>
        <v>miles</v>
      </c>
      <c r="E5" t="s">
        <v>71</v>
      </c>
    </row>
    <row r="6" spans="1:5">
      <c r="A6" t="str">
        <f>'Fuel Data'!A9</f>
        <v>Medium-duty BEV (Class 3-4-5-6)</v>
      </c>
      <c r="B6" s="125">
        <f>'Fuel Data'!G9</f>
        <v>818132</v>
      </c>
      <c r="C6">
        <f>'Fuel Data'!F9</f>
        <v>0</v>
      </c>
      <c r="D6" t="str">
        <f>'Fuel Data'!I9</f>
        <v>miles</v>
      </c>
      <c r="E6" t="s">
        <v>71</v>
      </c>
    </row>
    <row r="7" spans="1:5">
      <c r="A7" t="str">
        <f>'Fuel Data'!A10</f>
        <v>Heavy-duty BEV (Class 7-8)</v>
      </c>
      <c r="B7" s="125">
        <f>'Fuel Data'!G10</f>
        <v>0</v>
      </c>
      <c r="C7">
        <f>'Fuel Data'!F10</f>
        <v>0</v>
      </c>
      <c r="D7" t="str">
        <f>'Fuel Data'!I10</f>
        <v>miles</v>
      </c>
      <c r="E7" t="s">
        <v>71</v>
      </c>
    </row>
    <row r="8" spans="1:5">
      <c r="A8" t="str">
        <f>'Fuel Data'!A11</f>
        <v>Biodiesel</v>
      </c>
      <c r="B8" s="125">
        <f>'Fuel Data'!G11</f>
        <v>0</v>
      </c>
      <c r="C8" s="127">
        <f>'Fuel Data'!F11</f>
        <v>0.05</v>
      </c>
      <c r="D8" t="str">
        <f>'Fuel Data'!I11</f>
        <v>B5 gallons</v>
      </c>
      <c r="E8" t="s">
        <v>71</v>
      </c>
    </row>
    <row r="9" spans="1:5">
      <c r="A9" t="str">
        <f>'Fuel Data'!A12</f>
        <v>Ethanol E85</v>
      </c>
      <c r="B9" s="125">
        <f>'Fuel Data'!G12</f>
        <v>0</v>
      </c>
      <c r="C9" t="str">
        <f>'Fuel Data'!F12</f>
        <v>No</v>
      </c>
      <c r="D9" t="str">
        <f>'Fuel Data'!I12</f>
        <v>E85 gallons</v>
      </c>
      <c r="E9" t="s">
        <v>71</v>
      </c>
    </row>
    <row r="10" spans="1:5">
      <c r="A10" t="str">
        <f>'Fuel Data'!A13</f>
        <v>Liquified Petroleum Gas</v>
      </c>
      <c r="B10" s="125">
        <f>'Fuel Data'!G13</f>
        <v>0</v>
      </c>
      <c r="C10">
        <f>'Fuel Data'!F13</f>
        <v>0</v>
      </c>
      <c r="D10" t="str">
        <f>'Fuel Data'!I13</f>
        <v>LPG gallons</v>
      </c>
      <c r="E10" t="s">
        <v>71</v>
      </c>
    </row>
    <row r="11" spans="1:5">
      <c r="A11" t="str">
        <f>'Fuel Data'!A14</f>
        <v>Compressed Natural Gas</v>
      </c>
      <c r="B11" s="125">
        <f>'Fuel Data'!G14</f>
        <v>0</v>
      </c>
      <c r="C11">
        <f>'Fuel Data'!F14</f>
        <v>0</v>
      </c>
      <c r="D11" t="str">
        <f>'Fuel Data'!I14</f>
        <v>DGE</v>
      </c>
      <c r="E11" t="s">
        <v>71</v>
      </c>
    </row>
    <row r="12" spans="1:5">
      <c r="A12" t="str">
        <f>'Fuel Data'!A15</f>
        <v>Liquified Natural Gas</v>
      </c>
      <c r="B12" s="125">
        <f>'Fuel Data'!G15</f>
        <v>0</v>
      </c>
      <c r="C12">
        <f>'Fuel Data'!F15</f>
        <v>0</v>
      </c>
      <c r="D12" t="str">
        <f>'Fuel Data'!I15</f>
        <v>LNG gallons</v>
      </c>
      <c r="E12" t="s">
        <v>71</v>
      </c>
    </row>
    <row r="13" spans="1:5">
      <c r="A13" t="str">
        <f>'Fuel Data'!A16</f>
        <v>Liquified Natural Gas (Diesel Pilot Ignition)</v>
      </c>
      <c r="B13" s="125">
        <f>'Fuel Data'!G16</f>
        <v>0</v>
      </c>
      <c r="C13">
        <f>'Fuel Data'!F16</f>
        <v>0</v>
      </c>
      <c r="D13" t="str">
        <f>'Fuel Data'!I16</f>
        <v>LNG/D gallons</v>
      </c>
      <c r="E13" t="s">
        <v>71</v>
      </c>
    </row>
    <row r="14" spans="1:5">
      <c r="A14" t="str">
        <f>'Fuel Data'!A17</f>
        <v>Renewable Diesel</v>
      </c>
      <c r="B14" s="125">
        <f>'Fuel Data'!G17</f>
        <v>0</v>
      </c>
      <c r="C14" s="127">
        <f>'Fuel Data'!F17</f>
        <v>0.2</v>
      </c>
      <c r="D14" t="str">
        <f>'Fuel Data'!I17</f>
        <v>RD20 gallons</v>
      </c>
      <c r="E14" t="s">
        <v>71</v>
      </c>
    </row>
    <row r="15" spans="1:5">
      <c r="A15" t="str">
        <f>'Fuel Data'!A18</f>
        <v>Fuel Cell</v>
      </c>
      <c r="B15" s="125">
        <f>'Fuel Data'!G18</f>
        <v>0</v>
      </c>
      <c r="C15">
        <f>'Fuel Data'!F18</f>
        <v>0</v>
      </c>
      <c r="D15" t="str">
        <f>'Fuel Data'!I18</f>
        <v>H gallons</v>
      </c>
      <c r="E15" t="s">
        <v>71</v>
      </c>
    </row>
    <row r="16" spans="1:5">
      <c r="A16" t="str">
        <f>'Fuel Data'!A19</f>
        <v>Pure Ethanol</v>
      </c>
      <c r="B16" s="125">
        <f>'Fuel Data'!G19</f>
        <v>0</v>
      </c>
      <c r="C16">
        <f>'Fuel Data'!F19</f>
        <v>0</v>
      </c>
      <c r="D16" t="str">
        <f>'Fuel Data'!I19</f>
        <v>E100 gallons</v>
      </c>
      <c r="E16" t="s">
        <v>71</v>
      </c>
    </row>
    <row r="17" spans="1:5">
      <c r="A17" t="str">
        <f>'Fuel Data'!A20</f>
        <v>Pure Biodiesel</v>
      </c>
      <c r="B17" s="125">
        <f>'Fuel Data'!G20</f>
        <v>0</v>
      </c>
      <c r="C17">
        <f>'Fuel Data'!F20</f>
        <v>0</v>
      </c>
      <c r="D17" t="str">
        <f>'Fuel Data'!I20</f>
        <v>B100 gallons</v>
      </c>
      <c r="E17" t="s">
        <v>71</v>
      </c>
    </row>
    <row r="18" spans="1:5">
      <c r="A18" t="str">
        <f>'Fuel Data'!A21</f>
        <v>Alternate Fuel 1</v>
      </c>
      <c r="B18" s="125">
        <f>'Fuel Data'!G21</f>
        <v>0</v>
      </c>
      <c r="C18">
        <f>'Fuel Data'!F21</f>
        <v>0</v>
      </c>
      <c r="D18">
        <f>'Fuel Data'!I21</f>
        <v>0</v>
      </c>
      <c r="E18" t="s">
        <v>71</v>
      </c>
    </row>
    <row r="19" spans="1:5">
      <c r="A19" t="str">
        <f>'Fuel Data'!A22</f>
        <v>Alternate Fuel 2</v>
      </c>
      <c r="B19" s="125">
        <f>'Fuel Data'!G22</f>
        <v>0</v>
      </c>
      <c r="C19">
        <f>'Fuel Data'!F22</f>
        <v>0</v>
      </c>
      <c r="D19">
        <f>'Fuel Data'!I22</f>
        <v>0</v>
      </c>
      <c r="E19" t="s">
        <v>71</v>
      </c>
    </row>
    <row r="20" spans="1:5">
      <c r="A20" t="str">
        <f>'Fuel Data'!A23</f>
        <v>Alternate Fuel 3</v>
      </c>
      <c r="B20" s="125">
        <f>'Fuel Data'!G23</f>
        <v>0</v>
      </c>
      <c r="C20">
        <f>'Fuel Data'!F23</f>
        <v>0</v>
      </c>
      <c r="D20">
        <f>'Fuel Data'!I23</f>
        <v>0</v>
      </c>
      <c r="E20" t="s">
        <v>71</v>
      </c>
    </row>
    <row r="21" spans="1:5">
      <c r="A21" s="125" t="str">
        <f>A2</f>
        <v>Gasoline</v>
      </c>
      <c r="B21">
        <f>'Fuel Data'!H4</f>
        <v>1167515</v>
      </c>
      <c r="C21">
        <f>C2</f>
        <v>0</v>
      </c>
      <c r="D21" t="str">
        <f>D2</f>
        <v>gallons</v>
      </c>
      <c r="E21" t="s">
        <v>72</v>
      </c>
    </row>
    <row r="22" spans="1:5">
      <c r="A22" s="125" t="str">
        <f t="shared" ref="A22:A39" si="0">A3</f>
        <v>Diesel</v>
      </c>
      <c r="B22" s="125">
        <f>'Fuel Data'!H5</f>
        <v>461815</v>
      </c>
      <c r="C22">
        <f t="shared" ref="C22:D37" si="1">C3</f>
        <v>0</v>
      </c>
      <c r="D22" t="str">
        <f t="shared" si="1"/>
        <v>gallons</v>
      </c>
      <c r="E22" t="s">
        <v>72</v>
      </c>
    </row>
    <row r="23" spans="1:5">
      <c r="A23" s="125" t="str">
        <f t="shared" si="0"/>
        <v>Electricity</v>
      </c>
      <c r="B23" s="125">
        <f>'Fuel Data'!H6</f>
        <v>39628</v>
      </c>
      <c r="C23">
        <f t="shared" si="1"/>
        <v>0</v>
      </c>
      <c r="D23" t="str">
        <f t="shared" si="1"/>
        <v>kWh</v>
      </c>
      <c r="E23" t="s">
        <v>72</v>
      </c>
    </row>
    <row r="24" spans="1:5">
      <c r="A24" s="125" t="str">
        <f t="shared" si="0"/>
        <v>Light-duty BEV</v>
      </c>
      <c r="B24" s="125">
        <f>'Fuel Data'!H8</f>
        <v>1682271</v>
      </c>
      <c r="C24">
        <f t="shared" si="1"/>
        <v>0</v>
      </c>
      <c r="D24" t="str">
        <f t="shared" si="1"/>
        <v>miles</v>
      </c>
      <c r="E24" t="s">
        <v>72</v>
      </c>
    </row>
    <row r="25" spans="1:5">
      <c r="A25" s="125" t="str">
        <f t="shared" si="0"/>
        <v>Medium-duty BEV (Class 3-4-5-6)</v>
      </c>
      <c r="B25" s="125">
        <f>'Fuel Data'!H9</f>
        <v>57107</v>
      </c>
      <c r="C25">
        <f t="shared" si="1"/>
        <v>0</v>
      </c>
      <c r="D25" t="str">
        <f t="shared" si="1"/>
        <v>miles</v>
      </c>
      <c r="E25" t="s">
        <v>72</v>
      </c>
    </row>
    <row r="26" spans="1:5">
      <c r="A26" s="125" t="str">
        <f t="shared" si="0"/>
        <v>Heavy-duty BEV (Class 7-8)</v>
      </c>
      <c r="B26" s="125">
        <f>'Fuel Data'!H10</f>
        <v>0</v>
      </c>
      <c r="C26">
        <f t="shared" si="1"/>
        <v>0</v>
      </c>
      <c r="D26" t="str">
        <f t="shared" si="1"/>
        <v>miles</v>
      </c>
      <c r="E26" t="s">
        <v>72</v>
      </c>
    </row>
    <row r="27" spans="1:5">
      <c r="A27" s="125" t="str">
        <f t="shared" si="0"/>
        <v>Biodiesel</v>
      </c>
      <c r="B27" s="125">
        <f>'Fuel Data'!H11</f>
        <v>0</v>
      </c>
      <c r="C27" s="127">
        <f>C8</f>
        <v>0.05</v>
      </c>
      <c r="D27" t="str">
        <f t="shared" si="1"/>
        <v>B5 gallons</v>
      </c>
      <c r="E27" t="s">
        <v>72</v>
      </c>
    </row>
    <row r="28" spans="1:5">
      <c r="A28" s="125" t="str">
        <f t="shared" si="0"/>
        <v>Ethanol E85</v>
      </c>
      <c r="B28" s="125">
        <f>'Fuel Data'!H12</f>
        <v>0</v>
      </c>
      <c r="C28" t="str">
        <f t="shared" si="1"/>
        <v>No</v>
      </c>
      <c r="D28" t="str">
        <f t="shared" si="1"/>
        <v>E85 gallons</v>
      </c>
      <c r="E28" t="s">
        <v>72</v>
      </c>
    </row>
    <row r="29" spans="1:5">
      <c r="A29" s="125" t="str">
        <f t="shared" si="0"/>
        <v>Liquified Petroleum Gas</v>
      </c>
      <c r="B29" s="125">
        <f>'Fuel Data'!H13</f>
        <v>0</v>
      </c>
      <c r="C29">
        <f t="shared" si="1"/>
        <v>0</v>
      </c>
      <c r="D29" t="str">
        <f t="shared" si="1"/>
        <v>LPG gallons</v>
      </c>
      <c r="E29" t="s">
        <v>72</v>
      </c>
    </row>
    <row r="30" spans="1:5">
      <c r="A30" s="125" t="str">
        <f t="shared" si="0"/>
        <v>Compressed Natural Gas</v>
      </c>
      <c r="B30" s="125">
        <f>'Fuel Data'!H14</f>
        <v>0</v>
      </c>
      <c r="C30">
        <f t="shared" si="1"/>
        <v>0</v>
      </c>
      <c r="D30" t="str">
        <f t="shared" si="1"/>
        <v>DGE</v>
      </c>
      <c r="E30" t="s">
        <v>72</v>
      </c>
    </row>
    <row r="31" spans="1:5">
      <c r="A31" s="125" t="str">
        <f t="shared" si="0"/>
        <v>Liquified Natural Gas</v>
      </c>
      <c r="B31" s="125">
        <f>'Fuel Data'!H15</f>
        <v>0</v>
      </c>
      <c r="C31">
        <f t="shared" si="1"/>
        <v>0</v>
      </c>
      <c r="D31" t="str">
        <f t="shared" si="1"/>
        <v>LNG gallons</v>
      </c>
      <c r="E31" t="s">
        <v>72</v>
      </c>
    </row>
    <row r="32" spans="1:5">
      <c r="A32" s="125" t="str">
        <f t="shared" si="0"/>
        <v>Liquified Natural Gas (Diesel Pilot Ignition)</v>
      </c>
      <c r="B32" s="125">
        <f>'Fuel Data'!H16</f>
        <v>0</v>
      </c>
      <c r="C32">
        <f t="shared" si="1"/>
        <v>0</v>
      </c>
      <c r="D32" t="str">
        <f t="shared" si="1"/>
        <v>LNG/D gallons</v>
      </c>
      <c r="E32" t="s">
        <v>72</v>
      </c>
    </row>
    <row r="33" spans="1:5">
      <c r="A33" s="125" t="str">
        <f t="shared" si="0"/>
        <v>Renewable Diesel</v>
      </c>
      <c r="B33" s="125">
        <f>'Fuel Data'!H17</f>
        <v>0</v>
      </c>
      <c r="C33" s="127">
        <f t="shared" si="1"/>
        <v>0.2</v>
      </c>
      <c r="D33" t="str">
        <f t="shared" si="1"/>
        <v>RD20 gallons</v>
      </c>
      <c r="E33" t="s">
        <v>72</v>
      </c>
    </row>
    <row r="34" spans="1:5">
      <c r="A34" s="125" t="str">
        <f t="shared" si="0"/>
        <v>Fuel Cell</v>
      </c>
      <c r="B34" s="125">
        <f>'Fuel Data'!H18</f>
        <v>0</v>
      </c>
      <c r="C34">
        <f t="shared" si="1"/>
        <v>0</v>
      </c>
      <c r="D34" t="str">
        <f t="shared" si="1"/>
        <v>H gallons</v>
      </c>
      <c r="E34" t="s">
        <v>72</v>
      </c>
    </row>
    <row r="35" spans="1:5">
      <c r="A35" s="125" t="str">
        <f t="shared" si="0"/>
        <v>Pure Ethanol</v>
      </c>
      <c r="B35" s="125">
        <f>'Fuel Data'!H19</f>
        <v>0</v>
      </c>
      <c r="C35">
        <f t="shared" si="1"/>
        <v>0</v>
      </c>
      <c r="D35" t="str">
        <f t="shared" si="1"/>
        <v>E100 gallons</v>
      </c>
      <c r="E35" t="s">
        <v>72</v>
      </c>
    </row>
    <row r="36" spans="1:5">
      <c r="A36" s="125" t="str">
        <f t="shared" si="0"/>
        <v>Pure Biodiesel</v>
      </c>
      <c r="B36" s="125">
        <f>'Fuel Data'!H20</f>
        <v>0</v>
      </c>
      <c r="C36">
        <f t="shared" si="1"/>
        <v>0</v>
      </c>
      <c r="D36" t="str">
        <f t="shared" si="1"/>
        <v>B100 gallons</v>
      </c>
      <c r="E36" t="s">
        <v>72</v>
      </c>
    </row>
    <row r="37" spans="1:5">
      <c r="A37" s="125" t="str">
        <f t="shared" si="0"/>
        <v>Alternate Fuel 1</v>
      </c>
      <c r="B37" s="125">
        <f>'Fuel Data'!H21</f>
        <v>0</v>
      </c>
      <c r="C37">
        <f t="shared" si="1"/>
        <v>0</v>
      </c>
      <c r="D37">
        <f t="shared" si="1"/>
        <v>0</v>
      </c>
      <c r="E37" t="s">
        <v>72</v>
      </c>
    </row>
    <row r="38" spans="1:5">
      <c r="A38" s="125" t="str">
        <f t="shared" si="0"/>
        <v>Alternate Fuel 2</v>
      </c>
      <c r="B38" s="125">
        <f>'Fuel Data'!H22</f>
        <v>0</v>
      </c>
      <c r="C38">
        <f t="shared" ref="C38:D38" si="2">C19</f>
        <v>0</v>
      </c>
      <c r="D38">
        <f t="shared" si="2"/>
        <v>0</v>
      </c>
      <c r="E38" t="s">
        <v>72</v>
      </c>
    </row>
    <row r="39" spans="1:5">
      <c r="A39" s="125" t="str">
        <f t="shared" si="0"/>
        <v>Alternate Fuel 3</v>
      </c>
      <c r="B39" s="125">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E17" sqref="E17:E19"/>
    </sheetView>
  </sheetViews>
  <sheetFormatPr defaultColWidth="9.109375" defaultRowHeight="18"/>
  <cols>
    <col min="1" max="1" width="2.6640625" style="1" customWidth="1"/>
    <col min="2" max="2" width="14.88671875" style="3" bestFit="1" customWidth="1"/>
    <col min="3" max="3" width="11.5546875" style="3" customWidth="1"/>
    <col min="4" max="4" width="24.44140625" style="3" customWidth="1"/>
    <col min="5" max="5" width="9.109375" style="3"/>
    <col min="6" max="6" width="6.6640625" style="3" customWidth="1"/>
    <col min="7" max="8" width="9.109375" style="3"/>
    <col min="9" max="9" width="2.6640625" style="1" customWidth="1"/>
    <col min="10" max="16384" width="9.109375" style="3"/>
  </cols>
  <sheetData>
    <row r="2" spans="1:9" ht="17.25" customHeight="1">
      <c r="A2" s="3"/>
      <c r="D2" s="190" t="s">
        <v>12</v>
      </c>
      <c r="E2" s="190"/>
      <c r="F2" s="190"/>
      <c r="G2" s="190"/>
      <c r="H2" s="190"/>
      <c r="I2" s="3"/>
    </row>
    <row r="3" spans="1:9" ht="17.25" customHeight="1">
      <c r="A3" s="3"/>
      <c r="D3" s="190"/>
      <c r="E3" s="190"/>
      <c r="F3" s="190"/>
      <c r="G3" s="190"/>
      <c r="H3" s="190"/>
      <c r="I3" s="3"/>
    </row>
    <row r="5" spans="1:9">
      <c r="B5" s="4" t="s">
        <v>13</v>
      </c>
      <c r="F5" s="191" t="s">
        <v>14</v>
      </c>
      <c r="G5" s="191"/>
      <c r="H5" s="191"/>
    </row>
    <row r="7" spans="1:9">
      <c r="A7" s="3"/>
      <c r="B7" s="192" t="s">
        <v>15</v>
      </c>
      <c r="C7" s="193"/>
      <c r="D7" s="193"/>
      <c r="E7" s="193"/>
      <c r="F7" s="193"/>
      <c r="G7" s="193"/>
      <c r="H7" s="194"/>
      <c r="I7" s="3"/>
    </row>
    <row r="8" spans="1:9" ht="30" customHeight="1">
      <c r="A8" s="3"/>
      <c r="B8" s="195" t="s">
        <v>16</v>
      </c>
      <c r="C8" s="195"/>
      <c r="D8" s="196" t="s">
        <v>192</v>
      </c>
      <c r="E8" s="196"/>
      <c r="F8" s="196"/>
      <c r="G8" s="196"/>
      <c r="H8" s="196"/>
      <c r="I8" s="3"/>
    </row>
    <row r="9" spans="1:9" ht="30" customHeight="1">
      <c r="B9" s="186" t="s">
        <v>17</v>
      </c>
      <c r="C9" s="176"/>
      <c r="D9" s="187">
        <v>1757</v>
      </c>
      <c r="E9" s="188"/>
      <c r="F9" s="188"/>
      <c r="G9" s="188"/>
      <c r="H9" s="189"/>
    </row>
    <row r="10" spans="1:9" ht="30" customHeight="1">
      <c r="B10" s="174" t="s">
        <v>18</v>
      </c>
      <c r="C10" s="175"/>
      <c r="D10" s="180">
        <v>2018</v>
      </c>
      <c r="E10" s="181"/>
      <c r="F10" s="181"/>
      <c r="G10" s="181"/>
      <c r="H10" s="182"/>
    </row>
    <row r="11" spans="1:9" ht="30" customHeight="1">
      <c r="B11" s="174" t="s">
        <v>19</v>
      </c>
      <c r="C11" s="175"/>
      <c r="D11" s="180">
        <v>2021</v>
      </c>
      <c r="E11" s="181"/>
      <c r="F11" s="181"/>
      <c r="G11" s="181"/>
      <c r="H11" s="182"/>
    </row>
    <row r="12" spans="1:9" ht="30" customHeight="1">
      <c r="B12" s="64" t="s">
        <v>20</v>
      </c>
      <c r="C12" s="65"/>
      <c r="D12" s="183" t="s">
        <v>191</v>
      </c>
      <c r="E12" s="184"/>
      <c r="F12" s="184"/>
      <c r="G12" s="184"/>
      <c r="H12" s="185"/>
    </row>
    <row r="13" spans="1:9" ht="30" customHeight="1">
      <c r="B13" s="174" t="s">
        <v>21</v>
      </c>
      <c r="C13" s="176"/>
      <c r="D13" s="177"/>
      <c r="E13" s="178"/>
      <c r="F13" s="178"/>
      <c r="G13" s="178"/>
      <c r="H13" s="179"/>
    </row>
    <row r="14" spans="1:9" ht="30" customHeight="1">
      <c r="B14" s="174" t="s">
        <v>119</v>
      </c>
      <c r="C14" s="176"/>
      <c r="D14" s="177"/>
      <c r="E14" s="178"/>
      <c r="F14" s="178"/>
      <c r="G14" s="178"/>
      <c r="H14" s="179"/>
    </row>
    <row r="16" spans="1:9" ht="48" customHeight="1">
      <c r="B16" s="170" t="s">
        <v>117</v>
      </c>
      <c r="C16" s="171"/>
      <c r="D16" s="171"/>
      <c r="E16" s="171"/>
      <c r="F16" s="171"/>
      <c r="G16" s="171"/>
      <c r="H16" s="172"/>
    </row>
    <row r="17" spans="2:9" ht="19.5" customHeight="1">
      <c r="B17" s="33"/>
      <c r="E17" s="3" t="s">
        <v>193</v>
      </c>
      <c r="H17" s="34"/>
    </row>
    <row r="18" spans="2:9">
      <c r="B18" s="33"/>
      <c r="D18" s="35" t="s">
        <v>22</v>
      </c>
      <c r="E18" s="120">
        <v>44900</v>
      </c>
      <c r="H18" s="34"/>
    </row>
    <row r="19" spans="2:9">
      <c r="B19" s="12"/>
      <c r="C19" s="36"/>
      <c r="D19" s="37" t="s">
        <v>23</v>
      </c>
      <c r="E19" s="135" t="s">
        <v>194</v>
      </c>
      <c r="F19" s="36"/>
      <c r="G19" s="36"/>
      <c r="H19" s="38"/>
    </row>
    <row r="20" spans="2:9">
      <c r="I20" s="3"/>
    </row>
    <row r="22" spans="2:9">
      <c r="B22" s="159" t="s">
        <v>24</v>
      </c>
      <c r="C22" s="159"/>
      <c r="D22" s="159"/>
      <c r="E22" s="159"/>
      <c r="F22" s="159"/>
      <c r="G22" s="159"/>
      <c r="H22" s="159"/>
      <c r="I22" s="159"/>
    </row>
    <row r="24" spans="2:9" ht="17.25" customHeight="1">
      <c r="B24" s="173"/>
      <c r="C24" s="173"/>
      <c r="D24" s="173"/>
      <c r="E24" s="173"/>
      <c r="F24" s="173"/>
      <c r="G24" s="173"/>
      <c r="H24" s="173"/>
      <c r="I24" s="173"/>
    </row>
    <row r="25" spans="2:9">
      <c r="B25" s="173"/>
      <c r="C25" s="173"/>
      <c r="D25" s="173"/>
      <c r="E25" s="173"/>
      <c r="F25" s="173"/>
      <c r="G25" s="173"/>
      <c r="H25" s="173"/>
      <c r="I25" s="173"/>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San Diego Gas &amp; Electric</v>
      </c>
      <c r="B2" s="125">
        <f>User_Info!D9</f>
        <v>1757</v>
      </c>
      <c r="C2">
        <f>User_Info!D10</f>
        <v>2018</v>
      </c>
      <c r="D2">
        <f>User_Info!D11</f>
        <v>2021</v>
      </c>
      <c r="E2" t="str">
        <f>User_Info!D12</f>
        <v>US Units</v>
      </c>
      <c r="F2">
        <f>User_Info!D13</f>
        <v>0</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5" width="9.109375" style="3"/>
    <col min="6" max="6" width="26.5546875" style="3" customWidth="1"/>
    <col min="7" max="8" width="9.109375" style="3"/>
    <col min="9" max="9" width="2.6640625" style="1" customWidth="1"/>
    <col min="10" max="16384" width="9.109375" style="3"/>
  </cols>
  <sheetData>
    <row r="2" spans="1:12" ht="17.25" customHeight="1">
      <c r="A2" s="3"/>
      <c r="B2" s="197" t="s">
        <v>25</v>
      </c>
      <c r="C2" s="197"/>
      <c r="D2" s="197"/>
      <c r="E2" s="197"/>
      <c r="F2" s="197"/>
      <c r="G2" s="197"/>
      <c r="H2" s="197"/>
      <c r="I2" s="3"/>
    </row>
    <row r="3" spans="1:12" ht="17.25" customHeight="1">
      <c r="A3" s="3"/>
      <c r="B3" s="197"/>
      <c r="C3" s="197"/>
      <c r="D3" s="197"/>
      <c r="E3" s="197"/>
      <c r="F3" s="197"/>
      <c r="G3" s="197"/>
      <c r="H3" s="197"/>
      <c r="I3" s="3"/>
    </row>
    <row r="5" spans="1:12">
      <c r="B5" s="4" t="s">
        <v>13</v>
      </c>
      <c r="F5" s="191" t="s">
        <v>14</v>
      </c>
      <c r="G5" s="191"/>
      <c r="H5" s="191"/>
    </row>
    <row r="6" spans="1:12">
      <c r="B6" s="4"/>
      <c r="F6" s="32"/>
      <c r="G6" s="32"/>
      <c r="H6" s="32"/>
    </row>
    <row r="7" spans="1:12" ht="79.5" customHeight="1">
      <c r="B7" s="215" t="s">
        <v>114</v>
      </c>
      <c r="C7" s="215"/>
      <c r="D7" s="215"/>
      <c r="E7" s="215"/>
      <c r="F7" s="215"/>
      <c r="G7" s="215"/>
      <c r="H7" s="215"/>
    </row>
    <row r="9" spans="1:12">
      <c r="A9" s="3"/>
      <c r="B9" s="212"/>
      <c r="C9" s="213"/>
      <c r="D9" s="213"/>
      <c r="E9" s="213"/>
      <c r="F9" s="213"/>
      <c r="G9" s="213"/>
      <c r="H9" s="214"/>
      <c r="I9" s="3"/>
      <c r="L9" s="50"/>
    </row>
    <row r="10" spans="1:12" ht="89.4" customHeight="1">
      <c r="A10" s="3"/>
      <c r="B10" s="198" t="s">
        <v>113</v>
      </c>
      <c r="C10" s="199"/>
      <c r="D10" s="199"/>
      <c r="E10" s="199"/>
      <c r="F10" s="199"/>
      <c r="G10" s="199"/>
      <c r="H10" s="200"/>
      <c r="I10" s="3"/>
    </row>
    <row r="11" spans="1:12" s="14" customFormat="1" ht="72" customHeight="1">
      <c r="B11" s="201" t="s">
        <v>150</v>
      </c>
      <c r="C11" s="202"/>
      <c r="D11" s="202"/>
      <c r="E11" s="202"/>
      <c r="F11" s="202"/>
      <c r="G11" s="202"/>
      <c r="H11" s="203"/>
    </row>
    <row r="12" spans="1:12" s="14" customFormat="1" ht="126" customHeight="1">
      <c r="B12" s="204" t="s">
        <v>115</v>
      </c>
      <c r="C12" s="205"/>
      <c r="D12" s="205"/>
      <c r="E12" s="205"/>
      <c r="F12" s="205"/>
      <c r="G12" s="205"/>
      <c r="H12" s="206"/>
      <c r="J12" s="50"/>
    </row>
    <row r="13" spans="1:12" s="14" customFormat="1" ht="44.4" customHeight="1">
      <c r="B13" s="207" t="s">
        <v>116</v>
      </c>
      <c r="C13" s="208"/>
      <c r="D13" s="208"/>
      <c r="E13" s="208"/>
      <c r="F13" s="208"/>
      <c r="G13" s="208"/>
      <c r="H13" s="209"/>
      <c r="J13" s="50"/>
    </row>
    <row r="14" spans="1:12" ht="39" customHeight="1">
      <c r="A14" s="3"/>
      <c r="B14" s="217" t="s">
        <v>26</v>
      </c>
      <c r="C14" s="218"/>
      <c r="D14" s="218"/>
      <c r="E14" s="218"/>
      <c r="F14" s="218"/>
      <c r="G14" s="218"/>
      <c r="H14" s="219"/>
      <c r="I14" s="3"/>
    </row>
    <row r="16" spans="1:12">
      <c r="B16"/>
      <c r="L16" s="51"/>
    </row>
    <row r="17" spans="1:12">
      <c r="A17" s="216" t="s">
        <v>24</v>
      </c>
      <c r="B17" s="216"/>
      <c r="C17" s="216"/>
      <c r="D17" s="216"/>
      <c r="E17" s="216"/>
      <c r="F17" s="216"/>
      <c r="G17" s="216"/>
      <c r="H17" s="216"/>
      <c r="I17" s="216"/>
      <c r="J17" s="7"/>
      <c r="L17" s="51"/>
    </row>
    <row r="18" spans="1:12">
      <c r="B18" s="27"/>
      <c r="C18" s="27"/>
      <c r="D18" s="27"/>
      <c r="E18"/>
      <c r="J18"/>
      <c r="L18" s="51"/>
    </row>
    <row r="19" spans="1:12" ht="17.25" customHeight="1">
      <c r="A19" s="173"/>
      <c r="B19" s="173"/>
      <c r="C19" s="173"/>
      <c r="D19" s="173"/>
      <c r="E19" s="173"/>
      <c r="F19" s="173"/>
      <c r="G19" s="173"/>
      <c r="H19" s="173"/>
      <c r="I19" s="173"/>
      <c r="J19"/>
      <c r="L19" s="50"/>
    </row>
    <row r="20" spans="1:12">
      <c r="A20" s="173"/>
      <c r="B20" s="173"/>
      <c r="C20" s="173"/>
      <c r="D20" s="173"/>
      <c r="E20" s="173"/>
      <c r="F20" s="173"/>
      <c r="G20" s="173"/>
      <c r="H20" s="173"/>
      <c r="I20" s="173"/>
      <c r="J20"/>
      <c r="L20" s="50"/>
    </row>
    <row r="21" spans="1:12">
      <c r="L21"/>
    </row>
    <row r="22" spans="1:12">
      <c r="B22" s="210"/>
      <c r="C22" s="210"/>
      <c r="D22" s="210"/>
      <c r="E22" s="210"/>
      <c r="L22"/>
    </row>
    <row r="23" spans="1:12">
      <c r="B23" s="211"/>
      <c r="C23" s="211"/>
      <c r="D23" s="211"/>
      <c r="E23" s="211"/>
      <c r="L23"/>
    </row>
    <row r="24" spans="1:12">
      <c r="B24" s="211"/>
      <c r="C24" s="211"/>
      <c r="D24" s="211"/>
      <c r="E24" s="211"/>
      <c r="L24"/>
    </row>
    <row r="25" spans="1:12">
      <c r="B25" s="211"/>
      <c r="C25" s="211"/>
      <c r="D25" s="211"/>
      <c r="E25" s="211"/>
      <c r="L25"/>
    </row>
    <row r="26" spans="1:12">
      <c r="A26" s="3"/>
      <c r="B26" s="211"/>
      <c r="C26" s="211"/>
      <c r="D26" s="211"/>
      <c r="E26" s="211"/>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zoomScaleNormal="100" zoomScaleSheetLayoutView="90" workbookViewId="0">
      <selection activeCell="G10" sqref="G10:H12"/>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7" width="9.109375" style="3"/>
    <col min="8" max="8" width="49.109375" style="3" customWidth="1"/>
    <col min="9" max="9" width="2.6640625" style="1" customWidth="1"/>
    <col min="10" max="16384" width="9.109375" style="3"/>
  </cols>
  <sheetData>
    <row r="2" spans="1:10" ht="17.25" customHeight="1">
      <c r="A2" s="3"/>
      <c r="B2" s="197" t="s">
        <v>9</v>
      </c>
      <c r="C2" s="197"/>
      <c r="D2" s="197"/>
      <c r="E2" s="197"/>
      <c r="F2" s="197"/>
      <c r="G2" s="197"/>
      <c r="H2" s="197"/>
      <c r="I2" s="3"/>
    </row>
    <row r="3" spans="1:10" ht="17.25" customHeight="1">
      <c r="A3" s="3"/>
      <c r="B3" s="197"/>
      <c r="C3" s="197"/>
      <c r="D3" s="197"/>
      <c r="E3" s="197"/>
      <c r="F3" s="197"/>
      <c r="G3" s="197"/>
      <c r="H3" s="197"/>
      <c r="I3" s="3"/>
    </row>
    <row r="5" spans="1:10" ht="24.6">
      <c r="B5" s="111" t="s">
        <v>13</v>
      </c>
      <c r="D5" s="52" t="s">
        <v>9</v>
      </c>
      <c r="F5" s="191" t="s">
        <v>14</v>
      </c>
      <c r="G5" s="191"/>
      <c r="H5" s="191"/>
    </row>
    <row r="6" spans="1:10">
      <c r="B6" s="4"/>
      <c r="F6" s="32"/>
      <c r="G6" s="32"/>
      <c r="H6" s="32"/>
    </row>
    <row r="7" spans="1:10" ht="79.5" customHeight="1">
      <c r="B7" s="225" t="s">
        <v>152</v>
      </c>
      <c r="C7" s="225"/>
      <c r="D7" s="225"/>
      <c r="E7" s="225"/>
      <c r="F7" s="225"/>
      <c r="G7" s="225"/>
      <c r="H7" s="225"/>
    </row>
    <row r="9" spans="1:10">
      <c r="A9" s="3"/>
      <c r="B9" s="226"/>
      <c r="C9" s="227"/>
      <c r="D9" s="227"/>
      <c r="E9" s="227"/>
      <c r="F9" s="227"/>
      <c r="G9" s="227"/>
      <c r="H9" s="228"/>
      <c r="I9" s="3"/>
    </row>
    <row r="10" spans="1:10" ht="93.6" customHeight="1">
      <c r="A10" s="3"/>
      <c r="B10" s="229" t="s">
        <v>151</v>
      </c>
      <c r="C10" s="229"/>
      <c r="D10" s="229"/>
      <c r="E10" s="229"/>
      <c r="F10" s="229"/>
      <c r="G10" s="196" t="s">
        <v>195</v>
      </c>
      <c r="H10" s="196"/>
      <c r="I10" s="3"/>
    </row>
    <row r="11" spans="1:10" s="14" customFormat="1" ht="168.6" customHeight="1">
      <c r="B11" s="220" t="s">
        <v>112</v>
      </c>
      <c r="C11" s="221"/>
      <c r="D11" s="221"/>
      <c r="E11" s="221"/>
      <c r="F11" s="222"/>
      <c r="G11" s="223" t="s">
        <v>196</v>
      </c>
      <c r="H11" s="223"/>
    </row>
    <row r="12" spans="1:10" ht="82.2" customHeight="1">
      <c r="A12" s="3"/>
      <c r="B12" s="224" t="s">
        <v>153</v>
      </c>
      <c r="C12" s="224"/>
      <c r="D12" s="224"/>
      <c r="E12" s="224"/>
      <c r="F12" s="224"/>
      <c r="G12" s="223" t="s">
        <v>197</v>
      </c>
      <c r="H12" s="223"/>
      <c r="I12" s="3"/>
    </row>
    <row r="14" spans="1:10">
      <c r="B14"/>
    </row>
    <row r="15" spans="1:10">
      <c r="A15" s="216" t="s">
        <v>24</v>
      </c>
      <c r="B15" s="216"/>
      <c r="C15" s="216"/>
      <c r="D15" s="216"/>
      <c r="E15" s="216"/>
      <c r="F15" s="216"/>
      <c r="G15" s="216"/>
      <c r="H15" s="216"/>
      <c r="I15" s="216"/>
      <c r="J15" s="7"/>
    </row>
    <row r="16" spans="1:10">
      <c r="B16" s="27"/>
      <c r="C16" s="27"/>
      <c r="D16" s="27"/>
      <c r="E16"/>
      <c r="J16"/>
    </row>
    <row r="17" spans="1:10" ht="17.25" customHeight="1">
      <c r="A17" s="173"/>
      <c r="B17" s="173"/>
      <c r="C17" s="173"/>
      <c r="D17" s="173"/>
      <c r="E17" s="173"/>
      <c r="F17" s="173"/>
      <c r="G17" s="173"/>
      <c r="H17" s="173"/>
      <c r="I17" s="173"/>
      <c r="J17"/>
    </row>
    <row r="18" spans="1:10">
      <c r="A18" s="173"/>
      <c r="B18" s="173"/>
      <c r="C18" s="173"/>
      <c r="D18" s="173"/>
      <c r="E18" s="173"/>
      <c r="F18" s="173"/>
      <c r="G18" s="173"/>
      <c r="H18" s="173"/>
      <c r="I18" s="173"/>
      <c r="J18"/>
    </row>
    <row r="20" spans="1:10">
      <c r="B20" s="210"/>
      <c r="C20" s="210"/>
      <c r="D20" s="210"/>
      <c r="E20" s="210"/>
    </row>
    <row r="21" spans="1:10">
      <c r="B21" s="211"/>
      <c r="C21" s="211"/>
      <c r="D21" s="211"/>
      <c r="E21" s="211"/>
    </row>
    <row r="22" spans="1:10">
      <c r="B22" s="211"/>
      <c r="C22" s="211"/>
      <c r="D22" s="211"/>
      <c r="E22" s="211"/>
    </row>
    <row r="23" spans="1:10">
      <c r="B23" s="211"/>
      <c r="C23" s="211"/>
      <c r="D23" s="211"/>
      <c r="E23" s="211"/>
    </row>
    <row r="24" spans="1:10">
      <c r="A24" s="3"/>
      <c r="B24" s="211"/>
      <c r="C24" s="211"/>
      <c r="D24" s="211"/>
      <c r="E24" s="211"/>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1:16" ht="35.4" customHeight="1">
      <c r="B1" s="160" t="s">
        <v>125</v>
      </c>
      <c r="C1" s="160"/>
      <c r="D1" s="160"/>
      <c r="E1" s="160"/>
      <c r="F1" s="160"/>
      <c r="G1" s="160"/>
      <c r="H1" s="160"/>
    </row>
    <row r="2" spans="1:16" s="3" customFormat="1" ht="18.600000000000001" thickBot="1">
      <c r="A2" s="1"/>
      <c r="B2" s="111" t="s">
        <v>13</v>
      </c>
      <c r="F2" s="191" t="s">
        <v>14</v>
      </c>
      <c r="G2" s="191"/>
      <c r="H2" s="191"/>
      <c r="I2" s="1"/>
    </row>
    <row r="3" spans="1:16" ht="18.600000000000001" thickBot="1">
      <c r="B3" s="233" t="s">
        <v>126</v>
      </c>
      <c r="C3" s="234"/>
      <c r="D3" s="234"/>
      <c r="E3" s="234"/>
      <c r="F3" s="234"/>
      <c r="G3" s="234"/>
      <c r="H3" s="235"/>
      <c r="K3" s="79"/>
      <c r="L3" s="79"/>
      <c r="M3" s="79"/>
      <c r="N3" s="79"/>
      <c r="O3" s="79"/>
      <c r="P3" s="79"/>
    </row>
    <row r="4" spans="1:16" ht="55.2" customHeight="1">
      <c r="B4" s="236" t="s">
        <v>127</v>
      </c>
      <c r="C4" s="237"/>
      <c r="D4" s="237"/>
      <c r="E4" s="237"/>
      <c r="F4" s="237"/>
      <c r="G4" s="237"/>
      <c r="H4" s="238"/>
      <c r="K4" s="80"/>
      <c r="L4" s="80"/>
      <c r="M4" s="80"/>
      <c r="N4" s="81"/>
      <c r="O4" s="81"/>
      <c r="P4" s="81"/>
    </row>
    <row r="5" spans="1:16" ht="29.25" customHeight="1">
      <c r="B5" s="239" t="s">
        <v>128</v>
      </c>
      <c r="C5" s="240"/>
      <c r="D5" s="240"/>
      <c r="E5" s="240"/>
      <c r="F5" s="240"/>
      <c r="G5" s="240"/>
      <c r="H5" s="241"/>
      <c r="K5" s="82"/>
      <c r="L5" s="82"/>
      <c r="M5" s="82"/>
      <c r="N5" s="82"/>
      <c r="O5" s="82"/>
      <c r="P5" s="82"/>
    </row>
    <row r="6" spans="1:16" ht="40.200000000000003" customHeight="1">
      <c r="B6" s="239"/>
      <c r="C6" s="240"/>
      <c r="D6" s="240"/>
      <c r="E6" s="240"/>
      <c r="F6" s="240"/>
      <c r="G6" s="240"/>
      <c r="H6" s="241"/>
      <c r="K6" s="82"/>
      <c r="L6" s="82"/>
      <c r="M6" s="82"/>
      <c r="N6" s="82"/>
      <c r="O6" s="82"/>
      <c r="P6" s="82"/>
    </row>
    <row r="7" spans="1:16" ht="40.200000000000003" customHeight="1">
      <c r="B7" s="100"/>
      <c r="C7" s="112"/>
      <c r="D7" s="112"/>
      <c r="E7" s="112"/>
      <c r="F7" s="112"/>
      <c r="G7" s="240" t="s">
        <v>129</v>
      </c>
      <c r="H7" s="241"/>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40" t="s">
        <v>130</v>
      </c>
      <c r="H9" s="241"/>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9" t="s">
        <v>131</v>
      </c>
      <c r="C11" s="240"/>
      <c r="D11" s="240"/>
      <c r="E11" s="240"/>
      <c r="F11" s="240"/>
      <c r="G11" s="240"/>
      <c r="H11" s="241"/>
      <c r="K11" s="83"/>
      <c r="L11" s="83"/>
      <c r="M11" s="83"/>
      <c r="N11" s="82"/>
      <c r="O11" s="82"/>
      <c r="P11" s="82"/>
    </row>
    <row r="12" spans="1:16" ht="21.75" customHeight="1">
      <c r="B12" s="242" t="s">
        <v>132</v>
      </c>
      <c r="C12" s="243"/>
      <c r="D12" s="243"/>
      <c r="E12" s="243"/>
      <c r="F12" s="243"/>
      <c r="G12" s="243"/>
      <c r="H12" s="244"/>
    </row>
    <row r="13" spans="1:16" ht="30" customHeight="1">
      <c r="B13" s="245" t="s">
        <v>133</v>
      </c>
      <c r="C13" s="246"/>
      <c r="D13" s="246"/>
      <c r="E13" s="246"/>
      <c r="F13" s="246"/>
      <c r="G13" s="246"/>
      <c r="H13" s="247"/>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48" t="s">
        <v>134</v>
      </c>
      <c r="E17" s="248"/>
      <c r="F17" s="248"/>
      <c r="G17" s="248"/>
      <c r="H17" s="249"/>
    </row>
    <row r="18" spans="1:8" ht="45" customHeight="1">
      <c r="B18" s="73"/>
      <c r="C18" s="113"/>
      <c r="D18" s="248"/>
      <c r="E18" s="248"/>
      <c r="F18" s="248"/>
      <c r="G18" s="248"/>
      <c r="H18" s="249"/>
    </row>
    <row r="19" spans="1:8" ht="37.200000000000003" customHeight="1">
      <c r="A19" s="66"/>
      <c r="B19" s="230" t="s">
        <v>135</v>
      </c>
      <c r="C19" s="231"/>
      <c r="D19" s="231"/>
      <c r="E19" s="231"/>
      <c r="F19" s="231"/>
      <c r="G19" s="231"/>
      <c r="H19" s="232"/>
    </row>
    <row r="20" spans="1:8" ht="18" customHeight="1">
      <c r="B20" s="75"/>
      <c r="C20" s="59"/>
      <c r="D20" s="248" t="s">
        <v>136</v>
      </c>
      <c r="E20" s="248"/>
      <c r="F20" s="248"/>
      <c r="G20" s="248"/>
      <c r="H20" s="249"/>
    </row>
    <row r="21" spans="1:8">
      <c r="B21" s="70"/>
      <c r="C21" s="71"/>
      <c r="D21" s="248"/>
      <c r="E21" s="248"/>
      <c r="F21" s="248"/>
      <c r="G21" s="248"/>
      <c r="H21" s="249"/>
    </row>
    <row r="22" spans="1:8">
      <c r="B22" s="75"/>
      <c r="C22" s="59"/>
      <c r="D22" s="248"/>
      <c r="E22" s="248"/>
      <c r="F22" s="248"/>
      <c r="G22" s="248"/>
      <c r="H22" s="249"/>
    </row>
    <row r="23" spans="1:8">
      <c r="B23" s="76"/>
      <c r="C23" s="114"/>
      <c r="D23" s="248"/>
      <c r="E23" s="248"/>
      <c r="F23" s="248"/>
      <c r="G23" s="248"/>
      <c r="H23" s="249"/>
    </row>
    <row r="24" spans="1:8">
      <c r="B24" s="78"/>
      <c r="C24" s="114"/>
      <c r="D24" s="114"/>
      <c r="E24" s="114"/>
      <c r="F24" s="114"/>
      <c r="G24" s="114"/>
      <c r="H24" s="77"/>
    </row>
    <row r="25" spans="1:8" ht="33.9" customHeight="1">
      <c r="B25" s="250"/>
      <c r="C25" s="248"/>
      <c r="D25" s="114"/>
      <c r="E25" s="114"/>
      <c r="F25" s="114"/>
      <c r="G25" s="114"/>
      <c r="H25" s="77"/>
    </row>
    <row r="26" spans="1:8" ht="24.6">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51" t="s">
        <v>159</v>
      </c>
      <c r="F30" s="251"/>
      <c r="G30" s="251"/>
      <c r="H30" s="252"/>
    </row>
    <row r="31" spans="1:8">
      <c r="B31" s="98"/>
      <c r="C31" s="116"/>
      <c r="D31" s="116"/>
      <c r="E31" s="251"/>
      <c r="F31" s="251"/>
      <c r="G31" s="251"/>
      <c r="H31" s="252"/>
    </row>
    <row r="32" spans="1:8">
      <c r="B32" s="98"/>
      <c r="C32" s="116"/>
      <c r="D32" s="116"/>
      <c r="E32" s="251"/>
      <c r="F32" s="251"/>
      <c r="G32" s="251"/>
      <c r="H32" s="252"/>
    </row>
    <row r="33" spans="1:9" ht="18" customHeight="1">
      <c r="A33" s="66"/>
      <c r="B33" s="251" t="s">
        <v>137</v>
      </c>
      <c r="C33" s="251"/>
      <c r="D33" s="251"/>
      <c r="E33" s="251"/>
      <c r="F33" s="251"/>
      <c r="G33" s="251"/>
      <c r="H33" s="252"/>
    </row>
    <row r="34" spans="1:9">
      <c r="A34" s="66"/>
      <c r="B34" s="251"/>
      <c r="C34" s="251"/>
      <c r="D34" s="251"/>
      <c r="E34" s="251"/>
      <c r="F34" s="251"/>
      <c r="G34" s="251"/>
      <c r="H34" s="252"/>
    </row>
    <row r="35" spans="1:9">
      <c r="A35" s="66"/>
      <c r="B35" s="251"/>
      <c r="C35" s="251"/>
      <c r="D35" s="251"/>
      <c r="E35" s="251"/>
      <c r="F35" s="251"/>
      <c r="G35" s="251"/>
      <c r="H35" s="252"/>
    </row>
    <row r="36" spans="1:9">
      <c r="A36" s="66"/>
      <c r="B36" s="251"/>
      <c r="C36" s="251"/>
      <c r="D36" s="251"/>
      <c r="E36" s="251"/>
      <c r="F36" s="251"/>
      <c r="G36" s="251"/>
      <c r="H36" s="252"/>
    </row>
    <row r="37" spans="1:9">
      <c r="A37" s="66"/>
      <c r="B37" s="251"/>
      <c r="C37" s="251"/>
      <c r="D37" s="251"/>
      <c r="E37" s="251"/>
      <c r="F37" s="251"/>
      <c r="G37" s="251"/>
      <c r="H37" s="252"/>
    </row>
    <row r="38" spans="1:9">
      <c r="A38" s="66"/>
      <c r="B38" s="251"/>
      <c r="C38" s="251"/>
      <c r="D38" s="251"/>
      <c r="E38" s="251"/>
      <c r="F38" s="251"/>
      <c r="G38" s="251"/>
      <c r="H38" s="252"/>
    </row>
    <row r="39" spans="1:9">
      <c r="A39" s="66"/>
      <c r="B39" s="251"/>
      <c r="C39" s="251"/>
      <c r="D39" s="251"/>
      <c r="E39" s="251"/>
      <c r="F39" s="251"/>
      <c r="G39" s="251"/>
      <c r="H39" s="252"/>
    </row>
    <row r="40" spans="1:9">
      <c r="A40" s="66"/>
      <c r="B40" s="251"/>
      <c r="C40" s="251"/>
      <c r="D40" s="251"/>
      <c r="E40" s="251"/>
      <c r="F40" s="251"/>
      <c r="G40" s="251"/>
      <c r="H40" s="252"/>
    </row>
    <row r="41" spans="1:9" ht="18.600000000000001" thickBot="1">
      <c r="A41" s="66"/>
      <c r="B41" s="251"/>
      <c r="C41" s="251"/>
      <c r="D41" s="251"/>
      <c r="E41" s="251"/>
      <c r="F41" s="251"/>
      <c r="G41" s="251"/>
      <c r="H41" s="252"/>
    </row>
    <row r="42" spans="1:9">
      <c r="B42" s="117"/>
      <c r="C42" s="117"/>
      <c r="D42" s="117"/>
      <c r="E42" s="117"/>
      <c r="F42" s="118"/>
      <c r="G42" s="118"/>
      <c r="H42" s="118"/>
    </row>
    <row r="43" spans="1:9">
      <c r="B43" s="159" t="s">
        <v>24</v>
      </c>
      <c r="C43" s="159"/>
      <c r="D43" s="159"/>
      <c r="E43" s="159"/>
      <c r="F43" s="159"/>
      <c r="G43" s="159"/>
      <c r="H43" s="159"/>
      <c r="I43" s="159"/>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1875" customWidth="1"/>
  </cols>
  <sheetData>
    <row r="1" spans="1:27">
      <c r="A1" s="264" t="s">
        <v>27</v>
      </c>
      <c r="B1" s="264"/>
      <c r="C1" s="264"/>
      <c r="D1" s="264"/>
      <c r="E1" s="264"/>
      <c r="F1" s="264"/>
      <c r="G1" s="264"/>
      <c r="H1" s="264"/>
      <c r="I1" s="264"/>
      <c r="J1" s="264"/>
      <c r="K1" s="264"/>
      <c r="L1" s="264"/>
      <c r="M1" s="264"/>
      <c r="N1" s="264"/>
      <c r="O1" s="264"/>
      <c r="P1" s="264"/>
      <c r="Q1" s="264"/>
      <c r="R1" s="264"/>
      <c r="S1" s="264"/>
      <c r="T1" s="264"/>
      <c r="U1" s="264"/>
      <c r="V1" s="264"/>
      <c r="W1" s="264"/>
      <c r="X1" s="264"/>
      <c r="Y1" s="264"/>
      <c r="Z1" s="55"/>
      <c r="AA1" s="55"/>
    </row>
    <row r="2" spans="1:27">
      <c r="A2" s="264"/>
      <c r="B2" s="264"/>
      <c r="C2" s="264"/>
      <c r="D2" s="264"/>
      <c r="E2" s="264"/>
      <c r="F2" s="264"/>
      <c r="G2" s="264"/>
      <c r="H2" s="264"/>
      <c r="I2" s="264"/>
      <c r="J2" s="264"/>
      <c r="K2" s="264"/>
      <c r="L2" s="264"/>
      <c r="M2" s="264"/>
      <c r="N2" s="264"/>
      <c r="O2" s="264"/>
      <c r="P2" s="264"/>
      <c r="Q2" s="264"/>
      <c r="R2" s="264"/>
      <c r="S2" s="264"/>
      <c r="T2" s="264"/>
      <c r="U2" s="264"/>
      <c r="V2" s="264"/>
      <c r="W2" s="264"/>
      <c r="X2" s="264"/>
      <c r="Y2" s="264"/>
      <c r="Z2" s="55"/>
      <c r="AA2" s="55"/>
    </row>
    <row r="3" spans="1:27">
      <c r="A3" s="264"/>
      <c r="B3" s="264"/>
      <c r="C3" s="264"/>
      <c r="D3" s="264"/>
      <c r="E3" s="264"/>
      <c r="F3" s="264"/>
      <c r="G3" s="264"/>
      <c r="H3" s="264"/>
      <c r="I3" s="264"/>
      <c r="J3" s="264"/>
      <c r="K3" s="264"/>
      <c r="L3" s="264"/>
      <c r="M3" s="264"/>
      <c r="N3" s="264"/>
      <c r="O3" s="264"/>
      <c r="P3" s="264"/>
      <c r="Q3" s="264"/>
      <c r="R3" s="264"/>
      <c r="S3" s="264"/>
      <c r="T3" s="264"/>
      <c r="U3" s="264"/>
      <c r="V3" s="264"/>
      <c r="W3" s="264"/>
      <c r="X3" s="264"/>
      <c r="Y3" s="264"/>
      <c r="Z3" s="55"/>
      <c r="AA3" s="55"/>
    </row>
    <row r="4" spans="1:27" ht="15" thickBot="1">
      <c r="A4" s="264"/>
      <c r="B4" s="264"/>
      <c r="C4" s="264"/>
      <c r="D4" s="264"/>
      <c r="E4" s="264"/>
      <c r="F4" s="264"/>
      <c r="G4" s="264"/>
      <c r="H4" s="264"/>
      <c r="I4" s="264"/>
      <c r="J4" s="264"/>
      <c r="K4" s="264"/>
      <c r="L4" s="264"/>
      <c r="M4" s="264"/>
      <c r="N4" s="264"/>
      <c r="O4" s="264"/>
      <c r="P4" s="264"/>
      <c r="Q4" s="264"/>
      <c r="R4" s="264"/>
      <c r="S4" s="264"/>
      <c r="T4" s="264"/>
      <c r="U4" s="264"/>
      <c r="V4" s="264"/>
      <c r="W4" s="264"/>
      <c r="X4" s="264"/>
      <c r="Y4" s="264"/>
      <c r="Z4" s="55"/>
      <c r="AA4" s="55"/>
    </row>
    <row r="5" spans="1:27" ht="25.2" thickBot="1">
      <c r="A5" s="3"/>
      <c r="B5" s="257" t="s">
        <v>28</v>
      </c>
      <c r="C5" s="258"/>
      <c r="D5" s="258"/>
      <c r="E5" s="258"/>
      <c r="F5" s="258"/>
      <c r="G5" s="258"/>
      <c r="H5" s="258"/>
      <c r="I5" s="258"/>
      <c r="J5" s="258"/>
      <c r="K5" s="258"/>
      <c r="L5" s="258"/>
      <c r="M5" s="259"/>
      <c r="N5" s="257" t="s">
        <v>29</v>
      </c>
      <c r="O5" s="258"/>
      <c r="P5" s="258"/>
      <c r="Q5" s="258"/>
      <c r="R5" s="258"/>
      <c r="S5" s="259"/>
      <c r="T5" s="257" t="s">
        <v>30</v>
      </c>
      <c r="U5" s="258"/>
      <c r="V5" s="258"/>
      <c r="W5" s="258"/>
      <c r="X5" s="258"/>
      <c r="Y5" s="259"/>
      <c r="AA5" s="55"/>
    </row>
    <row r="6" spans="1:27" ht="18">
      <c r="A6" s="262"/>
      <c r="B6" s="254" t="s">
        <v>31</v>
      </c>
      <c r="C6" s="256"/>
      <c r="D6" s="254" t="s">
        <v>32</v>
      </c>
      <c r="E6" s="256"/>
      <c r="F6" s="254" t="s">
        <v>33</v>
      </c>
      <c r="G6" s="256"/>
      <c r="H6" s="254" t="s">
        <v>34</v>
      </c>
      <c r="I6" s="256"/>
      <c r="J6" s="254" t="s">
        <v>35</v>
      </c>
      <c r="K6" s="256"/>
      <c r="L6" s="254" t="s">
        <v>36</v>
      </c>
      <c r="M6" s="256"/>
      <c r="N6" s="254" t="s">
        <v>37</v>
      </c>
      <c r="O6" s="255"/>
      <c r="P6" s="254" t="s">
        <v>38</v>
      </c>
      <c r="Q6" s="255"/>
      <c r="R6" s="254" t="s">
        <v>39</v>
      </c>
      <c r="S6" s="255"/>
      <c r="T6" s="254" t="s">
        <v>40</v>
      </c>
      <c r="U6" s="256"/>
      <c r="V6" s="254" t="s">
        <v>41</v>
      </c>
      <c r="W6" s="256"/>
      <c r="X6" s="254" t="s">
        <v>42</v>
      </c>
      <c r="Y6" s="256"/>
      <c r="Z6" s="3"/>
      <c r="AA6" s="55"/>
    </row>
    <row r="7" spans="1:27" ht="18.600000000000001" thickBot="1">
      <c r="A7" s="263"/>
      <c r="B7" s="260" t="s">
        <v>43</v>
      </c>
      <c r="C7" s="261"/>
      <c r="D7" s="260" t="s">
        <v>43</v>
      </c>
      <c r="E7" s="261"/>
      <c r="F7" s="260" t="s">
        <v>43</v>
      </c>
      <c r="G7" s="261"/>
      <c r="H7" s="260" t="s">
        <v>43</v>
      </c>
      <c r="I7" s="261"/>
      <c r="J7" s="260" t="s">
        <v>43</v>
      </c>
      <c r="K7" s="261"/>
      <c r="L7" s="260" t="s">
        <v>43</v>
      </c>
      <c r="M7" s="261"/>
      <c r="N7" s="260" t="s">
        <v>43</v>
      </c>
      <c r="O7" s="261"/>
      <c r="P7" s="260" t="s">
        <v>43</v>
      </c>
      <c r="Q7" s="261"/>
      <c r="R7" s="260" t="s">
        <v>43</v>
      </c>
      <c r="S7" s="261"/>
      <c r="T7" s="260" t="s">
        <v>43</v>
      </c>
      <c r="U7" s="261"/>
      <c r="V7" s="260" t="s">
        <v>43</v>
      </c>
      <c r="W7" s="261"/>
      <c r="X7" s="260" t="s">
        <v>43</v>
      </c>
      <c r="Y7" s="261"/>
      <c r="Z7" s="3"/>
      <c r="AA7" s="55"/>
    </row>
    <row r="8" spans="1:27" ht="28.2" thickBot="1">
      <c r="A8" s="13" t="s">
        <v>44</v>
      </c>
      <c r="B8" s="265"/>
      <c r="C8" s="266"/>
      <c r="D8" s="265"/>
      <c r="E8" s="266"/>
      <c r="F8" s="265"/>
      <c r="G8" s="266"/>
      <c r="H8" s="265"/>
      <c r="I8" s="266"/>
      <c r="J8" s="265">
        <v>7</v>
      </c>
      <c r="K8" s="266"/>
      <c r="L8" s="265"/>
      <c r="M8" s="266"/>
      <c r="N8" s="265"/>
      <c r="O8" s="266"/>
      <c r="P8" s="265"/>
      <c r="Q8" s="266"/>
      <c r="R8" s="265"/>
      <c r="S8" s="266"/>
      <c r="T8" s="265"/>
      <c r="U8" s="266"/>
      <c r="V8" s="265"/>
      <c r="W8" s="266"/>
      <c r="X8" s="265"/>
      <c r="Y8" s="266"/>
      <c r="Z8" s="3"/>
      <c r="AA8" s="55"/>
    </row>
    <row r="9" spans="1:27" ht="27.6">
      <c r="A9" s="121" t="s">
        <v>160</v>
      </c>
      <c r="B9" s="253"/>
      <c r="C9" s="253"/>
      <c r="D9" s="253"/>
      <c r="E9" s="253"/>
      <c r="F9" s="253"/>
      <c r="G9" s="253"/>
      <c r="H9" s="253"/>
      <c r="I9" s="253"/>
      <c r="J9" s="253"/>
      <c r="K9" s="253"/>
      <c r="L9" s="253"/>
      <c r="M9" s="253"/>
      <c r="N9" s="253"/>
      <c r="O9" s="253"/>
      <c r="P9" s="253"/>
      <c r="Q9" s="253"/>
      <c r="R9" s="253"/>
      <c r="S9" s="253"/>
      <c r="T9" s="253"/>
      <c r="U9" s="253"/>
      <c r="V9" s="253"/>
      <c r="W9" s="253"/>
      <c r="X9" s="253"/>
      <c r="Y9" s="253"/>
      <c r="Z9" s="3"/>
      <c r="AA9" s="55"/>
    </row>
    <row r="10" spans="1:27" ht="18.600000000000001" thickBot="1">
      <c r="A10" s="3"/>
      <c r="B10" s="3"/>
      <c r="D10" s="3"/>
      <c r="F10" s="3"/>
      <c r="H10" s="3"/>
      <c r="J10" s="3"/>
      <c r="L10" s="3"/>
      <c r="N10" s="3"/>
      <c r="P10" s="3"/>
      <c r="Q10" s="3"/>
      <c r="R10" s="53"/>
      <c r="S10" s="53"/>
      <c r="T10" s="54"/>
      <c r="U10" s="3"/>
      <c r="AA10" s="55"/>
    </row>
    <row r="11" spans="1:27" ht="25.2" thickBot="1">
      <c r="A11" s="3"/>
      <c r="B11" s="257" t="s">
        <v>28</v>
      </c>
      <c r="C11" s="258"/>
      <c r="D11" s="258"/>
      <c r="E11" s="258"/>
      <c r="F11" s="258"/>
      <c r="G11" s="258"/>
      <c r="H11" s="258"/>
      <c r="I11" s="258"/>
      <c r="J11" s="258"/>
      <c r="K11" s="258"/>
      <c r="L11" s="258"/>
      <c r="M11" s="259"/>
      <c r="N11" s="257" t="s">
        <v>29</v>
      </c>
      <c r="O11" s="258"/>
      <c r="P11" s="258"/>
      <c r="Q11" s="258"/>
      <c r="R11" s="258"/>
      <c r="S11" s="259"/>
      <c r="T11" s="257" t="s">
        <v>30</v>
      </c>
      <c r="U11" s="258"/>
      <c r="V11" s="258"/>
      <c r="W11" s="258"/>
      <c r="X11" s="258"/>
      <c r="Y11" s="259"/>
      <c r="AA11" s="55"/>
    </row>
    <row r="12" spans="1:27" ht="18">
      <c r="A12" s="262"/>
      <c r="B12" s="254" t="s">
        <v>31</v>
      </c>
      <c r="C12" s="256"/>
      <c r="D12" s="254" t="s">
        <v>32</v>
      </c>
      <c r="E12" s="256"/>
      <c r="F12" s="254" t="s">
        <v>33</v>
      </c>
      <c r="G12" s="256"/>
      <c r="H12" s="254" t="s">
        <v>34</v>
      </c>
      <c r="I12" s="256"/>
      <c r="J12" s="254" t="s">
        <v>35</v>
      </c>
      <c r="K12" s="256"/>
      <c r="L12" s="254" t="s">
        <v>36</v>
      </c>
      <c r="M12" s="256"/>
      <c r="N12" s="254" t="s">
        <v>37</v>
      </c>
      <c r="O12" s="255"/>
      <c r="P12" s="254" t="s">
        <v>38</v>
      </c>
      <c r="Q12" s="255"/>
      <c r="R12" s="254" t="s">
        <v>39</v>
      </c>
      <c r="S12" s="255"/>
      <c r="T12" s="254" t="s">
        <v>40</v>
      </c>
      <c r="U12" s="256"/>
      <c r="V12" s="254" t="s">
        <v>41</v>
      </c>
      <c r="W12" s="256"/>
      <c r="X12" s="254" t="s">
        <v>42</v>
      </c>
      <c r="Y12" s="256"/>
      <c r="Z12" s="3"/>
      <c r="AA12" s="55"/>
    </row>
    <row r="13" spans="1:27" ht="18.600000000000001" thickBot="1">
      <c r="A13" s="263"/>
      <c r="B13" s="260" t="s">
        <v>43</v>
      </c>
      <c r="C13" s="261"/>
      <c r="D13" s="260" t="s">
        <v>43</v>
      </c>
      <c r="E13" s="261"/>
      <c r="F13" s="260" t="s">
        <v>43</v>
      </c>
      <c r="G13" s="261"/>
      <c r="H13" s="260" t="s">
        <v>43</v>
      </c>
      <c r="I13" s="261"/>
      <c r="J13" s="260" t="s">
        <v>43</v>
      </c>
      <c r="K13" s="261"/>
      <c r="L13" s="260" t="s">
        <v>43</v>
      </c>
      <c r="M13" s="261"/>
      <c r="N13" s="260" t="s">
        <v>43</v>
      </c>
      <c r="O13" s="261"/>
      <c r="P13" s="260" t="s">
        <v>43</v>
      </c>
      <c r="Q13" s="261"/>
      <c r="R13" s="260" t="s">
        <v>43</v>
      </c>
      <c r="S13" s="261"/>
      <c r="T13" s="260" t="s">
        <v>43</v>
      </c>
      <c r="U13" s="261"/>
      <c r="V13" s="260" t="s">
        <v>43</v>
      </c>
      <c r="W13" s="261"/>
      <c r="X13" s="260" t="s">
        <v>43</v>
      </c>
      <c r="Y13" s="261"/>
      <c r="Z13" s="3"/>
      <c r="AA13" s="55"/>
    </row>
    <row r="14" spans="1:27" ht="42" thickBot="1">
      <c r="A14" s="13" t="s">
        <v>45</v>
      </c>
      <c r="B14" s="265"/>
      <c r="C14" s="266"/>
      <c r="D14" s="265"/>
      <c r="E14" s="266"/>
      <c r="F14" s="265"/>
      <c r="G14" s="266"/>
      <c r="H14" s="265"/>
      <c r="I14" s="266"/>
      <c r="J14" s="267">
        <v>1354</v>
      </c>
      <c r="K14" s="268"/>
      <c r="L14" s="269"/>
      <c r="M14" s="268"/>
      <c r="N14" s="269">
        <v>463</v>
      </c>
      <c r="O14" s="268"/>
      <c r="P14" s="265"/>
      <c r="Q14" s="266"/>
      <c r="R14" s="265"/>
      <c r="S14" s="266"/>
      <c r="T14" s="265"/>
      <c r="U14" s="266"/>
      <c r="V14" s="265">
        <v>8</v>
      </c>
      <c r="W14" s="266"/>
      <c r="X14" s="265"/>
      <c r="Y14" s="266"/>
      <c r="Z14" s="3"/>
      <c r="AA14" s="55"/>
    </row>
    <row r="15" spans="1:27" ht="27.6">
      <c r="A15" s="121" t="s">
        <v>160</v>
      </c>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55"/>
      <c r="AA15" s="55"/>
    </row>
    <row r="16" spans="1:27" ht="1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64" t="s">
        <v>46</v>
      </c>
      <c r="B17" s="264"/>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55"/>
      <c r="AA17" s="55"/>
    </row>
    <row r="18" spans="1:27">
      <c r="A18" s="264"/>
      <c r="B18" s="264"/>
      <c r="C18" s="264"/>
      <c r="D18" s="264"/>
      <c r="E18" s="264"/>
      <c r="F18" s="264"/>
      <c r="G18" s="264"/>
      <c r="H18" s="264"/>
      <c r="I18" s="264"/>
      <c r="J18" s="264"/>
      <c r="K18" s="264"/>
      <c r="L18" s="264"/>
      <c r="M18" s="264"/>
      <c r="N18" s="264"/>
      <c r="O18" s="264"/>
      <c r="P18" s="264"/>
      <c r="Q18" s="264"/>
      <c r="R18" s="264"/>
      <c r="S18" s="264"/>
      <c r="T18" s="264"/>
      <c r="U18" s="264"/>
      <c r="V18" s="264"/>
      <c r="W18" s="264"/>
      <c r="X18" s="264"/>
      <c r="Y18" s="264"/>
      <c r="Z18" s="55"/>
      <c r="AA18" s="55"/>
    </row>
    <row r="19" spans="1:27">
      <c r="A19" s="264"/>
      <c r="B19" s="264"/>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55"/>
      <c r="AA19" s="55"/>
    </row>
    <row r="20" spans="1:27">
      <c r="A20" s="264"/>
      <c r="B20" s="264"/>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55"/>
      <c r="AA20" s="55"/>
    </row>
    <row r="21" spans="1:27" ht="1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8.6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5.2" thickBot="1">
      <c r="A23" s="3"/>
      <c r="B23" s="257" t="s">
        <v>28</v>
      </c>
      <c r="C23" s="258"/>
      <c r="D23" s="258"/>
      <c r="E23" s="258"/>
      <c r="F23" s="258"/>
      <c r="G23" s="258"/>
      <c r="H23" s="258"/>
      <c r="I23" s="258"/>
      <c r="J23" s="258"/>
      <c r="K23" s="258"/>
      <c r="L23" s="258"/>
      <c r="M23" s="259"/>
      <c r="N23" s="257" t="s">
        <v>29</v>
      </c>
      <c r="O23" s="258"/>
      <c r="P23" s="258"/>
      <c r="Q23" s="258"/>
      <c r="R23" s="258"/>
      <c r="S23" s="259"/>
      <c r="T23" s="257" t="s">
        <v>30</v>
      </c>
      <c r="U23" s="258"/>
      <c r="V23" s="258"/>
      <c r="W23" s="258"/>
      <c r="X23" s="258"/>
      <c r="Y23" s="259"/>
      <c r="AA23" s="55"/>
    </row>
    <row r="24" spans="1:27" ht="18">
      <c r="A24" s="262"/>
      <c r="B24" s="254" t="s">
        <v>31</v>
      </c>
      <c r="C24" s="256"/>
      <c r="D24" s="254" t="s">
        <v>32</v>
      </c>
      <c r="E24" s="256"/>
      <c r="F24" s="254" t="s">
        <v>33</v>
      </c>
      <c r="G24" s="256"/>
      <c r="H24" s="254" t="s">
        <v>34</v>
      </c>
      <c r="I24" s="256"/>
      <c r="J24" s="254" t="s">
        <v>35</v>
      </c>
      <c r="K24" s="256"/>
      <c r="L24" s="254" t="s">
        <v>36</v>
      </c>
      <c r="M24" s="256"/>
      <c r="N24" s="254" t="s">
        <v>37</v>
      </c>
      <c r="O24" s="255"/>
      <c r="P24" s="254" t="s">
        <v>38</v>
      </c>
      <c r="Q24" s="255"/>
      <c r="R24" s="254" t="s">
        <v>39</v>
      </c>
      <c r="S24" s="255"/>
      <c r="T24" s="254" t="s">
        <v>40</v>
      </c>
      <c r="U24" s="256"/>
      <c r="V24" s="254" t="s">
        <v>41</v>
      </c>
      <c r="W24" s="256"/>
      <c r="X24" s="254" t="s">
        <v>42</v>
      </c>
      <c r="Y24" s="256"/>
      <c r="Z24" s="3"/>
      <c r="AA24" s="55"/>
    </row>
    <row r="25" spans="1:27" ht="18.600000000000001" thickBot="1">
      <c r="A25" s="263"/>
      <c r="B25" s="260" t="s">
        <v>43</v>
      </c>
      <c r="C25" s="261"/>
      <c r="D25" s="260" t="s">
        <v>43</v>
      </c>
      <c r="E25" s="261"/>
      <c r="F25" s="260" t="s">
        <v>43</v>
      </c>
      <c r="G25" s="261"/>
      <c r="H25" s="260" t="s">
        <v>43</v>
      </c>
      <c r="I25" s="261"/>
      <c r="J25" s="260" t="s">
        <v>43</v>
      </c>
      <c r="K25" s="261"/>
      <c r="L25" s="260" t="s">
        <v>43</v>
      </c>
      <c r="M25" s="261"/>
      <c r="N25" s="260" t="s">
        <v>43</v>
      </c>
      <c r="O25" s="261"/>
      <c r="P25" s="260" t="s">
        <v>43</v>
      </c>
      <c r="Q25" s="261"/>
      <c r="R25" s="260" t="s">
        <v>43</v>
      </c>
      <c r="S25" s="261"/>
      <c r="T25" s="260" t="s">
        <v>43</v>
      </c>
      <c r="U25" s="261"/>
      <c r="V25" s="260" t="s">
        <v>43</v>
      </c>
      <c r="W25" s="261"/>
      <c r="X25" s="260" t="s">
        <v>43</v>
      </c>
      <c r="Y25" s="261"/>
      <c r="Z25" s="3"/>
      <c r="AA25" s="55"/>
    </row>
    <row r="26" spans="1:27" ht="28.2" thickBot="1">
      <c r="A26" s="13" t="s">
        <v>44</v>
      </c>
      <c r="B26" s="265"/>
      <c r="C26" s="266"/>
      <c r="D26" s="265"/>
      <c r="E26" s="266"/>
      <c r="F26" s="265"/>
      <c r="G26" s="266"/>
      <c r="H26" s="265"/>
      <c r="I26" s="266"/>
      <c r="J26" s="265">
        <v>7</v>
      </c>
      <c r="K26" s="266"/>
      <c r="L26" s="265"/>
      <c r="M26" s="266"/>
      <c r="N26" s="265"/>
      <c r="O26" s="266"/>
      <c r="P26" s="265"/>
      <c r="Q26" s="266"/>
      <c r="R26" s="265"/>
      <c r="S26" s="266"/>
      <c r="T26" s="265"/>
      <c r="U26" s="266"/>
      <c r="V26" s="265"/>
      <c r="W26" s="266"/>
      <c r="X26" s="265"/>
      <c r="Y26" s="266"/>
      <c r="Z26" s="3"/>
      <c r="AA26" s="55"/>
    </row>
    <row r="27" spans="1:27" ht="27.6">
      <c r="A27" s="121" t="s">
        <v>160</v>
      </c>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55"/>
      <c r="AA27" s="55"/>
    </row>
    <row r="28" spans="1:27" ht="18.600000000000001" thickBot="1">
      <c r="A28" s="3"/>
      <c r="B28" s="3"/>
      <c r="D28" s="3"/>
      <c r="F28" s="3"/>
      <c r="H28" s="3"/>
      <c r="J28" s="3"/>
      <c r="L28" s="3"/>
      <c r="N28" s="3"/>
      <c r="P28" s="3"/>
      <c r="Q28" s="3"/>
      <c r="R28" s="53"/>
      <c r="S28" s="53"/>
      <c r="T28" s="54"/>
      <c r="U28" s="3"/>
      <c r="AA28" s="55"/>
    </row>
    <row r="29" spans="1:27" ht="25.2" thickBot="1">
      <c r="A29" s="3"/>
      <c r="B29" s="257" t="s">
        <v>28</v>
      </c>
      <c r="C29" s="258"/>
      <c r="D29" s="258"/>
      <c r="E29" s="258"/>
      <c r="F29" s="258"/>
      <c r="G29" s="258"/>
      <c r="H29" s="258"/>
      <c r="I29" s="258"/>
      <c r="J29" s="258"/>
      <c r="K29" s="258"/>
      <c r="L29" s="258"/>
      <c r="M29" s="259"/>
      <c r="N29" s="257" t="s">
        <v>29</v>
      </c>
      <c r="O29" s="258"/>
      <c r="P29" s="258"/>
      <c r="Q29" s="258"/>
      <c r="R29" s="258"/>
      <c r="S29" s="259"/>
      <c r="T29" s="257" t="s">
        <v>30</v>
      </c>
      <c r="U29" s="258"/>
      <c r="V29" s="258"/>
      <c r="W29" s="258"/>
      <c r="X29" s="258"/>
      <c r="Y29" s="259"/>
      <c r="AA29" s="55"/>
    </row>
    <row r="30" spans="1:27" ht="18">
      <c r="A30" s="262"/>
      <c r="B30" s="254" t="s">
        <v>31</v>
      </c>
      <c r="C30" s="256"/>
      <c r="D30" s="254" t="s">
        <v>32</v>
      </c>
      <c r="E30" s="256"/>
      <c r="F30" s="254" t="s">
        <v>33</v>
      </c>
      <c r="G30" s="256"/>
      <c r="H30" s="254" t="s">
        <v>34</v>
      </c>
      <c r="I30" s="256"/>
      <c r="J30" s="254" t="s">
        <v>35</v>
      </c>
      <c r="K30" s="256"/>
      <c r="L30" s="254" t="s">
        <v>36</v>
      </c>
      <c r="M30" s="256"/>
      <c r="N30" s="254" t="s">
        <v>37</v>
      </c>
      <c r="O30" s="255"/>
      <c r="P30" s="254" t="s">
        <v>38</v>
      </c>
      <c r="Q30" s="255"/>
      <c r="R30" s="254" t="s">
        <v>39</v>
      </c>
      <c r="S30" s="255"/>
      <c r="T30" s="254" t="s">
        <v>40</v>
      </c>
      <c r="U30" s="256"/>
      <c r="V30" s="254" t="s">
        <v>41</v>
      </c>
      <c r="W30" s="256"/>
      <c r="X30" s="254" t="s">
        <v>42</v>
      </c>
      <c r="Y30" s="256"/>
      <c r="Z30" s="3"/>
      <c r="AA30" s="55"/>
    </row>
    <row r="31" spans="1:27" ht="18.600000000000001" thickBot="1">
      <c r="A31" s="263"/>
      <c r="B31" s="260" t="s">
        <v>43</v>
      </c>
      <c r="C31" s="261"/>
      <c r="D31" s="260" t="s">
        <v>43</v>
      </c>
      <c r="E31" s="261"/>
      <c r="F31" s="260" t="s">
        <v>43</v>
      </c>
      <c r="G31" s="261"/>
      <c r="H31" s="260" t="s">
        <v>43</v>
      </c>
      <c r="I31" s="261"/>
      <c r="J31" s="260" t="s">
        <v>43</v>
      </c>
      <c r="K31" s="261"/>
      <c r="L31" s="260" t="s">
        <v>43</v>
      </c>
      <c r="M31" s="261"/>
      <c r="N31" s="260" t="s">
        <v>43</v>
      </c>
      <c r="O31" s="261"/>
      <c r="P31" s="260" t="s">
        <v>43</v>
      </c>
      <c r="Q31" s="261"/>
      <c r="R31" s="260" t="s">
        <v>43</v>
      </c>
      <c r="S31" s="261"/>
      <c r="T31" s="260" t="s">
        <v>43</v>
      </c>
      <c r="U31" s="261"/>
      <c r="V31" s="260" t="s">
        <v>43</v>
      </c>
      <c r="W31" s="261"/>
      <c r="X31" s="260" t="s">
        <v>43</v>
      </c>
      <c r="Y31" s="261"/>
      <c r="Z31" s="3"/>
      <c r="AA31" s="55"/>
    </row>
    <row r="32" spans="1:27" ht="42" thickBot="1">
      <c r="A32" s="13" t="s">
        <v>45</v>
      </c>
      <c r="B32" s="265"/>
      <c r="C32" s="266"/>
      <c r="D32" s="265">
        <v>108</v>
      </c>
      <c r="E32" s="266"/>
      <c r="F32" s="265"/>
      <c r="G32" s="266"/>
      <c r="H32" s="265"/>
      <c r="I32" s="266"/>
      <c r="J32" s="265">
        <v>788</v>
      </c>
      <c r="K32" s="266"/>
      <c r="L32" s="265"/>
      <c r="M32" s="266"/>
      <c r="N32" s="265">
        <v>802</v>
      </c>
      <c r="O32" s="270"/>
      <c r="P32" s="265"/>
      <c r="Q32" s="270"/>
      <c r="R32" s="265"/>
      <c r="S32" s="270"/>
      <c r="T32" s="265"/>
      <c r="U32" s="266"/>
      <c r="V32" s="265">
        <v>119</v>
      </c>
      <c r="W32" s="266"/>
      <c r="X32" s="265">
        <v>17</v>
      </c>
      <c r="Y32" s="266"/>
      <c r="Z32" s="3"/>
      <c r="AA32" s="55"/>
    </row>
    <row r="33" spans="1:27" ht="27.6">
      <c r="A33" s="121" t="s">
        <v>160</v>
      </c>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55"/>
      <c r="AA33" s="55"/>
    </row>
    <row r="34" spans="1:27" ht="1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8">
      <c r="A35" s="56"/>
      <c r="B35" s="159" t="s">
        <v>24</v>
      </c>
      <c r="C35" s="159"/>
      <c r="D35" s="159"/>
      <c r="E35" s="159"/>
      <c r="F35" s="159"/>
      <c r="G35" s="159"/>
      <c r="H35" s="159"/>
      <c r="I35" s="159"/>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2"/>
      <c r="H1" s="122"/>
      <c r="I1" s="122"/>
      <c r="J1" s="122"/>
      <c r="K1" s="122"/>
      <c r="L1" s="122"/>
      <c r="M1" s="122"/>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7</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4" t="s">
        <v>42</v>
      </c>
      <c r="C13" s="124"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0</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1354</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463</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8</v>
      </c>
      <c r="E24">
        <f>'ZEV Data'!V15</f>
        <v>0</v>
      </c>
      <c r="F24" t="s">
        <v>71</v>
      </c>
    </row>
    <row r="25" spans="1:6">
      <c r="A25" t="s">
        <v>162</v>
      </c>
      <c r="B25" s="124" t="s">
        <v>42</v>
      </c>
      <c r="C25" s="124"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0</v>
      </c>
      <c r="E28">
        <f>'ZEV Data'!F27</f>
        <v>0</v>
      </c>
      <c r="F28" t="s">
        <v>72</v>
      </c>
    </row>
    <row r="29" spans="1:6">
      <c r="A29" t="s">
        <v>161</v>
      </c>
      <c r="B29" t="s">
        <v>179</v>
      </c>
      <c r="C29" t="s">
        <v>28</v>
      </c>
      <c r="D29">
        <f>'ZEV Data'!H26</f>
        <v>0</v>
      </c>
      <c r="E29">
        <f>'ZEV Data'!H27</f>
        <v>0</v>
      </c>
      <c r="F29" t="s">
        <v>72</v>
      </c>
    </row>
    <row r="30" spans="1:6">
      <c r="A30" t="s">
        <v>161</v>
      </c>
      <c r="B30" t="s">
        <v>180</v>
      </c>
      <c r="C30" t="s">
        <v>28</v>
      </c>
      <c r="D30">
        <f>'ZEV Data'!J26</f>
        <v>7</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4" t="s">
        <v>42</v>
      </c>
      <c r="C37" s="124"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108</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788</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802</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119</v>
      </c>
      <c r="E48">
        <f>'ZEV Data'!V33</f>
        <v>0</v>
      </c>
      <c r="F48" t="s">
        <v>72</v>
      </c>
    </row>
    <row r="49" spans="1:6">
      <c r="A49" t="s">
        <v>162</v>
      </c>
      <c r="B49" s="124" t="s">
        <v>42</v>
      </c>
      <c r="C49" s="124" t="s">
        <v>30</v>
      </c>
      <c r="D49">
        <f>'ZEV Data'!X32</f>
        <v>17</v>
      </c>
      <c r="E49">
        <f>'ZEV Data'!X33</f>
        <v>0</v>
      </c>
      <c r="F49" t="s">
        <v>72</v>
      </c>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2:8" ht="72.599999999999994" customHeight="1" thickBot="1">
      <c r="B1" s="160" t="s">
        <v>11</v>
      </c>
      <c r="C1" s="160"/>
      <c r="D1" s="160"/>
      <c r="E1" s="160"/>
      <c r="F1" s="160"/>
      <c r="G1" s="160"/>
      <c r="H1" s="160"/>
    </row>
    <row r="2" spans="2:8" ht="18.600000000000001" thickBot="1">
      <c r="B2" s="277" t="s">
        <v>141</v>
      </c>
      <c r="C2" s="278"/>
      <c r="D2" s="278"/>
      <c r="E2" s="278"/>
      <c r="F2" s="278"/>
      <c r="G2" s="278"/>
      <c r="H2" s="279"/>
    </row>
    <row r="3" spans="2:8">
      <c r="B3" s="280" t="s">
        <v>140</v>
      </c>
      <c r="C3" s="272"/>
      <c r="D3" s="272"/>
      <c r="E3" s="272"/>
      <c r="F3" s="272"/>
      <c r="G3" s="272"/>
      <c r="H3" s="273"/>
    </row>
    <row r="4" spans="2:8">
      <c r="B4" s="274"/>
      <c r="C4" s="275"/>
      <c r="D4" s="275"/>
      <c r="E4" s="275"/>
      <c r="F4" s="275"/>
      <c r="G4" s="275"/>
      <c r="H4" s="276"/>
    </row>
    <row r="5" spans="2:8" ht="16.95" customHeight="1">
      <c r="B5" s="274" t="s">
        <v>144</v>
      </c>
      <c r="C5" s="275"/>
      <c r="D5" s="275"/>
      <c r="E5" s="275"/>
      <c r="F5" s="275"/>
      <c r="G5" s="275"/>
      <c r="H5" s="276"/>
    </row>
    <row r="6" spans="2:8" ht="85.8" customHeight="1">
      <c r="B6" s="274"/>
      <c r="C6" s="275"/>
      <c r="D6" s="275"/>
      <c r="E6" s="275"/>
      <c r="F6" s="275"/>
      <c r="G6" s="275"/>
      <c r="H6" s="276"/>
    </row>
    <row r="7" spans="2:8" ht="82.8" customHeight="1">
      <c r="B7" s="274" t="s">
        <v>142</v>
      </c>
      <c r="C7" s="275"/>
      <c r="D7" s="275"/>
      <c r="E7" s="275"/>
      <c r="F7" s="275"/>
      <c r="G7" s="275"/>
      <c r="H7" s="276"/>
    </row>
    <row r="8" spans="2:8" ht="28.5" customHeight="1">
      <c r="B8" s="274" t="s">
        <v>143</v>
      </c>
      <c r="C8" s="275"/>
      <c r="D8" s="275"/>
      <c r="E8" s="275"/>
      <c r="F8" s="275"/>
      <c r="G8" s="275"/>
      <c r="H8" s="276"/>
    </row>
    <row r="9" spans="2:8">
      <c r="B9" s="274"/>
      <c r="C9" s="275"/>
      <c r="D9" s="275"/>
      <c r="E9" s="275"/>
      <c r="F9" s="275"/>
      <c r="G9" s="275"/>
      <c r="H9" s="276"/>
    </row>
    <row r="10" spans="2:8">
      <c r="B10" s="274"/>
      <c r="C10" s="275"/>
      <c r="D10" s="275"/>
      <c r="E10" s="275"/>
      <c r="F10" s="275"/>
      <c r="G10" s="275"/>
      <c r="H10" s="276"/>
    </row>
    <row r="11" spans="2:8">
      <c r="B11" s="274"/>
      <c r="C11" s="275"/>
      <c r="D11" s="275"/>
      <c r="E11" s="275"/>
      <c r="F11" s="275"/>
      <c r="G11" s="275"/>
      <c r="H11" s="276"/>
    </row>
    <row r="12" spans="2:8">
      <c r="B12" s="274"/>
      <c r="C12" s="275"/>
      <c r="D12" s="275"/>
      <c r="E12" s="275"/>
      <c r="F12" s="275"/>
      <c r="G12" s="275"/>
      <c r="H12" s="276"/>
    </row>
    <row r="13" spans="2:8">
      <c r="B13" s="274"/>
      <c r="C13" s="275"/>
      <c r="D13" s="275"/>
      <c r="E13" s="275"/>
      <c r="F13" s="275"/>
      <c r="G13" s="275"/>
      <c r="H13" s="276"/>
    </row>
    <row r="14" spans="2:8" ht="18.600000000000001" thickBot="1">
      <c r="B14" s="281"/>
      <c r="C14" s="282"/>
      <c r="D14" s="282"/>
      <c r="E14" s="282"/>
      <c r="F14" s="282"/>
      <c r="G14" s="282"/>
      <c r="H14" s="283"/>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8.600000000000001" thickBot="1">
      <c r="B22" s="67"/>
      <c r="H22" s="66"/>
    </row>
    <row r="23" spans="2:8">
      <c r="B23" s="271" t="s">
        <v>138</v>
      </c>
      <c r="C23" s="272"/>
      <c r="D23" s="272"/>
      <c r="E23" s="272"/>
      <c r="F23" s="272"/>
      <c r="G23" s="272"/>
      <c r="H23" s="273"/>
    </row>
    <row r="24" spans="2:8">
      <c r="B24" s="274"/>
      <c r="C24" s="275"/>
      <c r="D24" s="275"/>
      <c r="E24" s="275"/>
      <c r="F24" s="275"/>
      <c r="G24" s="275"/>
      <c r="H24" s="276"/>
    </row>
    <row r="25" spans="2:8">
      <c r="B25" s="274"/>
      <c r="C25" s="275"/>
      <c r="D25" s="275"/>
      <c r="E25" s="275"/>
      <c r="F25" s="275"/>
      <c r="G25" s="275"/>
      <c r="H25" s="276"/>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8.600000000000001" thickBot="1">
      <c r="B35" s="119" t="s">
        <v>139</v>
      </c>
      <c r="C35" s="68"/>
      <c r="D35" s="68"/>
      <c r="E35" s="68"/>
      <c r="F35" s="68"/>
      <c r="G35" s="68"/>
      <c r="H35" s="69"/>
    </row>
    <row r="37" spans="2:9">
      <c r="B37" s="159" t="s">
        <v>24</v>
      </c>
      <c r="C37" s="159"/>
      <c r="D37" s="159"/>
      <c r="E37" s="159"/>
      <c r="F37" s="159"/>
      <c r="G37" s="159"/>
      <c r="H37" s="159"/>
      <c r="I37" s="159"/>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3.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2023-02-01T00:05:12Z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