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ev\machine_learning\"/>
    </mc:Choice>
  </mc:AlternateContent>
  <bookViews>
    <workbookView xWindow="0" yWindow="0" windowWidth="20490" windowHeight="7920" activeTab="1"/>
  </bookViews>
  <sheets>
    <sheet name="ロジスティック回帰" sheetId="1" r:id="rId1"/>
    <sheet name="ロジスティック回帰 (3つで行う)" sheetId="3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3" l="1"/>
  <c r="K5" i="3"/>
  <c r="K4" i="3"/>
  <c r="K3" i="3"/>
  <c r="M25" i="1"/>
  <c r="M24" i="1"/>
  <c r="D3" i="3" l="1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M23" i="3"/>
  <c r="O22" i="3"/>
  <c r="M22" i="3"/>
  <c r="O21" i="3"/>
  <c r="M21" i="3"/>
  <c r="O20" i="3"/>
  <c r="M20" i="3"/>
  <c r="O19" i="3"/>
  <c r="M19" i="3"/>
  <c r="O18" i="3"/>
  <c r="M18" i="3"/>
  <c r="O17" i="3"/>
  <c r="M17" i="3"/>
  <c r="O16" i="3"/>
  <c r="M16" i="3"/>
  <c r="O15" i="3"/>
  <c r="M15" i="3"/>
  <c r="O14" i="3"/>
  <c r="M14" i="3"/>
  <c r="O13" i="3"/>
  <c r="M13" i="3"/>
  <c r="O12" i="3"/>
  <c r="M12" i="3"/>
  <c r="O11" i="3"/>
  <c r="M11" i="3"/>
  <c r="O10" i="3"/>
  <c r="M10" i="3"/>
  <c r="O9" i="3"/>
  <c r="M9" i="3"/>
  <c r="O8" i="3"/>
  <c r="M8" i="3"/>
  <c r="O7" i="3"/>
  <c r="M7" i="3"/>
  <c r="O6" i="3"/>
  <c r="M6" i="3"/>
  <c r="O5" i="3"/>
  <c r="M5" i="3"/>
  <c r="D5" i="3"/>
  <c r="E5" i="3" s="1"/>
  <c r="F5" i="3" s="1"/>
  <c r="J5" i="3" s="1"/>
  <c r="O4" i="3"/>
  <c r="M4" i="3"/>
  <c r="D4" i="3"/>
  <c r="E4" i="3" s="1"/>
  <c r="F4" i="3" s="1"/>
  <c r="J4" i="3" s="1"/>
  <c r="J6" i="3" s="1"/>
  <c r="O3" i="3"/>
  <c r="M3" i="3"/>
  <c r="E3" i="3"/>
  <c r="F3" i="3" s="1"/>
  <c r="J3" i="3" s="1"/>
  <c r="D3" i="1"/>
  <c r="K3" i="1" s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D10" i="1"/>
  <c r="D9" i="1"/>
  <c r="D8" i="1"/>
  <c r="D7" i="1"/>
  <c r="D6" i="1"/>
  <c r="D5" i="1"/>
  <c r="D4" i="1"/>
  <c r="E3" i="1"/>
  <c r="F3" i="1" s="1"/>
  <c r="J3" i="1" s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E4" i="1" l="1"/>
  <c r="F4" i="1" s="1"/>
  <c r="J4" i="1" s="1"/>
  <c r="K4" i="1"/>
  <c r="E6" i="1"/>
  <c r="F6" i="1" s="1"/>
  <c r="J6" i="1" s="1"/>
  <c r="K6" i="1"/>
  <c r="E8" i="1"/>
  <c r="F8" i="1" s="1"/>
  <c r="J8" i="1" s="1"/>
  <c r="K8" i="1"/>
  <c r="E10" i="1"/>
  <c r="F10" i="1" s="1"/>
  <c r="J10" i="1" s="1"/>
  <c r="K10" i="1"/>
  <c r="E5" i="1"/>
  <c r="F5" i="1" s="1"/>
  <c r="J5" i="1" s="1"/>
  <c r="K5" i="1"/>
  <c r="E7" i="1"/>
  <c r="F7" i="1" s="1"/>
  <c r="J7" i="1" s="1"/>
  <c r="K7" i="1"/>
  <c r="E9" i="1"/>
  <c r="F9" i="1" s="1"/>
  <c r="J9" i="1" s="1"/>
  <c r="K9" i="1"/>
  <c r="M7" i="1"/>
  <c r="M6" i="1"/>
  <c r="M5" i="1"/>
  <c r="M4" i="1"/>
  <c r="M3" i="1"/>
  <c r="M13" i="1"/>
  <c r="M12" i="1"/>
  <c r="M11" i="1"/>
  <c r="M10" i="1"/>
  <c r="M9" i="1"/>
  <c r="M8" i="1"/>
  <c r="M23" i="1"/>
  <c r="M22" i="1"/>
  <c r="M21" i="1"/>
  <c r="M20" i="1"/>
  <c r="M19" i="1"/>
  <c r="M18" i="1"/>
  <c r="M17" i="1"/>
  <c r="M16" i="1"/>
  <c r="M15" i="1"/>
  <c r="M14" i="1"/>
  <c r="K11" i="1" l="1"/>
  <c r="J11" i="1"/>
</calcChain>
</file>

<file path=xl/sharedStrings.xml><?xml version="1.0" encoding="utf-8"?>
<sst xmlns="http://schemas.openxmlformats.org/spreadsheetml/2006/main" count="70" uniqueCount="46">
  <si>
    <t>x</t>
    <phoneticPr fontId="1"/>
  </si>
  <si>
    <t>y</t>
    <phoneticPr fontId="1"/>
  </si>
  <si>
    <t>a</t>
    <phoneticPr fontId="1"/>
  </si>
  <si>
    <t>ロジスティック回帰曲線</t>
    <rPh sb="7" eb="9">
      <t>カイキ</t>
    </rPh>
    <rPh sb="9" eb="11">
      <t>キョクセン</t>
    </rPh>
    <phoneticPr fontId="1"/>
  </si>
  <si>
    <t>ｔ</t>
    <phoneticPr fontId="1"/>
  </si>
  <si>
    <t>トレーニングデータ</t>
    <phoneticPr fontId="1"/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</si>
  <si>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</si>
  <si>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</si>
  <si>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</si>
  <si>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</si>
  <si>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</si>
  <si>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</si>
  <si>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</si>
  <si>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</si>
  <si>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</si>
  <si>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</si>
  <si>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</si>
  <si>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</si>
  <si>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</si>
  <si>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</si>
  <si>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</si>
  <si>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</si>
  <si>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</si>
  <si>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</si>
  <si>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</si>
  <si>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</si>
  <si>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</si>
  <si>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</si>
  <si>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</si>
  <si>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</si>
  <si>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X 値 1</t>
  </si>
  <si>
    <t>求める式</t>
    <rPh sb="0" eb="1">
      <t>モト</t>
    </rPh>
    <rPh sb="3" eb="4">
      <t>シキ</t>
    </rPh>
    <phoneticPr fontId="1"/>
  </si>
  <si>
    <t xml:space="preserve">  f(x,y) = w0 + w1x + w2y</t>
    <phoneticPr fontId="1"/>
  </si>
  <si>
    <t>w0</t>
    <phoneticPr fontId="1"/>
  </si>
  <si>
    <t>w1</t>
    <phoneticPr fontId="1"/>
  </si>
  <si>
    <t>w2</t>
    <phoneticPr fontId="1"/>
  </si>
  <si>
    <t>z</t>
    <phoneticPr fontId="1"/>
  </si>
  <si>
    <t>P</t>
    <phoneticPr fontId="1"/>
  </si>
  <si>
    <t>w*f</t>
    <phoneticPr fontId="1"/>
  </si>
  <si>
    <t>未知</t>
    <rPh sb="0" eb="2">
      <t>ミチ</t>
    </rPh>
    <phoneticPr fontId="1"/>
  </si>
  <si>
    <t>回帰式</t>
    <rPh sb="0" eb="3">
      <t>カイキシキ</t>
    </rPh>
    <phoneticPr fontId="1"/>
  </si>
  <si>
    <t>1-z</t>
    <phoneticPr fontId="1"/>
  </si>
  <si>
    <t>Pn</t>
    <phoneticPr fontId="1"/>
  </si>
  <si>
    <t>fT R T</t>
    <phoneticPr fontId="1"/>
  </si>
  <si>
    <t>ln</t>
    <phoneticPr fontId="1"/>
  </si>
  <si>
    <t>ln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</si>
</sst>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.000000"/>
  </numFmts>
  <fonts count="2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0" fillId="2" borderId="0" xfId="0" applyFill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3" borderId="4" xfId="0" applyFill="1" applyBorder="1">
      <alignment vertical="center"/>
    </xf>
    <xf numFmtId="0" fontId="0" fillId="0" borderId="0" xfId="0" applyBorder="1">
      <alignment vertical="center"/>
    </xf>
    <xf numFmtId="11" fontId="0" fillId="0" borderId="0" xfId="0" applyNumberFormat="1">
      <alignment vertical="center"/>
    </xf>
    <xf numFmtId="2" fontId="0" fillId="0" borderId="0" xfId="0" applyNumberFormat="1">
      <alignment vertical="center"/>
    </xf>
    <xf numFmtId="11" fontId="0" fillId="2" borderId="0" xfId="0" applyNumberFormat="1" applyFill="1">
      <alignment vertical="center"/>
    </xf>
    <xf numFmtId="180" fontId="0" fillId="0" borderId="0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ロジスティック回帰!$B$2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ロジスティック回帰!$A$3:$A$10</c:f>
              <c:numCache>
                <c:formatCode>General</c:formatCode>
                <c:ptCount val="8"/>
                <c:pt idx="0">
                  <c:v>15</c:v>
                </c:pt>
                <c:pt idx="1">
                  <c:v>23</c:v>
                </c:pt>
                <c:pt idx="2">
                  <c:v>44</c:v>
                </c:pt>
                <c:pt idx="3">
                  <c:v>30</c:v>
                </c:pt>
                <c:pt idx="4">
                  <c:v>10</c:v>
                </c:pt>
                <c:pt idx="5">
                  <c:v>30</c:v>
                </c:pt>
                <c:pt idx="6">
                  <c:v>34</c:v>
                </c:pt>
                <c:pt idx="7">
                  <c:v>15</c:v>
                </c:pt>
              </c:numCache>
            </c:numRef>
          </c:xVal>
          <c:yVal>
            <c:numRef>
              <c:f>ロジスティック回帰!$B$3:$B$10</c:f>
              <c:numCache>
                <c:formatCode>General</c:formatCode>
                <c:ptCount val="8"/>
                <c:pt idx="0">
                  <c:v>67</c:v>
                </c:pt>
                <c:pt idx="1">
                  <c:v>12</c:v>
                </c:pt>
                <c:pt idx="2">
                  <c:v>98</c:v>
                </c:pt>
                <c:pt idx="3">
                  <c:v>21</c:v>
                </c:pt>
                <c:pt idx="4">
                  <c:v>10</c:v>
                </c:pt>
                <c:pt idx="5">
                  <c:v>100</c:v>
                </c:pt>
                <c:pt idx="6">
                  <c:v>87</c:v>
                </c:pt>
                <c:pt idx="7">
                  <c:v>20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ロジスティック回帰!$O$2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ロジスティック回帰!$N$3:$N$53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ロジスティック回帰!$O$3:$O$53</c:f>
              <c:numCache>
                <c:formatCode>General</c:formatCode>
                <c:ptCount val="51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18</c:v>
                </c:pt>
                <c:pt idx="42">
                  <c:v>16</c:v>
                </c:pt>
                <c:pt idx="43">
                  <c:v>14</c:v>
                </c:pt>
                <c:pt idx="44">
                  <c:v>12</c:v>
                </c:pt>
                <c:pt idx="45">
                  <c:v>10</c:v>
                </c:pt>
                <c:pt idx="46">
                  <c:v>8</c:v>
                </c:pt>
                <c:pt idx="47">
                  <c:v>6</c:v>
                </c:pt>
                <c:pt idx="48">
                  <c:v>4</c:v>
                </c:pt>
                <c:pt idx="49">
                  <c:v>2</c:v>
                </c:pt>
                <c:pt idx="5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364928"/>
        <c:axId val="4389456"/>
      </c:scatterChart>
      <c:valAx>
        <c:axId val="22836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89456"/>
        <c:crosses val="autoZero"/>
        <c:crossBetween val="midCat"/>
      </c:valAx>
      <c:valAx>
        <c:axId val="43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836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ロジスティック回帰!$L$3:$L$23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ロジスティック回帰!$M$3:$M$23</c:f>
              <c:numCache>
                <c:formatCode>General</c:formatCode>
                <c:ptCount val="21"/>
                <c:pt idx="0">
                  <c:v>4.5397868702434395E-5</c:v>
                </c:pt>
                <c:pt idx="1">
                  <c:v>1.2339457598623172E-4</c:v>
                </c:pt>
                <c:pt idx="2">
                  <c:v>3.3535013046647811E-4</c:v>
                </c:pt>
                <c:pt idx="3">
                  <c:v>9.1105119440064539E-4</c:v>
                </c:pt>
                <c:pt idx="4">
                  <c:v>2.4726231566347743E-3</c:v>
                </c:pt>
                <c:pt idx="5">
                  <c:v>6.6928509242848554E-3</c:v>
                </c:pt>
                <c:pt idx="6">
                  <c:v>1.7986209962091559E-2</c:v>
                </c:pt>
                <c:pt idx="7">
                  <c:v>4.7425873177566781E-2</c:v>
                </c:pt>
                <c:pt idx="8">
                  <c:v>0.11920292202211755</c:v>
                </c:pt>
                <c:pt idx="9">
                  <c:v>0.2689414213699951</c:v>
                </c:pt>
                <c:pt idx="10">
                  <c:v>0.5</c:v>
                </c:pt>
                <c:pt idx="11">
                  <c:v>0.7310585786300049</c:v>
                </c:pt>
                <c:pt idx="12">
                  <c:v>0.88079707797788231</c:v>
                </c:pt>
                <c:pt idx="13">
                  <c:v>0.95257412682243336</c:v>
                </c:pt>
                <c:pt idx="14">
                  <c:v>0.98201379003790845</c:v>
                </c:pt>
                <c:pt idx="15">
                  <c:v>0.99330714907571527</c:v>
                </c:pt>
                <c:pt idx="16">
                  <c:v>0.99752737684336534</c:v>
                </c:pt>
                <c:pt idx="17">
                  <c:v>0.9990889488055994</c:v>
                </c:pt>
                <c:pt idx="18">
                  <c:v>0.99966464986953363</c:v>
                </c:pt>
                <c:pt idx="19">
                  <c:v>0.99987660542401369</c:v>
                </c:pt>
                <c:pt idx="20">
                  <c:v>0.99995460213129761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67272"/>
        <c:axId val="489567664"/>
      </c:scatterChart>
      <c:valAx>
        <c:axId val="489567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567664"/>
        <c:crosses val="autoZero"/>
        <c:crossBetween val="midCat"/>
      </c:valAx>
      <c:valAx>
        <c:axId val="48956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56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'ロジスティック回帰 (3つで行う)'!$B$2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'ロジスティック回帰 (3つで行う)'!$A$3:$A$5</c:f>
              <c:numCache>
                <c:formatCode>General</c:formatCode>
                <c:ptCount val="3"/>
                <c:pt idx="0">
                  <c:v>15</c:v>
                </c:pt>
                <c:pt idx="1">
                  <c:v>23</c:v>
                </c:pt>
                <c:pt idx="2">
                  <c:v>44</c:v>
                </c:pt>
              </c:numCache>
            </c:numRef>
          </c:xVal>
          <c:yVal>
            <c:numRef>
              <c:f>'ロジスティック回帰 (3つで行う)'!$B$3:$B$5</c:f>
              <c:numCache>
                <c:formatCode>General</c:formatCode>
                <c:ptCount val="3"/>
                <c:pt idx="0">
                  <c:v>67</c:v>
                </c:pt>
                <c:pt idx="1">
                  <c:v>77</c:v>
                </c:pt>
                <c:pt idx="2">
                  <c:v>50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'ロジスティック回帰 (3つで行う)'!$O$2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'ロジスティック回帰 (3つで行う)'!$N$3:$N$53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'ロジスティック回帰 (3つで行う)'!$O$3:$O$53</c:f>
              <c:numCache>
                <c:formatCode>General</c:formatCode>
                <c:ptCount val="51"/>
                <c:pt idx="0">
                  <c:v>140</c:v>
                </c:pt>
                <c:pt idx="1">
                  <c:v>137.80000000000001</c:v>
                </c:pt>
                <c:pt idx="2">
                  <c:v>135.6</c:v>
                </c:pt>
                <c:pt idx="3">
                  <c:v>133.4</c:v>
                </c:pt>
                <c:pt idx="4">
                  <c:v>131.19999999999999</c:v>
                </c:pt>
                <c:pt idx="5">
                  <c:v>129</c:v>
                </c:pt>
                <c:pt idx="6">
                  <c:v>126.8</c:v>
                </c:pt>
                <c:pt idx="7">
                  <c:v>124.6</c:v>
                </c:pt>
                <c:pt idx="8">
                  <c:v>122.4</c:v>
                </c:pt>
                <c:pt idx="9">
                  <c:v>120.2</c:v>
                </c:pt>
                <c:pt idx="10">
                  <c:v>118</c:v>
                </c:pt>
                <c:pt idx="11">
                  <c:v>115.8</c:v>
                </c:pt>
                <c:pt idx="12">
                  <c:v>113.6</c:v>
                </c:pt>
                <c:pt idx="13">
                  <c:v>111.4</c:v>
                </c:pt>
                <c:pt idx="14">
                  <c:v>109.19999999999999</c:v>
                </c:pt>
                <c:pt idx="15">
                  <c:v>107</c:v>
                </c:pt>
                <c:pt idx="16">
                  <c:v>104.8</c:v>
                </c:pt>
                <c:pt idx="17">
                  <c:v>102.6</c:v>
                </c:pt>
                <c:pt idx="18">
                  <c:v>100.4</c:v>
                </c:pt>
                <c:pt idx="19">
                  <c:v>98.199999999999989</c:v>
                </c:pt>
                <c:pt idx="20">
                  <c:v>96</c:v>
                </c:pt>
                <c:pt idx="21">
                  <c:v>93.8</c:v>
                </c:pt>
                <c:pt idx="22">
                  <c:v>91.6</c:v>
                </c:pt>
                <c:pt idx="23">
                  <c:v>89.4</c:v>
                </c:pt>
                <c:pt idx="24">
                  <c:v>87.199999999999989</c:v>
                </c:pt>
                <c:pt idx="25">
                  <c:v>85</c:v>
                </c:pt>
                <c:pt idx="26">
                  <c:v>82.8</c:v>
                </c:pt>
                <c:pt idx="27">
                  <c:v>80.599999999999994</c:v>
                </c:pt>
                <c:pt idx="28">
                  <c:v>78.399999999999991</c:v>
                </c:pt>
                <c:pt idx="29">
                  <c:v>76.199999999999989</c:v>
                </c:pt>
                <c:pt idx="30">
                  <c:v>74</c:v>
                </c:pt>
                <c:pt idx="31">
                  <c:v>71.8</c:v>
                </c:pt>
                <c:pt idx="32">
                  <c:v>69.599999999999994</c:v>
                </c:pt>
                <c:pt idx="33">
                  <c:v>67.399999999999991</c:v>
                </c:pt>
                <c:pt idx="34">
                  <c:v>65.199999999999989</c:v>
                </c:pt>
                <c:pt idx="35">
                  <c:v>63</c:v>
                </c:pt>
                <c:pt idx="36">
                  <c:v>60.8</c:v>
                </c:pt>
                <c:pt idx="37">
                  <c:v>58.599999999999994</c:v>
                </c:pt>
                <c:pt idx="38">
                  <c:v>56.399999999999991</c:v>
                </c:pt>
                <c:pt idx="39">
                  <c:v>54.199999999999989</c:v>
                </c:pt>
                <c:pt idx="40">
                  <c:v>52</c:v>
                </c:pt>
                <c:pt idx="41">
                  <c:v>49.8</c:v>
                </c:pt>
                <c:pt idx="42">
                  <c:v>47.599999999999994</c:v>
                </c:pt>
                <c:pt idx="43">
                  <c:v>45.399999999999991</c:v>
                </c:pt>
                <c:pt idx="44">
                  <c:v>43.199999999999989</c:v>
                </c:pt>
                <c:pt idx="45">
                  <c:v>40.999999999999986</c:v>
                </c:pt>
                <c:pt idx="46">
                  <c:v>38.799999999999997</c:v>
                </c:pt>
                <c:pt idx="47">
                  <c:v>36.599999999999994</c:v>
                </c:pt>
                <c:pt idx="48">
                  <c:v>34.399999999999991</c:v>
                </c:pt>
                <c:pt idx="49">
                  <c:v>32.199999999999989</c:v>
                </c:pt>
                <c:pt idx="50">
                  <c:v>29.999999999999986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19512"/>
        <c:axId val="492519904"/>
      </c:scatterChart>
      <c:valAx>
        <c:axId val="492519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2519904"/>
        <c:crosses val="autoZero"/>
        <c:crossBetween val="midCat"/>
      </c:valAx>
      <c:valAx>
        <c:axId val="4925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2519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'ロジスティック回帰 (3つで行う)'!$L$3:$L$23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'ロジスティック回帰 (3つで行う)'!$M$3:$M$23</c:f>
              <c:numCache>
                <c:formatCode>General</c:formatCode>
                <c:ptCount val="21"/>
                <c:pt idx="0">
                  <c:v>4.5397868702434395E-5</c:v>
                </c:pt>
                <c:pt idx="1">
                  <c:v>1.2339457598623172E-4</c:v>
                </c:pt>
                <c:pt idx="2">
                  <c:v>3.3535013046647811E-4</c:v>
                </c:pt>
                <c:pt idx="3">
                  <c:v>9.1105119440064539E-4</c:v>
                </c:pt>
                <c:pt idx="4">
                  <c:v>2.4726231566347743E-3</c:v>
                </c:pt>
                <c:pt idx="5">
                  <c:v>6.6928509242848554E-3</c:v>
                </c:pt>
                <c:pt idx="6">
                  <c:v>1.7986209962091559E-2</c:v>
                </c:pt>
                <c:pt idx="7">
                  <c:v>4.7425873177566781E-2</c:v>
                </c:pt>
                <c:pt idx="8">
                  <c:v>0.11920292202211755</c:v>
                </c:pt>
                <c:pt idx="9">
                  <c:v>0.2689414213699951</c:v>
                </c:pt>
                <c:pt idx="10">
                  <c:v>0.5</c:v>
                </c:pt>
                <c:pt idx="11">
                  <c:v>0.7310585786300049</c:v>
                </c:pt>
                <c:pt idx="12">
                  <c:v>0.88079707797788231</c:v>
                </c:pt>
                <c:pt idx="13">
                  <c:v>0.95257412682243336</c:v>
                </c:pt>
                <c:pt idx="14">
                  <c:v>0.98201379003790845</c:v>
                </c:pt>
                <c:pt idx="15">
                  <c:v>0.99330714907571527</c:v>
                </c:pt>
                <c:pt idx="16">
                  <c:v>0.99752737684336534</c:v>
                </c:pt>
                <c:pt idx="17">
                  <c:v>0.9990889488055994</c:v>
                </c:pt>
                <c:pt idx="18">
                  <c:v>0.99966464986953363</c:v>
                </c:pt>
                <c:pt idx="19">
                  <c:v>0.99987660542401369</c:v>
                </c:pt>
                <c:pt idx="20">
                  <c:v>0.99995460213129761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22256"/>
        <c:axId val="492522648"/>
      </c:scatterChart>
      <c:valAx>
        <c:axId val="49252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2522648"/>
        <c:crosses val="autoZero"/>
        <c:crossBetween val="midCat"/>
      </c:valAx>
      <c:valAx>
        <c:axId val="49252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252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322730</xdr:colOff>
      <xdr:row>3</xdr:row>
      <xdr:rowOff>16649</xdr:rowOff>
    </xdr:from>
    <xdr:to>
      <xdr:col>21</xdr:col>
      <xdr:colOff>322730</xdr:colOff>
      <xdr:row>16</xdr:row>
      <xdr:rowOff>159524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372035</xdr:colOff>
      <xdr:row>17</xdr:row>
      <xdr:rowOff>45224</xdr:rowOff>
    </xdr:from>
    <xdr:to>
      <xdr:col>21</xdr:col>
      <xdr:colOff>372035</xdr:colOff>
      <xdr:row>30</xdr:row>
      <xdr:rowOff>190501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322730</xdr:colOff>
      <xdr:row>3</xdr:row>
      <xdr:rowOff>16649</xdr:rowOff>
    </xdr:from>
    <xdr:to>
      <xdr:col>21</xdr:col>
      <xdr:colOff>322730</xdr:colOff>
      <xdr:row>16</xdr:row>
      <xdr:rowOff>159524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372035</xdr:colOff>
      <xdr:row>17</xdr:row>
      <xdr:rowOff>45224</xdr:rowOff>
    </xdr:from>
    <xdr:to>
      <xdr:col>21</xdr:col>
      <xdr:colOff>372035</xdr:colOff>
      <xdr:row>30</xdr:row>
      <xdr:rowOff>190501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zoomScale="70" zoomScaleNormal="70" workbookViewId="0">
      <selection activeCell="C27" sqref="C27"/>
    </sheetView>
  </sheetViews>
  <sheetFormatPr defaultRowHeight="15.75" x14ac:dyDescent="0.25"/>
  <cols>
    <col min="4" max="4" width="16.21875" customWidth="1"/>
    <col min="5" max="6" width="5.109375" bestFit="1" customWidth="1"/>
    <col min="7" max="9" width="5.109375" customWidth="1"/>
    <col min="11" max="11" width="7.5546875" customWidth="1"/>
    <col min="13" max="13" width="25.109375" customWidth="1"/>
  </cols>
  <sheetData>
    <row r="1" spans="1:15" x14ac:dyDescent="0.25">
      <c r="A1" t="s">
        <v>5</v>
      </c>
      <c r="L1" t="s">
        <v>3</v>
      </c>
      <c r="N1" t="s">
        <v>40</v>
      </c>
    </row>
    <row r="2" spans="1:15" x14ac:dyDescent="0.25">
      <c r="A2" s="6" t="s">
        <v>0</v>
      </c>
      <c r="B2" s="6" t="s">
        <v>1</v>
      </c>
      <c r="C2" s="6" t="s">
        <v>4</v>
      </c>
      <c r="D2" s="8" t="s">
        <v>38</v>
      </c>
      <c r="E2" s="8" t="s">
        <v>36</v>
      </c>
      <c r="F2" s="8" t="s">
        <v>41</v>
      </c>
      <c r="G2" s="8" t="s">
        <v>43</v>
      </c>
      <c r="H2" s="8"/>
      <c r="I2" s="8"/>
      <c r="J2" s="8" t="s">
        <v>42</v>
      </c>
      <c r="K2" s="8" t="s">
        <v>44</v>
      </c>
      <c r="L2" t="s">
        <v>2</v>
      </c>
      <c r="N2" t="s">
        <v>0</v>
      </c>
      <c r="O2" t="s">
        <v>1</v>
      </c>
    </row>
    <row r="3" spans="1:15" x14ac:dyDescent="0.25">
      <c r="A3" s="7">
        <v>15</v>
      </c>
      <c r="B3" s="7">
        <v>67</v>
      </c>
      <c r="C3" s="7">
        <v>0</v>
      </c>
      <c r="D3" s="9">
        <f t="shared" ref="D3:D10" si="0">$A$19+A3*$B$19+B3*$C$19</f>
        <v>-3</v>
      </c>
      <c r="E3" s="11">
        <f>1/(1+EXP(-D3))</f>
        <v>4.7425873177566781E-2</v>
      </c>
      <c r="F3" s="11">
        <f>1-E3</f>
        <v>0.95257412682243325</v>
      </c>
      <c r="G3" s="11"/>
      <c r="H3" s="11"/>
      <c r="I3" s="11"/>
      <c r="J3">
        <f>F3*E3</f>
        <v>4.5176659730912137E-2</v>
      </c>
      <c r="K3">
        <f>D3</f>
        <v>-3</v>
      </c>
      <c r="L3">
        <v>-10</v>
      </c>
      <c r="M3">
        <f t="shared" ref="M3:M7" si="1">1/(1+EXP(-L3))</f>
        <v>4.5397868702434395E-5</v>
      </c>
      <c r="N3">
        <v>0</v>
      </c>
      <c r="O3">
        <f t="shared" ref="O3:O34" si="2">($A$19+$B$19*N3)/-$C$19</f>
        <v>100</v>
      </c>
    </row>
    <row r="4" spans="1:15" x14ac:dyDescent="0.25">
      <c r="A4" s="7">
        <v>23</v>
      </c>
      <c r="B4" s="7">
        <v>12</v>
      </c>
      <c r="C4" s="7">
        <v>0</v>
      </c>
      <c r="D4" s="9">
        <f t="shared" si="0"/>
        <v>-42</v>
      </c>
      <c r="E4" s="11">
        <f t="shared" ref="E4:E10" si="3">1/(1+EXP(-D4))</f>
        <v>5.7495222642935599E-19</v>
      </c>
      <c r="F4" s="11">
        <f t="shared" ref="F4:F10" si="4">1-E4</f>
        <v>1</v>
      </c>
      <c r="G4" s="11"/>
      <c r="H4" s="11"/>
      <c r="I4" s="11"/>
      <c r="J4">
        <f t="shared" ref="J4:J10" si="5">F4*E4</f>
        <v>5.7495222642935599E-19</v>
      </c>
      <c r="K4">
        <f t="shared" ref="K4:K10" si="6">D4</f>
        <v>-42</v>
      </c>
      <c r="L4">
        <v>-9</v>
      </c>
      <c r="M4">
        <f t="shared" si="1"/>
        <v>1.2339457598623172E-4</v>
      </c>
      <c r="N4">
        <v>1</v>
      </c>
      <c r="O4">
        <f t="shared" si="2"/>
        <v>98</v>
      </c>
    </row>
    <row r="5" spans="1:15" x14ac:dyDescent="0.25">
      <c r="A5" s="7">
        <v>44</v>
      </c>
      <c r="B5" s="7">
        <v>98</v>
      </c>
      <c r="C5" s="7">
        <v>1</v>
      </c>
      <c r="D5" s="9">
        <f t="shared" si="0"/>
        <v>86</v>
      </c>
      <c r="E5" s="11">
        <f t="shared" si="3"/>
        <v>1</v>
      </c>
      <c r="F5" s="11">
        <f t="shared" si="4"/>
        <v>0</v>
      </c>
      <c r="G5" s="11"/>
      <c r="H5" s="11"/>
      <c r="I5" s="11"/>
      <c r="J5">
        <f t="shared" si="5"/>
        <v>0</v>
      </c>
      <c r="K5">
        <f t="shared" si="6"/>
        <v>86</v>
      </c>
      <c r="L5">
        <v>-8</v>
      </c>
      <c r="M5">
        <f t="shared" si="1"/>
        <v>3.3535013046647811E-4</v>
      </c>
      <c r="N5">
        <v>2</v>
      </c>
      <c r="O5">
        <f t="shared" si="2"/>
        <v>96</v>
      </c>
    </row>
    <row r="6" spans="1:15" x14ac:dyDescent="0.25">
      <c r="A6" s="7">
        <v>30</v>
      </c>
      <c r="B6" s="7">
        <v>21</v>
      </c>
      <c r="C6" s="7">
        <v>0</v>
      </c>
      <c r="D6" s="13">
        <f t="shared" si="0"/>
        <v>-19</v>
      </c>
      <c r="E6" s="11">
        <f t="shared" si="3"/>
        <v>5.6027964061459406E-9</v>
      </c>
      <c r="F6" s="11">
        <f t="shared" si="4"/>
        <v>0.99999999439720355</v>
      </c>
      <c r="G6" s="11"/>
      <c r="H6" s="11"/>
      <c r="I6" s="11"/>
      <c r="J6">
        <f t="shared" si="5"/>
        <v>5.6027963747546125E-9</v>
      </c>
      <c r="K6">
        <f t="shared" si="6"/>
        <v>-19</v>
      </c>
      <c r="L6">
        <v>-7</v>
      </c>
      <c r="M6">
        <f t="shared" si="1"/>
        <v>9.1105119440064539E-4</v>
      </c>
      <c r="N6">
        <v>3</v>
      </c>
      <c r="O6">
        <f t="shared" si="2"/>
        <v>94</v>
      </c>
    </row>
    <row r="7" spans="1:15" x14ac:dyDescent="0.25">
      <c r="A7" s="7">
        <v>10</v>
      </c>
      <c r="B7" s="7">
        <v>10</v>
      </c>
      <c r="C7" s="7">
        <v>0</v>
      </c>
      <c r="D7" s="9">
        <f t="shared" si="0"/>
        <v>-70</v>
      </c>
      <c r="E7" s="11">
        <f t="shared" si="3"/>
        <v>3.9754497359086468E-31</v>
      </c>
      <c r="F7" s="11">
        <f t="shared" si="4"/>
        <v>1</v>
      </c>
      <c r="G7" s="11"/>
      <c r="H7" s="11"/>
      <c r="I7" s="11"/>
      <c r="J7">
        <f t="shared" si="5"/>
        <v>3.9754497359086468E-31</v>
      </c>
      <c r="K7">
        <f t="shared" si="6"/>
        <v>-70</v>
      </c>
      <c r="L7">
        <v>-6</v>
      </c>
      <c r="M7">
        <f t="shared" si="1"/>
        <v>2.4726231566347743E-3</v>
      </c>
      <c r="N7">
        <v>4</v>
      </c>
      <c r="O7">
        <f t="shared" si="2"/>
        <v>92</v>
      </c>
    </row>
    <row r="8" spans="1:15" x14ac:dyDescent="0.25">
      <c r="A8" s="7">
        <v>30</v>
      </c>
      <c r="B8" s="7">
        <v>100</v>
      </c>
      <c r="C8" s="7">
        <v>1</v>
      </c>
      <c r="D8" s="9">
        <f t="shared" si="0"/>
        <v>60</v>
      </c>
      <c r="E8" s="11">
        <f t="shared" si="3"/>
        <v>1</v>
      </c>
      <c r="F8" s="11">
        <f t="shared" si="4"/>
        <v>0</v>
      </c>
      <c r="G8" s="11"/>
      <c r="H8" s="11"/>
      <c r="I8" s="11"/>
      <c r="J8">
        <f t="shared" si="5"/>
        <v>0</v>
      </c>
      <c r="K8">
        <f t="shared" si="6"/>
        <v>60</v>
      </c>
      <c r="L8">
        <v>-5</v>
      </c>
      <c r="M8">
        <f t="shared" ref="M8:M13" si="7">1/(1+EXP(-L8))</f>
        <v>6.6928509242848554E-3</v>
      </c>
      <c r="N8">
        <v>5</v>
      </c>
      <c r="O8">
        <f t="shared" si="2"/>
        <v>90</v>
      </c>
    </row>
    <row r="9" spans="1:15" x14ac:dyDescent="0.25">
      <c r="A9" s="7">
        <v>34</v>
      </c>
      <c r="B9" s="7">
        <v>87</v>
      </c>
      <c r="C9" s="7">
        <v>1</v>
      </c>
      <c r="D9" s="9">
        <f t="shared" si="0"/>
        <v>55</v>
      </c>
      <c r="E9" s="11">
        <f t="shared" si="3"/>
        <v>1</v>
      </c>
      <c r="F9" s="11">
        <f t="shared" si="4"/>
        <v>0</v>
      </c>
      <c r="G9" s="11"/>
      <c r="H9" s="11"/>
      <c r="I9" s="11"/>
      <c r="J9">
        <f t="shared" si="5"/>
        <v>0</v>
      </c>
      <c r="K9">
        <f t="shared" si="6"/>
        <v>55</v>
      </c>
      <c r="L9">
        <v>-4</v>
      </c>
      <c r="M9">
        <f t="shared" si="7"/>
        <v>1.7986209962091559E-2</v>
      </c>
      <c r="N9">
        <v>6</v>
      </c>
      <c r="O9">
        <f t="shared" si="2"/>
        <v>88</v>
      </c>
    </row>
    <row r="10" spans="1:15" x14ac:dyDescent="0.25">
      <c r="A10" s="7">
        <v>15</v>
      </c>
      <c r="B10" s="7">
        <v>20</v>
      </c>
      <c r="C10" s="7">
        <v>0</v>
      </c>
      <c r="D10" s="9">
        <f t="shared" si="0"/>
        <v>-50</v>
      </c>
      <c r="E10" s="11">
        <f t="shared" si="3"/>
        <v>1.9287498479639181E-22</v>
      </c>
      <c r="F10" s="11">
        <f t="shared" si="4"/>
        <v>1</v>
      </c>
      <c r="G10" s="11"/>
      <c r="H10" s="11"/>
      <c r="I10" s="11"/>
      <c r="J10">
        <f t="shared" si="5"/>
        <v>1.9287498479639181E-22</v>
      </c>
      <c r="K10">
        <f t="shared" si="6"/>
        <v>-50</v>
      </c>
      <c r="L10">
        <v>-3</v>
      </c>
      <c r="M10">
        <f t="shared" si="7"/>
        <v>4.7425873177566781E-2</v>
      </c>
      <c r="N10">
        <v>7</v>
      </c>
      <c r="O10">
        <f t="shared" si="2"/>
        <v>86</v>
      </c>
    </row>
    <row r="11" spans="1:15" x14ac:dyDescent="0.25">
      <c r="I11" s="5" t="s">
        <v>37</v>
      </c>
      <c r="J11" s="5">
        <f>J3*J4*J5*J6*J7*J8*J9*J10</f>
        <v>0</v>
      </c>
      <c r="K11">
        <f>SUM(K3:K10)</f>
        <v>17</v>
      </c>
      <c r="L11">
        <v>-2</v>
      </c>
      <c r="M11">
        <f t="shared" si="7"/>
        <v>0.11920292202211755</v>
      </c>
      <c r="N11">
        <v>8</v>
      </c>
      <c r="O11">
        <f t="shared" si="2"/>
        <v>84</v>
      </c>
    </row>
    <row r="12" spans="1:15" x14ac:dyDescent="0.25">
      <c r="L12">
        <v>-1</v>
      </c>
      <c r="M12">
        <f t="shared" si="7"/>
        <v>0.2689414213699951</v>
      </c>
      <c r="N12">
        <v>9</v>
      </c>
      <c r="O12">
        <f t="shared" si="2"/>
        <v>82</v>
      </c>
    </row>
    <row r="13" spans="1:15" x14ac:dyDescent="0.25">
      <c r="L13">
        <v>0</v>
      </c>
      <c r="M13">
        <f t="shared" si="7"/>
        <v>0.5</v>
      </c>
      <c r="N13">
        <v>10</v>
      </c>
      <c r="O13">
        <f t="shared" si="2"/>
        <v>80</v>
      </c>
    </row>
    <row r="14" spans="1:15" x14ac:dyDescent="0.25">
      <c r="A14" t="s">
        <v>31</v>
      </c>
      <c r="L14">
        <v>1</v>
      </c>
      <c r="M14">
        <f t="shared" ref="M14:M25" si="8">1/(1+EXP(-L14))</f>
        <v>0.7310585786300049</v>
      </c>
      <c r="N14">
        <v>11</v>
      </c>
      <c r="O14">
        <f t="shared" si="2"/>
        <v>78</v>
      </c>
    </row>
    <row r="15" spans="1:15" x14ac:dyDescent="0.25">
      <c r="A15" t="s">
        <v>32</v>
      </c>
      <c r="L15">
        <v>2</v>
      </c>
      <c r="M15">
        <f t="shared" si="8"/>
        <v>0.88079707797788231</v>
      </c>
      <c r="N15">
        <v>12</v>
      </c>
      <c r="O15">
        <f t="shared" si="2"/>
        <v>76</v>
      </c>
    </row>
    <row r="16" spans="1:15" x14ac:dyDescent="0.25">
      <c r="L16">
        <v>3</v>
      </c>
      <c r="M16">
        <f t="shared" si="8"/>
        <v>0.95257412682243336</v>
      </c>
      <c r="N16">
        <v>13</v>
      </c>
      <c r="O16">
        <f t="shared" si="2"/>
        <v>74</v>
      </c>
    </row>
    <row r="17" spans="1:15" x14ac:dyDescent="0.25">
      <c r="A17" s="5" t="s">
        <v>39</v>
      </c>
      <c r="L17">
        <v>4</v>
      </c>
      <c r="M17">
        <f t="shared" si="8"/>
        <v>0.98201379003790845</v>
      </c>
      <c r="N17">
        <v>14</v>
      </c>
      <c r="O17">
        <f t="shared" si="2"/>
        <v>72</v>
      </c>
    </row>
    <row r="18" spans="1:15" x14ac:dyDescent="0.25">
      <c r="A18" t="s">
        <v>33</v>
      </c>
      <c r="B18" t="s">
        <v>34</v>
      </c>
      <c r="C18" t="s">
        <v>35</v>
      </c>
      <c r="L18">
        <v>5</v>
      </c>
      <c r="M18">
        <f t="shared" si="8"/>
        <v>0.99330714907571527</v>
      </c>
      <c r="N18">
        <v>15</v>
      </c>
      <c r="O18">
        <f t="shared" si="2"/>
        <v>70</v>
      </c>
    </row>
    <row r="19" spans="1:15" x14ac:dyDescent="0.25">
      <c r="A19">
        <v>-100</v>
      </c>
      <c r="B19">
        <v>2</v>
      </c>
      <c r="C19">
        <v>1</v>
      </c>
      <c r="L19">
        <v>6</v>
      </c>
      <c r="M19">
        <f t="shared" si="8"/>
        <v>0.99752737684336534</v>
      </c>
      <c r="N19">
        <v>16</v>
      </c>
      <c r="O19">
        <f t="shared" si="2"/>
        <v>68</v>
      </c>
    </row>
    <row r="20" spans="1:15" x14ac:dyDescent="0.25">
      <c r="L20">
        <v>7</v>
      </c>
      <c r="M20">
        <f t="shared" si="8"/>
        <v>0.9990889488055994</v>
      </c>
      <c r="N20">
        <v>17</v>
      </c>
      <c r="O20">
        <f t="shared" si="2"/>
        <v>66</v>
      </c>
    </row>
    <row r="21" spans="1:15" x14ac:dyDescent="0.25">
      <c r="L21">
        <v>8</v>
      </c>
      <c r="M21">
        <f t="shared" si="8"/>
        <v>0.99966464986953363</v>
      </c>
      <c r="N21">
        <v>18</v>
      </c>
      <c r="O21">
        <f t="shared" si="2"/>
        <v>64</v>
      </c>
    </row>
    <row r="22" spans="1:15" x14ac:dyDescent="0.25">
      <c r="L22">
        <v>9</v>
      </c>
      <c r="M22">
        <f t="shared" si="8"/>
        <v>0.99987660542401369</v>
      </c>
      <c r="N22">
        <v>19</v>
      </c>
      <c r="O22">
        <f t="shared" si="2"/>
        <v>62</v>
      </c>
    </row>
    <row r="23" spans="1:15" x14ac:dyDescent="0.25">
      <c r="L23">
        <v>10</v>
      </c>
      <c r="M23">
        <f t="shared" si="8"/>
        <v>0.99995460213129761</v>
      </c>
      <c r="N23">
        <v>20</v>
      </c>
      <c r="O23">
        <f t="shared" si="2"/>
        <v>60</v>
      </c>
    </row>
    <row r="24" spans="1:15" x14ac:dyDescent="0.25">
      <c r="L24">
        <v>120</v>
      </c>
      <c r="M24">
        <f t="shared" si="8"/>
        <v>1</v>
      </c>
      <c r="N24">
        <v>21</v>
      </c>
      <c r="O24">
        <f t="shared" si="2"/>
        <v>58</v>
      </c>
    </row>
    <row r="25" spans="1:15" x14ac:dyDescent="0.25">
      <c r="L25">
        <v>200</v>
      </c>
      <c r="M25">
        <f t="shared" si="8"/>
        <v>1</v>
      </c>
      <c r="N25">
        <v>22</v>
      </c>
      <c r="O25">
        <f t="shared" si="2"/>
        <v>56</v>
      </c>
    </row>
    <row r="26" spans="1:15" x14ac:dyDescent="0.25">
      <c r="N26">
        <v>23</v>
      </c>
      <c r="O26">
        <f t="shared" si="2"/>
        <v>54</v>
      </c>
    </row>
    <row r="27" spans="1:15" x14ac:dyDescent="0.25">
      <c r="N27">
        <v>24</v>
      </c>
      <c r="O27">
        <f t="shared" si="2"/>
        <v>52</v>
      </c>
    </row>
    <row r="28" spans="1:15" x14ac:dyDescent="0.25">
      <c r="N28">
        <v>25</v>
      </c>
      <c r="O28">
        <f t="shared" si="2"/>
        <v>50</v>
      </c>
    </row>
    <row r="29" spans="1:15" x14ac:dyDescent="0.25">
      <c r="N29">
        <v>26</v>
      </c>
      <c r="O29">
        <f t="shared" si="2"/>
        <v>48</v>
      </c>
    </row>
    <row r="30" spans="1:15" x14ac:dyDescent="0.25">
      <c r="N30">
        <v>27</v>
      </c>
      <c r="O30">
        <f t="shared" si="2"/>
        <v>46</v>
      </c>
    </row>
    <row r="31" spans="1:15" x14ac:dyDescent="0.25">
      <c r="N31">
        <v>28</v>
      </c>
      <c r="O31">
        <f t="shared" si="2"/>
        <v>44</v>
      </c>
    </row>
    <row r="32" spans="1:15" x14ac:dyDescent="0.25">
      <c r="N32">
        <v>29</v>
      </c>
      <c r="O32">
        <f t="shared" si="2"/>
        <v>42</v>
      </c>
    </row>
    <row r="33" spans="14:15" x14ac:dyDescent="0.25">
      <c r="N33">
        <v>30</v>
      </c>
      <c r="O33">
        <f t="shared" si="2"/>
        <v>40</v>
      </c>
    </row>
    <row r="34" spans="14:15" x14ac:dyDescent="0.25">
      <c r="N34">
        <v>31</v>
      </c>
      <c r="O34">
        <f t="shared" si="2"/>
        <v>38</v>
      </c>
    </row>
    <row r="35" spans="14:15" x14ac:dyDescent="0.25">
      <c r="N35">
        <v>32</v>
      </c>
      <c r="O35">
        <f t="shared" ref="O35:O66" si="9">($A$19+$B$19*N35)/-$C$19</f>
        <v>36</v>
      </c>
    </row>
    <row r="36" spans="14:15" x14ac:dyDescent="0.25">
      <c r="N36">
        <v>33</v>
      </c>
      <c r="O36">
        <f t="shared" si="9"/>
        <v>34</v>
      </c>
    </row>
    <row r="37" spans="14:15" x14ac:dyDescent="0.25">
      <c r="N37">
        <v>34</v>
      </c>
      <c r="O37">
        <f t="shared" si="9"/>
        <v>32</v>
      </c>
    </row>
    <row r="38" spans="14:15" x14ac:dyDescent="0.25">
      <c r="N38">
        <v>35</v>
      </c>
      <c r="O38">
        <f t="shared" si="9"/>
        <v>30</v>
      </c>
    </row>
    <row r="39" spans="14:15" x14ac:dyDescent="0.25">
      <c r="N39">
        <v>36</v>
      </c>
      <c r="O39">
        <f t="shared" si="9"/>
        <v>28</v>
      </c>
    </row>
    <row r="40" spans="14:15" x14ac:dyDescent="0.25">
      <c r="N40">
        <v>37</v>
      </c>
      <c r="O40">
        <f t="shared" si="9"/>
        <v>26</v>
      </c>
    </row>
    <row r="41" spans="14:15" x14ac:dyDescent="0.25">
      <c r="N41">
        <v>38</v>
      </c>
      <c r="O41">
        <f t="shared" si="9"/>
        <v>24</v>
      </c>
    </row>
    <row r="42" spans="14:15" x14ac:dyDescent="0.25">
      <c r="N42">
        <v>39</v>
      </c>
      <c r="O42">
        <f t="shared" si="9"/>
        <v>22</v>
      </c>
    </row>
    <row r="43" spans="14:15" x14ac:dyDescent="0.25">
      <c r="N43">
        <v>40</v>
      </c>
      <c r="O43">
        <f t="shared" si="9"/>
        <v>20</v>
      </c>
    </row>
    <row r="44" spans="14:15" x14ac:dyDescent="0.25">
      <c r="N44">
        <v>41</v>
      </c>
      <c r="O44">
        <f t="shared" si="9"/>
        <v>18</v>
      </c>
    </row>
    <row r="45" spans="14:15" x14ac:dyDescent="0.25">
      <c r="N45">
        <v>42</v>
      </c>
      <c r="O45">
        <f t="shared" si="9"/>
        <v>16</v>
      </c>
    </row>
    <row r="46" spans="14:15" x14ac:dyDescent="0.25">
      <c r="N46">
        <v>43</v>
      </c>
      <c r="O46">
        <f t="shared" si="9"/>
        <v>14</v>
      </c>
    </row>
    <row r="47" spans="14:15" x14ac:dyDescent="0.25">
      <c r="N47">
        <v>44</v>
      </c>
      <c r="O47">
        <f t="shared" si="9"/>
        <v>12</v>
      </c>
    </row>
    <row r="48" spans="14:15" x14ac:dyDescent="0.25">
      <c r="N48">
        <v>45</v>
      </c>
      <c r="O48">
        <f t="shared" si="9"/>
        <v>10</v>
      </c>
    </row>
    <row r="49" spans="14:15" x14ac:dyDescent="0.25">
      <c r="N49">
        <v>46</v>
      </c>
      <c r="O49">
        <f t="shared" si="9"/>
        <v>8</v>
      </c>
    </row>
    <row r="50" spans="14:15" x14ac:dyDescent="0.25">
      <c r="N50">
        <v>47</v>
      </c>
      <c r="O50">
        <f t="shared" si="9"/>
        <v>6</v>
      </c>
    </row>
    <row r="51" spans="14:15" x14ac:dyDescent="0.25">
      <c r="N51">
        <v>48</v>
      </c>
      <c r="O51">
        <f t="shared" si="9"/>
        <v>4</v>
      </c>
    </row>
    <row r="52" spans="14:15" x14ac:dyDescent="0.25">
      <c r="N52">
        <v>49</v>
      </c>
      <c r="O52">
        <f t="shared" si="9"/>
        <v>2</v>
      </c>
    </row>
    <row r="53" spans="14:15" x14ac:dyDescent="0.25">
      <c r="N53">
        <v>50</v>
      </c>
      <c r="O53">
        <f t="shared" si="9"/>
        <v>0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abSelected="1" zoomScale="85" zoomScaleNormal="85" workbookViewId="0">
      <selection activeCell="K7" sqref="K7"/>
    </sheetView>
  </sheetViews>
  <sheetFormatPr defaultRowHeight="15.75" x14ac:dyDescent="0.25"/>
  <cols>
    <col min="5" max="6" width="5.109375" bestFit="1" customWidth="1"/>
    <col min="7" max="9" width="5.109375" customWidth="1"/>
    <col min="10" max="10" width="12.44140625" customWidth="1"/>
    <col min="11" max="11" width="6.5546875" customWidth="1"/>
  </cols>
  <sheetData>
    <row r="1" spans="1:15" x14ac:dyDescent="0.25">
      <c r="A1" t="s">
        <v>5</v>
      </c>
      <c r="L1" t="s">
        <v>3</v>
      </c>
      <c r="N1" t="s">
        <v>40</v>
      </c>
    </row>
    <row r="2" spans="1:15" x14ac:dyDescent="0.25">
      <c r="A2" s="6" t="s">
        <v>0</v>
      </c>
      <c r="B2" s="6" t="s">
        <v>1</v>
      </c>
      <c r="C2" s="6" t="s">
        <v>4</v>
      </c>
      <c r="D2" s="8" t="s">
        <v>38</v>
      </c>
      <c r="E2" s="8" t="s">
        <v>36</v>
      </c>
      <c r="F2" s="8" t="s">
        <v>41</v>
      </c>
      <c r="G2" s="8" t="s">
        <v>43</v>
      </c>
      <c r="H2" s="8"/>
      <c r="I2" s="8"/>
      <c r="J2" s="8" t="s">
        <v>42</v>
      </c>
      <c r="K2" s="8" t="s">
        <v>45</v>
      </c>
      <c r="L2" t="s">
        <v>2</v>
      </c>
      <c r="N2" t="s">
        <v>0</v>
      </c>
      <c r="O2" t="s">
        <v>1</v>
      </c>
    </row>
    <row r="3" spans="1:15" x14ac:dyDescent="0.25">
      <c r="A3" s="7">
        <v>15</v>
      </c>
      <c r="B3" s="7">
        <v>67</v>
      </c>
      <c r="C3" s="7">
        <v>0</v>
      </c>
      <c r="D3" s="9">
        <f>$A$14+A3*$B$14+B3*$C$14</f>
        <v>-40</v>
      </c>
      <c r="E3" s="11">
        <f>1/(1+EXP(-D3))</f>
        <v>4.2483542552915889E-18</v>
      </c>
      <c r="F3" s="11">
        <f>1-E3</f>
        <v>1</v>
      </c>
      <c r="G3" s="11"/>
      <c r="H3" s="11"/>
      <c r="I3" s="11"/>
      <c r="J3" s="10">
        <f>F3*E3</f>
        <v>4.2483542552915889E-18</v>
      </c>
      <c r="K3">
        <f>LN(J3)</f>
        <v>-40</v>
      </c>
      <c r="L3">
        <v>-10</v>
      </c>
      <c r="M3">
        <f t="shared" ref="M3:M13" si="0">1/(1+EXP(-L3))</f>
        <v>4.5397868702434395E-5</v>
      </c>
      <c r="N3">
        <v>0</v>
      </c>
      <c r="O3">
        <f t="shared" ref="O3:O34" si="1">($A$14+$B$14*N3)/-$C$14</f>
        <v>140</v>
      </c>
    </row>
    <row r="4" spans="1:15" x14ac:dyDescent="0.25">
      <c r="A4" s="7">
        <v>23</v>
      </c>
      <c r="B4" s="7">
        <v>77</v>
      </c>
      <c r="C4" s="7">
        <v>0</v>
      </c>
      <c r="D4" s="9">
        <f>$A$14+A4*$B$14+B4*$C$14</f>
        <v>-12.400000000000006</v>
      </c>
      <c r="E4" s="11">
        <f t="shared" ref="E4:E5" si="2">1/(1+EXP(-D4))</f>
        <v>4.1185717448326061E-6</v>
      </c>
      <c r="F4" s="11">
        <f t="shared" ref="F4:F5" si="3">1-E4</f>
        <v>0.99999588142825513</v>
      </c>
      <c r="G4" s="11"/>
      <c r="H4" s="11"/>
      <c r="I4" s="11"/>
      <c r="J4" s="10">
        <f t="shared" ref="J4:J5" si="4">F4*E4</f>
        <v>4.1185547821993885E-6</v>
      </c>
      <c r="K4">
        <f>LN(J4)</f>
        <v>-12.400008237160458</v>
      </c>
      <c r="L4">
        <v>-9</v>
      </c>
      <c r="M4">
        <f t="shared" si="0"/>
        <v>1.2339457598623172E-4</v>
      </c>
      <c r="N4">
        <v>1</v>
      </c>
      <c r="O4">
        <f t="shared" si="1"/>
        <v>137.80000000000001</v>
      </c>
    </row>
    <row r="5" spans="1:15" x14ac:dyDescent="0.25">
      <c r="A5" s="7">
        <v>44</v>
      </c>
      <c r="B5" s="7">
        <v>50</v>
      </c>
      <c r="C5" s="7">
        <v>1</v>
      </c>
      <c r="D5" s="9">
        <f>$A$14+A5*$B$14+B5*$C$14</f>
        <v>6.8000000000000114</v>
      </c>
      <c r="E5" s="11">
        <f t="shared" si="2"/>
        <v>0.99888746396713979</v>
      </c>
      <c r="F5" s="11">
        <f t="shared" si="3"/>
        <v>1.1125360328602119E-3</v>
      </c>
      <c r="G5" s="11"/>
      <c r="H5" s="11"/>
      <c r="I5" s="11"/>
      <c r="J5" s="10">
        <f t="shared" si="4"/>
        <v>1.1112982964357994E-3</v>
      </c>
      <c r="K5">
        <f>LN(J5)</f>
        <v>-6.8022263107210277</v>
      </c>
      <c r="L5">
        <v>-8</v>
      </c>
      <c r="M5">
        <f t="shared" si="0"/>
        <v>3.3535013046647811E-4</v>
      </c>
      <c r="N5">
        <v>2</v>
      </c>
      <c r="O5">
        <f t="shared" si="1"/>
        <v>135.6</v>
      </c>
    </row>
    <row r="6" spans="1:15" x14ac:dyDescent="0.25">
      <c r="I6" s="5" t="s">
        <v>37</v>
      </c>
      <c r="J6" s="12">
        <f>J3*J4*J5</f>
        <v>1.9444474901671547E-26</v>
      </c>
      <c r="K6">
        <f>SUM(K3:K5)</f>
        <v>-59.202234547881481</v>
      </c>
      <c r="L6">
        <v>-7</v>
      </c>
      <c r="M6">
        <f t="shared" si="0"/>
        <v>9.1105119440064539E-4</v>
      </c>
      <c r="N6">
        <v>3</v>
      </c>
      <c r="O6">
        <f t="shared" si="1"/>
        <v>133.4</v>
      </c>
    </row>
    <row r="7" spans="1:15" x14ac:dyDescent="0.25">
      <c r="L7">
        <v>-6</v>
      </c>
      <c r="M7">
        <f t="shared" si="0"/>
        <v>2.4726231566347743E-3</v>
      </c>
      <c r="N7">
        <v>4</v>
      </c>
      <c r="O7">
        <f t="shared" si="1"/>
        <v>131.19999999999999</v>
      </c>
    </row>
    <row r="8" spans="1:15" x14ac:dyDescent="0.25">
      <c r="L8">
        <v>-5</v>
      </c>
      <c r="M8">
        <f t="shared" si="0"/>
        <v>6.6928509242848554E-3</v>
      </c>
      <c r="N8">
        <v>5</v>
      </c>
      <c r="O8">
        <f t="shared" si="1"/>
        <v>129</v>
      </c>
    </row>
    <row r="9" spans="1:15" x14ac:dyDescent="0.25">
      <c r="A9" t="s">
        <v>31</v>
      </c>
      <c r="L9">
        <v>-4</v>
      </c>
      <c r="M9">
        <f t="shared" si="0"/>
        <v>1.7986209962091559E-2</v>
      </c>
      <c r="N9">
        <v>6</v>
      </c>
      <c r="O9">
        <f t="shared" si="1"/>
        <v>126.8</v>
      </c>
    </row>
    <row r="10" spans="1:15" x14ac:dyDescent="0.25">
      <c r="A10" t="s">
        <v>32</v>
      </c>
      <c r="L10">
        <v>-3</v>
      </c>
      <c r="M10">
        <f t="shared" si="0"/>
        <v>4.7425873177566781E-2</v>
      </c>
      <c r="N10">
        <v>7</v>
      </c>
      <c r="O10">
        <f t="shared" si="1"/>
        <v>124.6</v>
      </c>
    </row>
    <row r="11" spans="1:15" x14ac:dyDescent="0.25">
      <c r="L11">
        <v>-2</v>
      </c>
      <c r="M11">
        <f t="shared" si="0"/>
        <v>0.11920292202211755</v>
      </c>
      <c r="N11">
        <v>8</v>
      </c>
      <c r="O11">
        <f t="shared" si="1"/>
        <v>122.4</v>
      </c>
    </row>
    <row r="12" spans="1:15" x14ac:dyDescent="0.25">
      <c r="A12" s="5" t="s">
        <v>39</v>
      </c>
      <c r="L12">
        <v>-1</v>
      </c>
      <c r="M12">
        <f t="shared" si="0"/>
        <v>0.2689414213699951</v>
      </c>
      <c r="N12">
        <v>9</v>
      </c>
      <c r="O12">
        <f t="shared" si="1"/>
        <v>120.2</v>
      </c>
    </row>
    <row r="13" spans="1:15" x14ac:dyDescent="0.25">
      <c r="A13" t="s">
        <v>33</v>
      </c>
      <c r="B13" t="s">
        <v>34</v>
      </c>
      <c r="C13" t="s">
        <v>35</v>
      </c>
      <c r="L13">
        <v>0</v>
      </c>
      <c r="M13">
        <f t="shared" si="0"/>
        <v>0.5</v>
      </c>
      <c r="N13">
        <v>10</v>
      </c>
      <c r="O13">
        <f t="shared" si="1"/>
        <v>118</v>
      </c>
    </row>
    <row r="14" spans="1:15" x14ac:dyDescent="0.25">
      <c r="A14">
        <v>-140</v>
      </c>
      <c r="B14">
        <v>2.2000000000000002</v>
      </c>
      <c r="C14">
        <v>1</v>
      </c>
      <c r="L14">
        <v>1</v>
      </c>
      <c r="M14">
        <f t="shared" ref="M14:M23" si="5">1/(1+EXP(-L14))</f>
        <v>0.7310585786300049</v>
      </c>
      <c r="N14">
        <v>11</v>
      </c>
      <c r="O14">
        <f t="shared" si="1"/>
        <v>115.8</v>
      </c>
    </row>
    <row r="15" spans="1:15" x14ac:dyDescent="0.25">
      <c r="L15">
        <v>2</v>
      </c>
      <c r="M15">
        <f t="shared" si="5"/>
        <v>0.88079707797788231</v>
      </c>
      <c r="N15">
        <v>12</v>
      </c>
      <c r="O15">
        <f t="shared" si="1"/>
        <v>113.6</v>
      </c>
    </row>
    <row r="16" spans="1:15" x14ac:dyDescent="0.25">
      <c r="L16">
        <v>3</v>
      </c>
      <c r="M16">
        <f t="shared" si="5"/>
        <v>0.95257412682243336</v>
      </c>
      <c r="N16">
        <v>13</v>
      </c>
      <c r="O16">
        <f t="shared" si="1"/>
        <v>111.4</v>
      </c>
    </row>
    <row r="17" spans="12:15" x14ac:dyDescent="0.25">
      <c r="L17">
        <v>4</v>
      </c>
      <c r="M17">
        <f t="shared" si="5"/>
        <v>0.98201379003790845</v>
      </c>
      <c r="N17">
        <v>14</v>
      </c>
      <c r="O17">
        <f t="shared" si="1"/>
        <v>109.19999999999999</v>
      </c>
    </row>
    <row r="18" spans="12:15" x14ac:dyDescent="0.25">
      <c r="L18">
        <v>5</v>
      </c>
      <c r="M18">
        <f t="shared" si="5"/>
        <v>0.99330714907571527</v>
      </c>
      <c r="N18">
        <v>15</v>
      </c>
      <c r="O18">
        <f t="shared" si="1"/>
        <v>107</v>
      </c>
    </row>
    <row r="19" spans="12:15" x14ac:dyDescent="0.25">
      <c r="L19">
        <v>6</v>
      </c>
      <c r="M19">
        <f t="shared" si="5"/>
        <v>0.99752737684336534</v>
      </c>
      <c r="N19">
        <v>16</v>
      </c>
      <c r="O19">
        <f t="shared" si="1"/>
        <v>104.8</v>
      </c>
    </row>
    <row r="20" spans="12:15" x14ac:dyDescent="0.25">
      <c r="L20">
        <v>7</v>
      </c>
      <c r="M20">
        <f t="shared" si="5"/>
        <v>0.9990889488055994</v>
      </c>
      <c r="N20">
        <v>17</v>
      </c>
      <c r="O20">
        <f t="shared" si="1"/>
        <v>102.6</v>
      </c>
    </row>
    <row r="21" spans="12:15" x14ac:dyDescent="0.25">
      <c r="L21">
        <v>8</v>
      </c>
      <c r="M21">
        <f t="shared" si="5"/>
        <v>0.99966464986953363</v>
      </c>
      <c r="N21">
        <v>18</v>
      </c>
      <c r="O21">
        <f t="shared" si="1"/>
        <v>100.4</v>
      </c>
    </row>
    <row r="22" spans="12:15" x14ac:dyDescent="0.25">
      <c r="L22">
        <v>9</v>
      </c>
      <c r="M22">
        <f t="shared" si="5"/>
        <v>0.99987660542401369</v>
      </c>
      <c r="N22">
        <v>19</v>
      </c>
      <c r="O22">
        <f t="shared" si="1"/>
        <v>98.199999999999989</v>
      </c>
    </row>
    <row r="23" spans="12:15" x14ac:dyDescent="0.25">
      <c r="L23">
        <v>10</v>
      </c>
      <c r="M23">
        <f t="shared" si="5"/>
        <v>0.99995460213129761</v>
      </c>
      <c r="N23">
        <v>20</v>
      </c>
      <c r="O23">
        <f t="shared" si="1"/>
        <v>96</v>
      </c>
    </row>
    <row r="24" spans="12:15" x14ac:dyDescent="0.25">
      <c r="N24">
        <v>21</v>
      </c>
      <c r="O24">
        <f t="shared" si="1"/>
        <v>93.8</v>
      </c>
    </row>
    <row r="25" spans="12:15" x14ac:dyDescent="0.25">
      <c r="N25">
        <v>22</v>
      </c>
      <c r="O25">
        <f t="shared" si="1"/>
        <v>91.6</v>
      </c>
    </row>
    <row r="26" spans="12:15" x14ac:dyDescent="0.25">
      <c r="N26">
        <v>23</v>
      </c>
      <c r="O26">
        <f t="shared" si="1"/>
        <v>89.4</v>
      </c>
    </row>
    <row r="27" spans="12:15" x14ac:dyDescent="0.25">
      <c r="N27">
        <v>24</v>
      </c>
      <c r="O27">
        <f t="shared" si="1"/>
        <v>87.199999999999989</v>
      </c>
    </row>
    <row r="28" spans="12:15" x14ac:dyDescent="0.25">
      <c r="N28">
        <v>25</v>
      </c>
      <c r="O28">
        <f t="shared" si="1"/>
        <v>85</v>
      </c>
    </row>
    <row r="29" spans="12:15" x14ac:dyDescent="0.25">
      <c r="N29">
        <v>26</v>
      </c>
      <c r="O29">
        <f t="shared" si="1"/>
        <v>82.8</v>
      </c>
    </row>
    <row r="30" spans="12:15" x14ac:dyDescent="0.25">
      <c r="N30">
        <v>27</v>
      </c>
      <c r="O30">
        <f t="shared" si="1"/>
        <v>80.599999999999994</v>
      </c>
    </row>
    <row r="31" spans="12:15" x14ac:dyDescent="0.25">
      <c r="N31">
        <v>28</v>
      </c>
      <c r="O31">
        <f t="shared" si="1"/>
        <v>78.399999999999991</v>
      </c>
    </row>
    <row r="32" spans="12:15" x14ac:dyDescent="0.25">
      <c r="N32">
        <v>29</v>
      </c>
      <c r="O32">
        <f t="shared" si="1"/>
        <v>76.199999999999989</v>
      </c>
    </row>
    <row r="33" spans="14:15" x14ac:dyDescent="0.25">
      <c r="N33">
        <v>30</v>
      </c>
      <c r="O33">
        <f t="shared" si="1"/>
        <v>74</v>
      </c>
    </row>
    <row r="34" spans="14:15" x14ac:dyDescent="0.25">
      <c r="N34">
        <v>31</v>
      </c>
      <c r="O34">
        <f t="shared" si="1"/>
        <v>71.8</v>
      </c>
    </row>
    <row r="35" spans="14:15" x14ac:dyDescent="0.25">
      <c r="N35">
        <v>32</v>
      </c>
      <c r="O35">
        <f t="shared" ref="O35:O66" si="6">($A$14+$B$14*N35)/-$C$14</f>
        <v>69.599999999999994</v>
      </c>
    </row>
    <row r="36" spans="14:15" x14ac:dyDescent="0.25">
      <c r="N36">
        <v>33</v>
      </c>
      <c r="O36">
        <f t="shared" si="6"/>
        <v>67.399999999999991</v>
      </c>
    </row>
    <row r="37" spans="14:15" x14ac:dyDescent="0.25">
      <c r="N37">
        <v>34</v>
      </c>
      <c r="O37">
        <f t="shared" si="6"/>
        <v>65.199999999999989</v>
      </c>
    </row>
    <row r="38" spans="14:15" x14ac:dyDescent="0.25">
      <c r="N38">
        <v>35</v>
      </c>
      <c r="O38">
        <f t="shared" si="6"/>
        <v>63</v>
      </c>
    </row>
    <row r="39" spans="14:15" x14ac:dyDescent="0.25">
      <c r="N39">
        <v>36</v>
      </c>
      <c r="O39">
        <f t="shared" si="6"/>
        <v>60.8</v>
      </c>
    </row>
    <row r="40" spans="14:15" x14ac:dyDescent="0.25">
      <c r="N40">
        <v>37</v>
      </c>
      <c r="O40">
        <f t="shared" si="6"/>
        <v>58.599999999999994</v>
      </c>
    </row>
    <row r="41" spans="14:15" x14ac:dyDescent="0.25">
      <c r="N41">
        <v>38</v>
      </c>
      <c r="O41">
        <f t="shared" si="6"/>
        <v>56.399999999999991</v>
      </c>
    </row>
    <row r="42" spans="14:15" x14ac:dyDescent="0.25">
      <c r="N42">
        <v>39</v>
      </c>
      <c r="O42">
        <f t="shared" si="6"/>
        <v>54.199999999999989</v>
      </c>
    </row>
    <row r="43" spans="14:15" x14ac:dyDescent="0.25">
      <c r="N43">
        <v>40</v>
      </c>
      <c r="O43">
        <f t="shared" si="6"/>
        <v>52</v>
      </c>
    </row>
    <row r="44" spans="14:15" x14ac:dyDescent="0.25">
      <c r="N44">
        <v>41</v>
      </c>
      <c r="O44">
        <f t="shared" si="6"/>
        <v>49.8</v>
      </c>
    </row>
    <row r="45" spans="14:15" x14ac:dyDescent="0.25">
      <c r="N45">
        <v>42</v>
      </c>
      <c r="O45">
        <f t="shared" si="6"/>
        <v>47.599999999999994</v>
      </c>
    </row>
    <row r="46" spans="14:15" x14ac:dyDescent="0.25">
      <c r="N46">
        <v>43</v>
      </c>
      <c r="O46">
        <f t="shared" si="6"/>
        <v>45.399999999999991</v>
      </c>
    </row>
    <row r="47" spans="14:15" x14ac:dyDescent="0.25">
      <c r="N47">
        <v>44</v>
      </c>
      <c r="O47">
        <f t="shared" si="6"/>
        <v>43.199999999999989</v>
      </c>
    </row>
    <row r="48" spans="14:15" x14ac:dyDescent="0.25">
      <c r="N48">
        <v>45</v>
      </c>
      <c r="O48">
        <f t="shared" si="6"/>
        <v>40.999999999999986</v>
      </c>
    </row>
    <row r="49" spans="14:15" x14ac:dyDescent="0.25">
      <c r="N49">
        <v>46</v>
      </c>
      <c r="O49">
        <f t="shared" si="6"/>
        <v>38.799999999999997</v>
      </c>
    </row>
    <row r="50" spans="14:15" x14ac:dyDescent="0.25">
      <c r="N50">
        <v>47</v>
      </c>
      <c r="O50">
        <f t="shared" si="6"/>
        <v>36.599999999999994</v>
      </c>
    </row>
    <row r="51" spans="14:15" x14ac:dyDescent="0.25">
      <c r="N51">
        <v>48</v>
      </c>
      <c r="O51">
        <f t="shared" si="6"/>
        <v>34.399999999999991</v>
      </c>
    </row>
    <row r="52" spans="14:15" x14ac:dyDescent="0.25">
      <c r="N52">
        <v>49</v>
      </c>
      <c r="O52">
        <f t="shared" si="6"/>
        <v>32.199999999999989</v>
      </c>
    </row>
    <row r="53" spans="14:15" x14ac:dyDescent="0.25">
      <c r="N53">
        <v>50</v>
      </c>
      <c r="O53">
        <f t="shared" si="6"/>
        <v>29.999999999999986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H9" sqref="H9"/>
    </sheetView>
  </sheetViews>
  <sheetFormatPr defaultRowHeight="15.75" x14ac:dyDescent="0.25"/>
  <sheetData>
    <row r="1" spans="1:9" x14ac:dyDescent="0.25">
      <c r="A1" t="s">
        <v>6</v>
      </c>
    </row>
    <row r="2" spans="1:9" ht="16.5" thickBot="1" x14ac:dyDescent="0.3"/>
    <row r="3" spans="1:9" x14ac:dyDescent="0.25">
      <c r="A3" s="4" t="s">
        <v>7</v>
      </c>
      <c r="B3" s="4"/>
    </row>
    <row r="4" spans="1:9" x14ac:dyDescent="0.25">
      <c r="A4" s="1" t="s">
        <v>8</v>
      </c>
      <c r="B4" s="1">
        <v>0.72852642063469353</v>
      </c>
    </row>
    <row r="5" spans="1:9" x14ac:dyDescent="0.25">
      <c r="A5" s="1" t="s">
        <v>9</v>
      </c>
      <c r="B5" s="1">
        <v>0.53075074556279844</v>
      </c>
    </row>
    <row r="6" spans="1:9" x14ac:dyDescent="0.25">
      <c r="A6" s="1" t="s">
        <v>10</v>
      </c>
      <c r="B6" s="1">
        <v>0.45254253648993154</v>
      </c>
    </row>
    <row r="7" spans="1:9" x14ac:dyDescent="0.25">
      <c r="A7" s="1" t="s">
        <v>11</v>
      </c>
      <c r="B7" s="1">
        <v>29.312034812931635</v>
      </c>
    </row>
    <row r="8" spans="1:9" ht="16.5" thickBot="1" x14ac:dyDescent="0.3">
      <c r="A8" s="2" t="s">
        <v>12</v>
      </c>
      <c r="B8" s="2">
        <v>8</v>
      </c>
    </row>
    <row r="10" spans="1:9" ht="16.5" thickBot="1" x14ac:dyDescent="0.3">
      <c r="A10" t="s">
        <v>13</v>
      </c>
    </row>
    <row r="11" spans="1:9" x14ac:dyDescent="0.25">
      <c r="A11" s="3"/>
      <c r="B11" s="3" t="s">
        <v>18</v>
      </c>
      <c r="C11" s="3" t="s">
        <v>19</v>
      </c>
      <c r="D11" s="3" t="s">
        <v>20</v>
      </c>
      <c r="E11" s="3" t="s">
        <v>21</v>
      </c>
      <c r="F11" s="3" t="s">
        <v>22</v>
      </c>
    </row>
    <row r="12" spans="1:9" x14ac:dyDescent="0.25">
      <c r="A12" s="1" t="s">
        <v>14</v>
      </c>
      <c r="B12" s="1">
        <v>1</v>
      </c>
      <c r="C12" s="1">
        <v>5830.8276907529034</v>
      </c>
      <c r="D12" s="1">
        <v>5830.8276907529034</v>
      </c>
      <c r="E12" s="1">
        <v>6.7863815302086206</v>
      </c>
      <c r="F12" s="1">
        <v>4.0386673793570756E-2</v>
      </c>
    </row>
    <row r="13" spans="1:9" x14ac:dyDescent="0.25">
      <c r="A13" s="1" t="s">
        <v>15</v>
      </c>
      <c r="B13" s="1">
        <v>6</v>
      </c>
      <c r="C13" s="1">
        <v>5155.1723092470966</v>
      </c>
      <c r="D13" s="1">
        <v>859.19538487451609</v>
      </c>
      <c r="E13" s="1"/>
      <c r="F13" s="1"/>
    </row>
    <row r="14" spans="1:9" ht="16.5" thickBot="1" x14ac:dyDescent="0.3">
      <c r="A14" s="2" t="s">
        <v>16</v>
      </c>
      <c r="B14" s="2">
        <v>7</v>
      </c>
      <c r="C14" s="2">
        <v>10986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23</v>
      </c>
      <c r="C16" s="3" t="s">
        <v>11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25">
      <c r="A17" s="1" t="s">
        <v>17</v>
      </c>
      <c r="B17" s="1">
        <v>-11.080343607882767</v>
      </c>
      <c r="C17" s="1">
        <v>25.284287645335176</v>
      </c>
      <c r="D17" s="1">
        <v>-0.43823040472042069</v>
      </c>
      <c r="E17" s="1">
        <v>0.67655672603368522</v>
      </c>
      <c r="F17" s="1">
        <v>-72.948766695011756</v>
      </c>
      <c r="G17" s="1">
        <v>50.788079479246214</v>
      </c>
      <c r="H17" s="1">
        <v>-72.948766695011756</v>
      </c>
      <c r="I17" s="1">
        <v>50.788079479246214</v>
      </c>
    </row>
    <row r="18" spans="1:9" ht="16.5" thickBot="1" x14ac:dyDescent="0.3">
      <c r="A18" s="2" t="s">
        <v>30</v>
      </c>
      <c r="B18" s="2">
        <v>2.427488630621526</v>
      </c>
      <c r="C18" s="2">
        <v>0.93183296136557281</v>
      </c>
      <c r="D18" s="2">
        <v>2.6050684310030365</v>
      </c>
      <c r="E18" s="2">
        <v>4.0386673793570756E-2</v>
      </c>
      <c r="F18" s="2">
        <v>0.14737551416859329</v>
      </c>
      <c r="G18" s="2">
        <v>4.7076017470744587</v>
      </c>
      <c r="H18" s="2">
        <v>0.14737551416859329</v>
      </c>
      <c r="I18" s="2">
        <v>4.7076017470744587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ロジスティック回帰</vt:lpstr>
      <vt:lpstr>ロジスティック回帰 (3つで行う)</vt:lpstr>
      <vt:lpstr>Sheet2</vt:lpstr>
    </vt:vector>
  </TitlesOfParts>
  <Company>富士通株式会社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SBG</dc:creator>
  <cp:lastModifiedBy>SBG</cp:lastModifiedBy>
  <dcterms:created xsi:type="dcterms:W3CDTF">2016-01-07T01:27:28Z</dcterms:created>
  <dcterms:modified xsi:type="dcterms:W3CDTF">2016-01-08T05:41:00Z</dcterms:modified>
</cp:coreProperties>
</file>