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ch/VSCode/python/lapyuta/sensitivity/"/>
    </mc:Choice>
  </mc:AlternateContent>
  <xr:revisionPtr revIDLastSave="0" documentId="8_{D4C6C8B2-293A-6640-BCFD-4F61A5A778C6}" xr6:coauthVersionLast="47" xr6:coauthVersionMax="47" xr10:uidLastSave="{00000000-0000-0000-0000-000000000000}"/>
  <bookViews>
    <workbookView xWindow="3820" yWindow="-19800" windowWidth="29400" windowHeight="16600" xr2:uid="{445A5D86-89E8-164E-B175-7A2495848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G11" i="1"/>
  <c r="I8" i="1"/>
  <c r="H8" i="1"/>
  <c r="G8" i="1"/>
  <c r="E8" i="1"/>
  <c r="K5" i="1"/>
  <c r="C120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K8" i="1"/>
  <c r="I5" i="1"/>
  <c r="E127" i="1" s="1"/>
  <c r="D72" i="1" l="1"/>
  <c r="D26" i="1"/>
  <c r="D47" i="1"/>
  <c r="D87" i="1"/>
  <c r="E106" i="1"/>
  <c r="E79" i="1"/>
  <c r="D51" i="1"/>
  <c r="D79" i="1"/>
  <c r="F40" i="1"/>
  <c r="E72" i="1"/>
  <c r="D33" i="1"/>
  <c r="F65" i="1"/>
  <c r="D113" i="1"/>
  <c r="E113" i="1"/>
  <c r="D12" i="1"/>
  <c r="E12" i="1"/>
  <c r="D44" i="1"/>
  <c r="E51" i="1"/>
  <c r="F18" i="1"/>
  <c r="D106" i="1"/>
  <c r="D58" i="1"/>
  <c r="D19" i="1"/>
  <c r="D37" i="1"/>
  <c r="D93" i="1"/>
  <c r="F97" i="1"/>
  <c r="E26" i="1"/>
  <c r="D86" i="1"/>
  <c r="E93" i="1"/>
  <c r="E54" i="1"/>
  <c r="E47" i="1"/>
  <c r="D54" i="1"/>
  <c r="D61" i="1"/>
  <c r="D68" i="1"/>
  <c r="F109" i="1"/>
  <c r="E116" i="1"/>
  <c r="F15" i="1"/>
  <c r="D22" i="1"/>
  <c r="D62" i="1"/>
  <c r="D69" i="1"/>
  <c r="D76" i="1"/>
  <c r="F117" i="1"/>
  <c r="E22" i="1"/>
  <c r="D29" i="1"/>
  <c r="D36" i="1"/>
  <c r="D43" i="1"/>
  <c r="E76" i="1"/>
  <c r="D83" i="1"/>
  <c r="F90" i="1"/>
  <c r="D97" i="1"/>
  <c r="E29" i="1"/>
  <c r="E97" i="1"/>
  <c r="D118" i="1"/>
  <c r="E33" i="1"/>
  <c r="E58" i="1"/>
  <c r="E83" i="1"/>
  <c r="D102" i="1"/>
  <c r="D121" i="1"/>
  <c r="E15" i="1"/>
  <c r="F33" i="1"/>
  <c r="E40" i="1"/>
  <c r="F58" i="1"/>
  <c r="E65" i="1"/>
  <c r="F83" i="1"/>
  <c r="E90" i="1"/>
  <c r="E102" i="1"/>
  <c r="E109" i="1"/>
  <c r="E121" i="1"/>
  <c r="D23" i="1"/>
  <c r="D48" i="1"/>
  <c r="E14" i="1"/>
  <c r="F24" i="1"/>
  <c r="F28" i="1"/>
  <c r="F35" i="1"/>
  <c r="F38" i="1"/>
  <c r="F42" i="1"/>
  <c r="F49" i="1"/>
  <c r="F53" i="1"/>
  <c r="F60" i="1"/>
  <c r="F63" i="1"/>
  <c r="F67" i="1"/>
  <c r="F74" i="1"/>
  <c r="F78" i="1"/>
  <c r="F85" i="1"/>
  <c r="F88" i="1"/>
  <c r="F92" i="1"/>
  <c r="E96" i="1"/>
  <c r="F104" i="1"/>
  <c r="D108" i="1"/>
  <c r="E112" i="1"/>
  <c r="E119" i="1"/>
  <c r="F14" i="1"/>
  <c r="E18" i="1"/>
  <c r="D101" i="1"/>
  <c r="E108" i="1"/>
  <c r="F112" i="1"/>
  <c r="D116" i="1"/>
  <c r="F119" i="1"/>
  <c r="F124" i="1"/>
  <c r="E37" i="1"/>
  <c r="E55" i="1"/>
  <c r="E69" i="1"/>
  <c r="E80" i="1"/>
  <c r="F102" i="1"/>
  <c r="E13" i="1"/>
  <c r="E23" i="1"/>
  <c r="D34" i="1"/>
  <c r="F44" i="1"/>
  <c r="D52" i="1"/>
  <c r="D59" i="1"/>
  <c r="D66" i="1"/>
  <c r="E73" i="1"/>
  <c r="F80" i="1"/>
  <c r="F87" i="1"/>
  <c r="F94" i="1"/>
  <c r="D107" i="1"/>
  <c r="F13" i="1"/>
  <c r="D17" i="1"/>
  <c r="F23" i="1"/>
  <c r="E27" i="1"/>
  <c r="E34" i="1"/>
  <c r="E41" i="1"/>
  <c r="F48" i="1"/>
  <c r="E52" i="1"/>
  <c r="E59" i="1"/>
  <c r="E66" i="1"/>
  <c r="F73" i="1"/>
  <c r="E77" i="1"/>
  <c r="E84" i="1"/>
  <c r="E91" i="1"/>
  <c r="E99" i="1"/>
  <c r="D103" i="1"/>
  <c r="E107" i="1"/>
  <c r="D111" i="1"/>
  <c r="E114" i="1"/>
  <c r="E118" i="1"/>
  <c r="E19" i="1"/>
  <c r="E44" i="1"/>
  <c r="E94" i="1"/>
  <c r="F113" i="1"/>
  <c r="F19" i="1"/>
  <c r="F30" i="1"/>
  <c r="F37" i="1"/>
  <c r="E48" i="1"/>
  <c r="F55" i="1"/>
  <c r="F62" i="1"/>
  <c r="F69" i="1"/>
  <c r="D77" i="1"/>
  <c r="D84" i="1"/>
  <c r="D91" i="1"/>
  <c r="E20" i="1"/>
  <c r="F27" i="1"/>
  <c r="D31" i="1"/>
  <c r="F34" i="1"/>
  <c r="D38" i="1"/>
  <c r="E45" i="1"/>
  <c r="F52" i="1"/>
  <c r="D56" i="1"/>
  <c r="F59" i="1"/>
  <c r="D63" i="1"/>
  <c r="E70" i="1"/>
  <c r="F77" i="1"/>
  <c r="D81" i="1"/>
  <c r="F84" i="1"/>
  <c r="D88" i="1"/>
  <c r="F99" i="1"/>
  <c r="F107" i="1"/>
  <c r="E111" i="1"/>
  <c r="F114" i="1"/>
  <c r="F118" i="1"/>
  <c r="D123" i="1"/>
  <c r="D13" i="1"/>
  <c r="E30" i="1"/>
  <c r="E62" i="1"/>
  <c r="D73" i="1"/>
  <c r="E87" i="1"/>
  <c r="D27" i="1"/>
  <c r="D41" i="1"/>
  <c r="E17" i="1"/>
  <c r="D14" i="1"/>
  <c r="F20" i="1"/>
  <c r="E24" i="1"/>
  <c r="E31" i="1"/>
  <c r="E38" i="1"/>
  <c r="E42" i="1"/>
  <c r="F45" i="1"/>
  <c r="E49" i="1"/>
  <c r="E56" i="1"/>
  <c r="E63" i="1"/>
  <c r="E67" i="1"/>
  <c r="F70" i="1"/>
  <c r="E74" i="1"/>
  <c r="E81" i="1"/>
  <c r="E88" i="1"/>
  <c r="E92" i="1"/>
  <c r="D96" i="1"/>
  <c r="E104" i="1"/>
  <c r="E123" i="1"/>
  <c r="D126" i="1"/>
  <c r="E126" i="1"/>
  <c r="F123" i="1"/>
  <c r="D127" i="1"/>
  <c r="D11" i="1"/>
  <c r="E25" i="1"/>
  <c r="F29" i="1"/>
  <c r="D32" i="1"/>
  <c r="E36" i="1"/>
  <c r="D39" i="1"/>
  <c r="E43" i="1"/>
  <c r="F47" i="1"/>
  <c r="E50" i="1"/>
  <c r="F54" i="1"/>
  <c r="D57" i="1"/>
  <c r="E61" i="1"/>
  <c r="D64" i="1"/>
  <c r="E68" i="1"/>
  <c r="F72" i="1"/>
  <c r="E75" i="1"/>
  <c r="F79" i="1"/>
  <c r="D82" i="1"/>
  <c r="E86" i="1"/>
  <c r="D89" i="1"/>
  <c r="F93" i="1"/>
  <c r="D98" i="1"/>
  <c r="E101" i="1"/>
  <c r="E103" i="1"/>
  <c r="F108" i="1"/>
  <c r="D122" i="1"/>
  <c r="F125" i="1"/>
  <c r="D124" i="1"/>
  <c r="F120" i="1"/>
  <c r="D119" i="1"/>
  <c r="F115" i="1"/>
  <c r="D114" i="1"/>
  <c r="F110" i="1"/>
  <c r="D109" i="1"/>
  <c r="F105" i="1"/>
  <c r="D104" i="1"/>
  <c r="F100" i="1"/>
  <c r="D99" i="1"/>
  <c r="F95" i="1"/>
  <c r="D94" i="1"/>
  <c r="E125" i="1"/>
  <c r="E120" i="1"/>
  <c r="E115" i="1"/>
  <c r="E110" i="1"/>
  <c r="E105" i="1"/>
  <c r="E100" i="1"/>
  <c r="F126" i="1"/>
  <c r="D125" i="1"/>
  <c r="F121" i="1"/>
  <c r="D120" i="1"/>
  <c r="F116" i="1"/>
  <c r="D115" i="1"/>
  <c r="F111" i="1"/>
  <c r="D110" i="1"/>
  <c r="F106" i="1"/>
  <c r="D105" i="1"/>
  <c r="F101" i="1"/>
  <c r="D100" i="1"/>
  <c r="F96" i="1"/>
  <c r="D95" i="1"/>
  <c r="F91" i="1"/>
  <c r="D90" i="1"/>
  <c r="F86" i="1"/>
  <c r="D85" i="1"/>
  <c r="F81" i="1"/>
  <c r="D80" i="1"/>
  <c r="F76" i="1"/>
  <c r="D75" i="1"/>
  <c r="F71" i="1"/>
  <c r="D70" i="1"/>
  <c r="F66" i="1"/>
  <c r="D65" i="1"/>
  <c r="F61" i="1"/>
  <c r="D60" i="1"/>
  <c r="F56" i="1"/>
  <c r="D55" i="1"/>
  <c r="F51" i="1"/>
  <c r="D50" i="1"/>
  <c r="F46" i="1"/>
  <c r="D45" i="1"/>
  <c r="F41" i="1"/>
  <c r="D40" i="1"/>
  <c r="F36" i="1"/>
  <c r="D35" i="1"/>
  <c r="F31" i="1"/>
  <c r="D30" i="1"/>
  <c r="F26" i="1"/>
  <c r="D25" i="1"/>
  <c r="E11" i="1"/>
  <c r="E16" i="1"/>
  <c r="E21" i="1"/>
  <c r="F25" i="1"/>
  <c r="D28" i="1"/>
  <c r="E32" i="1"/>
  <c r="E39" i="1"/>
  <c r="F43" i="1"/>
  <c r="D46" i="1"/>
  <c r="F50" i="1"/>
  <c r="D53" i="1"/>
  <c r="E57" i="1"/>
  <c r="E64" i="1"/>
  <c r="F68" i="1"/>
  <c r="D71" i="1"/>
  <c r="F75" i="1"/>
  <c r="D78" i="1"/>
  <c r="E82" i="1"/>
  <c r="E89" i="1"/>
  <c r="E98" i="1"/>
  <c r="F103" i="1"/>
  <c r="D117" i="1"/>
  <c r="E122" i="1"/>
  <c r="F127" i="1"/>
  <c r="F12" i="1"/>
  <c r="D16" i="1"/>
  <c r="F17" i="1"/>
  <c r="D21" i="1"/>
  <c r="F22" i="1"/>
  <c r="F11" i="1"/>
  <c r="D15" i="1"/>
  <c r="F16" i="1"/>
  <c r="D20" i="1"/>
  <c r="F21" i="1"/>
  <c r="D24" i="1"/>
  <c r="E28" i="1"/>
  <c r="F32" i="1"/>
  <c r="E35" i="1"/>
  <c r="F39" i="1"/>
  <c r="D42" i="1"/>
  <c r="E46" i="1"/>
  <c r="D49" i="1"/>
  <c r="E53" i="1"/>
  <c r="F57" i="1"/>
  <c r="E60" i="1"/>
  <c r="F64" i="1"/>
  <c r="D67" i="1"/>
  <c r="E71" i="1"/>
  <c r="D74" i="1"/>
  <c r="E78" i="1"/>
  <c r="F82" i="1"/>
  <c r="E85" i="1"/>
  <c r="F89" i="1"/>
  <c r="D92" i="1"/>
  <c r="E95" i="1"/>
  <c r="F98" i="1"/>
  <c r="D112" i="1"/>
  <c r="E117" i="1"/>
  <c r="F122" i="1"/>
  <c r="E124" i="1"/>
  <c r="L8" i="1" l="1"/>
  <c r="M8" i="1" s="1"/>
  <c r="G14" i="1" s="1"/>
  <c r="H14" i="1" s="1"/>
  <c r="I14" i="1" s="1"/>
  <c r="J14" i="1" s="1"/>
  <c r="G30" i="1"/>
  <c r="H30" i="1" s="1"/>
  <c r="I30" i="1" s="1"/>
  <c r="J30" i="1" s="1"/>
  <c r="G80" i="1"/>
  <c r="H80" i="1" s="1"/>
  <c r="I80" i="1" s="1"/>
  <c r="J80" i="1" s="1"/>
  <c r="G79" i="1"/>
  <c r="H79" i="1" s="1"/>
  <c r="I79" i="1" s="1"/>
  <c r="J79" i="1" s="1"/>
  <c r="G108" i="1"/>
  <c r="H108" i="1" s="1"/>
  <c r="I108" i="1" s="1"/>
  <c r="J108" i="1" s="1"/>
  <c r="G115" i="1"/>
  <c r="H115" i="1" s="1"/>
  <c r="I115" i="1" s="1"/>
  <c r="J115" i="1" s="1"/>
  <c r="G25" i="1"/>
  <c r="H25" i="1" s="1"/>
  <c r="I25" i="1" s="1"/>
  <c r="J25" i="1" s="1"/>
  <c r="G122" i="1"/>
  <c r="H122" i="1" s="1"/>
  <c r="I122" i="1" s="1"/>
  <c r="J122" i="1" s="1"/>
  <c r="G28" i="1"/>
  <c r="H28" i="1" s="1"/>
  <c r="I28" i="1" s="1"/>
  <c r="J28" i="1" s="1"/>
  <c r="G91" i="1"/>
  <c r="H91" i="1" s="1"/>
  <c r="I91" i="1" s="1"/>
  <c r="J91" i="1" s="1"/>
  <c r="G40" i="1"/>
  <c r="H40" i="1" s="1"/>
  <c r="I40" i="1" s="1"/>
  <c r="J40" i="1" s="1"/>
  <c r="G101" i="1"/>
  <c r="H101" i="1" s="1"/>
  <c r="I101" i="1" s="1"/>
  <c r="J101" i="1" s="1"/>
  <c r="G90" i="1"/>
  <c r="H90" i="1" s="1"/>
  <c r="I90" i="1" s="1"/>
  <c r="J90" i="1" s="1"/>
  <c r="G78" i="1"/>
  <c r="H78" i="1" s="1"/>
  <c r="I78" i="1" s="1"/>
  <c r="J78" i="1" s="1"/>
  <c r="G71" i="1"/>
  <c r="H71" i="1" s="1"/>
  <c r="I71" i="1" s="1"/>
  <c r="J71" i="1" s="1"/>
  <c r="G19" i="1"/>
  <c r="H19" i="1" s="1"/>
  <c r="I19" i="1" s="1"/>
  <c r="J19" i="1" s="1"/>
  <c r="G82" i="1"/>
  <c r="H82" i="1" s="1"/>
  <c r="I82" i="1" s="1"/>
  <c r="J82" i="1" s="1"/>
  <c r="G114" i="1"/>
  <c r="H114" i="1" s="1"/>
  <c r="I114" i="1" s="1"/>
  <c r="J114" i="1" s="1"/>
  <c r="G36" i="1"/>
  <c r="H36" i="1" s="1"/>
  <c r="I36" i="1" s="1"/>
  <c r="J36" i="1" s="1"/>
  <c r="G45" i="1"/>
  <c r="H45" i="1" s="1"/>
  <c r="I45" i="1" s="1"/>
  <c r="J45" i="1" s="1"/>
  <c r="G95" i="1"/>
  <c r="H95" i="1" s="1"/>
  <c r="I95" i="1" s="1"/>
  <c r="J95" i="1" s="1"/>
  <c r="G58" i="1"/>
  <c r="H58" i="1" s="1"/>
  <c r="I58" i="1" s="1"/>
  <c r="J58" i="1" s="1"/>
  <c r="G12" i="1"/>
  <c r="H12" i="1" s="1"/>
  <c r="I12" i="1" s="1"/>
  <c r="J12" i="1" s="1"/>
  <c r="G86" i="1"/>
  <c r="H86" i="1" s="1"/>
  <c r="I86" i="1" s="1"/>
  <c r="J86" i="1" s="1"/>
  <c r="G110" i="1"/>
  <c r="H110" i="1" s="1"/>
  <c r="I110" i="1" s="1"/>
  <c r="J110" i="1" s="1"/>
  <c r="G60" i="1"/>
  <c r="H60" i="1" s="1"/>
  <c r="I60" i="1" s="1"/>
  <c r="J60" i="1" s="1"/>
  <c r="G123" i="1"/>
  <c r="H123" i="1" s="1"/>
  <c r="I123" i="1" s="1"/>
  <c r="J123" i="1" s="1"/>
  <c r="G63" i="1"/>
  <c r="H63" i="1" s="1"/>
  <c r="I63" i="1" s="1"/>
  <c r="J63" i="1" s="1"/>
  <c r="G17" i="1"/>
  <c r="H17" i="1" s="1"/>
  <c r="I17" i="1" s="1"/>
  <c r="J17" i="1" s="1"/>
  <c r="G93" i="1"/>
  <c r="H93" i="1" s="1"/>
  <c r="I93" i="1" s="1"/>
  <c r="J93" i="1" s="1"/>
  <c r="G127" i="1"/>
  <c r="H127" i="1" s="1"/>
  <c r="I127" i="1" s="1"/>
  <c r="J127" i="1" s="1"/>
  <c r="G113" i="1"/>
  <c r="H113" i="1" s="1"/>
  <c r="I113" i="1" s="1"/>
  <c r="J113" i="1" s="1"/>
  <c r="G85" i="1"/>
  <c r="H85" i="1" s="1"/>
  <c r="I85" i="1" s="1"/>
  <c r="J85" i="1" s="1"/>
  <c r="G94" i="1"/>
  <c r="H94" i="1" s="1"/>
  <c r="I94" i="1" s="1"/>
  <c r="J94" i="1" s="1"/>
  <c r="G84" i="1"/>
  <c r="H84" i="1" s="1"/>
  <c r="I84" i="1" s="1"/>
  <c r="J84" i="1" s="1"/>
  <c r="G15" i="1"/>
  <c r="H15" i="1" s="1"/>
  <c r="I15" i="1" s="1"/>
  <c r="J15" i="1" s="1"/>
  <c r="G116" i="1"/>
  <c r="H116" i="1" s="1"/>
  <c r="I116" i="1" s="1"/>
  <c r="J116" i="1" s="1"/>
  <c r="G102" i="1"/>
  <c r="H102" i="1" s="1"/>
  <c r="I102" i="1" s="1"/>
  <c r="J102" i="1" s="1"/>
  <c r="G89" i="1"/>
  <c r="H89" i="1" s="1"/>
  <c r="I89" i="1" s="1"/>
  <c r="J89" i="1" s="1"/>
  <c r="G24" i="1"/>
  <c r="H24" i="1" s="1"/>
  <c r="I24" i="1" s="1"/>
  <c r="J24" i="1" s="1"/>
  <c r="G88" i="1"/>
  <c r="H88" i="1" s="1"/>
  <c r="I88" i="1" s="1"/>
  <c r="J88" i="1" s="1"/>
  <c r="G39" i="1"/>
  <c r="H39" i="1" s="1"/>
  <c r="I39" i="1" s="1"/>
  <c r="J39" i="1" s="1"/>
  <c r="G125" i="1"/>
  <c r="H125" i="1" s="1"/>
  <c r="I125" i="1" s="1"/>
  <c r="J125" i="1" s="1"/>
  <c r="G54" i="1"/>
  <c r="H54" i="1" s="1"/>
  <c r="I54" i="1" s="1"/>
  <c r="J54" i="1" s="1"/>
  <c r="G105" i="1"/>
  <c r="H105" i="1" s="1"/>
  <c r="I105" i="1" s="1"/>
  <c r="J105" i="1" s="1"/>
  <c r="G64" i="1"/>
  <c r="H64" i="1" s="1"/>
  <c r="I64" i="1" s="1"/>
  <c r="J64" i="1" s="1"/>
  <c r="G27" i="1"/>
  <c r="H27" i="1" s="1"/>
  <c r="I27" i="1" s="1"/>
  <c r="J27" i="1" s="1"/>
  <c r="G92" i="1"/>
  <c r="H92" i="1" s="1"/>
  <c r="I92" i="1" s="1"/>
  <c r="J92" i="1" s="1"/>
  <c r="G99" i="1"/>
  <c r="H99" i="1" s="1"/>
  <c r="I99" i="1" s="1"/>
  <c r="J99" i="1" s="1"/>
  <c r="G76" i="1"/>
  <c r="H76" i="1" s="1"/>
  <c r="I76" i="1" s="1"/>
  <c r="J76" i="1" s="1"/>
  <c r="G61" i="1"/>
  <c r="H61" i="1" s="1"/>
  <c r="I61" i="1" s="1"/>
  <c r="J61" i="1" s="1"/>
  <c r="G68" i="1"/>
  <c r="H68" i="1" s="1"/>
  <c r="I68" i="1" s="1"/>
  <c r="J68" i="1" s="1"/>
  <c r="G126" i="1"/>
  <c r="H126" i="1" s="1"/>
  <c r="I126" i="1" s="1"/>
  <c r="J126" i="1" s="1"/>
  <c r="G62" i="1"/>
  <c r="H62" i="1" s="1"/>
  <c r="I62" i="1" s="1"/>
  <c r="J62" i="1" s="1"/>
  <c r="G23" i="1"/>
  <c r="H23" i="1" s="1"/>
  <c r="I23" i="1" s="1"/>
  <c r="J23" i="1" s="1"/>
  <c r="G13" i="1"/>
  <c r="H13" i="1" s="1"/>
  <c r="I13" i="1" s="1"/>
  <c r="J13" i="1" s="1"/>
  <c r="G67" i="1"/>
  <c r="H67" i="1" s="1"/>
  <c r="I67" i="1" s="1"/>
  <c r="J67" i="1" s="1"/>
  <c r="G33" i="1"/>
  <c r="H33" i="1" s="1"/>
  <c r="I33" i="1" s="1"/>
  <c r="J33" i="1" s="1"/>
  <c r="G87" i="1"/>
  <c r="H87" i="1" s="1"/>
  <c r="I87" i="1" s="1"/>
  <c r="J87" i="1" s="1"/>
  <c r="G72" i="1"/>
  <c r="H72" i="1" s="1"/>
  <c r="I72" i="1" s="1"/>
  <c r="J72" i="1" s="1"/>
  <c r="G75" i="1"/>
  <c r="H75" i="1" s="1"/>
  <c r="I75" i="1" s="1"/>
  <c r="J75" i="1" s="1"/>
  <c r="G96" i="1" l="1"/>
  <c r="H96" i="1" s="1"/>
  <c r="I96" i="1" s="1"/>
  <c r="J96" i="1" s="1"/>
  <c r="G83" i="1"/>
  <c r="H83" i="1" s="1"/>
  <c r="I83" i="1" s="1"/>
  <c r="J83" i="1" s="1"/>
  <c r="G119" i="1"/>
  <c r="H119" i="1" s="1"/>
  <c r="I119" i="1" s="1"/>
  <c r="J119" i="1" s="1"/>
  <c r="G81" i="1"/>
  <c r="H81" i="1" s="1"/>
  <c r="I81" i="1" s="1"/>
  <c r="J81" i="1" s="1"/>
  <c r="G69" i="1"/>
  <c r="H69" i="1" s="1"/>
  <c r="I69" i="1" s="1"/>
  <c r="J69" i="1" s="1"/>
  <c r="G121" i="1"/>
  <c r="H121" i="1" s="1"/>
  <c r="I121" i="1" s="1"/>
  <c r="J121" i="1" s="1"/>
  <c r="G47" i="1"/>
  <c r="H47" i="1" s="1"/>
  <c r="I47" i="1" s="1"/>
  <c r="J47" i="1" s="1"/>
  <c r="G65" i="1"/>
  <c r="H65" i="1" s="1"/>
  <c r="I65" i="1" s="1"/>
  <c r="J65" i="1" s="1"/>
  <c r="G48" i="1"/>
  <c r="H48" i="1" s="1"/>
  <c r="I48" i="1" s="1"/>
  <c r="J48" i="1" s="1"/>
  <c r="G44" i="1"/>
  <c r="H44" i="1" s="1"/>
  <c r="I44" i="1" s="1"/>
  <c r="J44" i="1" s="1"/>
  <c r="G35" i="1"/>
  <c r="H35" i="1" s="1"/>
  <c r="I35" i="1" s="1"/>
  <c r="J35" i="1" s="1"/>
  <c r="G59" i="1"/>
  <c r="H59" i="1" s="1"/>
  <c r="I59" i="1" s="1"/>
  <c r="J59" i="1" s="1"/>
  <c r="G50" i="1"/>
  <c r="H50" i="1" s="1"/>
  <c r="I50" i="1" s="1"/>
  <c r="J50" i="1" s="1"/>
  <c r="G124" i="1"/>
  <c r="H124" i="1" s="1"/>
  <c r="I124" i="1" s="1"/>
  <c r="J124" i="1" s="1"/>
  <c r="G109" i="1"/>
  <c r="H109" i="1" s="1"/>
  <c r="I109" i="1" s="1"/>
  <c r="J109" i="1" s="1"/>
  <c r="G37" i="1"/>
  <c r="H37" i="1" s="1"/>
  <c r="I37" i="1" s="1"/>
  <c r="J37" i="1" s="1"/>
  <c r="G32" i="1"/>
  <c r="H32" i="1" s="1"/>
  <c r="I32" i="1" s="1"/>
  <c r="J32" i="1" s="1"/>
  <c r="G77" i="1"/>
  <c r="H77" i="1" s="1"/>
  <c r="I77" i="1" s="1"/>
  <c r="J77" i="1" s="1"/>
  <c r="G66" i="1"/>
  <c r="H66" i="1" s="1"/>
  <c r="I66" i="1" s="1"/>
  <c r="J66" i="1" s="1"/>
  <c r="G111" i="1"/>
  <c r="H111" i="1" s="1"/>
  <c r="I111" i="1" s="1"/>
  <c r="J111" i="1" s="1"/>
  <c r="G22" i="1"/>
  <c r="H22" i="1" s="1"/>
  <c r="I22" i="1" s="1"/>
  <c r="J22" i="1" s="1"/>
  <c r="G104" i="1"/>
  <c r="H104" i="1" s="1"/>
  <c r="I104" i="1" s="1"/>
  <c r="J104" i="1" s="1"/>
  <c r="G112" i="1"/>
  <c r="H112" i="1" s="1"/>
  <c r="I112" i="1" s="1"/>
  <c r="J112" i="1" s="1"/>
  <c r="G49" i="1"/>
  <c r="H49" i="1" s="1"/>
  <c r="I49" i="1" s="1"/>
  <c r="J49" i="1" s="1"/>
  <c r="G70" i="1"/>
  <c r="H70" i="1" s="1"/>
  <c r="I70" i="1" s="1"/>
  <c r="J70" i="1" s="1"/>
  <c r="G53" i="1"/>
  <c r="H53" i="1" s="1"/>
  <c r="I53" i="1" s="1"/>
  <c r="J53" i="1" s="1"/>
  <c r="G18" i="1"/>
  <c r="H18" i="1" s="1"/>
  <c r="I18" i="1" s="1"/>
  <c r="J18" i="1" s="1"/>
  <c r="G74" i="1"/>
  <c r="H74" i="1" s="1"/>
  <c r="I74" i="1" s="1"/>
  <c r="J74" i="1" s="1"/>
  <c r="G117" i="1"/>
  <c r="H117" i="1" s="1"/>
  <c r="I117" i="1" s="1"/>
  <c r="J117" i="1" s="1"/>
  <c r="G97" i="1"/>
  <c r="H97" i="1" s="1"/>
  <c r="I97" i="1" s="1"/>
  <c r="J97" i="1" s="1"/>
  <c r="G51" i="1"/>
  <c r="H51" i="1" s="1"/>
  <c r="I51" i="1" s="1"/>
  <c r="J51" i="1" s="1"/>
  <c r="G31" i="1"/>
  <c r="H31" i="1" s="1"/>
  <c r="I31" i="1" s="1"/>
  <c r="J31" i="1" s="1"/>
  <c r="G26" i="1"/>
  <c r="H26" i="1" s="1"/>
  <c r="I26" i="1" s="1"/>
  <c r="J26" i="1" s="1"/>
  <c r="G107" i="1"/>
  <c r="H107" i="1" s="1"/>
  <c r="I107" i="1" s="1"/>
  <c r="J107" i="1" s="1"/>
  <c r="G34" i="1"/>
  <c r="H34" i="1" s="1"/>
  <c r="I34" i="1" s="1"/>
  <c r="J34" i="1" s="1"/>
  <c r="G21" i="1"/>
  <c r="H21" i="1" s="1"/>
  <c r="I21" i="1" s="1"/>
  <c r="J21" i="1" s="1"/>
  <c r="G57" i="1"/>
  <c r="H57" i="1" s="1"/>
  <c r="I57" i="1" s="1"/>
  <c r="J57" i="1" s="1"/>
  <c r="G55" i="1"/>
  <c r="H55" i="1" s="1"/>
  <c r="I55" i="1" s="1"/>
  <c r="J55" i="1" s="1"/>
  <c r="G106" i="1"/>
  <c r="H106" i="1" s="1"/>
  <c r="I106" i="1" s="1"/>
  <c r="J106" i="1" s="1"/>
  <c r="G103" i="1"/>
  <c r="H103" i="1" s="1"/>
  <c r="I103" i="1" s="1"/>
  <c r="J103" i="1" s="1"/>
  <c r="G118" i="1"/>
  <c r="H118" i="1" s="1"/>
  <c r="I118" i="1" s="1"/>
  <c r="J118" i="1" s="1"/>
  <c r="G46" i="1"/>
  <c r="H46" i="1" s="1"/>
  <c r="I46" i="1" s="1"/>
  <c r="J46" i="1" s="1"/>
  <c r="G16" i="1"/>
  <c r="H16" i="1" s="1"/>
  <c r="I16" i="1" s="1"/>
  <c r="J16" i="1" s="1"/>
  <c r="G41" i="1"/>
  <c r="H41" i="1" s="1"/>
  <c r="I41" i="1" s="1"/>
  <c r="J41" i="1" s="1"/>
  <c r="G42" i="1"/>
  <c r="H42" i="1" s="1"/>
  <c r="I42" i="1" s="1"/>
  <c r="J42" i="1" s="1"/>
  <c r="G52" i="1"/>
  <c r="H52" i="1" s="1"/>
  <c r="I52" i="1" s="1"/>
  <c r="J52" i="1" s="1"/>
  <c r="G120" i="1"/>
  <c r="H120" i="1" s="1"/>
  <c r="I120" i="1" s="1"/>
  <c r="J120" i="1" s="1"/>
  <c r="G43" i="1"/>
  <c r="H43" i="1" s="1"/>
  <c r="I43" i="1" s="1"/>
  <c r="J43" i="1" s="1"/>
  <c r="G100" i="1"/>
  <c r="H100" i="1" s="1"/>
  <c r="I100" i="1" s="1"/>
  <c r="J100" i="1" s="1"/>
  <c r="G56" i="1"/>
  <c r="H56" i="1" s="1"/>
  <c r="I56" i="1" s="1"/>
  <c r="J56" i="1" s="1"/>
  <c r="G98" i="1"/>
  <c r="H98" i="1" s="1"/>
  <c r="I98" i="1" s="1"/>
  <c r="J98" i="1" s="1"/>
  <c r="G29" i="1"/>
  <c r="H29" i="1" s="1"/>
  <c r="I29" i="1" s="1"/>
  <c r="J29" i="1" s="1"/>
  <c r="G38" i="1"/>
  <c r="H38" i="1" s="1"/>
  <c r="I38" i="1" s="1"/>
  <c r="J38" i="1" s="1"/>
  <c r="G73" i="1"/>
  <c r="H73" i="1" s="1"/>
  <c r="I73" i="1" s="1"/>
  <c r="J73" i="1" s="1"/>
  <c r="G20" i="1"/>
  <c r="H20" i="1" s="1"/>
  <c r="I20" i="1" s="1"/>
  <c r="J20" i="1" s="1"/>
  <c r="H11" i="1"/>
  <c r="I11" i="1" l="1"/>
  <c r="J11" i="1" s="1"/>
</calcChain>
</file>

<file path=xl/sharedStrings.xml><?xml version="1.0" encoding="utf-8"?>
<sst xmlns="http://schemas.openxmlformats.org/spreadsheetml/2006/main" count="38" uniqueCount="38">
  <si>
    <t>LAPYUTA SNR calculator</t>
  </si>
  <si>
    <t>Set parameters</t>
  </si>
  <si>
    <t>Bsig [Rayleigh]</t>
  </si>
  <si>
    <t>Bsky [Rayleigh]</t>
  </si>
  <si>
    <t>Bbg
[Rayleigh]</t>
  </si>
  <si>
    <t>Aeff
 [cm2]</t>
  </si>
  <si>
    <t>asec_sp
 [asec]</t>
  </si>
  <si>
    <t>asec_wv
 [asec]</t>
  </si>
  <si>
    <t>Ωstr [str]</t>
  </si>
  <si>
    <t>N/A</t>
  </si>
  <si>
    <t>Constants</t>
  </si>
  <si>
    <t>rate_radiation [s-1cm-2]</t>
  </si>
  <si>
    <t>rate_mcp
 [s-1cm-2]</t>
  </si>
  <si>
    <t>plate_scale [asec/pix]</t>
  </si>
  <si>
    <t>view_angle_sp [pix]</t>
  </si>
  <si>
    <t>view_angle_wv [pix]</t>
  </si>
  <si>
    <t>view_area_pixels [pix]</t>
  </si>
  <si>
    <t>Single pixel length=10µm [cm/pix]</t>
  </si>
  <si>
    <t>Single pixel area [cm2/pix]</t>
  </si>
  <si>
    <t>veiw_area_mcp [cm2]</t>
  </si>
  <si>
    <t>Crate_instr
 [s-1]</t>
  </si>
  <si>
    <t>Integration time
 [sec]</t>
  </si>
  <si>
    <t>Integration time [min]</t>
  </si>
  <si>
    <t>C_sig</t>
  </si>
  <si>
    <t>C_sky</t>
  </si>
  <si>
    <t>C_bg</t>
  </si>
  <si>
    <t>C_instr</t>
  </si>
  <si>
    <t>C_total</t>
  </si>
  <si>
    <t>C_noise</t>
  </si>
  <si>
    <t>SNR</t>
  </si>
  <si>
    <t>SNR=3</t>
  </si>
  <si>
    <t>rate_thermal
 [s-1cm-2]</t>
  </si>
  <si>
    <t>Parameters:
Bsig: Brightness of signature you aim to detect. [R]
Bsky: Brightness of geocorona, one of the noises. [R]
Bbg: Brightness of background, one of the noises. [R]
Aeff: Effective area of the optical system. [cm2]
asec_sp: View angle in the spatial direction (spatial resolution) [asec]
asec_wv: View angle in the spectral direction (slit width) [asec]</t>
  </si>
  <si>
    <t>Notes</t>
  </si>
  <si>
    <t>（High dispersion mode）The baseline slit width (0.6 arcsec)  corresponds to the wavelength resolution of 3pm</t>
  </si>
  <si>
    <t>wv_mode</t>
  </si>
  <si>
    <t>wv_resolution
[nm]</t>
  </si>
  <si>
    <t>Mid-res.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</si>
</sst>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20"/>
      <color theme="1"/>
      <name val="游ゴシック"/>
      <family val="2"/>
      <scheme val="minor"/>
    </font>
    <font>
      <b/>
      <sz val="12"/>
      <color theme="1"/>
      <name val="Calibri (Body)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11" fontId="4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2" xfId="0" applyFont="1" applyBorder="1"/>
    <xf numFmtId="0" fontId="2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1" fontId="4" fillId="2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+mn-lt"/>
              </a:defRPr>
            </a:pPr>
            <a:r>
              <a:rPr lang="en-US" sz="2000" b="1" i="0">
                <a:solidFill>
                  <a:srgbClr val="757575"/>
                </a:solidFill>
                <a:latin typeface="+mn-lt"/>
              </a:rPr>
              <a:t>LAPYUTA SNR calculation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Sheet1!$J$11:$J$127</c:f>
              <c:numCache>
                <c:formatCode>General</c:formatCode>
                <c:ptCount val="117"/>
                <c:pt idx="0">
                  <c:v>2.0990975293769086E-4</c:v>
                </c:pt>
                <c:pt idx="1">
                  <c:v>6.6379292236632358E-4</c:v>
                </c:pt>
                <c:pt idx="2">
                  <c:v>1.1497230672430957E-3</c:v>
                </c:pt>
                <c:pt idx="3">
                  <c:v>1.62595395466838E-3</c:v>
                </c:pt>
                <c:pt idx="4">
                  <c:v>3.6357435709231086E-3</c:v>
                </c:pt>
                <c:pt idx="5">
                  <c:v>5.1417178673102476E-3</c:v>
                </c:pt>
                <c:pt idx="6">
                  <c:v>8.9057165843660392E-3</c:v>
                </c:pt>
                <c:pt idx="7">
                  <c:v>1.2594585176261448E-2</c:v>
                </c:pt>
                <c:pt idx="8">
                  <c:v>1.7811433168732078E-2</c:v>
                </c:pt>
                <c:pt idx="9">
                  <c:v>2.1814461425538657E-2</c:v>
                </c:pt>
                <c:pt idx="10">
                  <c:v>2.5189170352522897E-2</c:v>
                </c:pt>
                <c:pt idx="11">
                  <c:v>2.8162348602531775E-2</c:v>
                </c:pt>
                <c:pt idx="12">
                  <c:v>3.0850307203861491E-2</c:v>
                </c:pt>
                <c:pt idx="13">
                  <c:v>3.3322140242408392E-2</c:v>
                </c:pt>
                <c:pt idx="14">
                  <c:v>3.5622866337464157E-2</c:v>
                </c:pt>
                <c:pt idx="15">
                  <c:v>3.7783755528784352E-2</c:v>
                </c:pt>
                <c:pt idx="16">
                  <c:v>3.9827575341979421E-2</c:v>
                </c:pt>
                <c:pt idx="17">
                  <c:v>4.1771513419831353E-2</c:v>
                </c:pt>
                <c:pt idx="18">
                  <c:v>4.3628922851077313E-2</c:v>
                </c:pt>
                <c:pt idx="19">
                  <c:v>4.5410422646209321E-2</c:v>
                </c:pt>
                <c:pt idx="20">
                  <c:v>4.7124622658112236E-2</c:v>
                </c:pt>
                <c:pt idx="21">
                  <c:v>4.8778618640051397E-2</c:v>
                </c:pt>
                <c:pt idx="22">
                  <c:v>5.0378340705045793E-2</c:v>
                </c:pt>
                <c:pt idx="23">
                  <c:v>5.1928804992564387E-2</c:v>
                </c:pt>
                <c:pt idx="24">
                  <c:v>5.3434299506196249E-2</c:v>
                </c:pt>
                <c:pt idx="25">
                  <c:v>5.4898524019139069E-2</c:v>
                </c:pt>
                <c:pt idx="26">
                  <c:v>5.6324697205063549E-2</c:v>
                </c:pt>
                <c:pt idx="27">
                  <c:v>5.771563991678684E-2</c:v>
                </c:pt>
                <c:pt idx="28">
                  <c:v>5.9073840799175249E-2</c:v>
                </c:pt>
                <c:pt idx="29">
                  <c:v>6.0401508611361752E-2</c:v>
                </c:pt>
                <c:pt idx="30">
                  <c:v>6.1700614407722981E-2</c:v>
                </c:pt>
                <c:pt idx="31">
                  <c:v>6.2972925881307248E-2</c:v>
                </c:pt>
                <c:pt idx="32">
                  <c:v>6.4220035579363566E-2</c:v>
                </c:pt>
                <c:pt idx="33">
                  <c:v>6.5443384276615973E-2</c:v>
                </c:pt>
                <c:pt idx="34">
                  <c:v>6.6644280484816784E-2</c:v>
                </c:pt>
                <c:pt idx="35">
                  <c:v>6.7823916851661073E-2</c:v>
                </c:pt>
                <c:pt idx="36">
                  <c:v>6.8983384034585746E-2</c:v>
                </c:pt>
                <c:pt idx="37">
                  <c:v>7.0123682509015767E-2</c:v>
                </c:pt>
                <c:pt idx="38">
                  <c:v>7.1245732674928314E-2</c:v>
                </c:pt>
                <c:pt idx="39">
                  <c:v>7.2350383552193115E-2</c:v>
                </c:pt>
                <c:pt idx="40">
                  <c:v>7.3438420298312254E-2</c:v>
                </c:pt>
                <c:pt idx="41">
                  <c:v>7.4510570737806481E-2</c:v>
                </c:pt>
                <c:pt idx="42">
                  <c:v>7.5567511057568704E-2</c:v>
                </c:pt>
                <c:pt idx="43">
                  <c:v>7.660987079481256E-2</c:v>
                </c:pt>
                <c:pt idx="44">
                  <c:v>7.7638237222131576E-2</c:v>
                </c:pt>
                <c:pt idx="45">
                  <c:v>7.8653159216410889E-2</c:v>
                </c:pt>
                <c:pt idx="46">
                  <c:v>7.9655150683958842E-2</c:v>
                </c:pt>
                <c:pt idx="47">
                  <c:v>8.0644693602532153E-2</c:v>
                </c:pt>
                <c:pt idx="48">
                  <c:v>8.1622240731361914E-2</c:v>
                </c:pt>
                <c:pt idx="49">
                  <c:v>8.2588218032419738E-2</c:v>
                </c:pt>
                <c:pt idx="50">
                  <c:v>8.3543026839662707E-2</c:v>
                </c:pt>
                <c:pt idx="51">
                  <c:v>8.4487045807595321E-2</c:v>
                </c:pt>
                <c:pt idx="52">
                  <c:v>8.5420632665983084E-2</c:v>
                </c:pt>
                <c:pt idx="53">
                  <c:v>8.6344125803779606E-2</c:v>
                </c:pt>
                <c:pt idx="54">
                  <c:v>8.7257845702154627E-2</c:v>
                </c:pt>
                <c:pt idx="55">
                  <c:v>8.8162096233830145E-2</c:v>
                </c:pt>
                <c:pt idx="56">
                  <c:v>8.9057165843660399E-2</c:v>
                </c:pt>
                <c:pt idx="57">
                  <c:v>8.9943328623457885E-2</c:v>
                </c:pt>
                <c:pt idx="58">
                  <c:v>9.0820845292418642E-2</c:v>
                </c:pt>
                <c:pt idx="59">
                  <c:v>9.1689964093086801E-2</c:v>
                </c:pt>
                <c:pt idx="60">
                  <c:v>9.2550921611584458E-2</c:v>
                </c:pt>
                <c:pt idx="61">
                  <c:v>9.3403943529787634E-2</c:v>
                </c:pt>
                <c:pt idx="62">
                  <c:v>9.4249245316224473E-2</c:v>
                </c:pt>
                <c:pt idx="63">
                  <c:v>9.5087032861689222E-2</c:v>
                </c:pt>
                <c:pt idx="64">
                  <c:v>9.5917503064884196E-2</c:v>
                </c:pt>
                <c:pt idx="65">
                  <c:v>9.6740844372809637E-2</c:v>
                </c:pt>
                <c:pt idx="66">
                  <c:v>9.7557237280102793E-2</c:v>
                </c:pt>
                <c:pt idx="67">
                  <c:v>9.8366854791074751E-2</c:v>
                </c:pt>
                <c:pt idx="68">
                  <c:v>9.9169862847795096E-2</c:v>
                </c:pt>
                <c:pt idx="69">
                  <c:v>9.9966420727225155E-2</c:v>
                </c:pt>
                <c:pt idx="70">
                  <c:v>0.10075668141009159</c:v>
                </c:pt>
                <c:pt idx="71">
                  <c:v>0.10154079192391992</c:v>
                </c:pt>
                <c:pt idx="72">
                  <c:v>0.10231889366240679</c:v>
                </c:pt>
                <c:pt idx="73">
                  <c:v>0.10309112268309532</c:v>
                </c:pt>
                <c:pt idx="74">
                  <c:v>0.10385760998512877</c:v>
                </c:pt>
                <c:pt idx="75">
                  <c:v>0.10461848176868761</c:v>
                </c:pt>
                <c:pt idx="76">
                  <c:v>0.1053738596775658</c:v>
                </c:pt>
                <c:pt idx="77">
                  <c:v>0.10612386102620575</c:v>
                </c:pt>
                <c:pt idx="78">
                  <c:v>0.1068685990123925</c:v>
                </c:pt>
                <c:pt idx="79">
                  <c:v>0.10760818291669851</c:v>
                </c:pt>
                <c:pt idx="80">
                  <c:v>0.1083427182896744</c:v>
                </c:pt>
                <c:pt idx="81">
                  <c:v>0.10907230712769329</c:v>
                </c:pt>
                <c:pt idx="82">
                  <c:v>0.10979704803827814</c:v>
                </c:pt>
                <c:pt idx="83">
                  <c:v>0.11051703639567095</c:v>
                </c:pt>
                <c:pt idx="84">
                  <c:v>0.11123236448733867</c:v>
                </c:pt>
                <c:pt idx="85">
                  <c:v>0.1119431216520527</c:v>
                </c:pt>
                <c:pt idx="86">
                  <c:v>0.1126493944101271</c:v>
                </c:pt>
                <c:pt idx="87">
                  <c:v>0.11335126658635306</c:v>
                </c:pt>
                <c:pt idx="88">
                  <c:v>0.11404881942612374</c:v>
                </c:pt>
                <c:pt idx="89">
                  <c:v>0.11474213170520532</c:v>
                </c:pt>
                <c:pt idx="90">
                  <c:v>0.11543127983357368</c:v>
                </c:pt>
                <c:pt idx="91">
                  <c:v>0.11611633795370439</c:v>
                </c:pt>
                <c:pt idx="92">
                  <c:v>0.1167973780336742</c:v>
                </c:pt>
                <c:pt idx="93">
                  <c:v>0.11747446995540393</c:v>
                </c:pt>
                <c:pt idx="94">
                  <c:v>0.1181476815983505</c:v>
                </c:pt>
                <c:pt idx="95">
                  <c:v>0.11881707891893034</c:v>
                </c:pt>
                <c:pt idx="96">
                  <c:v>0.11948272602593825</c:v>
                </c:pt>
                <c:pt idx="97">
                  <c:v>0.12014468525220552</c:v>
                </c:pt>
                <c:pt idx="98">
                  <c:v>0.1208030172227235</c:v>
                </c:pt>
                <c:pt idx="99">
                  <c:v>0.12145778091944434</c:v>
                </c:pt>
                <c:pt idx="100">
                  <c:v>0.12210903374295383</c:v>
                </c:pt>
                <c:pt idx="101">
                  <c:v>0.12275683157119992</c:v>
                </c:pt>
                <c:pt idx="102">
                  <c:v>0.12340122881544596</c:v>
                </c:pt>
                <c:pt idx="103">
                  <c:v>0.12404227847360816</c:v>
                </c:pt>
                <c:pt idx="104">
                  <c:v>0.12468003218112456</c:v>
                </c:pt>
                <c:pt idx="105">
                  <c:v>0.12531454025949409</c:v>
                </c:pt>
                <c:pt idx="106">
                  <c:v>0.1259458517626145</c:v>
                </c:pt>
                <c:pt idx="107">
                  <c:v>0.19511447456020559</c:v>
                </c:pt>
                <c:pt idx="108">
                  <c:v>0.27593353613834298</c:v>
                </c:pt>
                <c:pt idx="109">
                  <c:v>0.33794818323038128</c:v>
                </c:pt>
                <c:pt idx="110">
                  <c:v>0.39022894912041117</c:v>
                </c:pt>
                <c:pt idx="111">
                  <c:v>0.43628922851077317</c:v>
                </c:pt>
                <c:pt idx="112">
                  <c:v>0.477930904103753</c:v>
                </c:pt>
                <c:pt idx="113">
                  <c:v>0.51622437687534284</c:v>
                </c:pt>
                <c:pt idx="114">
                  <c:v>0.55186707227668597</c:v>
                </c:pt>
                <c:pt idx="115">
                  <c:v>0.58534342368061687</c:v>
                </c:pt>
                <c:pt idx="116">
                  <c:v>0.61700614407722987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3-B440-8F7C-F8885D9B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582"/>
        <c:axId val="465753279"/>
      </c:scatterChart>
      <c:valAx>
        <c:axId val="22003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Integration time [min]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465753279"/>
        <c:crosses val="autoZero"/>
        <c:crossBetween val="midCat"/>
      </c:valAx>
      <c:valAx>
        <c:axId val="465753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20035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+mn-lt"/>
              </a:defRPr>
            </a:pPr>
            <a:r>
              <a:rPr lang="en-US" sz="2000" b="0" i="0">
                <a:solidFill>
                  <a:srgbClr val="757575"/>
                </a:solidFill>
                <a:latin typeface="+mn-lt"/>
              </a:rPr>
              <a:t>Integrated Counts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C_sig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Sheet1!$D$11:$D$127</c:f>
              <c:numCache>
                <c:formatCode>General</c:formatCode>
                <c:ptCount val="117"/>
                <c:pt idx="0">
                  <c:v>4.4070807260808534E-4</c:v>
                </c:pt>
                <c:pt idx="1">
                  <c:v>4.4070807260808533E-3</c:v>
                </c:pt>
                <c:pt idx="2">
                  <c:v>1.3221242178242561E-2</c:v>
                </c:pt>
                <c:pt idx="3">
                  <c:v>2.6442484356485121E-2</c:v>
                </c:pt>
                <c:pt idx="4">
                  <c:v>0.13221242178242559</c:v>
                </c:pt>
                <c:pt idx="5">
                  <c:v>0.26442484356485119</c:v>
                </c:pt>
                <c:pt idx="6">
                  <c:v>0.79327453069455356</c:v>
                </c:pt>
                <c:pt idx="7">
                  <c:v>1.5865490613891071</c:v>
                </c:pt>
                <c:pt idx="8">
                  <c:v>3.1730981227782142</c:v>
                </c:pt>
                <c:pt idx="9">
                  <c:v>4.7596471841673216</c:v>
                </c:pt>
                <c:pt idx="10">
                  <c:v>6.3461962455564285</c:v>
                </c:pt>
                <c:pt idx="11">
                  <c:v>7.9327453069455363</c:v>
                </c:pt>
                <c:pt idx="12">
                  <c:v>9.5192943683346432</c:v>
                </c:pt>
                <c:pt idx="13">
                  <c:v>11.10584342972375</c:v>
                </c:pt>
                <c:pt idx="14">
                  <c:v>12.692392491112857</c:v>
                </c:pt>
                <c:pt idx="15">
                  <c:v>14.278941552501966</c:v>
                </c:pt>
                <c:pt idx="16">
                  <c:v>15.865490613891073</c:v>
                </c:pt>
                <c:pt idx="17">
                  <c:v>17.452039675280179</c:v>
                </c:pt>
                <c:pt idx="18">
                  <c:v>19.038588736669286</c:v>
                </c:pt>
                <c:pt idx="19">
                  <c:v>20.625137798058393</c:v>
                </c:pt>
                <c:pt idx="20">
                  <c:v>22.2116868594475</c:v>
                </c:pt>
                <c:pt idx="21">
                  <c:v>23.798235920836607</c:v>
                </c:pt>
                <c:pt idx="22">
                  <c:v>25.384784982225714</c:v>
                </c:pt>
                <c:pt idx="23">
                  <c:v>26.971334043614824</c:v>
                </c:pt>
                <c:pt idx="24">
                  <c:v>28.557883105003931</c:v>
                </c:pt>
                <c:pt idx="25">
                  <c:v>30.144432166393038</c:v>
                </c:pt>
                <c:pt idx="26">
                  <c:v>31.730981227782145</c:v>
                </c:pt>
                <c:pt idx="27">
                  <c:v>33.317530289171252</c:v>
                </c:pt>
                <c:pt idx="28">
                  <c:v>34.904079350560359</c:v>
                </c:pt>
                <c:pt idx="29">
                  <c:v>36.490628411949466</c:v>
                </c:pt>
                <c:pt idx="30">
                  <c:v>38.077177473338573</c:v>
                </c:pt>
                <c:pt idx="31">
                  <c:v>39.66372653472768</c:v>
                </c:pt>
                <c:pt idx="32">
                  <c:v>41.250275596116786</c:v>
                </c:pt>
                <c:pt idx="33">
                  <c:v>42.836824657505893</c:v>
                </c:pt>
                <c:pt idx="34">
                  <c:v>44.423373718895</c:v>
                </c:pt>
                <c:pt idx="35">
                  <c:v>46.009922780284107</c:v>
                </c:pt>
                <c:pt idx="36">
                  <c:v>47.596471841673214</c:v>
                </c:pt>
                <c:pt idx="37">
                  <c:v>49.183020903062321</c:v>
                </c:pt>
                <c:pt idx="38">
                  <c:v>50.769569964451428</c:v>
                </c:pt>
                <c:pt idx="39">
                  <c:v>52.356119025840542</c:v>
                </c:pt>
                <c:pt idx="40">
                  <c:v>53.942668087229649</c:v>
                </c:pt>
                <c:pt idx="41">
                  <c:v>55.529217148618756</c:v>
                </c:pt>
                <c:pt idx="42">
                  <c:v>57.115766210007862</c:v>
                </c:pt>
                <c:pt idx="43">
                  <c:v>58.702315271396969</c:v>
                </c:pt>
                <c:pt idx="44">
                  <c:v>60.288864332786076</c:v>
                </c:pt>
                <c:pt idx="45">
                  <c:v>61.875413394175183</c:v>
                </c:pt>
                <c:pt idx="46">
                  <c:v>63.46196245556429</c:v>
                </c:pt>
                <c:pt idx="47">
                  <c:v>65.048511516953397</c:v>
                </c:pt>
                <c:pt idx="48">
                  <c:v>66.635060578342504</c:v>
                </c:pt>
                <c:pt idx="49">
                  <c:v>68.221609639731611</c:v>
                </c:pt>
                <c:pt idx="50">
                  <c:v>69.808158701120718</c:v>
                </c:pt>
                <c:pt idx="51">
                  <c:v>71.394707762509825</c:v>
                </c:pt>
                <c:pt idx="52">
                  <c:v>72.981256823898931</c:v>
                </c:pt>
                <c:pt idx="53">
                  <c:v>74.567805885288038</c:v>
                </c:pt>
                <c:pt idx="54">
                  <c:v>76.154354946677145</c:v>
                </c:pt>
                <c:pt idx="55">
                  <c:v>77.740904008066252</c:v>
                </c:pt>
                <c:pt idx="56">
                  <c:v>79.327453069455359</c:v>
                </c:pt>
                <c:pt idx="57">
                  <c:v>80.914002130844466</c:v>
                </c:pt>
                <c:pt idx="58">
                  <c:v>82.500551192233573</c:v>
                </c:pt>
                <c:pt idx="59">
                  <c:v>84.08710025362268</c:v>
                </c:pt>
                <c:pt idx="60">
                  <c:v>85.673649315011787</c:v>
                </c:pt>
                <c:pt idx="61">
                  <c:v>87.260198376400893</c:v>
                </c:pt>
                <c:pt idx="62">
                  <c:v>88.84674743779</c:v>
                </c:pt>
                <c:pt idx="63">
                  <c:v>90.433296499179107</c:v>
                </c:pt>
                <c:pt idx="64">
                  <c:v>92.019845560568214</c:v>
                </c:pt>
                <c:pt idx="65">
                  <c:v>93.606394621957321</c:v>
                </c:pt>
                <c:pt idx="66">
                  <c:v>95.192943683346428</c:v>
                </c:pt>
                <c:pt idx="67">
                  <c:v>96.779492744735535</c:v>
                </c:pt>
                <c:pt idx="68">
                  <c:v>98.366041806124642</c:v>
                </c:pt>
                <c:pt idx="69">
                  <c:v>99.952590867513749</c:v>
                </c:pt>
                <c:pt idx="70">
                  <c:v>101.53913992890286</c:v>
                </c:pt>
                <c:pt idx="71">
                  <c:v>103.12568899029196</c:v>
                </c:pt>
                <c:pt idx="72">
                  <c:v>104.71223805168108</c:v>
                </c:pt>
                <c:pt idx="73">
                  <c:v>106.29878711307019</c:v>
                </c:pt>
                <c:pt idx="74">
                  <c:v>107.8853361744593</c:v>
                </c:pt>
                <c:pt idx="75">
                  <c:v>109.4718852358484</c:v>
                </c:pt>
                <c:pt idx="76">
                  <c:v>111.05843429723751</c:v>
                </c:pt>
                <c:pt idx="77">
                  <c:v>112.64498335862662</c:v>
                </c:pt>
                <c:pt idx="78">
                  <c:v>114.23153242001572</c:v>
                </c:pt>
                <c:pt idx="79">
                  <c:v>115.81808148140483</c:v>
                </c:pt>
                <c:pt idx="80">
                  <c:v>117.40463054279394</c:v>
                </c:pt>
                <c:pt idx="81">
                  <c:v>118.99117960418305</c:v>
                </c:pt>
                <c:pt idx="82">
                  <c:v>120.57772866557215</c:v>
                </c:pt>
                <c:pt idx="83">
                  <c:v>122.16427772696126</c:v>
                </c:pt>
                <c:pt idx="84">
                  <c:v>123.75082678835037</c:v>
                </c:pt>
                <c:pt idx="85">
                  <c:v>125.33737584973947</c:v>
                </c:pt>
                <c:pt idx="86">
                  <c:v>126.92392491112858</c:v>
                </c:pt>
                <c:pt idx="87">
                  <c:v>128.51047397251767</c:v>
                </c:pt>
                <c:pt idx="88">
                  <c:v>130.09702303390679</c:v>
                </c:pt>
                <c:pt idx="89">
                  <c:v>131.68357209529589</c:v>
                </c:pt>
                <c:pt idx="90">
                  <c:v>133.27012115668501</c:v>
                </c:pt>
                <c:pt idx="91">
                  <c:v>134.8566702180741</c:v>
                </c:pt>
                <c:pt idx="92">
                  <c:v>136.44321927946322</c:v>
                </c:pt>
                <c:pt idx="93">
                  <c:v>138.02976834085231</c:v>
                </c:pt>
                <c:pt idx="94">
                  <c:v>139.61631740224144</c:v>
                </c:pt>
                <c:pt idx="95">
                  <c:v>141.20286646363056</c:v>
                </c:pt>
                <c:pt idx="96">
                  <c:v>142.78941552501965</c:v>
                </c:pt>
                <c:pt idx="97">
                  <c:v>144.37596458640877</c:v>
                </c:pt>
                <c:pt idx="98">
                  <c:v>145.96251364779786</c:v>
                </c:pt>
                <c:pt idx="99">
                  <c:v>147.54906270918698</c:v>
                </c:pt>
                <c:pt idx="100">
                  <c:v>149.13561177057608</c:v>
                </c:pt>
                <c:pt idx="101">
                  <c:v>150.7221608319652</c:v>
                </c:pt>
                <c:pt idx="102">
                  <c:v>152.30870989335429</c:v>
                </c:pt>
                <c:pt idx="103">
                  <c:v>153.89525895474341</c:v>
                </c:pt>
                <c:pt idx="104">
                  <c:v>155.4818080161325</c:v>
                </c:pt>
                <c:pt idx="105">
                  <c:v>157.06835707752163</c:v>
                </c:pt>
                <c:pt idx="106">
                  <c:v>158.65490613891072</c:v>
                </c:pt>
                <c:pt idx="107">
                  <c:v>380.77177473338571</c:v>
                </c:pt>
                <c:pt idx="108">
                  <c:v>761.54354946677142</c:v>
                </c:pt>
                <c:pt idx="109">
                  <c:v>1142.3153242001572</c:v>
                </c:pt>
                <c:pt idx="110">
                  <c:v>1523.0870989335428</c:v>
                </c:pt>
                <c:pt idx="111">
                  <c:v>1903.8588736669287</c:v>
                </c:pt>
                <c:pt idx="112">
                  <c:v>2284.6306484003144</c:v>
                </c:pt>
                <c:pt idx="113">
                  <c:v>2665.4024231337003</c:v>
                </c:pt>
                <c:pt idx="114">
                  <c:v>3046.1741978670857</c:v>
                </c:pt>
                <c:pt idx="115">
                  <c:v>3426.9459726004716</c:v>
                </c:pt>
                <c:pt idx="116">
                  <c:v>3807.7177473338575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E-6B4D-A8F1-80517811AC15}"/>
            </c:ext>
          </c:extLst>
        </c:ser>
        <c:ser>
          <c:idx val="1"/>
          <c:order val="1"/>
          <c:tx>
            <c:v>C_sky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Sheet1!$E$11:$E$127</c:f>
              <c:numCache>
                <c:formatCode>General</c:formatCode>
                <c:ptCount val="117"/>
                <c:pt idx="0">
                  <c:v>4.4070807260808538</c:v>
                </c:pt>
                <c:pt idx="1">
                  <c:v>44.070807260808536</c:v>
                </c:pt>
                <c:pt idx="2">
                  <c:v>132.21242178242562</c:v>
                </c:pt>
                <c:pt idx="3">
                  <c:v>264.42484356485124</c:v>
                </c:pt>
                <c:pt idx="4">
                  <c:v>1322.1242178242562</c:v>
                </c:pt>
                <c:pt idx="5">
                  <c:v>2644.2484356485124</c:v>
                </c:pt>
                <c:pt idx="6">
                  <c:v>7932.7453069455369</c:v>
                </c:pt>
                <c:pt idx="7">
                  <c:v>15865.490613891074</c:v>
                </c:pt>
                <c:pt idx="8">
                  <c:v>31730.981227782147</c:v>
                </c:pt>
                <c:pt idx="9">
                  <c:v>47596.471841673221</c:v>
                </c:pt>
                <c:pt idx="10">
                  <c:v>63461.962455564295</c:v>
                </c:pt>
                <c:pt idx="11">
                  <c:v>79327.453069455369</c:v>
                </c:pt>
                <c:pt idx="12">
                  <c:v>95192.943683346442</c:v>
                </c:pt>
                <c:pt idx="13">
                  <c:v>111058.43429723752</c:v>
                </c:pt>
                <c:pt idx="14">
                  <c:v>126923.92491112859</c:v>
                </c:pt>
                <c:pt idx="15">
                  <c:v>142789.41552501966</c:v>
                </c:pt>
                <c:pt idx="16">
                  <c:v>158654.90613891074</c:v>
                </c:pt>
                <c:pt idx="17">
                  <c:v>174520.39675280181</c:v>
                </c:pt>
                <c:pt idx="18">
                  <c:v>190385.88736669288</c:v>
                </c:pt>
                <c:pt idx="19">
                  <c:v>206251.37798058396</c:v>
                </c:pt>
                <c:pt idx="20">
                  <c:v>222116.86859447503</c:v>
                </c:pt>
                <c:pt idx="21">
                  <c:v>237982.35920836611</c:v>
                </c:pt>
                <c:pt idx="22">
                  <c:v>253847.84982225718</c:v>
                </c:pt>
                <c:pt idx="23">
                  <c:v>269713.34043614822</c:v>
                </c:pt>
                <c:pt idx="24">
                  <c:v>285578.83105003933</c:v>
                </c:pt>
                <c:pt idx="25">
                  <c:v>301444.32166393037</c:v>
                </c:pt>
                <c:pt idx="26">
                  <c:v>317309.81227782147</c:v>
                </c:pt>
                <c:pt idx="27">
                  <c:v>333175.30289171252</c:v>
                </c:pt>
                <c:pt idx="28">
                  <c:v>349040.79350560362</c:v>
                </c:pt>
                <c:pt idx="29">
                  <c:v>364906.28411949467</c:v>
                </c:pt>
                <c:pt idx="30">
                  <c:v>380771.77473338577</c:v>
                </c:pt>
                <c:pt idx="31">
                  <c:v>396637.26534727681</c:v>
                </c:pt>
                <c:pt idx="32">
                  <c:v>412502.75596116792</c:v>
                </c:pt>
                <c:pt idx="33">
                  <c:v>428368.24657505896</c:v>
                </c:pt>
                <c:pt idx="34">
                  <c:v>444233.73718895006</c:v>
                </c:pt>
                <c:pt idx="35">
                  <c:v>460099.22780284111</c:v>
                </c:pt>
                <c:pt idx="36">
                  <c:v>475964.71841673221</c:v>
                </c:pt>
                <c:pt idx="37">
                  <c:v>491830.20903062326</c:v>
                </c:pt>
                <c:pt idx="38">
                  <c:v>507695.69964451436</c:v>
                </c:pt>
                <c:pt idx="39">
                  <c:v>523561.1902584054</c:v>
                </c:pt>
                <c:pt idx="40">
                  <c:v>539426.68087229645</c:v>
                </c:pt>
                <c:pt idx="41">
                  <c:v>555292.17148618761</c:v>
                </c:pt>
                <c:pt idx="42">
                  <c:v>571157.66210007865</c:v>
                </c:pt>
                <c:pt idx="43">
                  <c:v>587023.1527139697</c:v>
                </c:pt>
                <c:pt idx="44">
                  <c:v>602888.64332786074</c:v>
                </c:pt>
                <c:pt idx="45">
                  <c:v>618754.1339417519</c:v>
                </c:pt>
                <c:pt idx="46">
                  <c:v>634619.62455564295</c:v>
                </c:pt>
                <c:pt idx="47">
                  <c:v>650485.11516953399</c:v>
                </c:pt>
                <c:pt idx="48">
                  <c:v>666350.60578342504</c:v>
                </c:pt>
                <c:pt idx="49">
                  <c:v>682216.0963973162</c:v>
                </c:pt>
                <c:pt idx="50">
                  <c:v>698081.58701120724</c:v>
                </c:pt>
                <c:pt idx="51">
                  <c:v>713947.07762509829</c:v>
                </c:pt>
                <c:pt idx="52">
                  <c:v>729812.56823898933</c:v>
                </c:pt>
                <c:pt idx="53">
                  <c:v>745678.05885288049</c:v>
                </c:pt>
                <c:pt idx="54">
                  <c:v>761543.54946677154</c:v>
                </c:pt>
                <c:pt idx="55">
                  <c:v>777409.04008066258</c:v>
                </c:pt>
                <c:pt idx="56">
                  <c:v>793274.53069455363</c:v>
                </c:pt>
                <c:pt idx="57">
                  <c:v>809140.02130844479</c:v>
                </c:pt>
                <c:pt idx="58">
                  <c:v>825005.51192233583</c:v>
                </c:pt>
                <c:pt idx="59">
                  <c:v>840871.00253622688</c:v>
                </c:pt>
                <c:pt idx="60">
                  <c:v>856736.49315011792</c:v>
                </c:pt>
                <c:pt idx="61">
                  <c:v>872601.98376400908</c:v>
                </c:pt>
                <c:pt idx="62">
                  <c:v>888467.47437790013</c:v>
                </c:pt>
                <c:pt idx="63">
                  <c:v>904332.96499179117</c:v>
                </c:pt>
                <c:pt idx="64">
                  <c:v>920198.45560568222</c:v>
                </c:pt>
                <c:pt idx="65">
                  <c:v>936063.94621957338</c:v>
                </c:pt>
                <c:pt idx="66">
                  <c:v>951929.43683346442</c:v>
                </c:pt>
                <c:pt idx="67">
                  <c:v>967794.92744735547</c:v>
                </c:pt>
                <c:pt idx="68">
                  <c:v>983660.41806124651</c:v>
                </c:pt>
                <c:pt idx="69">
                  <c:v>999525.90867513767</c:v>
                </c:pt>
                <c:pt idx="70">
                  <c:v>1015391.3992890287</c:v>
                </c:pt>
                <c:pt idx="71">
                  <c:v>1031256.8899029198</c:v>
                </c:pt>
                <c:pt idx="72">
                  <c:v>1047122.3805168108</c:v>
                </c:pt>
                <c:pt idx="73">
                  <c:v>1062987.8711307019</c:v>
                </c:pt>
                <c:pt idx="74">
                  <c:v>1078853.3617445929</c:v>
                </c:pt>
                <c:pt idx="75">
                  <c:v>1094718.8523584842</c:v>
                </c:pt>
                <c:pt idx="76">
                  <c:v>1110584.3429723752</c:v>
                </c:pt>
                <c:pt idx="77">
                  <c:v>1126449.8335862663</c:v>
                </c:pt>
                <c:pt idx="78">
                  <c:v>1142315.3242001573</c:v>
                </c:pt>
                <c:pt idx="79">
                  <c:v>1158180.8148140484</c:v>
                </c:pt>
                <c:pt idx="80">
                  <c:v>1174046.3054279394</c:v>
                </c:pt>
                <c:pt idx="81">
                  <c:v>1189911.7960418304</c:v>
                </c:pt>
                <c:pt idx="82">
                  <c:v>1205777.2866557215</c:v>
                </c:pt>
                <c:pt idx="83">
                  <c:v>1221642.7772696128</c:v>
                </c:pt>
                <c:pt idx="84">
                  <c:v>1237508.2678835038</c:v>
                </c:pt>
                <c:pt idx="85">
                  <c:v>1253373.7584973949</c:v>
                </c:pt>
                <c:pt idx="86">
                  <c:v>1269239.2491112859</c:v>
                </c:pt>
                <c:pt idx="87">
                  <c:v>1285104.7397251769</c:v>
                </c:pt>
                <c:pt idx="88">
                  <c:v>1300970.230339068</c:v>
                </c:pt>
                <c:pt idx="89">
                  <c:v>1316835.720952959</c:v>
                </c:pt>
                <c:pt idx="90">
                  <c:v>1332701.2115668501</c:v>
                </c:pt>
                <c:pt idx="91">
                  <c:v>1348566.7021807414</c:v>
                </c:pt>
                <c:pt idx="92">
                  <c:v>1364432.1927946324</c:v>
                </c:pt>
                <c:pt idx="93">
                  <c:v>1380297.6834085234</c:v>
                </c:pt>
                <c:pt idx="94">
                  <c:v>1396163.1740224145</c:v>
                </c:pt>
                <c:pt idx="95">
                  <c:v>1412028.6646363055</c:v>
                </c:pt>
                <c:pt idx="96">
                  <c:v>1427894.1552501966</c:v>
                </c:pt>
                <c:pt idx="97">
                  <c:v>1443759.6458640876</c:v>
                </c:pt>
                <c:pt idx="98">
                  <c:v>1459625.1364779787</c:v>
                </c:pt>
                <c:pt idx="99">
                  <c:v>1475490.6270918699</c:v>
                </c:pt>
                <c:pt idx="100">
                  <c:v>1491356.117705761</c:v>
                </c:pt>
                <c:pt idx="101">
                  <c:v>1507221.608319652</c:v>
                </c:pt>
                <c:pt idx="102">
                  <c:v>1523087.0989335431</c:v>
                </c:pt>
                <c:pt idx="103">
                  <c:v>1538952.5895474341</c:v>
                </c:pt>
                <c:pt idx="104">
                  <c:v>1554818.0801613252</c:v>
                </c:pt>
                <c:pt idx="105">
                  <c:v>1570683.5707752162</c:v>
                </c:pt>
                <c:pt idx="106">
                  <c:v>1586549.0613891073</c:v>
                </c:pt>
                <c:pt idx="107">
                  <c:v>3807717.7473338577</c:v>
                </c:pt>
                <c:pt idx="108">
                  <c:v>7615435.4946677154</c:v>
                </c:pt>
                <c:pt idx="109">
                  <c:v>11423153.242001573</c:v>
                </c:pt>
                <c:pt idx="110">
                  <c:v>15230870.989335431</c:v>
                </c:pt>
                <c:pt idx="111">
                  <c:v>19038588.736669287</c:v>
                </c:pt>
                <c:pt idx="112">
                  <c:v>22846306.484003145</c:v>
                </c:pt>
                <c:pt idx="113">
                  <c:v>26654024.231337003</c:v>
                </c:pt>
                <c:pt idx="114">
                  <c:v>30461741.978670862</c:v>
                </c:pt>
                <c:pt idx="115">
                  <c:v>34269459.72600472</c:v>
                </c:pt>
                <c:pt idx="116">
                  <c:v>38077177.473338574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E-6B4D-A8F1-80517811AC15}"/>
            </c:ext>
          </c:extLst>
        </c:ser>
        <c:ser>
          <c:idx val="2"/>
          <c:order val="2"/>
          <c:tx>
            <c:v>C_bg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Sheet1!$F$11:$F$127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E-6B4D-A8F1-80517811AC15}"/>
            </c:ext>
          </c:extLst>
        </c:ser>
        <c:ser>
          <c:idx val="3"/>
          <c:order val="3"/>
          <c:tx>
            <c:v>C_instr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Sheet1!$G$11:$G$127</c:f>
              <c:numCache>
                <c:formatCode>0.00E+00</c:formatCode>
                <c:ptCount val="117"/>
                <c:pt idx="0">
                  <c:v>4.2975206611570258E-4</c:v>
                </c:pt>
                <c:pt idx="1">
                  <c:v>4.2975206611570258E-3</c:v>
                </c:pt>
                <c:pt idx="2">
                  <c:v>1.2892561983471077E-2</c:v>
                </c:pt>
                <c:pt idx="3">
                  <c:v>2.5785123966942155E-2</c:v>
                </c:pt>
                <c:pt idx="4">
                  <c:v>0.12892561983471076</c:v>
                </c:pt>
                <c:pt idx="5">
                  <c:v>0.25785123966942153</c:v>
                </c:pt>
                <c:pt idx="6">
                  <c:v>0.77355371900826464</c:v>
                </c:pt>
                <c:pt idx="7">
                  <c:v>1.5471074380165293</c:v>
                </c:pt>
                <c:pt idx="8">
                  <c:v>3.0942148760330586</c:v>
                </c:pt>
                <c:pt idx="9">
                  <c:v>4.6413223140495878</c:v>
                </c:pt>
                <c:pt idx="10">
                  <c:v>6.1884297520661171</c:v>
                </c:pt>
                <c:pt idx="11">
                  <c:v>7.7355371900826464</c:v>
                </c:pt>
                <c:pt idx="12">
                  <c:v>9.2826446280991757</c:v>
                </c:pt>
                <c:pt idx="13">
                  <c:v>10.829752066115706</c:v>
                </c:pt>
                <c:pt idx="14">
                  <c:v>12.376859504132234</c:v>
                </c:pt>
                <c:pt idx="15">
                  <c:v>13.923966942148764</c:v>
                </c:pt>
                <c:pt idx="16">
                  <c:v>15.471074380165293</c:v>
                </c:pt>
                <c:pt idx="17">
                  <c:v>17.018181818181823</c:v>
                </c:pt>
                <c:pt idx="18">
                  <c:v>18.565289256198351</c:v>
                </c:pt>
                <c:pt idx="19">
                  <c:v>20.11239669421488</c:v>
                </c:pt>
                <c:pt idx="20">
                  <c:v>21.659504132231412</c:v>
                </c:pt>
                <c:pt idx="21">
                  <c:v>23.20661157024794</c:v>
                </c:pt>
                <c:pt idx="22">
                  <c:v>24.753719008264468</c:v>
                </c:pt>
                <c:pt idx="23">
                  <c:v>26.300826446280997</c:v>
                </c:pt>
                <c:pt idx="24">
                  <c:v>27.847933884297529</c:v>
                </c:pt>
                <c:pt idx="25">
                  <c:v>29.395041322314057</c:v>
                </c:pt>
                <c:pt idx="26">
                  <c:v>30.942148760330586</c:v>
                </c:pt>
                <c:pt idx="27">
                  <c:v>32.489256198347114</c:v>
                </c:pt>
                <c:pt idx="28">
                  <c:v>34.036363636363646</c:v>
                </c:pt>
                <c:pt idx="29">
                  <c:v>35.583471074380171</c:v>
                </c:pt>
                <c:pt idx="30">
                  <c:v>37.130578512396703</c:v>
                </c:pt>
                <c:pt idx="31">
                  <c:v>38.677685950413235</c:v>
                </c:pt>
                <c:pt idx="32">
                  <c:v>40.224793388429759</c:v>
                </c:pt>
                <c:pt idx="33">
                  <c:v>41.771900826446291</c:v>
                </c:pt>
                <c:pt idx="34">
                  <c:v>43.319008264462823</c:v>
                </c:pt>
                <c:pt idx="35">
                  <c:v>44.866115702479348</c:v>
                </c:pt>
                <c:pt idx="36">
                  <c:v>46.41322314049588</c:v>
                </c:pt>
                <c:pt idx="37">
                  <c:v>47.960330578512405</c:v>
                </c:pt>
                <c:pt idx="38">
                  <c:v>49.507438016528937</c:v>
                </c:pt>
                <c:pt idx="39">
                  <c:v>51.054545454545469</c:v>
                </c:pt>
                <c:pt idx="40">
                  <c:v>52.601652892561994</c:v>
                </c:pt>
                <c:pt idx="41">
                  <c:v>54.148760330578526</c:v>
                </c:pt>
                <c:pt idx="42">
                  <c:v>55.695867768595058</c:v>
                </c:pt>
                <c:pt idx="43">
                  <c:v>57.242975206611582</c:v>
                </c:pt>
                <c:pt idx="44">
                  <c:v>58.790082644628114</c:v>
                </c:pt>
                <c:pt idx="45">
                  <c:v>60.337190082644639</c:v>
                </c:pt>
                <c:pt idx="46">
                  <c:v>61.884297520661171</c:v>
                </c:pt>
                <c:pt idx="47">
                  <c:v>63.431404958677703</c:v>
                </c:pt>
                <c:pt idx="48">
                  <c:v>64.978512396694228</c:v>
                </c:pt>
                <c:pt idx="49">
                  <c:v>66.525619834710753</c:v>
                </c:pt>
                <c:pt idx="50">
                  <c:v>68.072727272727292</c:v>
                </c:pt>
                <c:pt idx="51">
                  <c:v>69.619834710743817</c:v>
                </c:pt>
                <c:pt idx="52">
                  <c:v>71.166942148760342</c:v>
                </c:pt>
                <c:pt idx="53">
                  <c:v>72.714049586776881</c:v>
                </c:pt>
                <c:pt idx="54">
                  <c:v>74.261157024793405</c:v>
                </c:pt>
                <c:pt idx="55">
                  <c:v>75.80826446280993</c:v>
                </c:pt>
                <c:pt idx="56">
                  <c:v>77.355371900826469</c:v>
                </c:pt>
                <c:pt idx="57">
                  <c:v>78.902479338842994</c:v>
                </c:pt>
                <c:pt idx="58">
                  <c:v>80.449586776859519</c:v>
                </c:pt>
                <c:pt idx="59">
                  <c:v>81.996694214876058</c:v>
                </c:pt>
                <c:pt idx="60">
                  <c:v>83.543801652892583</c:v>
                </c:pt>
                <c:pt idx="61">
                  <c:v>85.090909090909108</c:v>
                </c:pt>
                <c:pt idx="62">
                  <c:v>86.638016528925647</c:v>
                </c:pt>
                <c:pt idx="63">
                  <c:v>88.185123966942172</c:v>
                </c:pt>
                <c:pt idx="64">
                  <c:v>89.732231404958696</c:v>
                </c:pt>
                <c:pt idx="65">
                  <c:v>91.279338842975221</c:v>
                </c:pt>
                <c:pt idx="66">
                  <c:v>92.82644628099176</c:v>
                </c:pt>
                <c:pt idx="67">
                  <c:v>94.373553719008285</c:v>
                </c:pt>
                <c:pt idx="68">
                  <c:v>95.92066115702481</c:v>
                </c:pt>
                <c:pt idx="69">
                  <c:v>97.467768595041349</c:v>
                </c:pt>
                <c:pt idx="70">
                  <c:v>99.014876033057874</c:v>
                </c:pt>
                <c:pt idx="71">
                  <c:v>100.5619834710744</c:v>
                </c:pt>
                <c:pt idx="72">
                  <c:v>102.10909090909094</c:v>
                </c:pt>
                <c:pt idx="73">
                  <c:v>103.65619834710746</c:v>
                </c:pt>
                <c:pt idx="74">
                  <c:v>105.20330578512399</c:v>
                </c:pt>
                <c:pt idx="75">
                  <c:v>106.75041322314053</c:v>
                </c:pt>
                <c:pt idx="76">
                  <c:v>108.29752066115705</c:v>
                </c:pt>
                <c:pt idx="77">
                  <c:v>109.84462809917358</c:v>
                </c:pt>
                <c:pt idx="78">
                  <c:v>111.39173553719012</c:v>
                </c:pt>
                <c:pt idx="79">
                  <c:v>112.93884297520664</c:v>
                </c:pt>
                <c:pt idx="80">
                  <c:v>114.48595041322316</c:v>
                </c:pt>
                <c:pt idx="81">
                  <c:v>116.0330578512397</c:v>
                </c:pt>
                <c:pt idx="82">
                  <c:v>117.58016528925623</c:v>
                </c:pt>
                <c:pt idx="83">
                  <c:v>119.12727272727275</c:v>
                </c:pt>
                <c:pt idx="84">
                  <c:v>120.67438016528928</c:v>
                </c:pt>
                <c:pt idx="85">
                  <c:v>122.22148760330582</c:v>
                </c:pt>
                <c:pt idx="86">
                  <c:v>123.76859504132234</c:v>
                </c:pt>
                <c:pt idx="87">
                  <c:v>125.31570247933887</c:v>
                </c:pt>
                <c:pt idx="88">
                  <c:v>126.86280991735541</c:v>
                </c:pt>
                <c:pt idx="89">
                  <c:v>128.40991735537193</c:v>
                </c:pt>
                <c:pt idx="90">
                  <c:v>129.95702479338846</c:v>
                </c:pt>
                <c:pt idx="91">
                  <c:v>131.50413223140498</c:v>
                </c:pt>
                <c:pt idx="92">
                  <c:v>133.05123966942151</c:v>
                </c:pt>
                <c:pt idx="93">
                  <c:v>134.59834710743806</c:v>
                </c:pt>
                <c:pt idx="94">
                  <c:v>136.14545454545458</c:v>
                </c:pt>
                <c:pt idx="95">
                  <c:v>137.69256198347111</c:v>
                </c:pt>
                <c:pt idx="96">
                  <c:v>139.23966942148763</c:v>
                </c:pt>
                <c:pt idx="97">
                  <c:v>140.78677685950416</c:v>
                </c:pt>
                <c:pt idx="98">
                  <c:v>142.33388429752068</c:v>
                </c:pt>
                <c:pt idx="99">
                  <c:v>143.88099173553724</c:v>
                </c:pt>
                <c:pt idx="100">
                  <c:v>145.42809917355376</c:v>
                </c:pt>
                <c:pt idx="101">
                  <c:v>146.97520661157029</c:v>
                </c:pt>
                <c:pt idx="102">
                  <c:v>148.52231404958681</c:v>
                </c:pt>
                <c:pt idx="103">
                  <c:v>150.06942148760334</c:v>
                </c:pt>
                <c:pt idx="104">
                  <c:v>151.61652892561986</c:v>
                </c:pt>
                <c:pt idx="105">
                  <c:v>153.16363636363641</c:v>
                </c:pt>
                <c:pt idx="106">
                  <c:v>154.71074380165294</c:v>
                </c:pt>
                <c:pt idx="107">
                  <c:v>371.30578512396704</c:v>
                </c:pt>
                <c:pt idx="108">
                  <c:v>742.61157024793408</c:v>
                </c:pt>
                <c:pt idx="109">
                  <c:v>1113.9173553719011</c:v>
                </c:pt>
                <c:pt idx="110">
                  <c:v>1485.2231404958682</c:v>
                </c:pt>
                <c:pt idx="111">
                  <c:v>1856.5289256198353</c:v>
                </c:pt>
                <c:pt idx="112">
                  <c:v>2227.8347107438021</c:v>
                </c:pt>
                <c:pt idx="113">
                  <c:v>2599.140495867769</c:v>
                </c:pt>
                <c:pt idx="114">
                  <c:v>2970.4462809917363</c:v>
                </c:pt>
                <c:pt idx="115">
                  <c:v>3341.7520661157032</c:v>
                </c:pt>
                <c:pt idx="116">
                  <c:v>3713.0578512396705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DE-6B4D-A8F1-80517811AC15}"/>
            </c:ext>
          </c:extLst>
        </c:ser>
        <c:ser>
          <c:idx val="4"/>
          <c:order val="4"/>
          <c:tx>
            <c:v>C_total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Sheet1!$H$11:$H$127</c:f>
              <c:numCache>
                <c:formatCode>0.00E+00</c:formatCode>
                <c:ptCount val="117"/>
                <c:pt idx="0">
                  <c:v>4.4079511862195773</c:v>
                </c:pt>
                <c:pt idx="1">
                  <c:v>44.079511862195773</c:v>
                </c:pt>
                <c:pt idx="2">
                  <c:v>132.23853558658735</c:v>
                </c:pt>
                <c:pt idx="3">
                  <c:v>264.47707117317469</c:v>
                </c:pt>
                <c:pt idx="4">
                  <c:v>1322.3853558658734</c:v>
                </c:pt>
                <c:pt idx="5">
                  <c:v>2644.7707117317468</c:v>
                </c:pt>
                <c:pt idx="6">
                  <c:v>7934.3121351952395</c:v>
                </c:pt>
                <c:pt idx="7">
                  <c:v>15868.624270390479</c:v>
                </c:pt>
                <c:pt idx="8">
                  <c:v>31737.248540780958</c:v>
                </c:pt>
                <c:pt idx="9">
                  <c:v>47605.872811171437</c:v>
                </c:pt>
                <c:pt idx="10">
                  <c:v>63474.497081561916</c:v>
                </c:pt>
                <c:pt idx="11">
                  <c:v>79343.121351952388</c:v>
                </c:pt>
                <c:pt idx="12">
                  <c:v>95211.745622342874</c:v>
                </c:pt>
                <c:pt idx="13">
                  <c:v>111080.36989273336</c:v>
                </c:pt>
                <c:pt idx="14">
                  <c:v>126948.99416312383</c:v>
                </c:pt>
                <c:pt idx="15">
                  <c:v>142817.61843351432</c:v>
                </c:pt>
                <c:pt idx="16">
                  <c:v>158686.24270390478</c:v>
                </c:pt>
                <c:pt idx="17">
                  <c:v>174554.86697429529</c:v>
                </c:pt>
                <c:pt idx="18">
                  <c:v>190423.49124468575</c:v>
                </c:pt>
                <c:pt idx="19">
                  <c:v>206292.11551507624</c:v>
                </c:pt>
                <c:pt idx="20">
                  <c:v>222160.73978546672</c:v>
                </c:pt>
                <c:pt idx="21">
                  <c:v>238029.36405585721</c:v>
                </c:pt>
                <c:pt idx="22">
                  <c:v>253897.98832624767</c:v>
                </c:pt>
                <c:pt idx="23">
                  <c:v>269766.61259663809</c:v>
                </c:pt>
                <c:pt idx="24">
                  <c:v>285635.23686702864</c:v>
                </c:pt>
                <c:pt idx="25">
                  <c:v>301503.86113741912</c:v>
                </c:pt>
                <c:pt idx="26">
                  <c:v>317372.48540780955</c:v>
                </c:pt>
                <c:pt idx="27">
                  <c:v>333241.10967820004</c:v>
                </c:pt>
                <c:pt idx="28">
                  <c:v>349109.73394859058</c:v>
                </c:pt>
                <c:pt idx="29">
                  <c:v>364978.35821898095</c:v>
                </c:pt>
                <c:pt idx="30">
                  <c:v>380846.9824893715</c:v>
                </c:pt>
                <c:pt idx="31">
                  <c:v>396715.60675976198</c:v>
                </c:pt>
                <c:pt idx="32">
                  <c:v>412584.23103015247</c:v>
                </c:pt>
                <c:pt idx="33">
                  <c:v>428452.8553005429</c:v>
                </c:pt>
                <c:pt idx="34">
                  <c:v>444321.47957093344</c:v>
                </c:pt>
                <c:pt idx="35">
                  <c:v>460190.10384132387</c:v>
                </c:pt>
                <c:pt idx="36">
                  <c:v>476058.72811171442</c:v>
                </c:pt>
                <c:pt idx="37">
                  <c:v>491927.35238210484</c:v>
                </c:pt>
                <c:pt idx="38">
                  <c:v>507795.97665249533</c:v>
                </c:pt>
                <c:pt idx="39">
                  <c:v>523664.60092288582</c:v>
                </c:pt>
                <c:pt idx="40">
                  <c:v>539533.22519327619</c:v>
                </c:pt>
                <c:pt idx="41">
                  <c:v>555401.84946366691</c:v>
                </c:pt>
                <c:pt idx="42">
                  <c:v>571270.47373405728</c:v>
                </c:pt>
                <c:pt idx="43">
                  <c:v>587139.09800444765</c:v>
                </c:pt>
                <c:pt idx="44">
                  <c:v>603007.72227483825</c:v>
                </c:pt>
                <c:pt idx="45">
                  <c:v>618876.34654522873</c:v>
                </c:pt>
                <c:pt idx="46">
                  <c:v>634744.9708156191</c:v>
                </c:pt>
                <c:pt idx="47">
                  <c:v>650613.59508600971</c:v>
                </c:pt>
                <c:pt idx="48">
                  <c:v>666482.21935640008</c:v>
                </c:pt>
                <c:pt idx="49">
                  <c:v>682350.84362679056</c:v>
                </c:pt>
                <c:pt idx="50">
                  <c:v>698219.46789718117</c:v>
                </c:pt>
                <c:pt idx="51">
                  <c:v>714088.09216757154</c:v>
                </c:pt>
                <c:pt idx="52">
                  <c:v>729956.71643796191</c:v>
                </c:pt>
                <c:pt idx="53">
                  <c:v>745825.34070835263</c:v>
                </c:pt>
                <c:pt idx="54">
                  <c:v>761693.964978743</c:v>
                </c:pt>
                <c:pt idx="55">
                  <c:v>777562.58924913348</c:v>
                </c:pt>
                <c:pt idx="56">
                  <c:v>793431.21351952397</c:v>
                </c:pt>
                <c:pt idx="57">
                  <c:v>809299.83778991445</c:v>
                </c:pt>
                <c:pt idx="58">
                  <c:v>825168.46206030494</c:v>
                </c:pt>
                <c:pt idx="59">
                  <c:v>841037.08633069543</c:v>
                </c:pt>
                <c:pt idx="60">
                  <c:v>856905.7106010858</c:v>
                </c:pt>
                <c:pt idx="61">
                  <c:v>872774.3348714764</c:v>
                </c:pt>
                <c:pt idx="62">
                  <c:v>888642.95914186689</c:v>
                </c:pt>
                <c:pt idx="63">
                  <c:v>904511.58341225726</c:v>
                </c:pt>
                <c:pt idx="64">
                  <c:v>920380.20768264774</c:v>
                </c:pt>
                <c:pt idx="65">
                  <c:v>936248.83195303835</c:v>
                </c:pt>
                <c:pt idx="66">
                  <c:v>952117.45622342883</c:v>
                </c:pt>
                <c:pt idx="67">
                  <c:v>967986.0804938192</c:v>
                </c:pt>
                <c:pt idx="68">
                  <c:v>983854.70476420969</c:v>
                </c:pt>
                <c:pt idx="69">
                  <c:v>999723.32903460029</c:v>
                </c:pt>
                <c:pt idx="70">
                  <c:v>1015591.9533049907</c:v>
                </c:pt>
                <c:pt idx="71">
                  <c:v>1031460.5775753811</c:v>
                </c:pt>
                <c:pt idx="72">
                  <c:v>1047329.2018457716</c:v>
                </c:pt>
                <c:pt idx="73">
                  <c:v>1063197.8261161621</c:v>
                </c:pt>
                <c:pt idx="74">
                  <c:v>1079066.4503865524</c:v>
                </c:pt>
                <c:pt idx="75">
                  <c:v>1094935.0746569431</c:v>
                </c:pt>
                <c:pt idx="76">
                  <c:v>1110803.6989273338</c:v>
                </c:pt>
                <c:pt idx="77">
                  <c:v>1126672.3231977241</c:v>
                </c:pt>
                <c:pt idx="78">
                  <c:v>1142540.9474681146</c:v>
                </c:pt>
                <c:pt idx="79">
                  <c:v>1158409.571738505</c:v>
                </c:pt>
                <c:pt idx="80">
                  <c:v>1174278.1960088953</c:v>
                </c:pt>
                <c:pt idx="81">
                  <c:v>1190146.8202792858</c:v>
                </c:pt>
                <c:pt idx="82">
                  <c:v>1206015.4445496765</c:v>
                </c:pt>
                <c:pt idx="83">
                  <c:v>1221884.068820067</c:v>
                </c:pt>
                <c:pt idx="84">
                  <c:v>1237752.6930904575</c:v>
                </c:pt>
                <c:pt idx="85">
                  <c:v>1253621.317360848</c:v>
                </c:pt>
                <c:pt idx="86">
                  <c:v>1269489.9416312382</c:v>
                </c:pt>
                <c:pt idx="87">
                  <c:v>1285358.5659016287</c:v>
                </c:pt>
                <c:pt idx="88">
                  <c:v>1301227.1901720194</c:v>
                </c:pt>
                <c:pt idx="89">
                  <c:v>1317095.8144424097</c:v>
                </c:pt>
                <c:pt idx="90">
                  <c:v>1332964.4387128002</c:v>
                </c:pt>
                <c:pt idx="91">
                  <c:v>1348833.0629831909</c:v>
                </c:pt>
                <c:pt idx="92">
                  <c:v>1364701.6872535811</c:v>
                </c:pt>
                <c:pt idx="93">
                  <c:v>1380570.3115239716</c:v>
                </c:pt>
                <c:pt idx="94">
                  <c:v>1396438.9357943623</c:v>
                </c:pt>
                <c:pt idx="95">
                  <c:v>1412307.5600647526</c:v>
                </c:pt>
                <c:pt idx="96">
                  <c:v>1428176.1843351431</c:v>
                </c:pt>
                <c:pt idx="97">
                  <c:v>1444044.8086055336</c:v>
                </c:pt>
                <c:pt idx="98">
                  <c:v>1459913.4328759238</c:v>
                </c:pt>
                <c:pt idx="99">
                  <c:v>1475782.0571463145</c:v>
                </c:pt>
                <c:pt idx="100">
                  <c:v>1491650.6814167053</c:v>
                </c:pt>
                <c:pt idx="101">
                  <c:v>1507519.3056870957</c:v>
                </c:pt>
                <c:pt idx="102">
                  <c:v>1523387.929957486</c:v>
                </c:pt>
                <c:pt idx="103">
                  <c:v>1539256.5542278765</c:v>
                </c:pt>
                <c:pt idx="104">
                  <c:v>1555125.178498267</c:v>
                </c:pt>
                <c:pt idx="105">
                  <c:v>1570993.8027686572</c:v>
                </c:pt>
                <c:pt idx="106">
                  <c:v>1586862.4270390479</c:v>
                </c:pt>
                <c:pt idx="107">
                  <c:v>3808469.8248937153</c:v>
                </c:pt>
                <c:pt idx="108">
                  <c:v>7616939.6497874307</c:v>
                </c:pt>
                <c:pt idx="109">
                  <c:v>11425409.474681145</c:v>
                </c:pt>
                <c:pt idx="110">
                  <c:v>15233879.299574861</c:v>
                </c:pt>
                <c:pt idx="111">
                  <c:v>19042349.124468572</c:v>
                </c:pt>
                <c:pt idx="112">
                  <c:v>22850818.949362289</c:v>
                </c:pt>
                <c:pt idx="113">
                  <c:v>26659288.774256002</c:v>
                </c:pt>
                <c:pt idx="114">
                  <c:v>30467758.599149723</c:v>
                </c:pt>
                <c:pt idx="115">
                  <c:v>34276228.424043432</c:v>
                </c:pt>
                <c:pt idx="116">
                  <c:v>38084698.248937145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DE-6B4D-A8F1-80517811AC15}"/>
            </c:ext>
          </c:extLst>
        </c:ser>
        <c:ser>
          <c:idx val="5"/>
          <c:order val="5"/>
          <c:tx>
            <c:v>C_noise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Sheet1!$C$11:$C$127</c:f>
              <c:numCache>
                <c:formatCode>General</c:formatCode>
                <c:ptCount val="117"/>
                <c:pt idx="0">
                  <c:v>1.6666666666666666E-2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480</c:v>
                </c:pt>
                <c:pt idx="15">
                  <c:v>540</c:v>
                </c:pt>
                <c:pt idx="16">
                  <c:v>600</c:v>
                </c:pt>
                <c:pt idx="17">
                  <c:v>660</c:v>
                </c:pt>
                <c:pt idx="18">
                  <c:v>720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1020</c:v>
                </c:pt>
                <c:pt idx="24">
                  <c:v>1080</c:v>
                </c:pt>
                <c:pt idx="25">
                  <c:v>1140</c:v>
                </c:pt>
                <c:pt idx="26">
                  <c:v>1200</c:v>
                </c:pt>
                <c:pt idx="27">
                  <c:v>1260</c:v>
                </c:pt>
                <c:pt idx="28">
                  <c:v>1320</c:v>
                </c:pt>
                <c:pt idx="29">
                  <c:v>1380</c:v>
                </c:pt>
                <c:pt idx="30">
                  <c:v>1440</c:v>
                </c:pt>
                <c:pt idx="31">
                  <c:v>1500</c:v>
                </c:pt>
                <c:pt idx="32">
                  <c:v>1560</c:v>
                </c:pt>
                <c:pt idx="33">
                  <c:v>1620</c:v>
                </c:pt>
                <c:pt idx="34">
                  <c:v>1680</c:v>
                </c:pt>
                <c:pt idx="35">
                  <c:v>1740</c:v>
                </c:pt>
                <c:pt idx="36">
                  <c:v>1800</c:v>
                </c:pt>
                <c:pt idx="37">
                  <c:v>1860</c:v>
                </c:pt>
                <c:pt idx="38">
                  <c:v>1920</c:v>
                </c:pt>
                <c:pt idx="39">
                  <c:v>1980</c:v>
                </c:pt>
                <c:pt idx="40">
                  <c:v>2040</c:v>
                </c:pt>
                <c:pt idx="41">
                  <c:v>2100</c:v>
                </c:pt>
                <c:pt idx="42">
                  <c:v>2160</c:v>
                </c:pt>
                <c:pt idx="43">
                  <c:v>2220</c:v>
                </c:pt>
                <c:pt idx="44">
                  <c:v>2280</c:v>
                </c:pt>
                <c:pt idx="45">
                  <c:v>2340</c:v>
                </c:pt>
                <c:pt idx="46">
                  <c:v>2400</c:v>
                </c:pt>
                <c:pt idx="47">
                  <c:v>2460</c:v>
                </c:pt>
                <c:pt idx="48">
                  <c:v>2520</c:v>
                </c:pt>
                <c:pt idx="49">
                  <c:v>2580</c:v>
                </c:pt>
                <c:pt idx="50">
                  <c:v>2640</c:v>
                </c:pt>
                <c:pt idx="51">
                  <c:v>2700</c:v>
                </c:pt>
                <c:pt idx="52">
                  <c:v>2760</c:v>
                </c:pt>
                <c:pt idx="53">
                  <c:v>2820</c:v>
                </c:pt>
                <c:pt idx="54">
                  <c:v>2880</c:v>
                </c:pt>
                <c:pt idx="55">
                  <c:v>2940</c:v>
                </c:pt>
                <c:pt idx="56">
                  <c:v>3000</c:v>
                </c:pt>
                <c:pt idx="57">
                  <c:v>3060</c:v>
                </c:pt>
                <c:pt idx="58">
                  <c:v>3120</c:v>
                </c:pt>
                <c:pt idx="59">
                  <c:v>3180</c:v>
                </c:pt>
                <c:pt idx="60">
                  <c:v>3240</c:v>
                </c:pt>
                <c:pt idx="61">
                  <c:v>3300</c:v>
                </c:pt>
                <c:pt idx="62">
                  <c:v>3360</c:v>
                </c:pt>
                <c:pt idx="63">
                  <c:v>3420</c:v>
                </c:pt>
                <c:pt idx="64">
                  <c:v>3480</c:v>
                </c:pt>
                <c:pt idx="65">
                  <c:v>3540</c:v>
                </c:pt>
                <c:pt idx="66">
                  <c:v>3600</c:v>
                </c:pt>
                <c:pt idx="67">
                  <c:v>3660</c:v>
                </c:pt>
                <c:pt idx="68">
                  <c:v>3720</c:v>
                </c:pt>
                <c:pt idx="69">
                  <c:v>3780</c:v>
                </c:pt>
                <c:pt idx="70">
                  <c:v>3840</c:v>
                </c:pt>
                <c:pt idx="71">
                  <c:v>3900</c:v>
                </c:pt>
                <c:pt idx="72">
                  <c:v>3960</c:v>
                </c:pt>
                <c:pt idx="73">
                  <c:v>4020</c:v>
                </c:pt>
                <c:pt idx="74">
                  <c:v>4080</c:v>
                </c:pt>
                <c:pt idx="75">
                  <c:v>4140</c:v>
                </c:pt>
                <c:pt idx="76">
                  <c:v>4200</c:v>
                </c:pt>
                <c:pt idx="77">
                  <c:v>4260</c:v>
                </c:pt>
                <c:pt idx="78">
                  <c:v>4320</c:v>
                </c:pt>
                <c:pt idx="79">
                  <c:v>4380</c:v>
                </c:pt>
                <c:pt idx="80">
                  <c:v>4440</c:v>
                </c:pt>
                <c:pt idx="81">
                  <c:v>4500</c:v>
                </c:pt>
                <c:pt idx="82">
                  <c:v>4560</c:v>
                </c:pt>
                <c:pt idx="83">
                  <c:v>4620</c:v>
                </c:pt>
                <c:pt idx="84">
                  <c:v>4680</c:v>
                </c:pt>
                <c:pt idx="85">
                  <c:v>4740</c:v>
                </c:pt>
                <c:pt idx="86">
                  <c:v>4800</c:v>
                </c:pt>
                <c:pt idx="87">
                  <c:v>4860</c:v>
                </c:pt>
                <c:pt idx="88">
                  <c:v>4920</c:v>
                </c:pt>
                <c:pt idx="89">
                  <c:v>4980</c:v>
                </c:pt>
                <c:pt idx="90">
                  <c:v>5040</c:v>
                </c:pt>
                <c:pt idx="91">
                  <c:v>5100</c:v>
                </c:pt>
                <c:pt idx="92">
                  <c:v>5160</c:v>
                </c:pt>
                <c:pt idx="93">
                  <c:v>5220</c:v>
                </c:pt>
                <c:pt idx="94">
                  <c:v>5280</c:v>
                </c:pt>
                <c:pt idx="95">
                  <c:v>5340</c:v>
                </c:pt>
                <c:pt idx="96">
                  <c:v>5400</c:v>
                </c:pt>
                <c:pt idx="97">
                  <c:v>5460</c:v>
                </c:pt>
                <c:pt idx="98">
                  <c:v>5520</c:v>
                </c:pt>
                <c:pt idx="99">
                  <c:v>5580</c:v>
                </c:pt>
                <c:pt idx="100">
                  <c:v>5640</c:v>
                </c:pt>
                <c:pt idx="101">
                  <c:v>5700</c:v>
                </c:pt>
                <c:pt idx="102">
                  <c:v>5760</c:v>
                </c:pt>
                <c:pt idx="103">
                  <c:v>5820</c:v>
                </c:pt>
                <c:pt idx="104">
                  <c:v>5880</c:v>
                </c:pt>
                <c:pt idx="105">
                  <c:v>5940</c:v>
                </c:pt>
                <c:pt idx="106">
                  <c:v>6000</c:v>
                </c:pt>
                <c:pt idx="107">
                  <c:v>14400</c:v>
                </c:pt>
                <c:pt idx="108">
                  <c:v>28800</c:v>
                </c:pt>
                <c:pt idx="109">
                  <c:v>43200</c:v>
                </c:pt>
                <c:pt idx="110">
                  <c:v>57600</c:v>
                </c:pt>
                <c:pt idx="111">
                  <c:v>72000</c:v>
                </c:pt>
                <c:pt idx="112">
                  <c:v>86400</c:v>
                </c:pt>
                <c:pt idx="113">
                  <c:v>100800</c:v>
                </c:pt>
                <c:pt idx="114">
                  <c:v>115200</c:v>
                </c:pt>
                <c:pt idx="115">
                  <c:v>129600</c:v>
                </c:pt>
                <c:pt idx="116">
                  <c:v>144000</c:v>
                </c:pt>
              </c:numCache>
            </c:numRef>
          </c:xVal>
          <c:yVal>
            <c:numRef>
              <c:f>Sheet1!$I$11:$I$127</c:f>
              <c:numCache>
                <c:formatCode>General</c:formatCode>
                <c:ptCount val="117"/>
                <c:pt idx="0">
                  <c:v>2.0995121305245124</c:v>
                </c:pt>
                <c:pt idx="1">
                  <c:v>6.6392403076101845</c:v>
                </c:pt>
                <c:pt idx="2">
                  <c:v>11.499501536440063</c:v>
                </c:pt>
                <c:pt idx="3">
                  <c:v>16.262751033363781</c:v>
                </c:pt>
                <c:pt idx="4">
                  <c:v>36.364616811756363</c:v>
                </c:pt>
                <c:pt idx="5">
                  <c:v>51.427334285686506</c:v>
                </c:pt>
                <c:pt idx="6">
                  <c:v>89.074755880637923</c:v>
                </c:pt>
                <c:pt idx="7">
                  <c:v>125.97072783147075</c:v>
                </c:pt>
                <c:pt idx="8">
                  <c:v>178.14951176127585</c:v>
                </c:pt>
                <c:pt idx="9">
                  <c:v>218.18770087053815</c:v>
                </c:pt>
                <c:pt idx="10">
                  <c:v>251.94145566294151</c:v>
                </c:pt>
                <c:pt idx="11">
                  <c:v>281.67911060629325</c:v>
                </c:pt>
                <c:pt idx="12">
                  <c:v>308.56400571411899</c:v>
                </c:pt>
                <c:pt idx="13">
                  <c:v>333.28721831587444</c:v>
                </c:pt>
                <c:pt idx="14">
                  <c:v>356.29902352255169</c:v>
                </c:pt>
                <c:pt idx="15">
                  <c:v>377.91218349441226</c:v>
                </c:pt>
                <c:pt idx="16">
                  <c:v>398.35441845661103</c:v>
                </c:pt>
                <c:pt idx="17">
                  <c:v>417.79763878496885</c:v>
                </c:pt>
                <c:pt idx="18">
                  <c:v>436.3754017410763</c:v>
                </c:pt>
                <c:pt idx="19">
                  <c:v>454.19391840388641</c:v>
                </c:pt>
                <c:pt idx="20">
                  <c:v>471.33930430791224</c:v>
                </c:pt>
                <c:pt idx="21">
                  <c:v>487.88253100091339</c:v>
                </c:pt>
                <c:pt idx="22">
                  <c:v>503.88291132588301</c:v>
                </c:pt>
                <c:pt idx="23">
                  <c:v>519.3906165850882</c:v>
                </c:pt>
                <c:pt idx="24">
                  <c:v>534.44853528382748</c:v>
                </c:pt>
                <c:pt idx="25">
                  <c:v>549.09367246164754</c:v>
                </c:pt>
                <c:pt idx="26">
                  <c:v>563.3582212125865</c:v>
                </c:pt>
                <c:pt idx="27">
                  <c:v>577.27039563639505</c:v>
                </c:pt>
                <c:pt idx="28">
                  <c:v>590.85508709715839</c:v>
                </c:pt>
                <c:pt idx="29">
                  <c:v>604.13438754881429</c:v>
                </c:pt>
                <c:pt idx="30">
                  <c:v>617.12801142823798</c:v>
                </c:pt>
                <c:pt idx="31">
                  <c:v>629.85363915735377</c:v>
                </c:pt>
                <c:pt idx="32">
                  <c:v>642.32719935415503</c:v>
                </c:pt>
                <c:pt idx="33">
                  <c:v>654.56310261161445</c:v>
                </c:pt>
                <c:pt idx="34">
                  <c:v>666.57443663174888</c:v>
                </c:pt>
                <c:pt idx="35">
                  <c:v>678.37313024715525</c:v>
                </c:pt>
                <c:pt idx="36">
                  <c:v>689.97009218640369</c:v>
                </c:pt>
                <c:pt idx="37">
                  <c:v>701.37532917982287</c:v>
                </c:pt>
                <c:pt idx="38">
                  <c:v>712.59804704510339</c:v>
                </c:pt>
                <c:pt idx="39">
                  <c:v>723.64673765787529</c:v>
                </c:pt>
                <c:pt idx="40">
                  <c:v>734.52925414395588</c:v>
                </c:pt>
                <c:pt idx="41">
                  <c:v>745.25287618610832</c:v>
                </c:pt>
                <c:pt idx="42">
                  <c:v>755.82436698882452</c:v>
                </c:pt>
                <c:pt idx="43">
                  <c:v>766.25002316766529</c:v>
                </c:pt>
                <c:pt idx="44">
                  <c:v>776.53571860851207</c:v>
                </c:pt>
                <c:pt idx="45">
                  <c:v>786.68694316432425</c:v>
                </c:pt>
                <c:pt idx="46">
                  <c:v>796.70883691322206</c:v>
                </c:pt>
                <c:pt idx="47">
                  <c:v>806.60622058474712</c:v>
                </c:pt>
                <c:pt idx="48">
                  <c:v>816.38362266547222</c:v>
                </c:pt>
                <c:pt idx="49">
                  <c:v>826.04530361644845</c:v>
                </c:pt>
                <c:pt idx="50">
                  <c:v>835.59527756993771</c:v>
                </c:pt>
                <c:pt idx="51">
                  <c:v>845.03733181887981</c:v>
                </c:pt>
                <c:pt idx="52">
                  <c:v>854.37504436749668</c:v>
                </c:pt>
                <c:pt idx="53">
                  <c:v>863.61179977369034</c:v>
                </c:pt>
                <c:pt idx="54">
                  <c:v>872.75080348215261</c:v>
                </c:pt>
                <c:pt idx="55">
                  <c:v>881.79509482029528</c:v>
                </c:pt>
                <c:pt idx="56">
                  <c:v>890.74755880637917</c:v>
                </c:pt>
                <c:pt idx="57">
                  <c:v>899.61093689989923</c:v>
                </c:pt>
                <c:pt idx="58">
                  <c:v>908.38783680777283</c:v>
                </c:pt>
                <c:pt idx="59">
                  <c:v>917.08074144575482</c:v>
                </c:pt>
                <c:pt idx="60">
                  <c:v>925.69201714235703</c:v>
                </c:pt>
                <c:pt idx="61">
                  <c:v>934.22392116209289</c:v>
                </c:pt>
                <c:pt idx="62">
                  <c:v>942.67860861582449</c:v>
                </c:pt>
                <c:pt idx="63">
                  <c:v>951.0581388181572</c:v>
                </c:pt>
                <c:pt idx="64">
                  <c:v>959.36448114501707</c:v>
                </c:pt>
                <c:pt idx="65">
                  <c:v>967.59952043861529</c:v>
                </c:pt>
                <c:pt idx="66">
                  <c:v>975.76506200182678</c:v>
                </c:pt>
                <c:pt idx="67">
                  <c:v>983.86283621946973</c:v>
                </c:pt>
                <c:pt idx="68">
                  <c:v>991.8945028399994</c:v>
                </c:pt>
                <c:pt idx="69">
                  <c:v>999.86165494762338</c:v>
                </c:pt>
                <c:pt idx="70">
                  <c:v>1007.765822651766</c:v>
                </c:pt>
                <c:pt idx="71">
                  <c:v>1015.6084765180829</c:v>
                </c:pt>
                <c:pt idx="72">
                  <c:v>1023.3910307628124</c:v>
                </c:pt>
                <c:pt idx="73">
                  <c:v>1031.1148462301192</c:v>
                </c:pt>
                <c:pt idx="74">
                  <c:v>1038.7812331701764</c:v>
                </c:pt>
                <c:pt idx="75">
                  <c:v>1046.391453834053</c:v>
                </c:pt>
                <c:pt idx="76">
                  <c:v>1053.9467248999513</c:v>
                </c:pt>
                <c:pt idx="77">
                  <c:v>1061.4482197440082</c:v>
                </c:pt>
                <c:pt idx="78">
                  <c:v>1068.897070567655</c:v>
                </c:pt>
                <c:pt idx="79">
                  <c:v>1076.2943703924614</c:v>
                </c:pt>
                <c:pt idx="80">
                  <c:v>1083.6411749324106</c:v>
                </c:pt>
                <c:pt idx="81">
                  <c:v>1090.9385043526906</c:v>
                </c:pt>
                <c:pt idx="82">
                  <c:v>1098.1873449232951</c:v>
                </c:pt>
                <c:pt idx="83">
                  <c:v>1105.3886505750215</c:v>
                </c:pt>
                <c:pt idx="84">
                  <c:v>1112.5433443648196</c:v>
                </c:pt>
                <c:pt idx="85">
                  <c:v>1119.6523198568598</c:v>
                </c:pt>
                <c:pt idx="86">
                  <c:v>1126.716442425173</c:v>
                </c:pt>
                <c:pt idx="87">
                  <c:v>1133.7365504832367</c:v>
                </c:pt>
                <c:pt idx="88">
                  <c:v>1140.7134566454538</c:v>
                </c:pt>
                <c:pt idx="89">
                  <c:v>1147.6479488250784</c:v>
                </c:pt>
                <c:pt idx="90">
                  <c:v>1154.5407912727901</c:v>
                </c:pt>
                <c:pt idx="91">
                  <c:v>1161.3927255597871</c:v>
                </c:pt>
                <c:pt idx="92">
                  <c:v>1168.2044715089826</c:v>
                </c:pt>
                <c:pt idx="93">
                  <c:v>1174.9767280776125</c:v>
                </c:pt>
                <c:pt idx="94">
                  <c:v>1181.7101741943168</c:v>
                </c:pt>
                <c:pt idx="95">
                  <c:v>1188.4054695535326</c:v>
                </c:pt>
                <c:pt idx="96">
                  <c:v>1195.0632553698331</c:v>
                </c:pt>
                <c:pt idx="97">
                  <c:v>1201.684155094646</c:v>
                </c:pt>
                <c:pt idx="98">
                  <c:v>1208.2687750976286</c:v>
                </c:pt>
                <c:pt idx="99">
                  <c:v>1214.8177053147992</c:v>
                </c:pt>
                <c:pt idx="100">
                  <c:v>1221.3315198653906</c:v>
                </c:pt>
                <c:pt idx="101">
                  <c:v>1227.8107776392483</c:v>
                </c:pt>
                <c:pt idx="102">
                  <c:v>1234.256022856476</c:v>
                </c:pt>
                <c:pt idx="103">
                  <c:v>1240.6677856009144</c:v>
                </c:pt>
                <c:pt idx="104">
                  <c:v>1247.046582328931</c:v>
                </c:pt>
                <c:pt idx="105">
                  <c:v>1253.3929163549062</c:v>
                </c:pt>
                <c:pt idx="106">
                  <c:v>1259.7072783147075</c:v>
                </c:pt>
                <c:pt idx="107">
                  <c:v>1951.5301240036536</c:v>
                </c:pt>
                <c:pt idx="108">
                  <c:v>2759.8803687456148</c:v>
                </c:pt>
                <c:pt idx="109">
                  <c:v>3380.1493272755192</c:v>
                </c:pt>
                <c:pt idx="110">
                  <c:v>3903.0602480073071</c:v>
                </c:pt>
                <c:pt idx="111">
                  <c:v>4363.7540174107626</c:v>
                </c:pt>
                <c:pt idx="112">
                  <c:v>4780.2530214793323</c:v>
                </c:pt>
                <c:pt idx="113">
                  <c:v>5163.2633841647084</c:v>
                </c:pt>
                <c:pt idx="114">
                  <c:v>5519.7607374912295</c:v>
                </c:pt>
                <c:pt idx="115">
                  <c:v>5854.59037201096</c:v>
                </c:pt>
                <c:pt idx="116">
                  <c:v>6171.2801142823801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DE-6B4D-A8F1-80517811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6966"/>
        <c:axId val="473382303"/>
      </c:scatterChart>
      <c:valAx>
        <c:axId val="134916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Integration time [min]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473382303"/>
        <c:crosses val="autoZero"/>
        <c:crossBetween val="midCat"/>
      </c:valAx>
      <c:valAx>
        <c:axId val="47338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 i="0">
                    <a:solidFill>
                      <a:srgbClr val="000000"/>
                    </a:solidFill>
                    <a:latin typeface="+mn-lt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3491696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1400" b="0" i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576792</xdr:colOff>
      <xdr:row>9</xdr:row>
      <xdr:rowOff>76970</xdr:rowOff>
    </xdr:from>
    <xdr:ext cx="9925050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040B8-1CB9-904C-BD52-05B7F174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628650</xdr:colOff>
      <xdr:row>37</xdr:row>
      <xdr:rowOff>104775</xdr:rowOff>
    </xdr:from>
    <xdr:ext cx="10277475" cy="5429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9A9F4-FD02-8245-964F-4A0DFF5AD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9319-1950-AA40-A8B1-BACFABB87F19}">
  <dimension ref="A1:Z1000"/>
  <sheetViews>
    <sheetView tabSelected="1" zoomScale="85" zoomScaleNormal="85" workbookViewId="0">
      <selection activeCell="G5" sqref="G5"/>
    </sheetView>
  </sheetViews>
  <sheetFormatPr baseColWidth="10" defaultColWidth="11.140625" defaultRowHeight="15" customHeight="1"/>
  <cols>
    <col min="1" max="1" width="7" customWidth="1"/>
    <col min="2" max="2" width="16.42578125" customWidth="1"/>
    <col min="3" max="26" width="13.140625" customWidth="1"/>
  </cols>
  <sheetData>
    <row r="1" spans="1:26" ht="33" customHeight="1">
      <c r="B1" s="18" t="s">
        <v>0</v>
      </c>
      <c r="C1" s="19"/>
      <c r="D1" s="19"/>
      <c r="E1" s="22" t="s">
        <v>33</v>
      </c>
      <c r="F1" s="22"/>
    </row>
    <row r="2" spans="1:26" ht="202" customHeight="1">
      <c r="B2" s="20" t="s">
        <v>32</v>
      </c>
      <c r="C2" s="21"/>
      <c r="D2" s="21"/>
      <c r="E2" s="23" t="s">
        <v>34</v>
      </c>
      <c r="F2" s="23"/>
    </row>
    <row r="3" spans="1:26" ht="15.75" customHeight="1" thickBot="1">
      <c r="B3" s="1"/>
    </row>
    <row r="4" spans="1:26" ht="47" customHeight="1" thickBot="1">
      <c r="B4" s="2" t="s">
        <v>1</v>
      </c>
      <c r="C4" s="3" t="s">
        <v>2</v>
      </c>
      <c r="D4" s="3" t="s">
        <v>3</v>
      </c>
      <c r="E4" s="3" t="s">
        <v>4</v>
      </c>
      <c r="F4" s="15" t="s">
        <v>5</v>
      </c>
      <c r="G4" s="3" t="s">
        <v>6</v>
      </c>
      <c r="H4" s="3" t="s">
        <v>7</v>
      </c>
      <c r="I4" s="4" t="s">
        <v>8</v>
      </c>
      <c r="J4" s="12" t="s">
        <v>35</v>
      </c>
      <c r="K4" s="11" t="s">
        <v>36</v>
      </c>
    </row>
    <row r="5" spans="1:26" ht="15.75" customHeight="1" thickBot="1">
      <c r="B5" s="5" t="s">
        <v>9</v>
      </c>
      <c r="C5" s="6">
        <v>1</v>
      </c>
      <c r="D5" s="6">
        <v>10000</v>
      </c>
      <c r="E5" s="14">
        <v>0</v>
      </c>
      <c r="F5" s="17">
        <v>300</v>
      </c>
      <c r="G5" s="16">
        <v>1</v>
      </c>
      <c r="H5" s="6">
        <v>1</v>
      </c>
      <c r="I5" s="7">
        <f>PI()/4*(G5/3600*PI()/180)*(H5/3600*PI()/180)</f>
        <v>1.8460336577110375E-11</v>
      </c>
      <c r="J5" s="13" t="s">
        <v>37</v>
      </c>
      <c r="K5">
        <f>IF(J5="High-res.",$H$5*0.005, 0.2*$H$5 )</f>
        <v>0.2</v>
      </c>
    </row>
    <row r="6" spans="1:26" ht="15.75" customHeight="1">
      <c r="B6" s="1"/>
      <c r="P6" s="8"/>
      <c r="Q6" s="8"/>
    </row>
    <row r="7" spans="1:26" ht="47" customHeight="1">
      <c r="B7" s="9" t="s">
        <v>10</v>
      </c>
      <c r="C7" s="4" t="s">
        <v>31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  <c r="Q7" s="8"/>
      <c r="R7" s="8"/>
    </row>
    <row r="8" spans="1:26" ht="15.75" customHeight="1">
      <c r="B8" s="1"/>
      <c r="C8" s="7">
        <v>1</v>
      </c>
      <c r="D8" s="7">
        <v>0.3</v>
      </c>
      <c r="E8" s="7">
        <f>$C$8+$D$8</f>
        <v>1.3</v>
      </c>
      <c r="F8" s="7">
        <v>5.5E-2</v>
      </c>
      <c r="G8" s="7">
        <f>$G$5/$F$8</f>
        <v>18.181818181818183</v>
      </c>
      <c r="H8" s="7">
        <f>$H$5/$F$8</f>
        <v>18.181818181818183</v>
      </c>
      <c r="I8" s="7">
        <f>$G$8*$H$8</f>
        <v>330.57851239669429</v>
      </c>
      <c r="J8" s="8">
        <v>1E-3</v>
      </c>
      <c r="K8" s="8">
        <f>$J$8^2</f>
        <v>9.9999999999999995E-7</v>
      </c>
      <c r="L8" s="8">
        <f>$I$8*$K$8</f>
        <v>3.3057851239669429E-4</v>
      </c>
      <c r="M8" s="8">
        <f>$E$8*$L$8</f>
        <v>4.2975206611570258E-4</v>
      </c>
    </row>
    <row r="9" spans="1:26" ht="15.75" customHeight="1">
      <c r="B9" s="1"/>
    </row>
    <row r="10" spans="1:26" ht="31.5" customHeight="1">
      <c r="A10" s="10"/>
      <c r="B10" s="4" t="s">
        <v>21</v>
      </c>
      <c r="C10" s="4" t="s">
        <v>22</v>
      </c>
      <c r="D10" s="10" t="s">
        <v>23</v>
      </c>
      <c r="E10" s="10" t="s">
        <v>24</v>
      </c>
      <c r="F10" s="10" t="s">
        <v>25</v>
      </c>
      <c r="G10" s="10" t="s">
        <v>26</v>
      </c>
      <c r="H10" s="10" t="s">
        <v>27</v>
      </c>
      <c r="I10" s="10" t="s">
        <v>28</v>
      </c>
      <c r="J10" s="10" t="s">
        <v>29</v>
      </c>
      <c r="K10" s="10" t="s">
        <v>30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B11" s="1">
        <v>1</v>
      </c>
      <c r="C11" s="1">
        <f t="shared" ref="C11:C127" si="0">B11/60</f>
        <v>1.6666666666666666E-2</v>
      </c>
      <c r="D11" s="7">
        <f t="shared" ref="D11:D127" si="1">$C$5*1000000/4/PI()*$F$5*$I$5*B11</f>
        <v>4.4070807260808534E-4</v>
      </c>
      <c r="E11" s="7">
        <f t="shared" ref="E11:E127" si="2">$D$5*1000000/4/PI()*$F$5*$I$5*B11</f>
        <v>4.4070807260808538</v>
      </c>
      <c r="F11" s="7">
        <f t="shared" ref="F11:F127" si="3">$E$5*1000000/4/PI()*$F$5*$I$5*B11</f>
        <v>0</v>
      </c>
      <c r="G11" s="8">
        <f>$M$8*B11</f>
        <v>4.2975206611570258E-4</v>
      </c>
      <c r="H11" s="8">
        <f t="shared" ref="H11:H127" si="4">D11+E11+F11+G11</f>
        <v>4.4079511862195773</v>
      </c>
      <c r="I11" s="7">
        <f>SQRT(H11)</f>
        <v>2.0995121305245124</v>
      </c>
      <c r="J11" s="7">
        <f t="shared" ref="J11:J127" si="5">D11/I11</f>
        <v>2.0990975293769086E-4</v>
      </c>
      <c r="K11" s="7">
        <v>3</v>
      </c>
    </row>
    <row r="12" spans="1:26" ht="15.75" customHeight="1">
      <c r="B12" s="1">
        <v>10</v>
      </c>
      <c r="C12" s="1">
        <f t="shared" si="0"/>
        <v>0.16666666666666666</v>
      </c>
      <c r="D12" s="7">
        <f t="shared" si="1"/>
        <v>4.4070807260808533E-3</v>
      </c>
      <c r="E12" s="7">
        <f t="shared" si="2"/>
        <v>44.070807260808536</v>
      </c>
      <c r="F12" s="7">
        <f t="shared" si="3"/>
        <v>0</v>
      </c>
      <c r="G12" s="8">
        <f t="shared" ref="G12:G127" si="6">$M$8*B12</f>
        <v>4.2975206611570258E-3</v>
      </c>
      <c r="H12" s="8">
        <f t="shared" si="4"/>
        <v>44.079511862195773</v>
      </c>
      <c r="I12" s="7">
        <f t="shared" ref="I11:I127" si="7">SQRT(H12)</f>
        <v>6.6392403076101845</v>
      </c>
      <c r="J12" s="7">
        <f t="shared" si="5"/>
        <v>6.6379292236632358E-4</v>
      </c>
      <c r="K12" s="7">
        <v>3</v>
      </c>
    </row>
    <row r="13" spans="1:26" ht="15.75" customHeight="1">
      <c r="B13" s="1">
        <v>30</v>
      </c>
      <c r="C13" s="1">
        <f t="shared" si="0"/>
        <v>0.5</v>
      </c>
      <c r="D13" s="7">
        <f t="shared" si="1"/>
        <v>1.3221242178242561E-2</v>
      </c>
      <c r="E13" s="7">
        <f t="shared" si="2"/>
        <v>132.21242178242562</v>
      </c>
      <c r="F13" s="7">
        <f t="shared" si="3"/>
        <v>0</v>
      </c>
      <c r="G13" s="8">
        <f t="shared" si="6"/>
        <v>1.2892561983471077E-2</v>
      </c>
      <c r="H13" s="8">
        <f t="shared" si="4"/>
        <v>132.23853558658735</v>
      </c>
      <c r="I13" s="7">
        <f t="shared" si="7"/>
        <v>11.499501536440063</v>
      </c>
      <c r="J13" s="7">
        <f t="shared" si="5"/>
        <v>1.1497230672430957E-3</v>
      </c>
      <c r="K13" s="7">
        <v>3</v>
      </c>
    </row>
    <row r="14" spans="1:26" ht="15.75" customHeight="1">
      <c r="B14" s="1">
        <v>60</v>
      </c>
      <c r="C14" s="1">
        <f t="shared" si="0"/>
        <v>1</v>
      </c>
      <c r="D14" s="7">
        <f t="shared" si="1"/>
        <v>2.6442484356485121E-2</v>
      </c>
      <c r="E14" s="7">
        <f t="shared" si="2"/>
        <v>264.42484356485124</v>
      </c>
      <c r="F14" s="7">
        <f t="shared" si="3"/>
        <v>0</v>
      </c>
      <c r="G14" s="8">
        <f t="shared" si="6"/>
        <v>2.5785123966942155E-2</v>
      </c>
      <c r="H14" s="8">
        <f t="shared" si="4"/>
        <v>264.47707117317469</v>
      </c>
      <c r="I14" s="7">
        <f t="shared" si="7"/>
        <v>16.262751033363781</v>
      </c>
      <c r="J14" s="7">
        <f t="shared" si="5"/>
        <v>1.62595395466838E-3</v>
      </c>
      <c r="K14" s="7">
        <v>3</v>
      </c>
    </row>
    <row r="15" spans="1:26" ht="15.75" customHeight="1">
      <c r="B15" s="1">
        <v>300</v>
      </c>
      <c r="C15" s="1">
        <f t="shared" si="0"/>
        <v>5</v>
      </c>
      <c r="D15" s="7">
        <f t="shared" si="1"/>
        <v>0.13221242178242559</v>
      </c>
      <c r="E15" s="7">
        <f t="shared" si="2"/>
        <v>1322.1242178242562</v>
      </c>
      <c r="F15" s="7">
        <f t="shared" si="3"/>
        <v>0</v>
      </c>
      <c r="G15" s="8">
        <f t="shared" si="6"/>
        <v>0.12892561983471076</v>
      </c>
      <c r="H15" s="8">
        <f t="shared" si="4"/>
        <v>1322.3853558658734</v>
      </c>
      <c r="I15" s="7">
        <f t="shared" si="7"/>
        <v>36.364616811756363</v>
      </c>
      <c r="J15" s="7">
        <f t="shared" si="5"/>
        <v>3.6357435709231086E-3</v>
      </c>
      <c r="K15" s="7">
        <v>3</v>
      </c>
    </row>
    <row r="16" spans="1:26" ht="15.75" customHeight="1">
      <c r="B16" s="1">
        <v>600</v>
      </c>
      <c r="C16" s="1">
        <f t="shared" si="0"/>
        <v>10</v>
      </c>
      <c r="D16" s="7">
        <f t="shared" si="1"/>
        <v>0.26442484356485119</v>
      </c>
      <c r="E16" s="7">
        <f t="shared" si="2"/>
        <v>2644.2484356485124</v>
      </c>
      <c r="F16" s="7">
        <f t="shared" si="3"/>
        <v>0</v>
      </c>
      <c r="G16" s="8">
        <f t="shared" si="6"/>
        <v>0.25785123966942153</v>
      </c>
      <c r="H16" s="8">
        <f t="shared" si="4"/>
        <v>2644.7707117317468</v>
      </c>
      <c r="I16" s="7">
        <f t="shared" si="7"/>
        <v>51.427334285686506</v>
      </c>
      <c r="J16" s="7">
        <f t="shared" si="5"/>
        <v>5.1417178673102476E-3</v>
      </c>
      <c r="K16" s="7">
        <v>3</v>
      </c>
    </row>
    <row r="17" spans="2:11" ht="15.75" customHeight="1">
      <c r="B17" s="1">
        <v>1800</v>
      </c>
      <c r="C17" s="1">
        <f t="shared" si="0"/>
        <v>30</v>
      </c>
      <c r="D17" s="7">
        <f t="shared" si="1"/>
        <v>0.79327453069455356</v>
      </c>
      <c r="E17" s="7">
        <f t="shared" si="2"/>
        <v>7932.7453069455369</v>
      </c>
      <c r="F17" s="7">
        <f t="shared" si="3"/>
        <v>0</v>
      </c>
      <c r="G17" s="8">
        <f t="shared" si="6"/>
        <v>0.77355371900826464</v>
      </c>
      <c r="H17" s="8">
        <f t="shared" si="4"/>
        <v>7934.3121351952395</v>
      </c>
      <c r="I17" s="7">
        <f t="shared" si="7"/>
        <v>89.074755880637923</v>
      </c>
      <c r="J17" s="7">
        <f t="shared" si="5"/>
        <v>8.9057165843660392E-3</v>
      </c>
      <c r="K17" s="7">
        <v>3</v>
      </c>
    </row>
    <row r="18" spans="2:11" ht="15.75" customHeight="1">
      <c r="B18" s="24">
        <v>3600</v>
      </c>
      <c r="C18" s="24">
        <f t="shared" si="0"/>
        <v>60</v>
      </c>
      <c r="D18" s="25">
        <f>$C$5*1000000/4/PI()*$F$5*$I$5*B18</f>
        <v>1.5865490613891071</v>
      </c>
      <c r="E18" s="25">
        <f t="shared" si="2"/>
        <v>15865.490613891074</v>
      </c>
      <c r="F18" s="25">
        <f t="shared" si="3"/>
        <v>0</v>
      </c>
      <c r="G18" s="26">
        <f t="shared" si="6"/>
        <v>1.5471074380165293</v>
      </c>
      <c r="H18" s="26">
        <f t="shared" si="4"/>
        <v>15868.624270390479</v>
      </c>
      <c r="I18" s="25">
        <f>SQRT(H18)</f>
        <v>125.97072783147075</v>
      </c>
      <c r="J18" s="25">
        <f>D18/I18</f>
        <v>1.2594585176261448E-2</v>
      </c>
      <c r="K18" s="25">
        <v>3</v>
      </c>
    </row>
    <row r="19" spans="2:11" ht="15.75" customHeight="1">
      <c r="B19" s="1">
        <v>7200</v>
      </c>
      <c r="C19" s="1">
        <f t="shared" si="0"/>
        <v>120</v>
      </c>
      <c r="D19" s="7">
        <f t="shared" si="1"/>
        <v>3.1730981227782142</v>
      </c>
      <c r="E19" s="7">
        <f t="shared" si="2"/>
        <v>31730.981227782147</v>
      </c>
      <c r="F19" s="7">
        <f t="shared" si="3"/>
        <v>0</v>
      </c>
      <c r="G19" s="8">
        <f t="shared" si="6"/>
        <v>3.0942148760330586</v>
      </c>
      <c r="H19" s="8">
        <f t="shared" si="4"/>
        <v>31737.248540780958</v>
      </c>
      <c r="I19" s="7">
        <f t="shared" si="7"/>
        <v>178.14951176127585</v>
      </c>
      <c r="J19" s="7">
        <f t="shared" si="5"/>
        <v>1.7811433168732078E-2</v>
      </c>
      <c r="K19" s="7">
        <v>3</v>
      </c>
    </row>
    <row r="20" spans="2:11" ht="15.75" customHeight="1">
      <c r="B20" s="1">
        <v>10800</v>
      </c>
      <c r="C20" s="1">
        <f t="shared" si="0"/>
        <v>180</v>
      </c>
      <c r="D20" s="7">
        <f t="shared" si="1"/>
        <v>4.7596471841673216</v>
      </c>
      <c r="E20" s="7">
        <f t="shared" si="2"/>
        <v>47596.471841673221</v>
      </c>
      <c r="F20" s="7">
        <f t="shared" si="3"/>
        <v>0</v>
      </c>
      <c r="G20" s="8">
        <f t="shared" si="6"/>
        <v>4.6413223140495878</v>
      </c>
      <c r="H20" s="8">
        <f t="shared" si="4"/>
        <v>47605.872811171437</v>
      </c>
      <c r="I20" s="7">
        <f t="shared" si="7"/>
        <v>218.18770087053815</v>
      </c>
      <c r="J20" s="7">
        <f t="shared" si="5"/>
        <v>2.1814461425538657E-2</v>
      </c>
      <c r="K20" s="7">
        <v>3</v>
      </c>
    </row>
    <row r="21" spans="2:11" ht="15.75" customHeight="1">
      <c r="B21" s="1">
        <v>14400</v>
      </c>
      <c r="C21" s="1">
        <f t="shared" si="0"/>
        <v>240</v>
      </c>
      <c r="D21" s="7">
        <f t="shared" si="1"/>
        <v>6.3461962455564285</v>
      </c>
      <c r="E21" s="7">
        <f t="shared" si="2"/>
        <v>63461.962455564295</v>
      </c>
      <c r="F21" s="7">
        <f t="shared" si="3"/>
        <v>0</v>
      </c>
      <c r="G21" s="8">
        <f t="shared" si="6"/>
        <v>6.1884297520661171</v>
      </c>
      <c r="H21" s="8">
        <f t="shared" si="4"/>
        <v>63474.497081561916</v>
      </c>
      <c r="I21" s="7">
        <f t="shared" si="7"/>
        <v>251.94145566294151</v>
      </c>
      <c r="J21" s="7">
        <f t="shared" si="5"/>
        <v>2.5189170352522897E-2</v>
      </c>
      <c r="K21" s="7">
        <v>3</v>
      </c>
    </row>
    <row r="22" spans="2:11" ht="15.75" customHeight="1">
      <c r="B22" s="1">
        <v>18000</v>
      </c>
      <c r="C22" s="1">
        <f t="shared" si="0"/>
        <v>300</v>
      </c>
      <c r="D22" s="7">
        <f t="shared" si="1"/>
        <v>7.9327453069455363</v>
      </c>
      <c r="E22" s="7">
        <f t="shared" si="2"/>
        <v>79327.453069455369</v>
      </c>
      <c r="F22" s="7">
        <f t="shared" si="3"/>
        <v>0</v>
      </c>
      <c r="G22" s="8">
        <f t="shared" si="6"/>
        <v>7.7355371900826464</v>
      </c>
      <c r="H22" s="8">
        <f t="shared" si="4"/>
        <v>79343.121351952388</v>
      </c>
      <c r="I22" s="7">
        <f t="shared" si="7"/>
        <v>281.67911060629325</v>
      </c>
      <c r="J22" s="7">
        <f t="shared" si="5"/>
        <v>2.8162348602531775E-2</v>
      </c>
      <c r="K22" s="7">
        <v>3</v>
      </c>
    </row>
    <row r="23" spans="2:11" ht="15.75" customHeight="1">
      <c r="B23" s="1">
        <v>21600</v>
      </c>
      <c r="C23" s="1">
        <f t="shared" si="0"/>
        <v>360</v>
      </c>
      <c r="D23" s="7">
        <f t="shared" si="1"/>
        <v>9.5192943683346432</v>
      </c>
      <c r="E23" s="7">
        <f t="shared" si="2"/>
        <v>95192.943683346442</v>
      </c>
      <c r="F23" s="7">
        <f t="shared" si="3"/>
        <v>0</v>
      </c>
      <c r="G23" s="8">
        <f t="shared" si="6"/>
        <v>9.2826446280991757</v>
      </c>
      <c r="H23" s="8">
        <f t="shared" si="4"/>
        <v>95211.745622342874</v>
      </c>
      <c r="I23" s="7">
        <f t="shared" si="7"/>
        <v>308.56400571411899</v>
      </c>
      <c r="J23" s="7">
        <f t="shared" si="5"/>
        <v>3.0850307203861491E-2</v>
      </c>
      <c r="K23" s="7">
        <v>3</v>
      </c>
    </row>
    <row r="24" spans="2:11" ht="15.75" customHeight="1">
      <c r="B24" s="1">
        <v>25200</v>
      </c>
      <c r="C24" s="1">
        <f t="shared" si="0"/>
        <v>420</v>
      </c>
      <c r="D24" s="7">
        <f t="shared" si="1"/>
        <v>11.10584342972375</v>
      </c>
      <c r="E24" s="7">
        <f t="shared" si="2"/>
        <v>111058.43429723752</v>
      </c>
      <c r="F24" s="7">
        <f t="shared" si="3"/>
        <v>0</v>
      </c>
      <c r="G24" s="8">
        <f t="shared" si="6"/>
        <v>10.829752066115706</v>
      </c>
      <c r="H24" s="8">
        <f t="shared" si="4"/>
        <v>111080.36989273336</v>
      </c>
      <c r="I24" s="7">
        <f t="shared" si="7"/>
        <v>333.28721831587444</v>
      </c>
      <c r="J24" s="7">
        <f t="shared" si="5"/>
        <v>3.3322140242408392E-2</v>
      </c>
      <c r="K24" s="7">
        <v>3</v>
      </c>
    </row>
    <row r="25" spans="2:11" ht="15.75" customHeight="1">
      <c r="B25" s="1">
        <v>28800</v>
      </c>
      <c r="C25" s="1">
        <f t="shared" si="0"/>
        <v>480</v>
      </c>
      <c r="D25" s="7">
        <f t="shared" si="1"/>
        <v>12.692392491112857</v>
      </c>
      <c r="E25" s="7">
        <f t="shared" si="2"/>
        <v>126923.92491112859</v>
      </c>
      <c r="F25" s="7">
        <f t="shared" si="3"/>
        <v>0</v>
      </c>
      <c r="G25" s="8">
        <f t="shared" si="6"/>
        <v>12.376859504132234</v>
      </c>
      <c r="H25" s="8">
        <f t="shared" si="4"/>
        <v>126948.99416312383</v>
      </c>
      <c r="I25" s="7">
        <f t="shared" si="7"/>
        <v>356.29902352255169</v>
      </c>
      <c r="J25" s="7">
        <f t="shared" si="5"/>
        <v>3.5622866337464157E-2</v>
      </c>
      <c r="K25" s="7">
        <v>3</v>
      </c>
    </row>
    <row r="26" spans="2:11" ht="15.75" customHeight="1">
      <c r="B26" s="1">
        <v>32400</v>
      </c>
      <c r="C26" s="1">
        <f t="shared" si="0"/>
        <v>540</v>
      </c>
      <c r="D26" s="7">
        <f t="shared" si="1"/>
        <v>14.278941552501966</v>
      </c>
      <c r="E26" s="7">
        <f t="shared" si="2"/>
        <v>142789.41552501966</v>
      </c>
      <c r="F26" s="7">
        <f t="shared" si="3"/>
        <v>0</v>
      </c>
      <c r="G26" s="8">
        <f t="shared" si="6"/>
        <v>13.923966942148764</v>
      </c>
      <c r="H26" s="8">
        <f t="shared" si="4"/>
        <v>142817.61843351432</v>
      </c>
      <c r="I26" s="7">
        <f t="shared" si="7"/>
        <v>377.91218349441226</v>
      </c>
      <c r="J26" s="7">
        <f t="shared" si="5"/>
        <v>3.7783755528784352E-2</v>
      </c>
      <c r="K26" s="7">
        <v>3</v>
      </c>
    </row>
    <row r="27" spans="2:11" ht="15.75" customHeight="1">
      <c r="B27" s="1">
        <v>36000</v>
      </c>
      <c r="C27" s="1">
        <f t="shared" si="0"/>
        <v>600</v>
      </c>
      <c r="D27" s="7">
        <f t="shared" si="1"/>
        <v>15.865490613891073</v>
      </c>
      <c r="E27" s="7">
        <f t="shared" si="2"/>
        <v>158654.90613891074</v>
      </c>
      <c r="F27" s="7">
        <f t="shared" si="3"/>
        <v>0</v>
      </c>
      <c r="G27" s="8">
        <f t="shared" si="6"/>
        <v>15.471074380165293</v>
      </c>
      <c r="H27" s="8">
        <f t="shared" si="4"/>
        <v>158686.24270390478</v>
      </c>
      <c r="I27" s="7">
        <f t="shared" si="7"/>
        <v>398.35441845661103</v>
      </c>
      <c r="J27" s="7">
        <f t="shared" si="5"/>
        <v>3.9827575341979421E-2</v>
      </c>
      <c r="K27" s="7">
        <v>3</v>
      </c>
    </row>
    <row r="28" spans="2:11" ht="15.75" customHeight="1">
      <c r="B28" s="1">
        <v>39600</v>
      </c>
      <c r="C28" s="1">
        <f t="shared" si="0"/>
        <v>660</v>
      </c>
      <c r="D28" s="7">
        <f t="shared" si="1"/>
        <v>17.452039675280179</v>
      </c>
      <c r="E28" s="7">
        <f t="shared" si="2"/>
        <v>174520.39675280181</v>
      </c>
      <c r="F28" s="7">
        <f t="shared" si="3"/>
        <v>0</v>
      </c>
      <c r="G28" s="8">
        <f t="shared" si="6"/>
        <v>17.018181818181823</v>
      </c>
      <c r="H28" s="8">
        <f t="shared" si="4"/>
        <v>174554.86697429529</v>
      </c>
      <c r="I28" s="7">
        <f t="shared" si="7"/>
        <v>417.79763878496885</v>
      </c>
      <c r="J28" s="7">
        <f t="shared" si="5"/>
        <v>4.1771513419831353E-2</v>
      </c>
      <c r="K28" s="7">
        <v>3</v>
      </c>
    </row>
    <row r="29" spans="2:11" ht="15.75" customHeight="1">
      <c r="B29" s="1">
        <v>43200</v>
      </c>
      <c r="C29" s="1">
        <f t="shared" si="0"/>
        <v>720</v>
      </c>
      <c r="D29" s="7">
        <f t="shared" si="1"/>
        <v>19.038588736669286</v>
      </c>
      <c r="E29" s="7">
        <f t="shared" si="2"/>
        <v>190385.88736669288</v>
      </c>
      <c r="F29" s="7">
        <f t="shared" si="3"/>
        <v>0</v>
      </c>
      <c r="G29" s="8">
        <f t="shared" si="6"/>
        <v>18.565289256198351</v>
      </c>
      <c r="H29" s="8">
        <f t="shared" si="4"/>
        <v>190423.49124468575</v>
      </c>
      <c r="I29" s="7">
        <f t="shared" si="7"/>
        <v>436.3754017410763</v>
      </c>
      <c r="J29" s="7">
        <f t="shared" si="5"/>
        <v>4.3628922851077313E-2</v>
      </c>
      <c r="K29" s="7">
        <v>3</v>
      </c>
    </row>
    <row r="30" spans="2:11" ht="15.75" customHeight="1">
      <c r="B30" s="1">
        <v>46800</v>
      </c>
      <c r="C30" s="1">
        <f t="shared" si="0"/>
        <v>780</v>
      </c>
      <c r="D30" s="7">
        <f t="shared" si="1"/>
        <v>20.625137798058393</v>
      </c>
      <c r="E30" s="7">
        <f t="shared" si="2"/>
        <v>206251.37798058396</v>
      </c>
      <c r="F30" s="7">
        <f t="shared" si="3"/>
        <v>0</v>
      </c>
      <c r="G30" s="8">
        <f t="shared" si="6"/>
        <v>20.11239669421488</v>
      </c>
      <c r="H30" s="8">
        <f t="shared" si="4"/>
        <v>206292.11551507624</v>
      </c>
      <c r="I30" s="7">
        <f t="shared" si="7"/>
        <v>454.19391840388641</v>
      </c>
      <c r="J30" s="7">
        <f t="shared" si="5"/>
        <v>4.5410422646209321E-2</v>
      </c>
      <c r="K30" s="7">
        <v>3</v>
      </c>
    </row>
    <row r="31" spans="2:11" ht="15.75" customHeight="1">
      <c r="B31" s="1">
        <v>50400</v>
      </c>
      <c r="C31" s="1">
        <f t="shared" si="0"/>
        <v>840</v>
      </c>
      <c r="D31" s="7">
        <f t="shared" si="1"/>
        <v>22.2116868594475</v>
      </c>
      <c r="E31" s="7">
        <f t="shared" si="2"/>
        <v>222116.86859447503</v>
      </c>
      <c r="F31" s="7">
        <f t="shared" si="3"/>
        <v>0</v>
      </c>
      <c r="G31" s="8">
        <f t="shared" si="6"/>
        <v>21.659504132231412</v>
      </c>
      <c r="H31" s="8">
        <f t="shared" si="4"/>
        <v>222160.73978546672</v>
      </c>
      <c r="I31" s="7">
        <f t="shared" si="7"/>
        <v>471.33930430791224</v>
      </c>
      <c r="J31" s="7">
        <f t="shared" si="5"/>
        <v>4.7124622658112236E-2</v>
      </c>
      <c r="K31" s="7">
        <v>3</v>
      </c>
    </row>
    <row r="32" spans="2:11" ht="15.75" customHeight="1">
      <c r="B32" s="1">
        <v>54000</v>
      </c>
      <c r="C32" s="1">
        <f t="shared" si="0"/>
        <v>900</v>
      </c>
      <c r="D32" s="7">
        <f t="shared" si="1"/>
        <v>23.798235920836607</v>
      </c>
      <c r="E32" s="7">
        <f t="shared" si="2"/>
        <v>237982.35920836611</v>
      </c>
      <c r="F32" s="7">
        <f t="shared" si="3"/>
        <v>0</v>
      </c>
      <c r="G32" s="8">
        <f t="shared" si="6"/>
        <v>23.20661157024794</v>
      </c>
      <c r="H32" s="8">
        <f t="shared" si="4"/>
        <v>238029.36405585721</v>
      </c>
      <c r="I32" s="7">
        <f t="shared" si="7"/>
        <v>487.88253100091339</v>
      </c>
      <c r="J32" s="7">
        <f t="shared" si="5"/>
        <v>4.8778618640051397E-2</v>
      </c>
      <c r="K32" s="7">
        <v>3</v>
      </c>
    </row>
    <row r="33" spans="2:11" ht="15.75" customHeight="1">
      <c r="B33" s="1">
        <v>57600</v>
      </c>
      <c r="C33" s="1">
        <f t="shared" si="0"/>
        <v>960</v>
      </c>
      <c r="D33" s="7">
        <f t="shared" si="1"/>
        <v>25.384784982225714</v>
      </c>
      <c r="E33" s="7">
        <f t="shared" si="2"/>
        <v>253847.84982225718</v>
      </c>
      <c r="F33" s="7">
        <f t="shared" si="3"/>
        <v>0</v>
      </c>
      <c r="G33" s="8">
        <f t="shared" si="6"/>
        <v>24.753719008264468</v>
      </c>
      <c r="H33" s="8">
        <f t="shared" si="4"/>
        <v>253897.98832624767</v>
      </c>
      <c r="I33" s="7">
        <f t="shared" si="7"/>
        <v>503.88291132588301</v>
      </c>
      <c r="J33" s="7">
        <f t="shared" si="5"/>
        <v>5.0378340705045793E-2</v>
      </c>
      <c r="K33" s="7">
        <v>3</v>
      </c>
    </row>
    <row r="34" spans="2:11" ht="15.75" customHeight="1">
      <c r="B34" s="1">
        <v>61200</v>
      </c>
      <c r="C34" s="1">
        <f t="shared" si="0"/>
        <v>1020</v>
      </c>
      <c r="D34" s="7">
        <f t="shared" si="1"/>
        <v>26.971334043614824</v>
      </c>
      <c r="E34" s="7">
        <f t="shared" si="2"/>
        <v>269713.34043614822</v>
      </c>
      <c r="F34" s="7">
        <f t="shared" si="3"/>
        <v>0</v>
      </c>
      <c r="G34" s="8">
        <f t="shared" si="6"/>
        <v>26.300826446280997</v>
      </c>
      <c r="H34" s="8">
        <f t="shared" si="4"/>
        <v>269766.61259663809</v>
      </c>
      <c r="I34" s="7">
        <f t="shared" si="7"/>
        <v>519.3906165850882</v>
      </c>
      <c r="J34" s="7">
        <f t="shared" si="5"/>
        <v>5.1928804992564387E-2</v>
      </c>
      <c r="K34" s="7">
        <v>3</v>
      </c>
    </row>
    <row r="35" spans="2:11" ht="15.75" customHeight="1">
      <c r="B35" s="1">
        <v>64800</v>
      </c>
      <c r="C35" s="1">
        <f t="shared" si="0"/>
        <v>1080</v>
      </c>
      <c r="D35" s="7">
        <f t="shared" si="1"/>
        <v>28.557883105003931</v>
      </c>
      <c r="E35" s="7">
        <f t="shared" si="2"/>
        <v>285578.83105003933</v>
      </c>
      <c r="F35" s="7">
        <f t="shared" si="3"/>
        <v>0</v>
      </c>
      <c r="G35" s="8">
        <f t="shared" si="6"/>
        <v>27.847933884297529</v>
      </c>
      <c r="H35" s="8">
        <f t="shared" si="4"/>
        <v>285635.23686702864</v>
      </c>
      <c r="I35" s="7">
        <f t="shared" si="7"/>
        <v>534.44853528382748</v>
      </c>
      <c r="J35" s="7">
        <f t="shared" si="5"/>
        <v>5.3434299506196249E-2</v>
      </c>
      <c r="K35" s="7">
        <v>3</v>
      </c>
    </row>
    <row r="36" spans="2:11" ht="15.75" customHeight="1">
      <c r="B36" s="1">
        <v>68400</v>
      </c>
      <c r="C36" s="1">
        <f t="shared" si="0"/>
        <v>1140</v>
      </c>
      <c r="D36" s="7">
        <f t="shared" si="1"/>
        <v>30.144432166393038</v>
      </c>
      <c r="E36" s="7">
        <f t="shared" si="2"/>
        <v>301444.32166393037</v>
      </c>
      <c r="F36" s="7">
        <f t="shared" si="3"/>
        <v>0</v>
      </c>
      <c r="G36" s="8">
        <f t="shared" si="6"/>
        <v>29.395041322314057</v>
      </c>
      <c r="H36" s="8">
        <f t="shared" si="4"/>
        <v>301503.86113741912</v>
      </c>
      <c r="I36" s="7">
        <f t="shared" si="7"/>
        <v>549.09367246164754</v>
      </c>
      <c r="J36" s="7">
        <f t="shared" si="5"/>
        <v>5.4898524019139069E-2</v>
      </c>
      <c r="K36" s="7">
        <v>3</v>
      </c>
    </row>
    <row r="37" spans="2:11" ht="15.75" customHeight="1">
      <c r="B37" s="1">
        <v>72000</v>
      </c>
      <c r="C37" s="1">
        <f t="shared" si="0"/>
        <v>1200</v>
      </c>
      <c r="D37" s="7">
        <f t="shared" si="1"/>
        <v>31.730981227782145</v>
      </c>
      <c r="E37" s="7">
        <f t="shared" si="2"/>
        <v>317309.81227782147</v>
      </c>
      <c r="F37" s="7">
        <f t="shared" si="3"/>
        <v>0</v>
      </c>
      <c r="G37" s="8">
        <f t="shared" si="6"/>
        <v>30.942148760330586</v>
      </c>
      <c r="H37" s="8">
        <f t="shared" si="4"/>
        <v>317372.48540780955</v>
      </c>
      <c r="I37" s="7">
        <f t="shared" si="7"/>
        <v>563.3582212125865</v>
      </c>
      <c r="J37" s="7">
        <f t="shared" si="5"/>
        <v>5.6324697205063549E-2</v>
      </c>
      <c r="K37" s="7">
        <v>3</v>
      </c>
    </row>
    <row r="38" spans="2:11" ht="15.75" customHeight="1">
      <c r="B38" s="1">
        <v>75600</v>
      </c>
      <c r="C38" s="1">
        <f t="shared" si="0"/>
        <v>1260</v>
      </c>
      <c r="D38" s="7">
        <f t="shared" si="1"/>
        <v>33.317530289171252</v>
      </c>
      <c r="E38" s="7">
        <f t="shared" si="2"/>
        <v>333175.30289171252</v>
      </c>
      <c r="F38" s="7">
        <f t="shared" si="3"/>
        <v>0</v>
      </c>
      <c r="G38" s="8">
        <f t="shared" si="6"/>
        <v>32.489256198347114</v>
      </c>
      <c r="H38" s="8">
        <f t="shared" si="4"/>
        <v>333241.10967820004</v>
      </c>
      <c r="I38" s="7">
        <f t="shared" si="7"/>
        <v>577.27039563639505</v>
      </c>
      <c r="J38" s="7">
        <f t="shared" si="5"/>
        <v>5.771563991678684E-2</v>
      </c>
      <c r="K38" s="7">
        <v>3</v>
      </c>
    </row>
    <row r="39" spans="2:11" ht="15.75" customHeight="1">
      <c r="B39" s="1">
        <v>79200</v>
      </c>
      <c r="C39" s="1">
        <f t="shared" si="0"/>
        <v>1320</v>
      </c>
      <c r="D39" s="7">
        <f t="shared" si="1"/>
        <v>34.904079350560359</v>
      </c>
      <c r="E39" s="7">
        <f t="shared" si="2"/>
        <v>349040.79350560362</v>
      </c>
      <c r="F39" s="7">
        <f t="shared" si="3"/>
        <v>0</v>
      </c>
      <c r="G39" s="8">
        <f t="shared" si="6"/>
        <v>34.036363636363646</v>
      </c>
      <c r="H39" s="8">
        <f t="shared" si="4"/>
        <v>349109.73394859058</v>
      </c>
      <c r="I39" s="7">
        <f t="shared" si="7"/>
        <v>590.85508709715839</v>
      </c>
      <c r="J39" s="7">
        <f t="shared" si="5"/>
        <v>5.9073840799175249E-2</v>
      </c>
      <c r="K39" s="7">
        <v>3</v>
      </c>
    </row>
    <row r="40" spans="2:11" ht="15.75" customHeight="1">
      <c r="B40" s="1">
        <v>82800</v>
      </c>
      <c r="C40" s="1">
        <f t="shared" si="0"/>
        <v>1380</v>
      </c>
      <c r="D40" s="7">
        <f t="shared" si="1"/>
        <v>36.490628411949466</v>
      </c>
      <c r="E40" s="7">
        <f t="shared" si="2"/>
        <v>364906.28411949467</v>
      </c>
      <c r="F40" s="7">
        <f t="shared" si="3"/>
        <v>0</v>
      </c>
      <c r="G40" s="8">
        <f t="shared" si="6"/>
        <v>35.583471074380171</v>
      </c>
      <c r="H40" s="8">
        <f t="shared" si="4"/>
        <v>364978.35821898095</v>
      </c>
      <c r="I40" s="7">
        <f t="shared" si="7"/>
        <v>604.13438754881429</v>
      </c>
      <c r="J40" s="7">
        <f t="shared" si="5"/>
        <v>6.0401508611361752E-2</v>
      </c>
      <c r="K40" s="7">
        <v>3</v>
      </c>
    </row>
    <row r="41" spans="2:11" ht="15.75" customHeight="1">
      <c r="B41" s="1">
        <v>86400</v>
      </c>
      <c r="C41" s="1">
        <f t="shared" si="0"/>
        <v>1440</v>
      </c>
      <c r="D41" s="7">
        <f t="shared" si="1"/>
        <v>38.077177473338573</v>
      </c>
      <c r="E41" s="7">
        <f t="shared" si="2"/>
        <v>380771.77473338577</v>
      </c>
      <c r="F41" s="7">
        <f t="shared" si="3"/>
        <v>0</v>
      </c>
      <c r="G41" s="8">
        <f t="shared" si="6"/>
        <v>37.130578512396703</v>
      </c>
      <c r="H41" s="8">
        <f t="shared" si="4"/>
        <v>380846.9824893715</v>
      </c>
      <c r="I41" s="7">
        <f t="shared" si="7"/>
        <v>617.12801142823798</v>
      </c>
      <c r="J41" s="7">
        <f t="shared" si="5"/>
        <v>6.1700614407722981E-2</v>
      </c>
      <c r="K41" s="7">
        <v>3</v>
      </c>
    </row>
    <row r="42" spans="2:11" ht="15.75" customHeight="1">
      <c r="B42" s="1">
        <v>90000</v>
      </c>
      <c r="C42" s="1">
        <f t="shared" si="0"/>
        <v>1500</v>
      </c>
      <c r="D42" s="7">
        <f t="shared" si="1"/>
        <v>39.66372653472768</v>
      </c>
      <c r="E42" s="7">
        <f t="shared" si="2"/>
        <v>396637.26534727681</v>
      </c>
      <c r="F42" s="7">
        <f t="shared" si="3"/>
        <v>0</v>
      </c>
      <c r="G42" s="8">
        <f t="shared" si="6"/>
        <v>38.677685950413235</v>
      </c>
      <c r="H42" s="8">
        <f t="shared" si="4"/>
        <v>396715.60675976198</v>
      </c>
      <c r="I42" s="7">
        <f t="shared" si="7"/>
        <v>629.85363915735377</v>
      </c>
      <c r="J42" s="7">
        <f t="shared" si="5"/>
        <v>6.2972925881307248E-2</v>
      </c>
      <c r="K42" s="7">
        <v>3</v>
      </c>
    </row>
    <row r="43" spans="2:11" ht="15.75" customHeight="1">
      <c r="B43" s="1">
        <v>93600</v>
      </c>
      <c r="C43" s="1">
        <f t="shared" si="0"/>
        <v>1560</v>
      </c>
      <c r="D43" s="7">
        <f t="shared" si="1"/>
        <v>41.250275596116786</v>
      </c>
      <c r="E43" s="7">
        <f t="shared" si="2"/>
        <v>412502.75596116792</v>
      </c>
      <c r="F43" s="7">
        <f t="shared" si="3"/>
        <v>0</v>
      </c>
      <c r="G43" s="8">
        <f t="shared" si="6"/>
        <v>40.224793388429759</v>
      </c>
      <c r="H43" s="8">
        <f t="shared" si="4"/>
        <v>412584.23103015247</v>
      </c>
      <c r="I43" s="7">
        <f t="shared" si="7"/>
        <v>642.32719935415503</v>
      </c>
      <c r="J43" s="7">
        <f t="shared" si="5"/>
        <v>6.4220035579363566E-2</v>
      </c>
      <c r="K43" s="7">
        <v>3</v>
      </c>
    </row>
    <row r="44" spans="2:11" ht="15.75" customHeight="1">
      <c r="B44" s="1">
        <v>97200</v>
      </c>
      <c r="C44" s="1">
        <f t="shared" si="0"/>
        <v>1620</v>
      </c>
      <c r="D44" s="7">
        <f t="shared" si="1"/>
        <v>42.836824657505893</v>
      </c>
      <c r="E44" s="7">
        <f t="shared" si="2"/>
        <v>428368.24657505896</v>
      </c>
      <c r="F44" s="7">
        <f t="shared" si="3"/>
        <v>0</v>
      </c>
      <c r="G44" s="8">
        <f t="shared" si="6"/>
        <v>41.771900826446291</v>
      </c>
      <c r="H44" s="8">
        <f t="shared" si="4"/>
        <v>428452.8553005429</v>
      </c>
      <c r="I44" s="7">
        <f t="shared" si="7"/>
        <v>654.56310261161445</v>
      </c>
      <c r="J44" s="7">
        <f t="shared" si="5"/>
        <v>6.5443384276615973E-2</v>
      </c>
      <c r="K44" s="7">
        <v>3</v>
      </c>
    </row>
    <row r="45" spans="2:11" ht="15.75" customHeight="1">
      <c r="B45" s="1">
        <v>100800</v>
      </c>
      <c r="C45" s="1">
        <f t="shared" si="0"/>
        <v>1680</v>
      </c>
      <c r="D45" s="7">
        <f t="shared" si="1"/>
        <v>44.423373718895</v>
      </c>
      <c r="E45" s="7">
        <f t="shared" si="2"/>
        <v>444233.73718895006</v>
      </c>
      <c r="F45" s="7">
        <f t="shared" si="3"/>
        <v>0</v>
      </c>
      <c r="G45" s="8">
        <f t="shared" si="6"/>
        <v>43.319008264462823</v>
      </c>
      <c r="H45" s="8">
        <f t="shared" si="4"/>
        <v>444321.47957093344</v>
      </c>
      <c r="I45" s="7">
        <f t="shared" si="7"/>
        <v>666.57443663174888</v>
      </c>
      <c r="J45" s="7">
        <f t="shared" si="5"/>
        <v>6.6644280484816784E-2</v>
      </c>
      <c r="K45" s="7">
        <v>3</v>
      </c>
    </row>
    <row r="46" spans="2:11" ht="15.75" customHeight="1">
      <c r="B46" s="1">
        <v>104400</v>
      </c>
      <c r="C46" s="1">
        <f t="shared" si="0"/>
        <v>1740</v>
      </c>
      <c r="D46" s="7">
        <f t="shared" si="1"/>
        <v>46.009922780284107</v>
      </c>
      <c r="E46" s="7">
        <f t="shared" si="2"/>
        <v>460099.22780284111</v>
      </c>
      <c r="F46" s="7">
        <f t="shared" si="3"/>
        <v>0</v>
      </c>
      <c r="G46" s="8">
        <f t="shared" si="6"/>
        <v>44.866115702479348</v>
      </c>
      <c r="H46" s="8">
        <f t="shared" si="4"/>
        <v>460190.10384132387</v>
      </c>
      <c r="I46" s="7">
        <f t="shared" si="7"/>
        <v>678.37313024715525</v>
      </c>
      <c r="J46" s="7">
        <f t="shared" si="5"/>
        <v>6.7823916851661073E-2</v>
      </c>
      <c r="K46" s="7">
        <v>3</v>
      </c>
    </row>
    <row r="47" spans="2:11" ht="15.75" customHeight="1">
      <c r="B47" s="1">
        <v>108000</v>
      </c>
      <c r="C47" s="1">
        <f t="shared" si="0"/>
        <v>1800</v>
      </c>
      <c r="D47" s="7">
        <f t="shared" si="1"/>
        <v>47.596471841673214</v>
      </c>
      <c r="E47" s="7">
        <f t="shared" si="2"/>
        <v>475964.71841673221</v>
      </c>
      <c r="F47" s="7">
        <f t="shared" si="3"/>
        <v>0</v>
      </c>
      <c r="G47" s="8">
        <f t="shared" si="6"/>
        <v>46.41322314049588</v>
      </c>
      <c r="H47" s="8">
        <f t="shared" si="4"/>
        <v>476058.72811171442</v>
      </c>
      <c r="I47" s="7">
        <f t="shared" si="7"/>
        <v>689.97009218640369</v>
      </c>
      <c r="J47" s="7">
        <f t="shared" si="5"/>
        <v>6.8983384034585746E-2</v>
      </c>
      <c r="K47" s="7">
        <v>3</v>
      </c>
    </row>
    <row r="48" spans="2:11" ht="15.75" customHeight="1">
      <c r="B48" s="1">
        <v>111600</v>
      </c>
      <c r="C48" s="1">
        <f t="shared" si="0"/>
        <v>1860</v>
      </c>
      <c r="D48" s="7">
        <f t="shared" si="1"/>
        <v>49.183020903062321</v>
      </c>
      <c r="E48" s="7">
        <f t="shared" si="2"/>
        <v>491830.20903062326</v>
      </c>
      <c r="F48" s="7">
        <f t="shared" si="3"/>
        <v>0</v>
      </c>
      <c r="G48" s="8">
        <f t="shared" si="6"/>
        <v>47.960330578512405</v>
      </c>
      <c r="H48" s="8">
        <f t="shared" si="4"/>
        <v>491927.35238210484</v>
      </c>
      <c r="I48" s="7">
        <f t="shared" si="7"/>
        <v>701.37532917982287</v>
      </c>
      <c r="J48" s="7">
        <f t="shared" si="5"/>
        <v>7.0123682509015767E-2</v>
      </c>
      <c r="K48" s="7">
        <v>3</v>
      </c>
    </row>
    <row r="49" spans="2:11" ht="15.75" customHeight="1">
      <c r="B49" s="1">
        <v>115200</v>
      </c>
      <c r="C49" s="1">
        <f t="shared" si="0"/>
        <v>1920</v>
      </c>
      <c r="D49" s="7">
        <f t="shared" si="1"/>
        <v>50.769569964451428</v>
      </c>
      <c r="E49" s="7">
        <f t="shared" si="2"/>
        <v>507695.69964451436</v>
      </c>
      <c r="F49" s="7">
        <f t="shared" si="3"/>
        <v>0</v>
      </c>
      <c r="G49" s="8">
        <f t="shared" si="6"/>
        <v>49.507438016528937</v>
      </c>
      <c r="H49" s="8">
        <f t="shared" si="4"/>
        <v>507795.97665249533</v>
      </c>
      <c r="I49" s="7">
        <f t="shared" si="7"/>
        <v>712.59804704510339</v>
      </c>
      <c r="J49" s="7">
        <f t="shared" si="5"/>
        <v>7.1245732674928314E-2</v>
      </c>
      <c r="K49" s="7">
        <v>3</v>
      </c>
    </row>
    <row r="50" spans="2:11" ht="15.75" customHeight="1">
      <c r="B50" s="1">
        <v>118800</v>
      </c>
      <c r="C50" s="1">
        <f t="shared" si="0"/>
        <v>1980</v>
      </c>
      <c r="D50" s="7">
        <f t="shared" si="1"/>
        <v>52.356119025840542</v>
      </c>
      <c r="E50" s="7">
        <f t="shared" si="2"/>
        <v>523561.1902584054</v>
      </c>
      <c r="F50" s="7">
        <f t="shared" si="3"/>
        <v>0</v>
      </c>
      <c r="G50" s="8">
        <f t="shared" si="6"/>
        <v>51.054545454545469</v>
      </c>
      <c r="H50" s="8">
        <f t="shared" si="4"/>
        <v>523664.60092288582</v>
      </c>
      <c r="I50" s="7">
        <f t="shared" si="7"/>
        <v>723.64673765787529</v>
      </c>
      <c r="J50" s="7">
        <f t="shared" si="5"/>
        <v>7.2350383552193115E-2</v>
      </c>
      <c r="K50" s="7">
        <v>3</v>
      </c>
    </row>
    <row r="51" spans="2:11" ht="15.75" customHeight="1">
      <c r="B51" s="1">
        <v>122400</v>
      </c>
      <c r="C51" s="1">
        <f t="shared" si="0"/>
        <v>2040</v>
      </c>
      <c r="D51" s="7">
        <f t="shared" si="1"/>
        <v>53.942668087229649</v>
      </c>
      <c r="E51" s="7">
        <f t="shared" si="2"/>
        <v>539426.68087229645</v>
      </c>
      <c r="F51" s="7">
        <f t="shared" si="3"/>
        <v>0</v>
      </c>
      <c r="G51" s="8">
        <f t="shared" si="6"/>
        <v>52.601652892561994</v>
      </c>
      <c r="H51" s="8">
        <f t="shared" si="4"/>
        <v>539533.22519327619</v>
      </c>
      <c r="I51" s="7">
        <f t="shared" si="7"/>
        <v>734.52925414395588</v>
      </c>
      <c r="J51" s="7">
        <f t="shared" si="5"/>
        <v>7.3438420298312254E-2</v>
      </c>
      <c r="K51" s="7">
        <v>3</v>
      </c>
    </row>
    <row r="52" spans="2:11" ht="15.75" customHeight="1">
      <c r="B52" s="1">
        <v>126000</v>
      </c>
      <c r="C52" s="1">
        <f t="shared" si="0"/>
        <v>2100</v>
      </c>
      <c r="D52" s="7">
        <f t="shared" si="1"/>
        <v>55.529217148618756</v>
      </c>
      <c r="E52" s="7">
        <f t="shared" si="2"/>
        <v>555292.17148618761</v>
      </c>
      <c r="F52" s="7">
        <f t="shared" si="3"/>
        <v>0</v>
      </c>
      <c r="G52" s="8">
        <f t="shared" si="6"/>
        <v>54.148760330578526</v>
      </c>
      <c r="H52" s="8">
        <f t="shared" si="4"/>
        <v>555401.84946366691</v>
      </c>
      <c r="I52" s="7">
        <f t="shared" si="7"/>
        <v>745.25287618610832</v>
      </c>
      <c r="J52" s="7">
        <f t="shared" si="5"/>
        <v>7.4510570737806481E-2</v>
      </c>
      <c r="K52" s="7">
        <v>3</v>
      </c>
    </row>
    <row r="53" spans="2:11" ht="15.75" customHeight="1">
      <c r="B53" s="1">
        <v>129600</v>
      </c>
      <c r="C53" s="1">
        <f t="shared" si="0"/>
        <v>2160</v>
      </c>
      <c r="D53" s="7">
        <f t="shared" si="1"/>
        <v>57.115766210007862</v>
      </c>
      <c r="E53" s="7">
        <f t="shared" si="2"/>
        <v>571157.66210007865</v>
      </c>
      <c r="F53" s="7">
        <f t="shared" si="3"/>
        <v>0</v>
      </c>
      <c r="G53" s="8">
        <f t="shared" si="6"/>
        <v>55.695867768595058</v>
      </c>
      <c r="H53" s="8">
        <f t="shared" si="4"/>
        <v>571270.47373405728</v>
      </c>
      <c r="I53" s="7">
        <f t="shared" si="7"/>
        <v>755.82436698882452</v>
      </c>
      <c r="J53" s="7">
        <f t="shared" si="5"/>
        <v>7.5567511057568704E-2</v>
      </c>
      <c r="K53" s="7">
        <v>3</v>
      </c>
    </row>
    <row r="54" spans="2:11" ht="15.75" customHeight="1">
      <c r="B54" s="1">
        <v>133200</v>
      </c>
      <c r="C54" s="1">
        <f t="shared" si="0"/>
        <v>2220</v>
      </c>
      <c r="D54" s="7">
        <f t="shared" si="1"/>
        <v>58.702315271396969</v>
      </c>
      <c r="E54" s="7">
        <f t="shared" si="2"/>
        <v>587023.1527139697</v>
      </c>
      <c r="F54" s="7">
        <f t="shared" si="3"/>
        <v>0</v>
      </c>
      <c r="G54" s="8">
        <f t="shared" si="6"/>
        <v>57.242975206611582</v>
      </c>
      <c r="H54" s="8">
        <f t="shared" si="4"/>
        <v>587139.09800444765</v>
      </c>
      <c r="I54" s="7">
        <f t="shared" si="7"/>
        <v>766.25002316766529</v>
      </c>
      <c r="J54" s="7">
        <f t="shared" si="5"/>
        <v>7.660987079481256E-2</v>
      </c>
      <c r="K54" s="7">
        <v>3</v>
      </c>
    </row>
    <row r="55" spans="2:11" ht="15.75" customHeight="1">
      <c r="B55" s="1">
        <v>136800</v>
      </c>
      <c r="C55" s="1">
        <f t="shared" si="0"/>
        <v>2280</v>
      </c>
      <c r="D55" s="7">
        <f t="shared" si="1"/>
        <v>60.288864332786076</v>
      </c>
      <c r="E55" s="7">
        <f t="shared" si="2"/>
        <v>602888.64332786074</v>
      </c>
      <c r="F55" s="7">
        <f t="shared" si="3"/>
        <v>0</v>
      </c>
      <c r="G55" s="8">
        <f t="shared" si="6"/>
        <v>58.790082644628114</v>
      </c>
      <c r="H55" s="8">
        <f t="shared" si="4"/>
        <v>603007.72227483825</v>
      </c>
      <c r="I55" s="7">
        <f t="shared" si="7"/>
        <v>776.53571860851207</v>
      </c>
      <c r="J55" s="7">
        <f t="shared" si="5"/>
        <v>7.7638237222131576E-2</v>
      </c>
      <c r="K55" s="7">
        <v>3</v>
      </c>
    </row>
    <row r="56" spans="2:11" ht="15.75" customHeight="1">
      <c r="B56" s="1">
        <v>140400</v>
      </c>
      <c r="C56" s="1">
        <f t="shared" si="0"/>
        <v>2340</v>
      </c>
      <c r="D56" s="7">
        <f t="shared" si="1"/>
        <v>61.875413394175183</v>
      </c>
      <c r="E56" s="7">
        <f t="shared" si="2"/>
        <v>618754.1339417519</v>
      </c>
      <c r="F56" s="7">
        <f t="shared" si="3"/>
        <v>0</v>
      </c>
      <c r="G56" s="8">
        <f t="shared" si="6"/>
        <v>60.337190082644639</v>
      </c>
      <c r="H56" s="8">
        <f t="shared" si="4"/>
        <v>618876.34654522873</v>
      </c>
      <c r="I56" s="7">
        <f t="shared" si="7"/>
        <v>786.68694316432425</v>
      </c>
      <c r="J56" s="7">
        <f t="shared" si="5"/>
        <v>7.8653159216410889E-2</v>
      </c>
      <c r="K56" s="7">
        <v>3</v>
      </c>
    </row>
    <row r="57" spans="2:11" ht="15.75" customHeight="1">
      <c r="B57" s="1">
        <v>144000</v>
      </c>
      <c r="C57" s="1">
        <f t="shared" si="0"/>
        <v>2400</v>
      </c>
      <c r="D57" s="7">
        <f t="shared" si="1"/>
        <v>63.46196245556429</v>
      </c>
      <c r="E57" s="7">
        <f t="shared" si="2"/>
        <v>634619.62455564295</v>
      </c>
      <c r="F57" s="7">
        <f t="shared" si="3"/>
        <v>0</v>
      </c>
      <c r="G57" s="8">
        <f t="shared" si="6"/>
        <v>61.884297520661171</v>
      </c>
      <c r="H57" s="8">
        <f t="shared" si="4"/>
        <v>634744.9708156191</v>
      </c>
      <c r="I57" s="7">
        <f t="shared" si="7"/>
        <v>796.70883691322206</v>
      </c>
      <c r="J57" s="7">
        <f t="shared" si="5"/>
        <v>7.9655150683958842E-2</v>
      </c>
      <c r="K57" s="7">
        <v>3</v>
      </c>
    </row>
    <row r="58" spans="2:11" ht="15.75" customHeight="1">
      <c r="B58" s="1">
        <v>147600</v>
      </c>
      <c r="C58" s="1">
        <f t="shared" si="0"/>
        <v>2460</v>
      </c>
      <c r="D58" s="7">
        <f t="shared" si="1"/>
        <v>65.048511516953397</v>
      </c>
      <c r="E58" s="7">
        <f t="shared" si="2"/>
        <v>650485.11516953399</v>
      </c>
      <c r="F58" s="7">
        <f t="shared" si="3"/>
        <v>0</v>
      </c>
      <c r="G58" s="8">
        <f t="shared" si="6"/>
        <v>63.431404958677703</v>
      </c>
      <c r="H58" s="8">
        <f t="shared" si="4"/>
        <v>650613.59508600971</v>
      </c>
      <c r="I58" s="7">
        <f t="shared" si="7"/>
        <v>806.60622058474712</v>
      </c>
      <c r="J58" s="7">
        <f t="shared" si="5"/>
        <v>8.0644693602532153E-2</v>
      </c>
      <c r="K58" s="7">
        <v>3</v>
      </c>
    </row>
    <row r="59" spans="2:11" ht="15.75" customHeight="1">
      <c r="B59" s="1">
        <v>151200</v>
      </c>
      <c r="C59" s="1">
        <f t="shared" si="0"/>
        <v>2520</v>
      </c>
      <c r="D59" s="7">
        <f t="shared" si="1"/>
        <v>66.635060578342504</v>
      </c>
      <c r="E59" s="7">
        <f t="shared" si="2"/>
        <v>666350.60578342504</v>
      </c>
      <c r="F59" s="7">
        <f t="shared" si="3"/>
        <v>0</v>
      </c>
      <c r="G59" s="8">
        <f t="shared" si="6"/>
        <v>64.978512396694228</v>
      </c>
      <c r="H59" s="8">
        <f t="shared" si="4"/>
        <v>666482.21935640008</v>
      </c>
      <c r="I59" s="7">
        <f t="shared" si="7"/>
        <v>816.38362266547222</v>
      </c>
      <c r="J59" s="7">
        <f t="shared" si="5"/>
        <v>8.1622240731361914E-2</v>
      </c>
      <c r="K59" s="7">
        <v>3</v>
      </c>
    </row>
    <row r="60" spans="2:11" ht="15.75" customHeight="1">
      <c r="B60" s="1">
        <v>154800</v>
      </c>
      <c r="C60" s="1">
        <f t="shared" si="0"/>
        <v>2580</v>
      </c>
      <c r="D60" s="7">
        <f t="shared" si="1"/>
        <v>68.221609639731611</v>
      </c>
      <c r="E60" s="7">
        <f t="shared" si="2"/>
        <v>682216.0963973162</v>
      </c>
      <c r="F60" s="7">
        <f t="shared" si="3"/>
        <v>0</v>
      </c>
      <c r="G60" s="8">
        <f t="shared" si="6"/>
        <v>66.525619834710753</v>
      </c>
      <c r="H60" s="8">
        <f t="shared" si="4"/>
        <v>682350.84362679056</v>
      </c>
      <c r="I60" s="7">
        <f t="shared" si="7"/>
        <v>826.04530361644845</v>
      </c>
      <c r="J60" s="7">
        <f t="shared" si="5"/>
        <v>8.2588218032419738E-2</v>
      </c>
      <c r="K60" s="7">
        <v>3</v>
      </c>
    </row>
    <row r="61" spans="2:11" ht="15.75" customHeight="1">
      <c r="B61" s="1">
        <v>158400</v>
      </c>
      <c r="C61" s="1">
        <f t="shared" si="0"/>
        <v>2640</v>
      </c>
      <c r="D61" s="7">
        <f t="shared" si="1"/>
        <v>69.808158701120718</v>
      </c>
      <c r="E61" s="7">
        <f t="shared" si="2"/>
        <v>698081.58701120724</v>
      </c>
      <c r="F61" s="7">
        <f t="shared" si="3"/>
        <v>0</v>
      </c>
      <c r="G61" s="8">
        <f t="shared" si="6"/>
        <v>68.072727272727292</v>
      </c>
      <c r="H61" s="8">
        <f t="shared" si="4"/>
        <v>698219.46789718117</v>
      </c>
      <c r="I61" s="7">
        <f t="shared" si="7"/>
        <v>835.59527756993771</v>
      </c>
      <c r="J61" s="7">
        <f t="shared" si="5"/>
        <v>8.3543026839662707E-2</v>
      </c>
      <c r="K61" s="7">
        <v>3</v>
      </c>
    </row>
    <row r="62" spans="2:11" ht="15.75" customHeight="1">
      <c r="B62" s="1">
        <v>162000</v>
      </c>
      <c r="C62" s="1">
        <f t="shared" si="0"/>
        <v>2700</v>
      </c>
      <c r="D62" s="7">
        <f t="shared" si="1"/>
        <v>71.394707762509825</v>
      </c>
      <c r="E62" s="7">
        <f t="shared" si="2"/>
        <v>713947.07762509829</v>
      </c>
      <c r="F62" s="7">
        <f t="shared" si="3"/>
        <v>0</v>
      </c>
      <c r="G62" s="8">
        <f t="shared" si="6"/>
        <v>69.619834710743817</v>
      </c>
      <c r="H62" s="8">
        <f t="shared" si="4"/>
        <v>714088.09216757154</v>
      </c>
      <c r="I62" s="7">
        <f t="shared" si="7"/>
        <v>845.03733181887981</v>
      </c>
      <c r="J62" s="7">
        <f t="shared" si="5"/>
        <v>8.4487045807595321E-2</v>
      </c>
      <c r="K62" s="7">
        <v>3</v>
      </c>
    </row>
    <row r="63" spans="2:11" ht="15.75" customHeight="1">
      <c r="B63" s="1">
        <v>165600</v>
      </c>
      <c r="C63" s="1">
        <f t="shared" si="0"/>
        <v>2760</v>
      </c>
      <c r="D63" s="7">
        <f t="shared" si="1"/>
        <v>72.981256823898931</v>
      </c>
      <c r="E63" s="7">
        <f t="shared" si="2"/>
        <v>729812.56823898933</v>
      </c>
      <c r="F63" s="7">
        <f t="shared" si="3"/>
        <v>0</v>
      </c>
      <c r="G63" s="8">
        <f t="shared" si="6"/>
        <v>71.166942148760342</v>
      </c>
      <c r="H63" s="8">
        <f t="shared" si="4"/>
        <v>729956.71643796191</v>
      </c>
      <c r="I63" s="7">
        <f t="shared" si="7"/>
        <v>854.37504436749668</v>
      </c>
      <c r="J63" s="7">
        <f t="shared" si="5"/>
        <v>8.5420632665983084E-2</v>
      </c>
      <c r="K63" s="7">
        <v>3</v>
      </c>
    </row>
    <row r="64" spans="2:11" ht="15.75" customHeight="1">
      <c r="B64" s="1">
        <v>169200</v>
      </c>
      <c r="C64" s="1">
        <f t="shared" si="0"/>
        <v>2820</v>
      </c>
      <c r="D64" s="7">
        <f t="shared" si="1"/>
        <v>74.567805885288038</v>
      </c>
      <c r="E64" s="7">
        <f t="shared" si="2"/>
        <v>745678.05885288049</v>
      </c>
      <c r="F64" s="7">
        <f t="shared" si="3"/>
        <v>0</v>
      </c>
      <c r="G64" s="8">
        <f t="shared" si="6"/>
        <v>72.714049586776881</v>
      </c>
      <c r="H64" s="8">
        <f t="shared" si="4"/>
        <v>745825.34070835263</v>
      </c>
      <c r="I64" s="7">
        <f t="shared" si="7"/>
        <v>863.61179977369034</v>
      </c>
      <c r="J64" s="7">
        <f t="shared" si="5"/>
        <v>8.6344125803779606E-2</v>
      </c>
      <c r="K64" s="7">
        <v>3</v>
      </c>
    </row>
    <row r="65" spans="2:11" ht="15.75" customHeight="1">
      <c r="B65" s="1">
        <v>172800</v>
      </c>
      <c r="C65" s="1">
        <f t="shared" si="0"/>
        <v>2880</v>
      </c>
      <c r="D65" s="7">
        <f t="shared" si="1"/>
        <v>76.154354946677145</v>
      </c>
      <c r="E65" s="7">
        <f t="shared" si="2"/>
        <v>761543.54946677154</v>
      </c>
      <c r="F65" s="7">
        <f t="shared" si="3"/>
        <v>0</v>
      </c>
      <c r="G65" s="8">
        <f t="shared" si="6"/>
        <v>74.261157024793405</v>
      </c>
      <c r="H65" s="8">
        <f t="shared" si="4"/>
        <v>761693.964978743</v>
      </c>
      <c r="I65" s="7">
        <f t="shared" si="7"/>
        <v>872.75080348215261</v>
      </c>
      <c r="J65" s="7">
        <f t="shared" si="5"/>
        <v>8.7257845702154627E-2</v>
      </c>
      <c r="K65" s="7">
        <v>3</v>
      </c>
    </row>
    <row r="66" spans="2:11" ht="15.75" customHeight="1">
      <c r="B66" s="1">
        <v>176400</v>
      </c>
      <c r="C66" s="1">
        <f t="shared" si="0"/>
        <v>2940</v>
      </c>
      <c r="D66" s="7">
        <f t="shared" si="1"/>
        <v>77.740904008066252</v>
      </c>
      <c r="E66" s="7">
        <f t="shared" si="2"/>
        <v>777409.04008066258</v>
      </c>
      <c r="F66" s="7">
        <f t="shared" si="3"/>
        <v>0</v>
      </c>
      <c r="G66" s="8">
        <f t="shared" si="6"/>
        <v>75.80826446280993</v>
      </c>
      <c r="H66" s="8">
        <f t="shared" si="4"/>
        <v>777562.58924913348</v>
      </c>
      <c r="I66" s="7">
        <f t="shared" si="7"/>
        <v>881.79509482029528</v>
      </c>
      <c r="J66" s="7">
        <f t="shared" si="5"/>
        <v>8.8162096233830145E-2</v>
      </c>
      <c r="K66" s="7">
        <v>3</v>
      </c>
    </row>
    <row r="67" spans="2:11" ht="15.75" customHeight="1">
      <c r="B67" s="1">
        <v>180000</v>
      </c>
      <c r="C67" s="1">
        <f t="shared" si="0"/>
        <v>3000</v>
      </c>
      <c r="D67" s="7">
        <f t="shared" si="1"/>
        <v>79.327453069455359</v>
      </c>
      <c r="E67" s="7">
        <f t="shared" si="2"/>
        <v>793274.53069455363</v>
      </c>
      <c r="F67" s="7">
        <f t="shared" si="3"/>
        <v>0</v>
      </c>
      <c r="G67" s="8">
        <f t="shared" si="6"/>
        <v>77.355371900826469</v>
      </c>
      <c r="H67" s="8">
        <f t="shared" si="4"/>
        <v>793431.21351952397</v>
      </c>
      <c r="I67" s="7">
        <f t="shared" si="7"/>
        <v>890.74755880637917</v>
      </c>
      <c r="J67" s="7">
        <f t="shared" si="5"/>
        <v>8.9057165843660399E-2</v>
      </c>
      <c r="K67" s="7">
        <v>3</v>
      </c>
    </row>
    <row r="68" spans="2:11" ht="15.75" customHeight="1">
      <c r="B68" s="1">
        <v>183600</v>
      </c>
      <c r="C68" s="1">
        <f t="shared" si="0"/>
        <v>3060</v>
      </c>
      <c r="D68" s="7">
        <f t="shared" si="1"/>
        <v>80.914002130844466</v>
      </c>
      <c r="E68" s="7">
        <f t="shared" si="2"/>
        <v>809140.02130844479</v>
      </c>
      <c r="F68" s="7">
        <f t="shared" si="3"/>
        <v>0</v>
      </c>
      <c r="G68" s="8">
        <f t="shared" si="6"/>
        <v>78.902479338842994</v>
      </c>
      <c r="H68" s="8">
        <f t="shared" si="4"/>
        <v>809299.83778991445</v>
      </c>
      <c r="I68" s="7">
        <f t="shared" si="7"/>
        <v>899.61093689989923</v>
      </c>
      <c r="J68" s="7">
        <f t="shared" si="5"/>
        <v>8.9943328623457885E-2</v>
      </c>
      <c r="K68" s="7">
        <v>3</v>
      </c>
    </row>
    <row r="69" spans="2:11" ht="15.75" customHeight="1">
      <c r="B69" s="1">
        <v>187200</v>
      </c>
      <c r="C69" s="1">
        <f t="shared" si="0"/>
        <v>3120</v>
      </c>
      <c r="D69" s="7">
        <f t="shared" si="1"/>
        <v>82.500551192233573</v>
      </c>
      <c r="E69" s="7">
        <f t="shared" si="2"/>
        <v>825005.51192233583</v>
      </c>
      <c r="F69" s="7">
        <f t="shared" si="3"/>
        <v>0</v>
      </c>
      <c r="G69" s="8">
        <f t="shared" si="6"/>
        <v>80.449586776859519</v>
      </c>
      <c r="H69" s="8">
        <f t="shared" si="4"/>
        <v>825168.46206030494</v>
      </c>
      <c r="I69" s="7">
        <f t="shared" si="7"/>
        <v>908.38783680777283</v>
      </c>
      <c r="J69" s="7">
        <f t="shared" si="5"/>
        <v>9.0820845292418642E-2</v>
      </c>
      <c r="K69" s="7">
        <v>3</v>
      </c>
    </row>
    <row r="70" spans="2:11" ht="15.75" customHeight="1">
      <c r="B70" s="1">
        <v>190800</v>
      </c>
      <c r="C70" s="1">
        <f t="shared" si="0"/>
        <v>3180</v>
      </c>
      <c r="D70" s="7">
        <f t="shared" si="1"/>
        <v>84.08710025362268</v>
      </c>
      <c r="E70" s="7">
        <f t="shared" si="2"/>
        <v>840871.00253622688</v>
      </c>
      <c r="F70" s="7">
        <f t="shared" si="3"/>
        <v>0</v>
      </c>
      <c r="G70" s="8">
        <f t="shared" si="6"/>
        <v>81.996694214876058</v>
      </c>
      <c r="H70" s="8">
        <f t="shared" si="4"/>
        <v>841037.08633069543</v>
      </c>
      <c r="I70" s="7">
        <f t="shared" si="7"/>
        <v>917.08074144575482</v>
      </c>
      <c r="J70" s="7">
        <f t="shared" si="5"/>
        <v>9.1689964093086801E-2</v>
      </c>
      <c r="K70" s="7">
        <v>3</v>
      </c>
    </row>
    <row r="71" spans="2:11" ht="15.75" customHeight="1">
      <c r="B71" s="1">
        <v>194400</v>
      </c>
      <c r="C71" s="1">
        <f t="shared" si="0"/>
        <v>3240</v>
      </c>
      <c r="D71" s="7">
        <f t="shared" si="1"/>
        <v>85.673649315011787</v>
      </c>
      <c r="E71" s="7">
        <f t="shared" si="2"/>
        <v>856736.49315011792</v>
      </c>
      <c r="F71" s="7">
        <f t="shared" si="3"/>
        <v>0</v>
      </c>
      <c r="G71" s="8">
        <f t="shared" si="6"/>
        <v>83.543801652892583</v>
      </c>
      <c r="H71" s="8">
        <f t="shared" si="4"/>
        <v>856905.7106010858</v>
      </c>
      <c r="I71" s="7">
        <f t="shared" si="7"/>
        <v>925.69201714235703</v>
      </c>
      <c r="J71" s="7">
        <f t="shared" si="5"/>
        <v>9.2550921611584458E-2</v>
      </c>
      <c r="K71" s="7">
        <v>3</v>
      </c>
    </row>
    <row r="72" spans="2:11" ht="15.75" customHeight="1">
      <c r="B72" s="1">
        <v>198000</v>
      </c>
      <c r="C72" s="1">
        <f t="shared" si="0"/>
        <v>3300</v>
      </c>
      <c r="D72" s="7">
        <f t="shared" si="1"/>
        <v>87.260198376400893</v>
      </c>
      <c r="E72" s="7">
        <f t="shared" si="2"/>
        <v>872601.98376400908</v>
      </c>
      <c r="F72" s="7">
        <f t="shared" si="3"/>
        <v>0</v>
      </c>
      <c r="G72" s="8">
        <f t="shared" si="6"/>
        <v>85.090909090909108</v>
      </c>
      <c r="H72" s="8">
        <f t="shared" si="4"/>
        <v>872774.3348714764</v>
      </c>
      <c r="I72" s="7">
        <f t="shared" si="7"/>
        <v>934.22392116209289</v>
      </c>
      <c r="J72" s="7">
        <f t="shared" si="5"/>
        <v>9.3403943529787634E-2</v>
      </c>
      <c r="K72" s="7">
        <v>3</v>
      </c>
    </row>
    <row r="73" spans="2:11" ht="15.75" customHeight="1">
      <c r="B73" s="1">
        <v>201600</v>
      </c>
      <c r="C73" s="1">
        <f t="shared" si="0"/>
        <v>3360</v>
      </c>
      <c r="D73" s="7">
        <f t="shared" si="1"/>
        <v>88.84674743779</v>
      </c>
      <c r="E73" s="7">
        <f t="shared" si="2"/>
        <v>888467.47437790013</v>
      </c>
      <c r="F73" s="7">
        <f t="shared" si="3"/>
        <v>0</v>
      </c>
      <c r="G73" s="8">
        <f t="shared" si="6"/>
        <v>86.638016528925647</v>
      </c>
      <c r="H73" s="8">
        <f t="shared" si="4"/>
        <v>888642.95914186689</v>
      </c>
      <c r="I73" s="7">
        <f t="shared" si="7"/>
        <v>942.67860861582449</v>
      </c>
      <c r="J73" s="7">
        <f t="shared" si="5"/>
        <v>9.4249245316224473E-2</v>
      </c>
      <c r="K73" s="7">
        <v>3</v>
      </c>
    </row>
    <row r="74" spans="2:11" ht="15.75" customHeight="1">
      <c r="B74" s="1">
        <v>205200</v>
      </c>
      <c r="C74" s="1">
        <f t="shared" si="0"/>
        <v>3420</v>
      </c>
      <c r="D74" s="7">
        <f t="shared" si="1"/>
        <v>90.433296499179107</v>
      </c>
      <c r="E74" s="7">
        <f t="shared" si="2"/>
        <v>904332.96499179117</v>
      </c>
      <c r="F74" s="7">
        <f t="shared" si="3"/>
        <v>0</v>
      </c>
      <c r="G74" s="8">
        <f t="shared" si="6"/>
        <v>88.185123966942172</v>
      </c>
      <c r="H74" s="8">
        <f t="shared" si="4"/>
        <v>904511.58341225726</v>
      </c>
      <c r="I74" s="7">
        <f t="shared" si="7"/>
        <v>951.0581388181572</v>
      </c>
      <c r="J74" s="7">
        <f t="shared" si="5"/>
        <v>9.5087032861689222E-2</v>
      </c>
      <c r="K74" s="7">
        <v>3</v>
      </c>
    </row>
    <row r="75" spans="2:11" ht="15.75" customHeight="1">
      <c r="B75" s="1">
        <v>208800</v>
      </c>
      <c r="C75" s="1">
        <f t="shared" si="0"/>
        <v>3480</v>
      </c>
      <c r="D75" s="7">
        <f t="shared" si="1"/>
        <v>92.019845560568214</v>
      </c>
      <c r="E75" s="7">
        <f t="shared" si="2"/>
        <v>920198.45560568222</v>
      </c>
      <c r="F75" s="7">
        <f t="shared" si="3"/>
        <v>0</v>
      </c>
      <c r="G75" s="8">
        <f t="shared" si="6"/>
        <v>89.732231404958696</v>
      </c>
      <c r="H75" s="8">
        <f t="shared" si="4"/>
        <v>920380.20768264774</v>
      </c>
      <c r="I75" s="7">
        <f t="shared" si="7"/>
        <v>959.36448114501707</v>
      </c>
      <c r="J75" s="7">
        <f t="shared" si="5"/>
        <v>9.5917503064884196E-2</v>
      </c>
      <c r="K75" s="7">
        <v>3</v>
      </c>
    </row>
    <row r="76" spans="2:11" ht="15.75" customHeight="1">
      <c r="B76" s="1">
        <v>212400</v>
      </c>
      <c r="C76" s="1">
        <f t="shared" si="0"/>
        <v>3540</v>
      </c>
      <c r="D76" s="7">
        <f t="shared" si="1"/>
        <v>93.606394621957321</v>
      </c>
      <c r="E76" s="7">
        <f t="shared" si="2"/>
        <v>936063.94621957338</v>
      </c>
      <c r="F76" s="7">
        <f t="shared" si="3"/>
        <v>0</v>
      </c>
      <c r="G76" s="8">
        <f t="shared" si="6"/>
        <v>91.279338842975221</v>
      </c>
      <c r="H76" s="8">
        <f t="shared" si="4"/>
        <v>936248.83195303835</v>
      </c>
      <c r="I76" s="7">
        <f t="shared" si="7"/>
        <v>967.59952043861529</v>
      </c>
      <c r="J76" s="7">
        <f t="shared" si="5"/>
        <v>9.6740844372809637E-2</v>
      </c>
      <c r="K76" s="7">
        <v>3</v>
      </c>
    </row>
    <row r="77" spans="2:11" ht="15.75" customHeight="1">
      <c r="B77" s="1">
        <v>216000</v>
      </c>
      <c r="C77" s="1">
        <f t="shared" si="0"/>
        <v>3600</v>
      </c>
      <c r="D77" s="7">
        <f t="shared" si="1"/>
        <v>95.192943683346428</v>
      </c>
      <c r="E77" s="7">
        <f t="shared" si="2"/>
        <v>951929.43683346442</v>
      </c>
      <c r="F77" s="7">
        <f t="shared" si="3"/>
        <v>0</v>
      </c>
      <c r="G77" s="8">
        <f t="shared" si="6"/>
        <v>92.82644628099176</v>
      </c>
      <c r="H77" s="8">
        <f t="shared" si="4"/>
        <v>952117.45622342883</v>
      </c>
      <c r="I77" s="7">
        <f t="shared" si="7"/>
        <v>975.76506200182678</v>
      </c>
      <c r="J77" s="7">
        <f t="shared" si="5"/>
        <v>9.7557237280102793E-2</v>
      </c>
      <c r="K77" s="7">
        <v>3</v>
      </c>
    </row>
    <row r="78" spans="2:11" ht="15.75" customHeight="1">
      <c r="B78" s="1">
        <v>219600</v>
      </c>
      <c r="C78" s="1">
        <f t="shared" si="0"/>
        <v>3660</v>
      </c>
      <c r="D78" s="7">
        <f t="shared" si="1"/>
        <v>96.779492744735535</v>
      </c>
      <c r="E78" s="7">
        <f t="shared" si="2"/>
        <v>967794.92744735547</v>
      </c>
      <c r="F78" s="7">
        <f t="shared" si="3"/>
        <v>0</v>
      </c>
      <c r="G78" s="8">
        <f t="shared" si="6"/>
        <v>94.373553719008285</v>
      </c>
      <c r="H78" s="8">
        <f t="shared" si="4"/>
        <v>967986.0804938192</v>
      </c>
      <c r="I78" s="7">
        <f t="shared" si="7"/>
        <v>983.86283621946973</v>
      </c>
      <c r="J78" s="7">
        <f t="shared" si="5"/>
        <v>9.8366854791074751E-2</v>
      </c>
      <c r="K78" s="7">
        <v>3</v>
      </c>
    </row>
    <row r="79" spans="2:11" ht="15.75" customHeight="1">
      <c r="B79" s="1">
        <v>223200</v>
      </c>
      <c r="C79" s="1">
        <f t="shared" si="0"/>
        <v>3720</v>
      </c>
      <c r="D79" s="7">
        <f t="shared" si="1"/>
        <v>98.366041806124642</v>
      </c>
      <c r="E79" s="7">
        <f t="shared" si="2"/>
        <v>983660.41806124651</v>
      </c>
      <c r="F79" s="7">
        <f t="shared" si="3"/>
        <v>0</v>
      </c>
      <c r="G79" s="8">
        <f t="shared" si="6"/>
        <v>95.92066115702481</v>
      </c>
      <c r="H79" s="8">
        <f t="shared" si="4"/>
        <v>983854.70476420969</v>
      </c>
      <c r="I79" s="7">
        <f t="shared" si="7"/>
        <v>991.8945028399994</v>
      </c>
      <c r="J79" s="7">
        <f t="shared" si="5"/>
        <v>9.9169862847795096E-2</v>
      </c>
      <c r="K79" s="7">
        <v>3</v>
      </c>
    </row>
    <row r="80" spans="2:11" ht="15.75" customHeight="1">
      <c r="B80" s="1">
        <v>226800</v>
      </c>
      <c r="C80" s="1">
        <f t="shared" si="0"/>
        <v>3780</v>
      </c>
      <c r="D80" s="7">
        <f t="shared" si="1"/>
        <v>99.952590867513749</v>
      </c>
      <c r="E80" s="7">
        <f t="shared" si="2"/>
        <v>999525.90867513767</v>
      </c>
      <c r="F80" s="7">
        <f t="shared" si="3"/>
        <v>0</v>
      </c>
      <c r="G80" s="8">
        <f t="shared" si="6"/>
        <v>97.467768595041349</v>
      </c>
      <c r="H80" s="8">
        <f t="shared" si="4"/>
        <v>999723.32903460029</v>
      </c>
      <c r="I80" s="7">
        <f t="shared" si="7"/>
        <v>999.86165494762338</v>
      </c>
      <c r="J80" s="7">
        <f t="shared" si="5"/>
        <v>9.9966420727225155E-2</v>
      </c>
      <c r="K80" s="7">
        <v>3</v>
      </c>
    </row>
    <row r="81" spans="2:11" ht="15.75" customHeight="1">
      <c r="B81" s="1">
        <v>230400</v>
      </c>
      <c r="C81" s="1">
        <f t="shared" si="0"/>
        <v>3840</v>
      </c>
      <c r="D81" s="7">
        <f t="shared" si="1"/>
        <v>101.53913992890286</v>
      </c>
      <c r="E81" s="7">
        <f t="shared" si="2"/>
        <v>1015391.3992890287</v>
      </c>
      <c r="F81" s="7">
        <f t="shared" si="3"/>
        <v>0</v>
      </c>
      <c r="G81" s="8">
        <f t="shared" si="6"/>
        <v>99.014876033057874</v>
      </c>
      <c r="H81" s="8">
        <f t="shared" si="4"/>
        <v>1015591.9533049907</v>
      </c>
      <c r="I81" s="7">
        <f t="shared" si="7"/>
        <v>1007.765822651766</v>
      </c>
      <c r="J81" s="7">
        <f t="shared" si="5"/>
        <v>0.10075668141009159</v>
      </c>
      <c r="K81" s="7">
        <v>3</v>
      </c>
    </row>
    <row r="82" spans="2:11" ht="15.75" customHeight="1">
      <c r="B82" s="1">
        <v>234000</v>
      </c>
      <c r="C82" s="1">
        <f t="shared" si="0"/>
        <v>3900</v>
      </c>
      <c r="D82" s="7">
        <f t="shared" si="1"/>
        <v>103.12568899029196</v>
      </c>
      <c r="E82" s="7">
        <f t="shared" si="2"/>
        <v>1031256.8899029198</v>
      </c>
      <c r="F82" s="7">
        <f t="shared" si="3"/>
        <v>0</v>
      </c>
      <c r="G82" s="8">
        <f t="shared" si="6"/>
        <v>100.5619834710744</v>
      </c>
      <c r="H82" s="8">
        <f t="shared" si="4"/>
        <v>1031460.5775753811</v>
      </c>
      <c r="I82" s="7">
        <f t="shared" si="7"/>
        <v>1015.6084765180829</v>
      </c>
      <c r="J82" s="7">
        <f t="shared" si="5"/>
        <v>0.10154079192391992</v>
      </c>
      <c r="K82" s="7">
        <v>3</v>
      </c>
    </row>
    <row r="83" spans="2:11" ht="15.75" customHeight="1">
      <c r="B83" s="1">
        <v>237600</v>
      </c>
      <c r="C83" s="1">
        <f t="shared" si="0"/>
        <v>3960</v>
      </c>
      <c r="D83" s="7">
        <f t="shared" si="1"/>
        <v>104.71223805168108</v>
      </c>
      <c r="E83" s="7">
        <f t="shared" si="2"/>
        <v>1047122.3805168108</v>
      </c>
      <c r="F83" s="7">
        <f t="shared" si="3"/>
        <v>0</v>
      </c>
      <c r="G83" s="8">
        <f t="shared" si="6"/>
        <v>102.10909090909094</v>
      </c>
      <c r="H83" s="8">
        <f t="shared" si="4"/>
        <v>1047329.2018457716</v>
      </c>
      <c r="I83" s="7">
        <f t="shared" si="7"/>
        <v>1023.3910307628124</v>
      </c>
      <c r="J83" s="7">
        <f t="shared" si="5"/>
        <v>0.10231889366240679</v>
      </c>
      <c r="K83" s="7">
        <v>3</v>
      </c>
    </row>
    <row r="84" spans="2:11" ht="15.75" customHeight="1">
      <c r="B84" s="1">
        <v>241200</v>
      </c>
      <c r="C84" s="1">
        <f t="shared" si="0"/>
        <v>4020</v>
      </c>
      <c r="D84" s="7">
        <f t="shared" si="1"/>
        <v>106.29878711307019</v>
      </c>
      <c r="E84" s="7">
        <f t="shared" si="2"/>
        <v>1062987.8711307019</v>
      </c>
      <c r="F84" s="7">
        <f t="shared" si="3"/>
        <v>0</v>
      </c>
      <c r="G84" s="8">
        <f t="shared" si="6"/>
        <v>103.65619834710746</v>
      </c>
      <c r="H84" s="8">
        <f t="shared" si="4"/>
        <v>1063197.8261161621</v>
      </c>
      <c r="I84" s="7">
        <f t="shared" si="7"/>
        <v>1031.1148462301192</v>
      </c>
      <c r="J84" s="7">
        <f t="shared" si="5"/>
        <v>0.10309112268309532</v>
      </c>
      <c r="K84" s="7">
        <v>3</v>
      </c>
    </row>
    <row r="85" spans="2:11" ht="15.75" customHeight="1">
      <c r="B85" s="1">
        <v>244800</v>
      </c>
      <c r="C85" s="1">
        <f t="shared" si="0"/>
        <v>4080</v>
      </c>
      <c r="D85" s="7">
        <f t="shared" si="1"/>
        <v>107.8853361744593</v>
      </c>
      <c r="E85" s="7">
        <f t="shared" si="2"/>
        <v>1078853.3617445929</v>
      </c>
      <c r="F85" s="7">
        <f t="shared" si="3"/>
        <v>0</v>
      </c>
      <c r="G85" s="8">
        <f t="shared" si="6"/>
        <v>105.20330578512399</v>
      </c>
      <c r="H85" s="8">
        <f t="shared" si="4"/>
        <v>1079066.4503865524</v>
      </c>
      <c r="I85" s="7">
        <f t="shared" si="7"/>
        <v>1038.7812331701764</v>
      </c>
      <c r="J85" s="7">
        <f t="shared" si="5"/>
        <v>0.10385760998512877</v>
      </c>
      <c r="K85" s="7">
        <v>3</v>
      </c>
    </row>
    <row r="86" spans="2:11" ht="15.75" customHeight="1">
      <c r="B86" s="1">
        <v>248400</v>
      </c>
      <c r="C86" s="1">
        <f t="shared" si="0"/>
        <v>4140</v>
      </c>
      <c r="D86" s="7">
        <f t="shared" si="1"/>
        <v>109.4718852358484</v>
      </c>
      <c r="E86" s="7">
        <f t="shared" si="2"/>
        <v>1094718.8523584842</v>
      </c>
      <c r="F86" s="7">
        <f t="shared" si="3"/>
        <v>0</v>
      </c>
      <c r="G86" s="8">
        <f t="shared" si="6"/>
        <v>106.75041322314053</v>
      </c>
      <c r="H86" s="8">
        <f t="shared" si="4"/>
        <v>1094935.0746569431</v>
      </c>
      <c r="I86" s="7">
        <f t="shared" si="7"/>
        <v>1046.391453834053</v>
      </c>
      <c r="J86" s="7">
        <f t="shared" si="5"/>
        <v>0.10461848176868761</v>
      </c>
      <c r="K86" s="7">
        <v>3</v>
      </c>
    </row>
    <row r="87" spans="2:11" ht="15.75" customHeight="1">
      <c r="B87" s="1">
        <v>252000</v>
      </c>
      <c r="C87" s="1">
        <f t="shared" si="0"/>
        <v>4200</v>
      </c>
      <c r="D87" s="7">
        <f t="shared" si="1"/>
        <v>111.05843429723751</v>
      </c>
      <c r="E87" s="7">
        <f t="shared" si="2"/>
        <v>1110584.3429723752</v>
      </c>
      <c r="F87" s="7">
        <f t="shared" si="3"/>
        <v>0</v>
      </c>
      <c r="G87" s="8">
        <f t="shared" si="6"/>
        <v>108.29752066115705</v>
      </c>
      <c r="H87" s="8">
        <f t="shared" si="4"/>
        <v>1110803.6989273338</v>
      </c>
      <c r="I87" s="7">
        <f t="shared" si="7"/>
        <v>1053.9467248999513</v>
      </c>
      <c r="J87" s="7">
        <f t="shared" si="5"/>
        <v>0.1053738596775658</v>
      </c>
      <c r="K87" s="7">
        <v>3</v>
      </c>
    </row>
    <row r="88" spans="2:11" ht="15.75" customHeight="1">
      <c r="B88" s="1">
        <v>255600</v>
      </c>
      <c r="C88" s="1">
        <f t="shared" si="0"/>
        <v>4260</v>
      </c>
      <c r="D88" s="7">
        <f t="shared" si="1"/>
        <v>112.64498335862662</v>
      </c>
      <c r="E88" s="7">
        <f t="shared" si="2"/>
        <v>1126449.8335862663</v>
      </c>
      <c r="F88" s="7">
        <f t="shared" si="3"/>
        <v>0</v>
      </c>
      <c r="G88" s="8">
        <f t="shared" si="6"/>
        <v>109.84462809917358</v>
      </c>
      <c r="H88" s="8">
        <f t="shared" si="4"/>
        <v>1126672.3231977241</v>
      </c>
      <c r="I88" s="7">
        <f t="shared" si="7"/>
        <v>1061.4482197440082</v>
      </c>
      <c r="J88" s="7">
        <f t="shared" si="5"/>
        <v>0.10612386102620575</v>
      </c>
      <c r="K88" s="7">
        <v>3</v>
      </c>
    </row>
    <row r="89" spans="2:11" ht="15.75" customHeight="1">
      <c r="B89" s="1">
        <v>259200</v>
      </c>
      <c r="C89" s="1">
        <f t="shared" si="0"/>
        <v>4320</v>
      </c>
      <c r="D89" s="7">
        <f t="shared" si="1"/>
        <v>114.23153242001572</v>
      </c>
      <c r="E89" s="7">
        <f t="shared" si="2"/>
        <v>1142315.3242001573</v>
      </c>
      <c r="F89" s="7">
        <f t="shared" si="3"/>
        <v>0</v>
      </c>
      <c r="G89" s="8">
        <f t="shared" si="6"/>
        <v>111.39173553719012</v>
      </c>
      <c r="H89" s="8">
        <f t="shared" si="4"/>
        <v>1142540.9474681146</v>
      </c>
      <c r="I89" s="7">
        <f t="shared" si="7"/>
        <v>1068.897070567655</v>
      </c>
      <c r="J89" s="7">
        <f t="shared" si="5"/>
        <v>0.1068685990123925</v>
      </c>
      <c r="K89" s="7">
        <v>3</v>
      </c>
    </row>
    <row r="90" spans="2:11" ht="15.75" customHeight="1">
      <c r="B90" s="1">
        <v>262800</v>
      </c>
      <c r="C90" s="1">
        <f t="shared" si="0"/>
        <v>4380</v>
      </c>
      <c r="D90" s="7">
        <f t="shared" si="1"/>
        <v>115.81808148140483</v>
      </c>
      <c r="E90" s="7">
        <f t="shared" si="2"/>
        <v>1158180.8148140484</v>
      </c>
      <c r="F90" s="7">
        <f t="shared" si="3"/>
        <v>0</v>
      </c>
      <c r="G90" s="8">
        <f t="shared" si="6"/>
        <v>112.93884297520664</v>
      </c>
      <c r="H90" s="8">
        <f t="shared" si="4"/>
        <v>1158409.571738505</v>
      </c>
      <c r="I90" s="7">
        <f t="shared" si="7"/>
        <v>1076.2943703924614</v>
      </c>
      <c r="J90" s="7">
        <f t="shared" si="5"/>
        <v>0.10760818291669851</v>
      </c>
      <c r="K90" s="7">
        <v>3</v>
      </c>
    </row>
    <row r="91" spans="2:11" ht="15.75" customHeight="1">
      <c r="B91" s="1">
        <v>266400</v>
      </c>
      <c r="C91" s="1">
        <f t="shared" si="0"/>
        <v>4440</v>
      </c>
      <c r="D91" s="7">
        <f t="shared" si="1"/>
        <v>117.40463054279394</v>
      </c>
      <c r="E91" s="7">
        <f t="shared" si="2"/>
        <v>1174046.3054279394</v>
      </c>
      <c r="F91" s="7">
        <f t="shared" si="3"/>
        <v>0</v>
      </c>
      <c r="G91" s="8">
        <f t="shared" si="6"/>
        <v>114.48595041322316</v>
      </c>
      <c r="H91" s="8">
        <f t="shared" si="4"/>
        <v>1174278.1960088953</v>
      </c>
      <c r="I91" s="7">
        <f t="shared" si="7"/>
        <v>1083.6411749324106</v>
      </c>
      <c r="J91" s="7">
        <f t="shared" si="5"/>
        <v>0.1083427182896744</v>
      </c>
      <c r="K91" s="7">
        <v>3</v>
      </c>
    </row>
    <row r="92" spans="2:11" ht="15.75" customHeight="1">
      <c r="B92" s="1">
        <v>270000</v>
      </c>
      <c r="C92" s="1">
        <f t="shared" si="0"/>
        <v>4500</v>
      </c>
      <c r="D92" s="7">
        <f t="shared" si="1"/>
        <v>118.99117960418305</v>
      </c>
      <c r="E92" s="7">
        <f t="shared" si="2"/>
        <v>1189911.7960418304</v>
      </c>
      <c r="F92" s="7">
        <f t="shared" si="3"/>
        <v>0</v>
      </c>
      <c r="G92" s="8">
        <f t="shared" si="6"/>
        <v>116.0330578512397</v>
      </c>
      <c r="H92" s="8">
        <f t="shared" si="4"/>
        <v>1190146.8202792858</v>
      </c>
      <c r="I92" s="7">
        <f t="shared" si="7"/>
        <v>1090.9385043526906</v>
      </c>
      <c r="J92" s="7">
        <f t="shared" si="5"/>
        <v>0.10907230712769329</v>
      </c>
      <c r="K92" s="7">
        <v>3</v>
      </c>
    </row>
    <row r="93" spans="2:11" ht="15.75" customHeight="1">
      <c r="B93" s="1">
        <v>273600</v>
      </c>
      <c r="C93" s="1">
        <f t="shared" si="0"/>
        <v>4560</v>
      </c>
      <c r="D93" s="7">
        <f t="shared" si="1"/>
        <v>120.57772866557215</v>
      </c>
      <c r="E93" s="7">
        <f t="shared" si="2"/>
        <v>1205777.2866557215</v>
      </c>
      <c r="F93" s="7">
        <f t="shared" si="3"/>
        <v>0</v>
      </c>
      <c r="G93" s="8">
        <f t="shared" si="6"/>
        <v>117.58016528925623</v>
      </c>
      <c r="H93" s="8">
        <f t="shared" si="4"/>
        <v>1206015.4445496765</v>
      </c>
      <c r="I93" s="7">
        <f t="shared" si="7"/>
        <v>1098.1873449232951</v>
      </c>
      <c r="J93" s="7">
        <f t="shared" si="5"/>
        <v>0.10979704803827814</v>
      </c>
      <c r="K93" s="7">
        <v>3</v>
      </c>
    </row>
    <row r="94" spans="2:11" ht="15.75" customHeight="1">
      <c r="B94" s="1">
        <v>277200</v>
      </c>
      <c r="C94" s="1">
        <f t="shared" si="0"/>
        <v>4620</v>
      </c>
      <c r="D94" s="7">
        <f t="shared" si="1"/>
        <v>122.16427772696126</v>
      </c>
      <c r="E94" s="7">
        <f t="shared" si="2"/>
        <v>1221642.7772696128</v>
      </c>
      <c r="F94" s="7">
        <f t="shared" si="3"/>
        <v>0</v>
      </c>
      <c r="G94" s="8">
        <f t="shared" si="6"/>
        <v>119.12727272727275</v>
      </c>
      <c r="H94" s="8">
        <f t="shared" si="4"/>
        <v>1221884.068820067</v>
      </c>
      <c r="I94" s="7">
        <f t="shared" si="7"/>
        <v>1105.3886505750215</v>
      </c>
      <c r="J94" s="7">
        <f t="shared" si="5"/>
        <v>0.11051703639567095</v>
      </c>
      <c r="K94" s="7">
        <v>3</v>
      </c>
    </row>
    <row r="95" spans="2:11" ht="15.75" customHeight="1">
      <c r="B95" s="1">
        <v>280800</v>
      </c>
      <c r="C95" s="1">
        <f t="shared" si="0"/>
        <v>4680</v>
      </c>
      <c r="D95" s="7">
        <f t="shared" si="1"/>
        <v>123.75082678835037</v>
      </c>
      <c r="E95" s="7">
        <f t="shared" si="2"/>
        <v>1237508.2678835038</v>
      </c>
      <c r="F95" s="7">
        <f t="shared" si="3"/>
        <v>0</v>
      </c>
      <c r="G95" s="8">
        <f t="shared" si="6"/>
        <v>120.67438016528928</v>
      </c>
      <c r="H95" s="8">
        <f t="shared" si="4"/>
        <v>1237752.6930904575</v>
      </c>
      <c r="I95" s="7">
        <f t="shared" si="7"/>
        <v>1112.5433443648196</v>
      </c>
      <c r="J95" s="7">
        <f t="shared" si="5"/>
        <v>0.11123236448733867</v>
      </c>
      <c r="K95" s="7">
        <v>3</v>
      </c>
    </row>
    <row r="96" spans="2:11" ht="15.75" customHeight="1">
      <c r="B96" s="1">
        <v>284400</v>
      </c>
      <c r="C96" s="1">
        <f t="shared" si="0"/>
        <v>4740</v>
      </c>
      <c r="D96" s="7">
        <f t="shared" si="1"/>
        <v>125.33737584973947</v>
      </c>
      <c r="E96" s="7">
        <f t="shared" si="2"/>
        <v>1253373.7584973949</v>
      </c>
      <c r="F96" s="7">
        <f t="shared" si="3"/>
        <v>0</v>
      </c>
      <c r="G96" s="8">
        <f t="shared" si="6"/>
        <v>122.22148760330582</v>
      </c>
      <c r="H96" s="8">
        <f t="shared" si="4"/>
        <v>1253621.317360848</v>
      </c>
      <c r="I96" s="7">
        <f t="shared" si="7"/>
        <v>1119.6523198568598</v>
      </c>
      <c r="J96" s="7">
        <f t="shared" si="5"/>
        <v>0.1119431216520527</v>
      </c>
      <c r="K96" s="7">
        <v>3</v>
      </c>
    </row>
    <row r="97" spans="2:11" ht="15.75" customHeight="1">
      <c r="B97" s="1">
        <v>288000</v>
      </c>
      <c r="C97" s="1">
        <f t="shared" si="0"/>
        <v>4800</v>
      </c>
      <c r="D97" s="7">
        <f t="shared" si="1"/>
        <v>126.92392491112858</v>
      </c>
      <c r="E97" s="7">
        <f t="shared" si="2"/>
        <v>1269239.2491112859</v>
      </c>
      <c r="F97" s="7">
        <f t="shared" si="3"/>
        <v>0</v>
      </c>
      <c r="G97" s="8">
        <f t="shared" si="6"/>
        <v>123.76859504132234</v>
      </c>
      <c r="H97" s="8">
        <f t="shared" si="4"/>
        <v>1269489.9416312382</v>
      </c>
      <c r="I97" s="7">
        <f t="shared" si="7"/>
        <v>1126.716442425173</v>
      </c>
      <c r="J97" s="7">
        <f t="shared" si="5"/>
        <v>0.1126493944101271</v>
      </c>
      <c r="K97" s="7">
        <v>3</v>
      </c>
    </row>
    <row r="98" spans="2:11" ht="15.75" customHeight="1">
      <c r="B98" s="1">
        <v>291600</v>
      </c>
      <c r="C98" s="1">
        <f t="shared" si="0"/>
        <v>4860</v>
      </c>
      <c r="D98" s="7">
        <f t="shared" si="1"/>
        <v>128.51047397251767</v>
      </c>
      <c r="E98" s="7">
        <f t="shared" si="2"/>
        <v>1285104.7397251769</v>
      </c>
      <c r="F98" s="7">
        <f t="shared" si="3"/>
        <v>0</v>
      </c>
      <c r="G98" s="8">
        <f t="shared" si="6"/>
        <v>125.31570247933887</v>
      </c>
      <c r="H98" s="8">
        <f t="shared" si="4"/>
        <v>1285358.5659016287</v>
      </c>
      <c r="I98" s="7">
        <f t="shared" si="7"/>
        <v>1133.7365504832367</v>
      </c>
      <c r="J98" s="7">
        <f t="shared" si="5"/>
        <v>0.11335126658635306</v>
      </c>
      <c r="K98" s="7">
        <v>3</v>
      </c>
    </row>
    <row r="99" spans="2:11" ht="15.75" customHeight="1">
      <c r="B99" s="1">
        <v>295200</v>
      </c>
      <c r="C99" s="1">
        <f t="shared" si="0"/>
        <v>4920</v>
      </c>
      <c r="D99" s="7">
        <f t="shared" si="1"/>
        <v>130.09702303390679</v>
      </c>
      <c r="E99" s="7">
        <f t="shared" si="2"/>
        <v>1300970.230339068</v>
      </c>
      <c r="F99" s="7">
        <f t="shared" si="3"/>
        <v>0</v>
      </c>
      <c r="G99" s="8">
        <f t="shared" si="6"/>
        <v>126.86280991735541</v>
      </c>
      <c r="H99" s="8">
        <f t="shared" si="4"/>
        <v>1301227.1901720194</v>
      </c>
      <c r="I99" s="7">
        <f t="shared" si="7"/>
        <v>1140.7134566454538</v>
      </c>
      <c r="J99" s="7">
        <f t="shared" si="5"/>
        <v>0.11404881942612374</v>
      </c>
      <c r="K99" s="7">
        <v>3</v>
      </c>
    </row>
    <row r="100" spans="2:11" ht="15.75" customHeight="1">
      <c r="B100" s="1">
        <v>298800</v>
      </c>
      <c r="C100" s="1">
        <f t="shared" si="0"/>
        <v>4980</v>
      </c>
      <c r="D100" s="7">
        <f t="shared" si="1"/>
        <v>131.68357209529589</v>
      </c>
      <c r="E100" s="7">
        <f t="shared" si="2"/>
        <v>1316835.720952959</v>
      </c>
      <c r="F100" s="7">
        <f t="shared" si="3"/>
        <v>0</v>
      </c>
      <c r="G100" s="8">
        <f t="shared" si="6"/>
        <v>128.40991735537193</v>
      </c>
      <c r="H100" s="8">
        <f t="shared" si="4"/>
        <v>1317095.8144424097</v>
      </c>
      <c r="I100" s="7">
        <f t="shared" si="7"/>
        <v>1147.6479488250784</v>
      </c>
      <c r="J100" s="7">
        <f t="shared" si="5"/>
        <v>0.11474213170520532</v>
      </c>
      <c r="K100" s="7">
        <v>3</v>
      </c>
    </row>
    <row r="101" spans="2:11" ht="15.75" customHeight="1">
      <c r="B101" s="1">
        <v>302400</v>
      </c>
      <c r="C101" s="1">
        <f t="shared" si="0"/>
        <v>5040</v>
      </c>
      <c r="D101" s="7">
        <f t="shared" si="1"/>
        <v>133.27012115668501</v>
      </c>
      <c r="E101" s="7">
        <f t="shared" si="2"/>
        <v>1332701.2115668501</v>
      </c>
      <c r="F101" s="7">
        <f t="shared" si="3"/>
        <v>0</v>
      </c>
      <c r="G101" s="8">
        <f t="shared" si="6"/>
        <v>129.95702479338846</v>
      </c>
      <c r="H101" s="8">
        <f t="shared" si="4"/>
        <v>1332964.4387128002</v>
      </c>
      <c r="I101" s="7">
        <f t="shared" si="7"/>
        <v>1154.5407912727901</v>
      </c>
      <c r="J101" s="7">
        <f t="shared" si="5"/>
        <v>0.11543127983357368</v>
      </c>
      <c r="K101" s="7">
        <v>3</v>
      </c>
    </row>
    <row r="102" spans="2:11" ht="15.75" customHeight="1">
      <c r="B102" s="1">
        <v>306000</v>
      </c>
      <c r="C102" s="1">
        <f t="shared" si="0"/>
        <v>5100</v>
      </c>
      <c r="D102" s="7">
        <f t="shared" si="1"/>
        <v>134.8566702180741</v>
      </c>
      <c r="E102" s="7">
        <f t="shared" si="2"/>
        <v>1348566.7021807414</v>
      </c>
      <c r="F102" s="7">
        <f t="shared" si="3"/>
        <v>0</v>
      </c>
      <c r="G102" s="8">
        <f t="shared" si="6"/>
        <v>131.50413223140498</v>
      </c>
      <c r="H102" s="8">
        <f t="shared" si="4"/>
        <v>1348833.0629831909</v>
      </c>
      <c r="I102" s="7">
        <f t="shared" si="7"/>
        <v>1161.3927255597871</v>
      </c>
      <c r="J102" s="7">
        <f t="shared" si="5"/>
        <v>0.11611633795370439</v>
      </c>
      <c r="K102" s="7">
        <v>3</v>
      </c>
    </row>
    <row r="103" spans="2:11" ht="15.75" customHeight="1">
      <c r="B103" s="1">
        <v>309600</v>
      </c>
      <c r="C103" s="1">
        <f t="shared" si="0"/>
        <v>5160</v>
      </c>
      <c r="D103" s="7">
        <f t="shared" si="1"/>
        <v>136.44321927946322</v>
      </c>
      <c r="E103" s="7">
        <f t="shared" si="2"/>
        <v>1364432.1927946324</v>
      </c>
      <c r="F103" s="7">
        <f t="shared" si="3"/>
        <v>0</v>
      </c>
      <c r="G103" s="8">
        <f t="shared" si="6"/>
        <v>133.05123966942151</v>
      </c>
      <c r="H103" s="8">
        <f t="shared" si="4"/>
        <v>1364701.6872535811</v>
      </c>
      <c r="I103" s="7">
        <f t="shared" si="7"/>
        <v>1168.2044715089826</v>
      </c>
      <c r="J103" s="7">
        <f t="shared" si="5"/>
        <v>0.1167973780336742</v>
      </c>
      <c r="K103" s="7">
        <v>3</v>
      </c>
    </row>
    <row r="104" spans="2:11" ht="15.75" customHeight="1">
      <c r="B104" s="1">
        <v>313200</v>
      </c>
      <c r="C104" s="1">
        <f t="shared" si="0"/>
        <v>5220</v>
      </c>
      <c r="D104" s="7">
        <f t="shared" si="1"/>
        <v>138.02976834085231</v>
      </c>
      <c r="E104" s="7">
        <f t="shared" si="2"/>
        <v>1380297.6834085234</v>
      </c>
      <c r="F104" s="7">
        <f t="shared" si="3"/>
        <v>0</v>
      </c>
      <c r="G104" s="8">
        <f t="shared" si="6"/>
        <v>134.59834710743806</v>
      </c>
      <c r="H104" s="8">
        <f t="shared" si="4"/>
        <v>1380570.3115239716</v>
      </c>
      <c r="I104" s="7">
        <f t="shared" si="7"/>
        <v>1174.9767280776125</v>
      </c>
      <c r="J104" s="7">
        <f t="shared" si="5"/>
        <v>0.11747446995540393</v>
      </c>
      <c r="K104" s="7">
        <v>3</v>
      </c>
    </row>
    <row r="105" spans="2:11" ht="15.75" customHeight="1">
      <c r="B105" s="1">
        <v>316800</v>
      </c>
      <c r="C105" s="1">
        <f t="shared" si="0"/>
        <v>5280</v>
      </c>
      <c r="D105" s="7">
        <f t="shared" si="1"/>
        <v>139.61631740224144</v>
      </c>
      <c r="E105" s="7">
        <f t="shared" si="2"/>
        <v>1396163.1740224145</v>
      </c>
      <c r="F105" s="7">
        <f t="shared" si="3"/>
        <v>0</v>
      </c>
      <c r="G105" s="8">
        <f t="shared" si="6"/>
        <v>136.14545454545458</v>
      </c>
      <c r="H105" s="8">
        <f t="shared" si="4"/>
        <v>1396438.9357943623</v>
      </c>
      <c r="I105" s="7">
        <f t="shared" si="7"/>
        <v>1181.7101741943168</v>
      </c>
      <c r="J105" s="7">
        <f t="shared" si="5"/>
        <v>0.1181476815983505</v>
      </c>
      <c r="K105" s="7">
        <v>3</v>
      </c>
    </row>
    <row r="106" spans="2:11" ht="15.75" customHeight="1">
      <c r="B106" s="1">
        <v>320400</v>
      </c>
      <c r="C106" s="1">
        <f t="shared" si="0"/>
        <v>5340</v>
      </c>
      <c r="D106" s="7">
        <f t="shared" si="1"/>
        <v>141.20286646363056</v>
      </c>
      <c r="E106" s="7">
        <f t="shared" si="2"/>
        <v>1412028.6646363055</v>
      </c>
      <c r="F106" s="7">
        <f t="shared" si="3"/>
        <v>0</v>
      </c>
      <c r="G106" s="8">
        <f t="shared" si="6"/>
        <v>137.69256198347111</v>
      </c>
      <c r="H106" s="8">
        <f t="shared" si="4"/>
        <v>1412307.5600647526</v>
      </c>
      <c r="I106" s="7">
        <f t="shared" si="7"/>
        <v>1188.4054695535326</v>
      </c>
      <c r="J106" s="7">
        <f t="shared" si="5"/>
        <v>0.11881707891893034</v>
      </c>
      <c r="K106" s="7">
        <v>3</v>
      </c>
    </row>
    <row r="107" spans="2:11" ht="15.75" customHeight="1">
      <c r="B107" s="1">
        <v>324000</v>
      </c>
      <c r="C107" s="1">
        <f t="shared" si="0"/>
        <v>5400</v>
      </c>
      <c r="D107" s="7">
        <f t="shared" si="1"/>
        <v>142.78941552501965</v>
      </c>
      <c r="E107" s="7">
        <f t="shared" si="2"/>
        <v>1427894.1552501966</v>
      </c>
      <c r="F107" s="7">
        <f t="shared" si="3"/>
        <v>0</v>
      </c>
      <c r="G107" s="8">
        <f t="shared" si="6"/>
        <v>139.23966942148763</v>
      </c>
      <c r="H107" s="8">
        <f t="shared" si="4"/>
        <v>1428176.1843351431</v>
      </c>
      <c r="I107" s="7">
        <f t="shared" si="7"/>
        <v>1195.0632553698331</v>
      </c>
      <c r="J107" s="7">
        <f t="shared" si="5"/>
        <v>0.11948272602593825</v>
      </c>
      <c r="K107" s="7">
        <v>3</v>
      </c>
    </row>
    <row r="108" spans="2:11" ht="15.75" customHeight="1">
      <c r="B108" s="1">
        <v>327600</v>
      </c>
      <c r="C108" s="1">
        <f t="shared" si="0"/>
        <v>5460</v>
      </c>
      <c r="D108" s="7">
        <f t="shared" si="1"/>
        <v>144.37596458640877</v>
      </c>
      <c r="E108" s="7">
        <f t="shared" si="2"/>
        <v>1443759.6458640876</v>
      </c>
      <c r="F108" s="7">
        <f t="shared" si="3"/>
        <v>0</v>
      </c>
      <c r="G108" s="8">
        <f t="shared" si="6"/>
        <v>140.78677685950416</v>
      </c>
      <c r="H108" s="8">
        <f t="shared" si="4"/>
        <v>1444044.8086055336</v>
      </c>
      <c r="I108" s="7">
        <f t="shared" si="7"/>
        <v>1201.684155094646</v>
      </c>
      <c r="J108" s="7">
        <f t="shared" si="5"/>
        <v>0.12014468525220552</v>
      </c>
      <c r="K108" s="7">
        <v>3</v>
      </c>
    </row>
    <row r="109" spans="2:11" ht="15.75" customHeight="1">
      <c r="B109" s="1">
        <v>331200</v>
      </c>
      <c r="C109" s="1">
        <f t="shared" si="0"/>
        <v>5520</v>
      </c>
      <c r="D109" s="7">
        <f t="shared" si="1"/>
        <v>145.96251364779786</v>
      </c>
      <c r="E109" s="7">
        <f t="shared" si="2"/>
        <v>1459625.1364779787</v>
      </c>
      <c r="F109" s="7">
        <f t="shared" si="3"/>
        <v>0</v>
      </c>
      <c r="G109" s="8">
        <f t="shared" si="6"/>
        <v>142.33388429752068</v>
      </c>
      <c r="H109" s="8">
        <f t="shared" si="4"/>
        <v>1459913.4328759238</v>
      </c>
      <c r="I109" s="7">
        <f t="shared" si="7"/>
        <v>1208.2687750976286</v>
      </c>
      <c r="J109" s="7">
        <f t="shared" si="5"/>
        <v>0.1208030172227235</v>
      </c>
      <c r="K109" s="7">
        <v>3</v>
      </c>
    </row>
    <row r="110" spans="2:11" ht="15.75" customHeight="1">
      <c r="B110" s="1">
        <v>334800</v>
      </c>
      <c r="C110" s="1">
        <f t="shared" si="0"/>
        <v>5580</v>
      </c>
      <c r="D110" s="7">
        <f t="shared" si="1"/>
        <v>147.54906270918698</v>
      </c>
      <c r="E110" s="7">
        <f t="shared" si="2"/>
        <v>1475490.6270918699</v>
      </c>
      <c r="F110" s="7">
        <f t="shared" si="3"/>
        <v>0</v>
      </c>
      <c r="G110" s="8">
        <f t="shared" si="6"/>
        <v>143.88099173553724</v>
      </c>
      <c r="H110" s="8">
        <f t="shared" si="4"/>
        <v>1475782.0571463145</v>
      </c>
      <c r="I110" s="7">
        <f t="shared" si="7"/>
        <v>1214.8177053147992</v>
      </c>
      <c r="J110" s="7">
        <f t="shared" si="5"/>
        <v>0.12145778091944434</v>
      </c>
      <c r="K110" s="7">
        <v>3</v>
      </c>
    </row>
    <row r="111" spans="2:11" ht="15.75" customHeight="1">
      <c r="B111" s="1">
        <v>338400</v>
      </c>
      <c r="C111" s="1">
        <f t="shared" si="0"/>
        <v>5640</v>
      </c>
      <c r="D111" s="7">
        <f t="shared" si="1"/>
        <v>149.13561177057608</v>
      </c>
      <c r="E111" s="7">
        <f t="shared" si="2"/>
        <v>1491356.117705761</v>
      </c>
      <c r="F111" s="7">
        <f t="shared" si="3"/>
        <v>0</v>
      </c>
      <c r="G111" s="8">
        <f t="shared" si="6"/>
        <v>145.42809917355376</v>
      </c>
      <c r="H111" s="8">
        <f t="shared" si="4"/>
        <v>1491650.6814167053</v>
      </c>
      <c r="I111" s="7">
        <f t="shared" si="7"/>
        <v>1221.3315198653906</v>
      </c>
      <c r="J111" s="7">
        <f t="shared" si="5"/>
        <v>0.12210903374295383</v>
      </c>
      <c r="K111" s="7">
        <v>3</v>
      </c>
    </row>
    <row r="112" spans="2:11" ht="15.75" customHeight="1">
      <c r="B112" s="1">
        <v>342000</v>
      </c>
      <c r="C112" s="1">
        <f t="shared" si="0"/>
        <v>5700</v>
      </c>
      <c r="D112" s="7">
        <f t="shared" si="1"/>
        <v>150.7221608319652</v>
      </c>
      <c r="E112" s="7">
        <f t="shared" si="2"/>
        <v>1507221.608319652</v>
      </c>
      <c r="F112" s="7">
        <f t="shared" si="3"/>
        <v>0</v>
      </c>
      <c r="G112" s="8">
        <f t="shared" si="6"/>
        <v>146.97520661157029</v>
      </c>
      <c r="H112" s="8">
        <f t="shared" si="4"/>
        <v>1507519.3056870957</v>
      </c>
      <c r="I112" s="7">
        <f t="shared" si="7"/>
        <v>1227.8107776392483</v>
      </c>
      <c r="J112" s="7">
        <f t="shared" si="5"/>
        <v>0.12275683157119992</v>
      </c>
      <c r="K112" s="7">
        <v>3</v>
      </c>
    </row>
    <row r="113" spans="2:11" ht="15.75" customHeight="1">
      <c r="B113" s="1">
        <v>345600</v>
      </c>
      <c r="C113" s="1">
        <f t="shared" si="0"/>
        <v>5760</v>
      </c>
      <c r="D113" s="7">
        <f t="shared" si="1"/>
        <v>152.30870989335429</v>
      </c>
      <c r="E113" s="7">
        <f t="shared" si="2"/>
        <v>1523087.0989335431</v>
      </c>
      <c r="F113" s="7">
        <f t="shared" si="3"/>
        <v>0</v>
      </c>
      <c r="G113" s="8">
        <f t="shared" si="6"/>
        <v>148.52231404958681</v>
      </c>
      <c r="H113" s="8">
        <f t="shared" si="4"/>
        <v>1523387.929957486</v>
      </c>
      <c r="I113" s="7">
        <f t="shared" si="7"/>
        <v>1234.256022856476</v>
      </c>
      <c r="J113" s="7">
        <f t="shared" si="5"/>
        <v>0.12340122881544596</v>
      </c>
      <c r="K113" s="7">
        <v>3</v>
      </c>
    </row>
    <row r="114" spans="2:11" ht="15.75" customHeight="1">
      <c r="B114" s="1">
        <v>349200</v>
      </c>
      <c r="C114" s="1">
        <f t="shared" si="0"/>
        <v>5820</v>
      </c>
      <c r="D114" s="7">
        <f t="shared" si="1"/>
        <v>153.89525895474341</v>
      </c>
      <c r="E114" s="7">
        <f t="shared" si="2"/>
        <v>1538952.5895474341</v>
      </c>
      <c r="F114" s="7">
        <f t="shared" si="3"/>
        <v>0</v>
      </c>
      <c r="G114" s="8">
        <f t="shared" si="6"/>
        <v>150.06942148760334</v>
      </c>
      <c r="H114" s="8">
        <f t="shared" si="4"/>
        <v>1539256.5542278765</v>
      </c>
      <c r="I114" s="7">
        <f t="shared" si="7"/>
        <v>1240.6677856009144</v>
      </c>
      <c r="J114" s="7">
        <f t="shared" si="5"/>
        <v>0.12404227847360816</v>
      </c>
      <c r="K114" s="7">
        <v>3</v>
      </c>
    </row>
    <row r="115" spans="2:11" ht="15.75" customHeight="1">
      <c r="B115" s="1">
        <v>352800</v>
      </c>
      <c r="C115" s="1">
        <f t="shared" si="0"/>
        <v>5880</v>
      </c>
      <c r="D115" s="7">
        <f t="shared" si="1"/>
        <v>155.4818080161325</v>
      </c>
      <c r="E115" s="7">
        <f t="shared" si="2"/>
        <v>1554818.0801613252</v>
      </c>
      <c r="F115" s="7">
        <f t="shared" si="3"/>
        <v>0</v>
      </c>
      <c r="G115" s="8">
        <f t="shared" si="6"/>
        <v>151.61652892561986</v>
      </c>
      <c r="H115" s="8">
        <f t="shared" si="4"/>
        <v>1555125.178498267</v>
      </c>
      <c r="I115" s="7">
        <f t="shared" si="7"/>
        <v>1247.046582328931</v>
      </c>
      <c r="J115" s="7">
        <f t="shared" si="5"/>
        <v>0.12468003218112456</v>
      </c>
      <c r="K115" s="7">
        <v>3</v>
      </c>
    </row>
    <row r="116" spans="2:11" ht="15.75" customHeight="1">
      <c r="B116" s="1">
        <v>356400</v>
      </c>
      <c r="C116" s="1">
        <f t="shared" si="0"/>
        <v>5940</v>
      </c>
      <c r="D116" s="7">
        <f t="shared" si="1"/>
        <v>157.06835707752163</v>
      </c>
      <c r="E116" s="7">
        <f t="shared" si="2"/>
        <v>1570683.5707752162</v>
      </c>
      <c r="F116" s="7">
        <f t="shared" si="3"/>
        <v>0</v>
      </c>
      <c r="G116" s="8">
        <f t="shared" si="6"/>
        <v>153.16363636363641</v>
      </c>
      <c r="H116" s="8">
        <f t="shared" si="4"/>
        <v>1570993.8027686572</v>
      </c>
      <c r="I116" s="7">
        <f t="shared" si="7"/>
        <v>1253.3929163549062</v>
      </c>
      <c r="J116" s="7">
        <f t="shared" si="5"/>
        <v>0.12531454025949409</v>
      </c>
      <c r="K116" s="7">
        <v>3</v>
      </c>
    </row>
    <row r="117" spans="2:11" ht="15.75" customHeight="1">
      <c r="B117" s="1">
        <v>360000</v>
      </c>
      <c r="C117" s="1">
        <f t="shared" si="0"/>
        <v>6000</v>
      </c>
      <c r="D117" s="7">
        <f t="shared" si="1"/>
        <v>158.65490613891072</v>
      </c>
      <c r="E117" s="7">
        <f t="shared" si="2"/>
        <v>1586549.0613891073</v>
      </c>
      <c r="F117" s="7">
        <f t="shared" si="3"/>
        <v>0</v>
      </c>
      <c r="G117" s="8">
        <f t="shared" si="6"/>
        <v>154.71074380165294</v>
      </c>
      <c r="H117" s="8">
        <f t="shared" si="4"/>
        <v>1586862.4270390479</v>
      </c>
      <c r="I117" s="7">
        <f t="shared" si="7"/>
        <v>1259.7072783147075</v>
      </c>
      <c r="J117" s="7">
        <f t="shared" si="5"/>
        <v>0.1259458517626145</v>
      </c>
      <c r="K117" s="7">
        <v>3</v>
      </c>
    </row>
    <row r="118" spans="2:11" ht="15.75" customHeight="1">
      <c r="B118" s="1">
        <v>864000</v>
      </c>
      <c r="C118" s="1">
        <f t="shared" si="0"/>
        <v>14400</v>
      </c>
      <c r="D118" s="7">
        <f t="shared" si="1"/>
        <v>380.77177473338571</v>
      </c>
      <c r="E118" s="7">
        <f t="shared" si="2"/>
        <v>3807717.7473338577</v>
      </c>
      <c r="F118" s="7">
        <f t="shared" si="3"/>
        <v>0</v>
      </c>
      <c r="G118" s="8">
        <f t="shared" si="6"/>
        <v>371.30578512396704</v>
      </c>
      <c r="H118" s="8">
        <f t="shared" si="4"/>
        <v>3808469.8248937153</v>
      </c>
      <c r="I118" s="7">
        <f t="shared" si="7"/>
        <v>1951.5301240036536</v>
      </c>
      <c r="J118" s="7">
        <f t="shared" si="5"/>
        <v>0.19511447456020559</v>
      </c>
      <c r="K118" s="7">
        <v>3</v>
      </c>
    </row>
    <row r="119" spans="2:11" ht="15.75" customHeight="1">
      <c r="B119" s="1">
        <v>1728000</v>
      </c>
      <c r="C119" s="1">
        <f t="shared" si="0"/>
        <v>28800</v>
      </c>
      <c r="D119" s="7">
        <f t="shared" si="1"/>
        <v>761.54354946677142</v>
      </c>
      <c r="E119" s="7">
        <f t="shared" si="2"/>
        <v>7615435.4946677154</v>
      </c>
      <c r="F119" s="7">
        <f t="shared" si="3"/>
        <v>0</v>
      </c>
      <c r="G119" s="8">
        <f t="shared" si="6"/>
        <v>742.61157024793408</v>
      </c>
      <c r="H119" s="8">
        <f t="shared" si="4"/>
        <v>7616939.6497874307</v>
      </c>
      <c r="I119" s="7">
        <f t="shared" si="7"/>
        <v>2759.8803687456148</v>
      </c>
      <c r="J119" s="7">
        <f t="shared" si="5"/>
        <v>0.27593353613834298</v>
      </c>
      <c r="K119" s="7">
        <v>3</v>
      </c>
    </row>
    <row r="120" spans="2:11" ht="15.75" customHeight="1">
      <c r="B120" s="1">
        <v>2592000</v>
      </c>
      <c r="C120" s="1">
        <f>B120/60</f>
        <v>43200</v>
      </c>
      <c r="D120" s="7">
        <f t="shared" si="1"/>
        <v>1142.3153242001572</v>
      </c>
      <c r="E120" s="7">
        <f t="shared" si="2"/>
        <v>11423153.242001573</v>
      </c>
      <c r="F120" s="7">
        <f t="shared" si="3"/>
        <v>0</v>
      </c>
      <c r="G120" s="8">
        <f t="shared" si="6"/>
        <v>1113.9173553719011</v>
      </c>
      <c r="H120" s="8">
        <f t="shared" si="4"/>
        <v>11425409.474681145</v>
      </c>
      <c r="I120" s="7">
        <f t="shared" si="7"/>
        <v>3380.1493272755192</v>
      </c>
      <c r="J120" s="7">
        <f t="shared" si="5"/>
        <v>0.33794818323038128</v>
      </c>
      <c r="K120" s="7">
        <v>3</v>
      </c>
    </row>
    <row r="121" spans="2:11" ht="15.75" customHeight="1">
      <c r="B121" s="1">
        <v>3456000</v>
      </c>
      <c r="C121" s="1">
        <f t="shared" si="0"/>
        <v>57600</v>
      </c>
      <c r="D121" s="7">
        <f t="shared" si="1"/>
        <v>1523.0870989335428</v>
      </c>
      <c r="E121" s="7">
        <f t="shared" si="2"/>
        <v>15230870.989335431</v>
      </c>
      <c r="F121" s="7">
        <f t="shared" si="3"/>
        <v>0</v>
      </c>
      <c r="G121" s="8">
        <f t="shared" si="6"/>
        <v>1485.2231404958682</v>
      </c>
      <c r="H121" s="8">
        <f t="shared" si="4"/>
        <v>15233879.299574861</v>
      </c>
      <c r="I121" s="7">
        <f t="shared" si="7"/>
        <v>3903.0602480073071</v>
      </c>
      <c r="J121" s="7">
        <f t="shared" si="5"/>
        <v>0.39022894912041117</v>
      </c>
      <c r="K121" s="7">
        <v>3</v>
      </c>
    </row>
    <row r="122" spans="2:11" ht="15.75" customHeight="1">
      <c r="B122" s="1">
        <v>4320000</v>
      </c>
      <c r="C122" s="1">
        <f t="shared" si="0"/>
        <v>72000</v>
      </c>
      <c r="D122" s="7">
        <f t="shared" si="1"/>
        <v>1903.8588736669287</v>
      </c>
      <c r="E122" s="7">
        <f t="shared" si="2"/>
        <v>19038588.736669287</v>
      </c>
      <c r="F122" s="7">
        <f t="shared" si="3"/>
        <v>0</v>
      </c>
      <c r="G122" s="8">
        <f t="shared" si="6"/>
        <v>1856.5289256198353</v>
      </c>
      <c r="H122" s="8">
        <f t="shared" si="4"/>
        <v>19042349.124468572</v>
      </c>
      <c r="I122" s="7">
        <f t="shared" si="7"/>
        <v>4363.7540174107626</v>
      </c>
      <c r="J122" s="7">
        <f t="shared" si="5"/>
        <v>0.43628922851077317</v>
      </c>
      <c r="K122" s="7">
        <v>3</v>
      </c>
    </row>
    <row r="123" spans="2:11" ht="15.75" customHeight="1">
      <c r="B123" s="1">
        <v>5184000</v>
      </c>
      <c r="C123" s="1">
        <f t="shared" si="0"/>
        <v>86400</v>
      </c>
      <c r="D123" s="7">
        <f t="shared" si="1"/>
        <v>2284.6306484003144</v>
      </c>
      <c r="E123" s="7">
        <f t="shared" si="2"/>
        <v>22846306.484003145</v>
      </c>
      <c r="F123" s="7">
        <f t="shared" si="3"/>
        <v>0</v>
      </c>
      <c r="G123" s="8">
        <f t="shared" si="6"/>
        <v>2227.8347107438021</v>
      </c>
      <c r="H123" s="8">
        <f t="shared" si="4"/>
        <v>22850818.949362289</v>
      </c>
      <c r="I123" s="7">
        <f t="shared" si="7"/>
        <v>4780.2530214793323</v>
      </c>
      <c r="J123" s="7">
        <f t="shared" si="5"/>
        <v>0.477930904103753</v>
      </c>
      <c r="K123" s="7">
        <v>3</v>
      </c>
    </row>
    <row r="124" spans="2:11" ht="15.75" customHeight="1">
      <c r="B124" s="1">
        <v>6048000</v>
      </c>
      <c r="C124" s="1">
        <f t="shared" si="0"/>
        <v>100800</v>
      </c>
      <c r="D124" s="7">
        <f t="shared" si="1"/>
        <v>2665.4024231337003</v>
      </c>
      <c r="E124" s="7">
        <f t="shared" si="2"/>
        <v>26654024.231337003</v>
      </c>
      <c r="F124" s="7">
        <f t="shared" si="3"/>
        <v>0</v>
      </c>
      <c r="G124" s="8">
        <f t="shared" si="6"/>
        <v>2599.140495867769</v>
      </c>
      <c r="H124" s="8">
        <f t="shared" si="4"/>
        <v>26659288.774256002</v>
      </c>
      <c r="I124" s="7">
        <f t="shared" si="7"/>
        <v>5163.2633841647084</v>
      </c>
      <c r="J124" s="7">
        <f t="shared" si="5"/>
        <v>0.51622437687534284</v>
      </c>
      <c r="K124" s="7">
        <v>3</v>
      </c>
    </row>
    <row r="125" spans="2:11" ht="15.75" customHeight="1">
      <c r="B125" s="1">
        <v>6912000</v>
      </c>
      <c r="C125" s="1">
        <f t="shared" si="0"/>
        <v>115200</v>
      </c>
      <c r="D125" s="7">
        <f t="shared" si="1"/>
        <v>3046.1741978670857</v>
      </c>
      <c r="E125" s="7">
        <f t="shared" si="2"/>
        <v>30461741.978670862</v>
      </c>
      <c r="F125" s="7">
        <f t="shared" si="3"/>
        <v>0</v>
      </c>
      <c r="G125" s="8">
        <f t="shared" si="6"/>
        <v>2970.4462809917363</v>
      </c>
      <c r="H125" s="8">
        <f t="shared" si="4"/>
        <v>30467758.599149723</v>
      </c>
      <c r="I125" s="7">
        <f t="shared" si="7"/>
        <v>5519.7607374912295</v>
      </c>
      <c r="J125" s="7">
        <f t="shared" si="5"/>
        <v>0.55186707227668597</v>
      </c>
      <c r="K125" s="7">
        <v>3</v>
      </c>
    </row>
    <row r="126" spans="2:11" ht="15.75" customHeight="1">
      <c r="B126" s="1">
        <v>7776000</v>
      </c>
      <c r="C126" s="1">
        <f t="shared" si="0"/>
        <v>129600</v>
      </c>
      <c r="D126" s="7">
        <f t="shared" si="1"/>
        <v>3426.9459726004716</v>
      </c>
      <c r="E126" s="7">
        <f t="shared" si="2"/>
        <v>34269459.72600472</v>
      </c>
      <c r="F126" s="7">
        <f t="shared" si="3"/>
        <v>0</v>
      </c>
      <c r="G126" s="8">
        <f t="shared" si="6"/>
        <v>3341.7520661157032</v>
      </c>
      <c r="H126" s="8">
        <f t="shared" si="4"/>
        <v>34276228.424043432</v>
      </c>
      <c r="I126" s="7">
        <f t="shared" si="7"/>
        <v>5854.59037201096</v>
      </c>
      <c r="J126" s="7">
        <f t="shared" si="5"/>
        <v>0.58534342368061687</v>
      </c>
      <c r="K126" s="7">
        <v>3</v>
      </c>
    </row>
    <row r="127" spans="2:11" ht="15.75" customHeight="1">
      <c r="B127" s="1">
        <v>8640000</v>
      </c>
      <c r="C127" s="1">
        <f t="shared" si="0"/>
        <v>144000</v>
      </c>
      <c r="D127" s="7">
        <f t="shared" si="1"/>
        <v>3807.7177473338575</v>
      </c>
      <c r="E127" s="7">
        <f t="shared" si="2"/>
        <v>38077177.473338574</v>
      </c>
      <c r="F127" s="7">
        <f t="shared" si="3"/>
        <v>0</v>
      </c>
      <c r="G127" s="8">
        <f t="shared" si="6"/>
        <v>3713.0578512396705</v>
      </c>
      <c r="H127" s="8">
        <f t="shared" si="4"/>
        <v>38084698.248937145</v>
      </c>
      <c r="I127" s="7">
        <f t="shared" si="7"/>
        <v>6171.2801142823801</v>
      </c>
      <c r="J127" s="7">
        <f t="shared" si="5"/>
        <v>0.61700614407722987</v>
      </c>
      <c r="K127" s="7">
        <v>3</v>
      </c>
    </row>
    <row r="128" spans="2:11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4">
    <mergeCell ref="B1:D1"/>
    <mergeCell ref="B2:D2"/>
    <mergeCell ref="E1:F1"/>
    <mergeCell ref="E2:F2"/>
  </mergeCells>
  <phoneticPr fontId="8"/>
  <dataValidations count="1">
    <dataValidation type="list" allowBlank="1" showInputMessage="1" showErrorMessage="1" sqref="J5" xr:uid="{DF966177-7F97-5240-81D4-1A3CB88F7F7C}">
      <formula1>"Mid-res., High-res."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Masunaga</dc:creator>
  <cp:lastModifiedBy>土屋　史紀</cp:lastModifiedBy>
  <dcterms:created xsi:type="dcterms:W3CDTF">2023-10-04T05:42:01Z</dcterms:created>
  <dcterms:modified xsi:type="dcterms:W3CDTF">2024-03-20T03:48:52Z</dcterms:modified>
</cp:coreProperties>
</file>