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Pictures\"/>
    </mc:Choice>
  </mc:AlternateContent>
  <xr:revisionPtr revIDLastSave="0" documentId="8_{F7E34A00-36EC-4794-A507-F3BB1ABC0EE3}" xr6:coauthVersionLast="36" xr6:coauthVersionMax="36" xr10:uidLastSave="{00000000-0000-0000-0000-000000000000}"/>
  <bookViews>
    <workbookView xWindow="0" yWindow="0" windowWidth="28800" windowHeight="12225" xr2:uid="{2C57C6ED-DF9B-45FC-A547-AF42BECB18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G31" i="1"/>
  <c r="G32" i="1"/>
  <c r="G30" i="1"/>
  <c r="E36" i="1"/>
  <c r="E35" i="1"/>
  <c r="E34" i="1"/>
  <c r="E31" i="1"/>
  <c r="E30" i="1"/>
  <c r="E32" i="1"/>
  <c r="J5" i="1"/>
  <c r="J6" i="1"/>
  <c r="J7" i="1"/>
  <c r="H7" i="1"/>
  <c r="H6" i="1"/>
  <c r="H5" i="1"/>
  <c r="J17" i="1"/>
  <c r="J15" i="1"/>
  <c r="H17" i="1"/>
  <c r="H16" i="1"/>
  <c r="H15" i="1"/>
  <c r="J12" i="1"/>
  <c r="J11" i="1"/>
  <c r="I12" i="1"/>
  <c r="I11" i="1"/>
  <c r="H12" i="1"/>
  <c r="H11" i="1"/>
  <c r="H10" i="1"/>
  <c r="I7" i="1"/>
  <c r="I5" i="1"/>
  <c r="E25" i="1"/>
  <c r="J16" i="1"/>
  <c r="I6" i="1"/>
  <c r="J10" i="1"/>
  <c r="I1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</calcChain>
</file>

<file path=xl/sharedStrings.xml><?xml version="1.0" encoding="utf-8"?>
<sst xmlns="http://schemas.openxmlformats.org/spreadsheetml/2006/main" count="61" uniqueCount="48">
  <si>
    <t>Lista de Supermercado</t>
  </si>
  <si>
    <t>Produto</t>
  </si>
  <si>
    <t>Valor unitário</t>
  </si>
  <si>
    <t>Valor Final</t>
  </si>
  <si>
    <t>Arroz</t>
  </si>
  <si>
    <t>Feijão</t>
  </si>
  <si>
    <t>Azeite</t>
  </si>
  <si>
    <t>Vinagre</t>
  </si>
  <si>
    <t>Desinfetante</t>
  </si>
  <si>
    <t>Refrigerante</t>
  </si>
  <si>
    <t>Coxa de frango</t>
  </si>
  <si>
    <t>Pernil</t>
  </si>
  <si>
    <t>Macarrão</t>
  </si>
  <si>
    <t>Detergente</t>
  </si>
  <si>
    <t>Sabão em pó</t>
  </si>
  <si>
    <t>Chá Matte</t>
  </si>
  <si>
    <t>Salsicha</t>
  </si>
  <si>
    <t>Fígado</t>
  </si>
  <si>
    <t>Suco de Uva</t>
  </si>
  <si>
    <t>Iogurte</t>
  </si>
  <si>
    <t>Maracujá</t>
  </si>
  <si>
    <t>Bombom</t>
  </si>
  <si>
    <t>Requeijão</t>
  </si>
  <si>
    <t>Açúcar</t>
  </si>
  <si>
    <t>Abacaxi</t>
  </si>
  <si>
    <t>Quantidade</t>
  </si>
  <si>
    <t>Total</t>
  </si>
  <si>
    <t>TOTAL</t>
  </si>
  <si>
    <t>PROUDUTOS - GRUPOS - Valor Final</t>
  </si>
  <si>
    <t>Vegetais</t>
  </si>
  <si>
    <t>Carnes</t>
  </si>
  <si>
    <t>Frutas</t>
  </si>
  <si>
    <t>Máximo</t>
  </si>
  <si>
    <t>Mínimo</t>
  </si>
  <si>
    <t>Doces</t>
  </si>
  <si>
    <t>Bebidas</t>
  </si>
  <si>
    <t>Tempero</t>
  </si>
  <si>
    <t>Derivados do Leite</t>
  </si>
  <si>
    <t>Limpeza</t>
  </si>
  <si>
    <t>Porcentagem</t>
  </si>
  <si>
    <t>Derivados do leite</t>
  </si>
  <si>
    <t>2° maior valor</t>
  </si>
  <si>
    <t>3° maior valor</t>
  </si>
  <si>
    <t>1° maior valor</t>
  </si>
  <si>
    <t>1° menor valor</t>
  </si>
  <si>
    <t>2° menor valor</t>
  </si>
  <si>
    <t>3° menor valor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</si>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</sst>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Arial"/>
      <family val="2"/>
    </font>
    <font>
      <b/>
      <sz val="11"/>
      <color theme="0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 style="thin">
        <color theme="8" tint="-0.499984740745262"/>
      </left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8" tint="-0.499984740745262"/>
      </left>
      <right style="thin">
        <color theme="1" tint="4.9989318521683403E-2"/>
      </right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5" fontId="0" fillId="0" borderId="0" xfId="0" applyNumberFormat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0" borderId="12" xfId="0" applyBorder="1"/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textRotation="90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6" xfId="0" applyNumberFormat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4" xfId="0" applyNumberFormat="1" applyBorder="1"/>
    <xf numFmtId="165" fontId="0" fillId="0" borderId="10" xfId="0" applyNumberFormat="1" applyBorder="1"/>
    <xf numFmtId="165" fontId="0" fillId="0" borderId="9" xfId="0" applyNumberFormat="1" applyBorder="1"/>
    <xf numFmtId="165" fontId="0" fillId="0" borderId="7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/>
    <xf numFmtId="165" fontId="0" fillId="4" borderId="1" xfId="0" applyNumberFormat="1" applyFill="1" applyBorder="1"/>
    <xf numFmtId="0" fontId="0" fillId="4" borderId="11" xfId="0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9" fontId="0" fillId="0" borderId="6" xfId="0" applyNumberFormat="1" applyBorder="1"/>
    <xf numFmtId="9" fontId="0" fillId="0" borderId="5" xfId="0" applyNumberFormat="1" applyBorder="1"/>
    <xf numFmtId="9" fontId="0" fillId="0" borderId="4" xfId="0" applyNumberFormat="1" applyBorder="1"/>
    <xf numFmtId="0" fontId="1" fillId="2" borderId="6" xfId="0" applyFont="1" applyFill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165" fontId="1" fillId="0" borderId="14" xfId="0" applyNumberFormat="1" applyFont="1" applyBorder="1"/>
    <xf numFmtId="0" fontId="0" fillId="0" borderId="8" xfId="0" applyFont="1" applyBorder="1"/>
    <xf numFmtId="0" fontId="0" fillId="0" borderId="15" xfId="0" applyBorder="1"/>
    <xf numFmtId="165" fontId="1" fillId="4" borderId="16" xfId="0" applyNumberFormat="1" applyFont="1" applyFill="1" applyBorder="1"/>
    <xf numFmtId="0" fontId="0" fillId="0" borderId="17" xfId="0" applyBorder="1"/>
    <xf numFmtId="165" fontId="0" fillId="0" borderId="17" xfId="0" applyNumberFormat="1" applyBorder="1"/>
    <xf numFmtId="0" fontId="0" fillId="0" borderId="20" xfId="0" applyBorder="1"/>
    <xf numFmtId="165" fontId="0" fillId="0" borderId="18" xfId="0" applyNumberFormat="1" applyBorder="1" applyAlignment="1">
      <alignment horizontal="center"/>
    </xf>
    <xf numFmtId="0" fontId="0" fillId="4" borderId="15" xfId="0" applyFill="1" applyBorder="1"/>
    <xf numFmtId="165" fontId="0" fillId="0" borderId="19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0" fontId="0" fillId="0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DA8B-4582-414A-8BD7-36995A595E1D}">
  <dimension ref="B2:M36"/>
  <sheetViews>
    <sheetView tabSelected="1" topLeftCell="A10" zoomScale="130" zoomScaleNormal="130" workbookViewId="0">
      <selection activeCell="G33" sqref="G33"/>
    </sheetView>
  </sheetViews>
  <sheetFormatPr defaultRowHeight="15" x14ac:dyDescent="0.25"/>
  <cols>
    <col min="2" max="2" width="14" customWidth="1"/>
    <col min="3" max="3" width="11.42578125" customWidth="1"/>
    <col min="4" max="4" width="13.5703125" customWidth="1"/>
    <col min="5" max="5" width="10.140625" customWidth="1"/>
    <col min="6" max="6" width="3.7109375" customWidth="1"/>
    <col min="10" max="10" width="12.140625" customWidth="1"/>
  </cols>
  <sheetData>
    <row r="2" spans="2:13" ht="18" x14ac:dyDescent="0.25">
      <c r="B2" s="3" t="s">
        <v>0</v>
      </c>
      <c r="C2" s="2"/>
      <c r="D2" s="2"/>
      <c r="E2" s="2"/>
      <c r="G2" s="10" t="s">
        <v>28</v>
      </c>
      <c r="H2" s="9"/>
      <c r="I2" s="9"/>
      <c r="J2" s="9"/>
    </row>
    <row r="3" spans="2:13" ht="15.75" thickBot="1" x14ac:dyDescent="0.3">
      <c r="B3" s="41" t="s">
        <v>1</v>
      </c>
      <c r="C3" s="41" t="s">
        <v>25</v>
      </c>
      <c r="D3" s="41" t="s">
        <v>2</v>
      </c>
      <c r="E3" s="41" t="s">
        <v>3</v>
      </c>
    </row>
    <row r="4" spans="2:13" ht="15.75" thickTop="1" x14ac:dyDescent="0.25">
      <c r="B4" s="42" t="s">
        <v>4</v>
      </c>
      <c r="C4" s="43">
        <v>2</v>
      </c>
      <c r="D4" s="44">
        <v>16.98</v>
      </c>
      <c r="E4" s="44">
        <f>C4*D4</f>
        <v>33.96</v>
      </c>
      <c r="H4" s="7" t="s">
        <v>29</v>
      </c>
      <c r="I4" s="7" t="s">
        <v>30</v>
      </c>
      <c r="J4" s="7" t="s">
        <v>31</v>
      </c>
    </row>
    <row r="5" spans="2:13" x14ac:dyDescent="0.25">
      <c r="B5" s="4" t="s">
        <v>5</v>
      </c>
      <c r="C5" s="5">
        <v>5</v>
      </c>
      <c r="D5" s="6">
        <v>7.28</v>
      </c>
      <c r="E5" s="6">
        <f t="shared" ref="E5:E24" si="0">C5*D5</f>
        <v>36.4</v>
      </c>
      <c r="G5" s="12" t="s">
        <v>32</v>
      </c>
      <c r="H5" s="27">
        <f>MAX(E4,E5,E24,E20,)</f>
        <v>36.4</v>
      </c>
      <c r="I5" s="26">
        <f>MAX(E10,E11,E17,E16)</f>
        <v>59.5</v>
      </c>
      <c r="J5" s="31">
        <f>MAX(E24,E20)</f>
        <v>11.97</v>
      </c>
    </row>
    <row r="6" spans="2:13" x14ac:dyDescent="0.25">
      <c r="B6" s="4" t="s">
        <v>6</v>
      </c>
      <c r="C6" s="5">
        <v>1</v>
      </c>
      <c r="D6" s="6">
        <v>16.98</v>
      </c>
      <c r="E6" s="6">
        <f t="shared" si="0"/>
        <v>16.98</v>
      </c>
      <c r="G6" s="13" t="s">
        <v>33</v>
      </c>
      <c r="H6" s="28">
        <f>MIN(E4,E5,E24,E20)</f>
        <v>11.96</v>
      </c>
      <c r="I6" s="29">
        <f>MIN(E10,E11,E17,E16)</f>
        <v>15.96</v>
      </c>
      <c r="J6" s="30">
        <f>MIN(E24,E20)</f>
        <v>11.96</v>
      </c>
    </row>
    <row r="7" spans="2:13" x14ac:dyDescent="0.25">
      <c r="B7" s="4" t="s">
        <v>7</v>
      </c>
      <c r="C7" s="5">
        <v>1</v>
      </c>
      <c r="D7" s="6">
        <v>2.29</v>
      </c>
      <c r="E7" s="6">
        <f t="shared" si="0"/>
        <v>2.29</v>
      </c>
      <c r="G7" s="14" t="s">
        <v>26</v>
      </c>
      <c r="H7" s="35">
        <f>SUM(E4,E5,E24,E20)</f>
        <v>94.289999999999992</v>
      </c>
      <c r="I7" s="8">
        <f>SUM(E10,E11,E17,E16)</f>
        <v>130.22999999999999</v>
      </c>
      <c r="J7" s="35">
        <f>SUM(E24,E20)</f>
        <v>23.93</v>
      </c>
    </row>
    <row r="8" spans="2:13" x14ac:dyDescent="0.25">
      <c r="B8" s="4" t="s">
        <v>8</v>
      </c>
      <c r="C8" s="5">
        <v>1</v>
      </c>
      <c r="D8" s="6">
        <v>4.38</v>
      </c>
      <c r="E8" s="6">
        <f t="shared" si="0"/>
        <v>4.38</v>
      </c>
    </row>
    <row r="9" spans="2:13" x14ac:dyDescent="0.25">
      <c r="B9" s="4" t="s">
        <v>9</v>
      </c>
      <c r="C9" s="5">
        <v>2</v>
      </c>
      <c r="D9" s="6">
        <v>5.89</v>
      </c>
      <c r="E9" s="6">
        <f t="shared" si="0"/>
        <v>11.78</v>
      </c>
      <c r="H9" s="14" t="s">
        <v>34</v>
      </c>
      <c r="I9" s="14" t="s">
        <v>35</v>
      </c>
      <c r="J9" s="14" t="s">
        <v>36</v>
      </c>
    </row>
    <row r="10" spans="2:13" x14ac:dyDescent="0.25">
      <c r="B10" s="4" t="s">
        <v>10</v>
      </c>
      <c r="C10" s="5">
        <v>3</v>
      </c>
      <c r="D10" s="6">
        <v>8.99</v>
      </c>
      <c r="E10" s="6">
        <f t="shared" si="0"/>
        <v>26.97</v>
      </c>
      <c r="G10" s="12" t="s">
        <v>32</v>
      </c>
      <c r="H10" s="1">
        <f>MAX(B21:E21,B23:E23,B19:E19)</f>
        <v>11.45</v>
      </c>
      <c r="I10" s="26">
        <f>MAX(B9:E9,B19:E19,B18:E18)</f>
        <v>31.44</v>
      </c>
      <c r="J10" s="31">
        <f>MAX(B7:E7,B6:E6)</f>
        <v>16.98</v>
      </c>
    </row>
    <row r="11" spans="2:13" x14ac:dyDescent="0.25">
      <c r="B11" s="4" t="s">
        <v>11</v>
      </c>
      <c r="C11" s="5">
        <v>5</v>
      </c>
      <c r="D11" s="6">
        <v>11.9</v>
      </c>
      <c r="E11" s="6">
        <f t="shared" si="0"/>
        <v>59.5</v>
      </c>
      <c r="G11" s="13" t="s">
        <v>33</v>
      </c>
      <c r="H11" s="1">
        <f>MIN(E23,E21,E19)</f>
        <v>7.96</v>
      </c>
      <c r="I11" s="29">
        <f>MIN(E19,E18,E9)</f>
        <v>11.45</v>
      </c>
      <c r="J11" s="30">
        <f>MIN(E6,E7)</f>
        <v>2.29</v>
      </c>
    </row>
    <row r="12" spans="2:13" x14ac:dyDescent="0.25">
      <c r="B12" s="4" t="s">
        <v>12</v>
      </c>
      <c r="C12" s="5">
        <v>4</v>
      </c>
      <c r="D12" s="6">
        <v>2.79</v>
      </c>
      <c r="E12" s="6">
        <f t="shared" si="0"/>
        <v>11.16</v>
      </c>
      <c r="G12" s="14" t="s">
        <v>26</v>
      </c>
      <c r="H12" s="35">
        <f>SUM(E23,E21,E19)</f>
        <v>29.29</v>
      </c>
      <c r="I12" s="35">
        <f>SUM(E19,E18,E9)</f>
        <v>54.67</v>
      </c>
      <c r="J12" s="35">
        <f>SUM(E6,E7)</f>
        <v>19.27</v>
      </c>
    </row>
    <row r="13" spans="2:13" x14ac:dyDescent="0.25">
      <c r="B13" s="4" t="s">
        <v>13</v>
      </c>
      <c r="C13" s="5">
        <v>3</v>
      </c>
      <c r="D13" s="6">
        <v>1.69</v>
      </c>
      <c r="E13" s="6">
        <f t="shared" si="0"/>
        <v>5.07</v>
      </c>
    </row>
    <row r="14" spans="2:13" x14ac:dyDescent="0.25">
      <c r="B14" s="4" t="s">
        <v>14</v>
      </c>
      <c r="C14" s="5">
        <v>1</v>
      </c>
      <c r="D14" s="6">
        <v>8.7899999999999991</v>
      </c>
      <c r="E14" s="6">
        <f t="shared" si="0"/>
        <v>8.7899999999999991</v>
      </c>
      <c r="H14" s="16" t="s">
        <v>37</v>
      </c>
      <c r="I14" s="16"/>
      <c r="J14" s="14" t="s">
        <v>38</v>
      </c>
      <c r="M14" s="11"/>
    </row>
    <row r="15" spans="2:13" x14ac:dyDescent="0.25">
      <c r="B15" s="4" t="s">
        <v>15</v>
      </c>
      <c r="C15" s="5">
        <v>2</v>
      </c>
      <c r="D15" s="6">
        <v>6.98</v>
      </c>
      <c r="E15" s="6">
        <f t="shared" si="0"/>
        <v>13.96</v>
      </c>
      <c r="G15" s="12" t="s">
        <v>32</v>
      </c>
      <c r="H15" s="32">
        <f>MAX(E19)</f>
        <v>11.45</v>
      </c>
      <c r="I15" s="18"/>
      <c r="J15" s="26">
        <f>MAX(E8,E13,E14)</f>
        <v>8.7899999999999991</v>
      </c>
    </row>
    <row r="16" spans="2:13" x14ac:dyDescent="0.25">
      <c r="B16" s="4" t="s">
        <v>16</v>
      </c>
      <c r="C16" s="5">
        <v>2</v>
      </c>
      <c r="D16" s="6">
        <v>7.98</v>
      </c>
      <c r="E16" s="6">
        <f t="shared" si="0"/>
        <v>15.96</v>
      </c>
      <c r="G16" s="13" t="s">
        <v>33</v>
      </c>
      <c r="H16" s="33">
        <f>MIN(E19)</f>
        <v>11.45</v>
      </c>
      <c r="I16" s="19"/>
      <c r="J16" s="34">
        <f>MIN(E8)</f>
        <v>4.38</v>
      </c>
    </row>
    <row r="17" spans="2:10" x14ac:dyDescent="0.25">
      <c r="B17" s="4" t="s">
        <v>17</v>
      </c>
      <c r="C17" s="5">
        <v>2</v>
      </c>
      <c r="D17" s="6">
        <v>13.9</v>
      </c>
      <c r="E17" s="6">
        <f t="shared" si="0"/>
        <v>27.8</v>
      </c>
      <c r="G17" s="14" t="s">
        <v>26</v>
      </c>
      <c r="H17" s="37">
        <f>SUM(E19)</f>
        <v>11.45</v>
      </c>
      <c r="I17" s="36"/>
      <c r="J17" s="35">
        <f>SUM(E8,E13,E14)</f>
        <v>18.239999999999998</v>
      </c>
    </row>
    <row r="18" spans="2:10" x14ac:dyDescent="0.25">
      <c r="B18" s="4" t="s">
        <v>18</v>
      </c>
      <c r="C18" s="5">
        <v>3</v>
      </c>
      <c r="D18" s="6">
        <v>10.48</v>
      </c>
      <c r="E18" s="6">
        <f t="shared" si="0"/>
        <v>31.44</v>
      </c>
    </row>
    <row r="19" spans="2:10" x14ac:dyDescent="0.25">
      <c r="B19" s="4" t="s">
        <v>19</v>
      </c>
      <c r="C19" s="5">
        <v>5</v>
      </c>
      <c r="D19" s="6">
        <v>2.29</v>
      </c>
      <c r="E19" s="6">
        <f t="shared" si="0"/>
        <v>11.45</v>
      </c>
      <c r="G19" s="17" t="s">
        <v>39</v>
      </c>
      <c r="H19" s="20" t="s">
        <v>29</v>
      </c>
      <c r="I19" s="21"/>
      <c r="J19" s="38">
        <v>0.25700000000000001</v>
      </c>
    </row>
    <row r="20" spans="2:10" x14ac:dyDescent="0.25">
      <c r="B20" s="4" t="s">
        <v>20</v>
      </c>
      <c r="C20" s="5">
        <v>2</v>
      </c>
      <c r="D20" s="6">
        <v>5.98</v>
      </c>
      <c r="E20" s="6">
        <f t="shared" si="0"/>
        <v>11.96</v>
      </c>
      <c r="G20" s="17"/>
      <c r="H20" s="22" t="s">
        <v>30</v>
      </c>
      <c r="I20" s="23"/>
      <c r="J20" s="39">
        <v>0.35499999999999998</v>
      </c>
    </row>
    <row r="21" spans="2:10" x14ac:dyDescent="0.25">
      <c r="B21" s="4" t="s">
        <v>21</v>
      </c>
      <c r="C21" s="5">
        <v>1</v>
      </c>
      <c r="D21" s="6">
        <v>9.8800000000000008</v>
      </c>
      <c r="E21" s="6">
        <f t="shared" si="0"/>
        <v>9.8800000000000008</v>
      </c>
      <c r="G21" s="17"/>
      <c r="H21" s="22" t="s">
        <v>31</v>
      </c>
      <c r="I21" s="23"/>
      <c r="J21" s="39">
        <v>0.151</v>
      </c>
    </row>
    <row r="22" spans="2:10" x14ac:dyDescent="0.25">
      <c r="B22" s="4" t="s">
        <v>22</v>
      </c>
      <c r="C22" s="5">
        <v>1</v>
      </c>
      <c r="D22" s="6">
        <v>6.99</v>
      </c>
      <c r="E22" s="6">
        <f t="shared" si="0"/>
        <v>6.99</v>
      </c>
      <c r="G22" s="17"/>
      <c r="H22" s="22" t="s">
        <v>34</v>
      </c>
      <c r="I22" s="23"/>
      <c r="J22" s="39">
        <v>7.9799999999999996E-2</v>
      </c>
    </row>
    <row r="23" spans="2:10" x14ac:dyDescent="0.25">
      <c r="B23" s="4" t="s">
        <v>23</v>
      </c>
      <c r="C23" s="5">
        <v>2</v>
      </c>
      <c r="D23" s="6">
        <v>3.98</v>
      </c>
      <c r="E23" s="6">
        <f t="shared" si="0"/>
        <v>7.96</v>
      </c>
      <c r="G23" s="17"/>
      <c r="H23" s="22" t="s">
        <v>35</v>
      </c>
      <c r="I23" s="23"/>
      <c r="J23" s="39">
        <v>0.14910000000000001</v>
      </c>
    </row>
    <row r="24" spans="2:10" x14ac:dyDescent="0.25">
      <c r="B24" s="4" t="s">
        <v>24</v>
      </c>
      <c r="C24" s="5">
        <v>3</v>
      </c>
      <c r="D24" s="6">
        <v>3.99</v>
      </c>
      <c r="E24" s="6">
        <f t="shared" si="0"/>
        <v>11.97</v>
      </c>
      <c r="G24" s="17"/>
      <c r="H24" s="22" t="s">
        <v>36</v>
      </c>
      <c r="I24" s="23"/>
      <c r="J24" s="39">
        <v>5.2499999999999998E-2</v>
      </c>
    </row>
    <row r="25" spans="2:10" x14ac:dyDescent="0.25">
      <c r="D25" s="7" t="s">
        <v>27</v>
      </c>
      <c r="E25" s="47">
        <f>SUM(E4:E24)</f>
        <v>366.65</v>
      </c>
      <c r="G25" s="17"/>
      <c r="H25" s="22" t="s">
        <v>40</v>
      </c>
      <c r="I25" s="23"/>
      <c r="J25" s="39">
        <v>3.1199999999999999E-2</v>
      </c>
    </row>
    <row r="26" spans="2:10" x14ac:dyDescent="0.25">
      <c r="D26" s="45" t="s">
        <v>47</v>
      </c>
      <c r="E26" s="55">
        <f>COUNT(E4:E24)</f>
        <v>21</v>
      </c>
      <c r="F26" s="15"/>
      <c r="G26" s="17"/>
      <c r="H26" s="24" t="s">
        <v>38</v>
      </c>
      <c r="I26" s="25"/>
      <c r="J26" s="40">
        <v>4.9700000000000001E-2</v>
      </c>
    </row>
    <row r="27" spans="2:10" x14ac:dyDescent="0.25">
      <c r="E27" s="48"/>
    </row>
    <row r="28" spans="2:10" x14ac:dyDescent="0.25">
      <c r="E28" s="49"/>
    </row>
    <row r="29" spans="2:10" x14ac:dyDescent="0.25">
      <c r="E29" s="49"/>
    </row>
    <row r="30" spans="2:10" x14ac:dyDescent="0.25">
      <c r="D30" s="52" t="s">
        <v>43</v>
      </c>
      <c r="E30" s="51">
        <f>MAX(E6:E24)</f>
        <v>59.5</v>
      </c>
      <c r="G30" s="46" t="str">
        <f>IF(E30&gt;35,"Sim","Não")</f>
        <v>Sim</v>
      </c>
    </row>
    <row r="31" spans="2:10" x14ac:dyDescent="0.25">
      <c r="D31" s="52" t="s">
        <v>41</v>
      </c>
      <c r="E31" s="53">
        <f>LARGE(E4:E24,2)</f>
        <v>36.4</v>
      </c>
      <c r="G31" s="46" t="str">
        <f>IF(E31&gt;35,"Sim","Não")</f>
        <v>Sim</v>
      </c>
    </row>
    <row r="32" spans="2:10" x14ac:dyDescent="0.25">
      <c r="D32" s="52" t="s">
        <v>42</v>
      </c>
      <c r="E32" s="54">
        <f>LARGE(E4:E24,3)</f>
        <v>33.96</v>
      </c>
      <c r="G32" s="46" t="str">
        <f>IF(E32&gt;35,"Sim","Não")</f>
        <v>Não</v>
      </c>
    </row>
    <row r="33" spans="4:7" x14ac:dyDescent="0.25">
      <c r="E33" s="50"/>
    </row>
    <row r="34" spans="4:7" x14ac:dyDescent="0.25">
      <c r="D34" s="52" t="s">
        <v>44</v>
      </c>
      <c r="E34" s="46">
        <f>SMALL(E4:E24,1)</f>
        <v>2.29</v>
      </c>
      <c r="G34" s="46"/>
    </row>
    <row r="35" spans="4:7" x14ac:dyDescent="0.25">
      <c r="D35" s="52" t="s">
        <v>45</v>
      </c>
      <c r="E35" s="46">
        <f>SMALL(E4:E24,2)</f>
        <v>4.38</v>
      </c>
      <c r="G35" s="46"/>
    </row>
    <row r="36" spans="4:7" x14ac:dyDescent="0.25">
      <c r="D36" s="52" t="s">
        <v>46</v>
      </c>
      <c r="E36" s="46">
        <f>SMALL(E4:E24,3)</f>
        <v>5.07</v>
      </c>
      <c r="G36" s="46"/>
    </row>
  </sheetData>
  <mergeCells count="15">
    <mergeCell ref="H24:I24"/>
    <mergeCell ref="H25:I25"/>
    <mergeCell ref="H26:I26"/>
    <mergeCell ref="H15:I15"/>
    <mergeCell ref="H16:I16"/>
    <mergeCell ref="H17:I17"/>
    <mergeCell ref="B2:E2"/>
    <mergeCell ref="G2:J2"/>
    <mergeCell ref="H14:I14"/>
    <mergeCell ref="G19:G26"/>
    <mergeCell ref="H19:I19"/>
    <mergeCell ref="H20:I20"/>
    <mergeCell ref="H21:I21"/>
    <mergeCell ref="H22:I22"/>
    <mergeCell ref="H23:I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2023-01-21T17:28:37Z</dcterms:created>
  <dcterms:modified xsi:type="dcterms:W3CDTF">2023-01-21T21:12:39Z</dcterms:modified>
</cp:coreProperties>
</file>