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小堀\業務習得／月度報告\月度\2021\07\"/>
    </mc:Choice>
  </mc:AlternateContent>
  <xr:revisionPtr revIDLastSave="0" documentId="13_ncr:1_{4C2E8743-EBF6-4245-B5DD-442811E8900A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NAV000" sheetId="1" state="hidden" r:id="rId1"/>
    <sheet name="ドラック実績" sheetId="2" r:id="rId2"/>
    <sheet name="調剤実績" sheetId="4" r:id="rId3"/>
    <sheet name="月度報告書" sheetId="5" r:id="rId4"/>
  </sheets>
  <externalReferences>
    <externalReference r:id="rId5"/>
  </externalReferences>
  <definedNames>
    <definedName name="_xlnm.Print_Area" localSheetId="3">月度報告書!$A$1:$K$61</definedName>
  </definedNames>
  <calcPr calcId="191029"/>
</workbook>
</file>

<file path=xl/calcChain.xml><?xml version="1.0" encoding="utf-8"?>
<calcChain xmlns="http://schemas.openxmlformats.org/spreadsheetml/2006/main">
  <c r="A43" i="5" l="1"/>
  <c r="A53" i="5"/>
  <c r="D22" i="2"/>
  <c r="D19" i="2"/>
  <c r="A48" i="5"/>
  <c r="K38" i="5"/>
  <c r="J38" i="5"/>
  <c r="I38" i="5"/>
  <c r="H38" i="5"/>
  <c r="G38" i="5"/>
  <c r="F38" i="5"/>
  <c r="E38" i="5"/>
  <c r="D38" i="5"/>
  <c r="C38" i="5"/>
  <c r="B38" i="5"/>
  <c r="K36" i="5"/>
  <c r="J36" i="5"/>
  <c r="I36" i="5"/>
  <c r="H36" i="5"/>
  <c r="G36" i="5"/>
  <c r="F36" i="5"/>
  <c r="E36" i="5"/>
  <c r="D36" i="5"/>
  <c r="C36" i="5"/>
  <c r="B36" i="5"/>
  <c r="K34" i="5"/>
  <c r="J34" i="5"/>
  <c r="I34" i="5"/>
  <c r="H34" i="5"/>
  <c r="G34" i="5"/>
  <c r="F34" i="5"/>
  <c r="E34" i="5"/>
  <c r="D34" i="5"/>
  <c r="C34" i="5"/>
  <c r="B34" i="5"/>
  <c r="K32" i="5"/>
  <c r="J32" i="5"/>
  <c r="I32" i="5"/>
  <c r="H32" i="5"/>
  <c r="G32" i="5"/>
  <c r="F32" i="5"/>
  <c r="E32" i="5"/>
  <c r="D32" i="5"/>
  <c r="C32" i="5"/>
  <c r="B32" i="5"/>
  <c r="B25" i="5"/>
  <c r="B23" i="5"/>
  <c r="B21" i="5"/>
  <c r="B19" i="5"/>
  <c r="C13" i="5"/>
  <c r="G11" i="5"/>
  <c r="E11" i="5"/>
  <c r="C11" i="5"/>
  <c r="G10" i="5"/>
  <c r="E10" i="5"/>
  <c r="C10" i="5"/>
  <c r="C8" i="5"/>
  <c r="I6" i="5"/>
  <c r="E5" i="5"/>
  <c r="C5" i="5"/>
  <c r="I4" i="5"/>
  <c r="E4" i="5"/>
  <c r="C4" i="5"/>
  <c r="K2" i="5"/>
  <c r="I2" i="5"/>
  <c r="A1" i="5"/>
  <c r="D7" i="4"/>
  <c r="B7" i="4"/>
  <c r="F6" i="4"/>
  <c r="G13" i="5" s="1"/>
  <c r="D6" i="4"/>
  <c r="E13" i="5" s="1"/>
  <c r="B6" i="4"/>
  <c r="H5" i="4"/>
  <c r="H6" i="4" s="1"/>
  <c r="I13" i="5" s="1"/>
  <c r="F4" i="4"/>
  <c r="G12" i="5" s="1"/>
  <c r="D4" i="4"/>
  <c r="E12" i="5" s="1"/>
  <c r="B4" i="4"/>
  <c r="C12" i="5" s="1"/>
  <c r="H3" i="4"/>
  <c r="I11" i="5" s="1"/>
  <c r="H2" i="4"/>
  <c r="I10" i="5" s="1"/>
  <c r="D25" i="2"/>
  <c r="E22" i="2"/>
  <c r="C22" i="2"/>
  <c r="E19" i="2"/>
  <c r="C19" i="2"/>
  <c r="D21" i="5" s="1"/>
  <c r="H14" i="2"/>
  <c r="I19" i="5" s="1"/>
  <c r="H12" i="2"/>
  <c r="H11" i="2"/>
  <c r="F11" i="2"/>
  <c r="H10" i="2"/>
  <c r="F10" i="2"/>
  <c r="J9" i="2"/>
  <c r="H9" i="2"/>
  <c r="I7" i="5" s="1"/>
  <c r="D9" i="2"/>
  <c r="E7" i="5" s="1"/>
  <c r="B9" i="2"/>
  <c r="G19" i="5" s="1"/>
  <c r="J8" i="2"/>
  <c r="K6" i="5" s="1"/>
  <c r="D8" i="2"/>
  <c r="E6" i="5" s="1"/>
  <c r="B8" i="2"/>
  <c r="C6" i="5" s="1"/>
  <c r="J7" i="2"/>
  <c r="K5" i="5" s="1"/>
  <c r="H7" i="2"/>
  <c r="I5" i="5" s="1"/>
  <c r="F7" i="2"/>
  <c r="G5" i="5" s="1"/>
  <c r="J6" i="2"/>
  <c r="K4" i="5" s="1"/>
  <c r="F6" i="2"/>
  <c r="G4" i="5" s="1"/>
  <c r="D20" i="2" l="1"/>
  <c r="E23" i="5" s="1"/>
  <c r="F19" i="2"/>
  <c r="D25" i="5" s="1"/>
  <c r="H13" i="2"/>
  <c r="G21" i="5" s="1"/>
  <c r="E20" i="2"/>
  <c r="J12" i="2"/>
  <c r="K21" i="5" s="1"/>
  <c r="C20" i="2"/>
  <c r="E21" i="5" s="1"/>
  <c r="D12" i="2"/>
  <c r="E8" i="5" s="1"/>
  <c r="D26" i="2"/>
  <c r="F8" i="2"/>
  <c r="G6" i="5" s="1"/>
  <c r="F9" i="2"/>
  <c r="G7" i="5" s="1"/>
  <c r="H15" i="2"/>
  <c r="I21" i="5" s="1"/>
  <c r="F26" i="2"/>
  <c r="C7" i="5"/>
  <c r="K7" i="5"/>
  <c r="D23" i="5"/>
  <c r="F25" i="2"/>
  <c r="B25" i="2" s="1"/>
  <c r="H4" i="4"/>
  <c r="I12" i="5" s="1"/>
  <c r="K19" i="5" l="1"/>
  <c r="F20" i="2"/>
  <c r="E25" i="5" s="1"/>
  <c r="B26" i="2"/>
  <c r="B22" i="2"/>
  <c r="B20" i="2" s="1"/>
  <c r="E19" i="5" s="1"/>
  <c r="B19" i="2"/>
  <c r="D19" i="5" s="1"/>
</calcChain>
</file>

<file path=xl/sharedStrings.xml><?xml version="1.0" encoding="utf-8"?>
<sst xmlns="http://schemas.openxmlformats.org/spreadsheetml/2006/main" count="254" uniqueCount="167">
  <si>
    <t>ドラック店舗月度実績　※青枠内を入力して下さい。</t>
  </si>
  <si>
    <t>地区長名→</t>
  </si>
  <si>
    <t>店名→</t>
  </si>
  <si>
    <t>豊住町</t>
  </si>
  <si>
    <t>報告者名→</t>
  </si>
  <si>
    <t>月度→</t>
  </si>
  <si>
    <t>期間→</t>
  </si>
  <si>
    <t>～</t>
  </si>
  <si>
    <t>【ドラック実績１】</t>
  </si>
  <si>
    <t>売上予算</t>
  </si>
  <si>
    <t>荒利額予算</t>
  </si>
  <si>
    <t>荒利率予算</t>
  </si>
  <si>
    <t>客      数</t>
  </si>
  <si>
    <t>１日当売上</t>
  </si>
  <si>
    <t>売上実績</t>
  </si>
  <si>
    <t>荒利額実績</t>
  </si>
  <si>
    <t>荒利率実績</t>
  </si>
  <si>
    <t>客 単 価</t>
  </si>
  <si>
    <t>１日当客数</t>
  </si>
  <si>
    <t>達 成 率</t>
  </si>
  <si>
    <t>達   成   率</t>
  </si>
  <si>
    <t>昨年客数</t>
  </si>
  <si>
    <t xml:space="preserve"> 点  単  価</t>
  </si>
  <si>
    <t>昨年対比</t>
  </si>
  <si>
    <t xml:space="preserve">客数 増減   </t>
  </si>
  <si>
    <t>１人当買上点数</t>
  </si>
  <si>
    <t>昨年売上</t>
  </si>
  <si>
    <t>昨年粗利額</t>
  </si>
  <si>
    <t>昨年粗利率</t>
  </si>
  <si>
    <t>昨年客単価</t>
  </si>
  <si>
    <t>総点数</t>
  </si>
  <si>
    <t>営業日数</t>
  </si>
  <si>
    <t>平日日数</t>
  </si>
  <si>
    <t>特売日数</t>
  </si>
  <si>
    <t>昨年一点単価</t>
  </si>
  <si>
    <t>昨年総点数</t>
  </si>
  <si>
    <t>総人時数</t>
  </si>
  <si>
    <t>人時生産性</t>
  </si>
  <si>
    <t>昨年買上点数</t>
  </si>
  <si>
    <t>昨対対比</t>
  </si>
  <si>
    <t>昨対客単価</t>
  </si>
  <si>
    <t>昨対客数</t>
  </si>
  <si>
    <t>昨対点単価</t>
  </si>
  <si>
    <t>【ドラック実績２】</t>
  </si>
  <si>
    <t>【前月度の商品情報】</t>
  </si>
  <si>
    <t>売上</t>
  </si>
  <si>
    <t>粗利</t>
  </si>
  <si>
    <t>客数</t>
  </si>
  <si>
    <t>点数</t>
  </si>
  <si>
    <t>１人当り点数</t>
  </si>
  <si>
    <t>前月度実績</t>
  </si>
  <si>
    <t>売上ベスト10</t>
  </si>
  <si>
    <t>粗利ベスト10</t>
  </si>
  <si>
    <t>点数ベスト10</t>
  </si>
  <si>
    <t>点数個数</t>
  </si>
  <si>
    <t>平日期間</t>
  </si>
  <si>
    <t>①</t>
  </si>
  <si>
    <t>特売期間</t>
  </si>
  <si>
    <t>②</t>
  </si>
  <si>
    <t>平日合計</t>
  </si>
  <si>
    <t>③</t>
  </si>
  <si>
    <t>特売合計</t>
  </si>
  <si>
    <t>④</t>
  </si>
  <si>
    <t>⑤</t>
  </si>
  <si>
    <t>【昨年対比】</t>
  </si>
  <si>
    <t>⑥</t>
  </si>
  <si>
    <t>売　上</t>
  </si>
  <si>
    <t>客単価</t>
  </si>
  <si>
    <t>⑦</t>
  </si>
  <si>
    <t>一点単価</t>
  </si>
  <si>
    <t>買上点数</t>
  </si>
  <si>
    <t>⑧</t>
  </si>
  <si>
    <t>⑨</t>
  </si>
  <si>
    <t>【今月度予算】</t>
  </si>
  <si>
    <t>⑩</t>
  </si>
  <si>
    <t>営業利益予算</t>
  </si>
  <si>
    <t>在庫予算</t>
  </si>
  <si>
    <t>SA/SP給予算</t>
  </si>
  <si>
    <t>調剤実績※色枠内を入力して下さい。</t>
  </si>
  <si>
    <t>処方箋予算</t>
  </si>
  <si>
    <t>処方箋枚数</t>
  </si>
  <si>
    <t>昨対　増減</t>
  </si>
  <si>
    <t>昨年実績</t>
  </si>
  <si>
    <t>昨年処方箋枚数</t>
  </si>
  <si>
    <t>昨 年 対 比</t>
  </si>
  <si>
    <t>処方単価</t>
  </si>
  <si>
    <t>1日当り売上</t>
  </si>
  <si>
    <t>1日当り粗利額</t>
  </si>
  <si>
    <t>１日当り枚数</t>
  </si>
  <si>
    <t>地区長 様</t>
  </si>
  <si>
    <t>令和3年</t>
  </si>
  <si>
    <t>月度報告書</t>
  </si>
  <si>
    <t>期間</t>
  </si>
  <si>
    <t>店名</t>
  </si>
  <si>
    <t>報告者名</t>
  </si>
  <si>
    <t>【ドラック実績】</t>
  </si>
  <si>
    <t xml:space="preserve"> 増   減</t>
  </si>
  <si>
    <t>※人時生産性算出の際の荒利率はマイナス０．5％（推定ロス率）で計算して下さい。</t>
  </si>
  <si>
    <t>【調剤実績】</t>
  </si>
  <si>
    <t>※調剤薬局長とミーティングを行い、別途資料の調剤データーに入力をして下さい。</t>
  </si>
  <si>
    <t>【ドラック営業進捗状況】</t>
  </si>
  <si>
    <t>【前月度実績】</t>
  </si>
  <si>
    <t>売   上</t>
  </si>
  <si>
    <t>客  単  価</t>
  </si>
  <si>
    <t>１人当り買上点数</t>
  </si>
  <si>
    <t>１位</t>
  </si>
  <si>
    <t>２位</t>
  </si>
  <si>
    <t>３位</t>
  </si>
  <si>
    <t>４位</t>
  </si>
  <si>
    <t>５位</t>
  </si>
  <si>
    <t>６位</t>
  </si>
  <si>
    <t>７位</t>
  </si>
  <si>
    <t>８位</t>
  </si>
  <si>
    <t>９位</t>
  </si>
  <si>
    <t>１０位</t>
  </si>
  <si>
    <t>【前月度の取り組み事項】</t>
  </si>
  <si>
    <t>【今月度の取り組み事項】</t>
  </si>
  <si>
    <t>①顧客満足度</t>
  </si>
  <si>
    <t>②生産性</t>
  </si>
  <si>
    <t>③部下育成</t>
  </si>
  <si>
    <t>その他事項</t>
  </si>
  <si>
    <t>・競合情報</t>
  </si>
  <si>
    <t>・異動情報</t>
  </si>
  <si>
    <t>SV面談</t>
  </si>
  <si>
    <t>面談実施日</t>
  </si>
  <si>
    <t>面談時間</t>
  </si>
  <si>
    <t>コメント</t>
  </si>
  <si>
    <t>久島　麗華</t>
    <rPh sb="0" eb="2">
      <t>クシマ</t>
    </rPh>
    <rPh sb="3" eb="5">
      <t>レイカ</t>
    </rPh>
    <phoneticPr fontId="7"/>
  </si>
  <si>
    <t>小堀　匡弘</t>
    <rPh sb="0" eb="2">
      <t>コボリ</t>
    </rPh>
    <rPh sb="3" eb="5">
      <t>マサヒロ</t>
    </rPh>
    <phoneticPr fontId="7"/>
  </si>
  <si>
    <t>新札幌乳業　北海道牛乳</t>
  </si>
  <si>
    <t>いろいろ卵１０Ｐ</t>
  </si>
  <si>
    <t>国産豚小間切れ</t>
  </si>
  <si>
    <t>朝のしあわせバナナ</t>
  </si>
  <si>
    <t>那須塩原市指定ごみ袋　可燃　大　１０枚</t>
  </si>
  <si>
    <t>アタック抗菌ＥＸクリアジェル詰替１３５０Ｇ</t>
  </si>
  <si>
    <t>国産若鶏もも身</t>
  </si>
  <si>
    <t>レジ袋　大　</t>
  </si>
  <si>
    <t>新吉　なめらかうどん１８０ｇ</t>
  </si>
  <si>
    <t>レジ袋　中　</t>
  </si>
  <si>
    <t>新吉　粗挽きゆでそば１３５ｇ</t>
  </si>
  <si>
    <t>ベストプライス緑豆もやし２００ｇ</t>
  </si>
  <si>
    <t>立体型不織布マスク　ふつう５０枚</t>
  </si>
  <si>
    <t>新・不織布ガードマスク５０枚ふつうサイズ</t>
  </si>
  <si>
    <t>アデロンゴールド微粒Ａ　４６包</t>
  </si>
  <si>
    <t>あいさつ、やまびこの徹底</t>
    <rPh sb="10" eb="12">
      <t>テッテイ</t>
    </rPh>
    <phoneticPr fontId="7"/>
  </si>
  <si>
    <t>身だしなみチェック</t>
    <rPh sb="0" eb="1">
      <t>ミ</t>
    </rPh>
    <phoneticPr fontId="7"/>
  </si>
  <si>
    <t>フロア応対の向上</t>
    <rPh sb="3" eb="5">
      <t>オウタイ</t>
    </rPh>
    <rPh sb="6" eb="8">
      <t>コウジョウ</t>
    </rPh>
    <phoneticPr fontId="7"/>
  </si>
  <si>
    <t>棚替の完了、新商品の展開</t>
    <rPh sb="0" eb="2">
      <t>タナガ</t>
    </rPh>
    <rPh sb="3" eb="5">
      <t>カンリョウ</t>
    </rPh>
    <rPh sb="6" eb="9">
      <t>シンショウヒン</t>
    </rPh>
    <rPh sb="10" eb="12">
      <t>テンカイ</t>
    </rPh>
    <phoneticPr fontId="7"/>
  </si>
  <si>
    <t>完全習得者育成</t>
    <rPh sb="0" eb="5">
      <t>カンゼンシュウトクシャ</t>
    </rPh>
    <rPh sb="5" eb="7">
      <t>イクセイ</t>
    </rPh>
    <phoneticPr fontId="7"/>
  </si>
  <si>
    <t>SP・SA業務状況把握・改善指導</t>
    <rPh sb="5" eb="7">
      <t>ギョウム</t>
    </rPh>
    <rPh sb="7" eb="9">
      <t>ジョウキョウ</t>
    </rPh>
    <rPh sb="9" eb="11">
      <t>ハアク</t>
    </rPh>
    <rPh sb="12" eb="14">
      <t>カイゼン</t>
    </rPh>
    <rPh sb="14" eb="16">
      <t>シドウ</t>
    </rPh>
    <phoneticPr fontId="7"/>
  </si>
  <si>
    <t>社員業務徹底</t>
    <rPh sb="0" eb="4">
      <t>シャインギョウム</t>
    </rPh>
    <rPh sb="4" eb="6">
      <t>テッテイ</t>
    </rPh>
    <phoneticPr fontId="7"/>
  </si>
  <si>
    <t>Aoca声掛け・バインダー利用による会員獲得</t>
    <rPh sb="4" eb="6">
      <t>コエカ</t>
    </rPh>
    <rPh sb="13" eb="15">
      <t>リヨウ</t>
    </rPh>
    <rPh sb="18" eb="22">
      <t>カイインカクトク</t>
    </rPh>
    <phoneticPr fontId="7"/>
  </si>
  <si>
    <t>あいさつ、やまびこの徹底</t>
    <phoneticPr fontId="7"/>
  </si>
  <si>
    <t>身だしなみチェック</t>
    <phoneticPr fontId="7"/>
  </si>
  <si>
    <t>フロア応対の向上</t>
    <phoneticPr fontId="7"/>
  </si>
  <si>
    <t>店内巡回完全実施</t>
    <phoneticPr fontId="7"/>
  </si>
  <si>
    <t>欠品削減(前出し・補充・発注精度)</t>
    <rPh sb="2" eb="4">
      <t>サクゲン</t>
    </rPh>
    <rPh sb="5" eb="7">
      <t>マエダ</t>
    </rPh>
    <rPh sb="9" eb="11">
      <t>ホジュウ</t>
    </rPh>
    <rPh sb="12" eb="16">
      <t>ハッチュウセイド</t>
    </rPh>
    <phoneticPr fontId="7"/>
  </si>
  <si>
    <t>季節商品への取り組み</t>
    <phoneticPr fontId="7"/>
  </si>
  <si>
    <t>完全習得者育成</t>
    <phoneticPr fontId="7"/>
  </si>
  <si>
    <t>SP・SA業務状況把握・改善指導</t>
    <phoneticPr fontId="7"/>
  </si>
  <si>
    <t>社員業務徹底</t>
    <phoneticPr fontId="7"/>
  </si>
  <si>
    <t>新鮮ロースハム３連　３４ｇ×３</t>
  </si>
  <si>
    <t>いいちこ　麦　　２５度パック</t>
  </si>
  <si>
    <t>極小粒ミニ３　５０ｇ×３</t>
  </si>
  <si>
    <t>（＃）バファリンプレミアム　２０錠</t>
  </si>
  <si>
    <t>めぐりズム蒸気でホットアイマスク　アソート２０</t>
  </si>
  <si>
    <t>コクボロックアイス１ｋｇ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</si>
</sst>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0_);[Red]\(0\)"/>
    <numFmt numFmtId="177" formatCode="0.00_);[Red]\(0.00\)"/>
    <numFmt numFmtId="178" formatCode="m&quot;月&quot;d&quot;日&quot;;@"/>
    <numFmt numFmtId="179" formatCode="#,##0;&quot;▲ &quot;#,##0"/>
    <numFmt numFmtId="180" formatCode="0_ "/>
    <numFmt numFmtId="181" formatCode="0.00_ "/>
    <numFmt numFmtId="182" formatCode="0;&quot;▲ &quot;0"/>
    <numFmt numFmtId="183" formatCode="0.000%"/>
    <numFmt numFmtId="184" formatCode="0.0_ "/>
    <numFmt numFmtId="185" formatCode="#,##0.0"/>
    <numFmt numFmtId="186" formatCode="#,##0_ ;[Red]\-#,##0\ "/>
    <numFmt numFmtId="187" formatCode="#,##0.00_ ;[Red]\-#,##0.00\ "/>
  </numFmts>
  <fonts count="2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7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13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明朝"/>
      <family val="1"/>
      <charset val="128"/>
    </font>
    <font>
      <sz val="9"/>
      <name val="ＭＳ Ｐゴシック"/>
      <family val="3"/>
      <charset val="128"/>
      <scheme val="minor"/>
    </font>
    <font>
      <sz val="11"/>
      <name val="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3">
    <xf numFmtId="0" fontId="0" fillId="0" borderId="0"/>
    <xf numFmtId="9" fontId="8" fillId="0" borderId="0"/>
    <xf numFmtId="38" fontId="8" fillId="0" borderId="0"/>
    <xf numFmtId="6" fontId="8" fillId="0" borderId="0"/>
    <xf numFmtId="0" fontId="24" fillId="0" borderId="0"/>
    <xf numFmtId="38" fontId="24" fillId="0" borderId="0"/>
    <xf numFmtId="9" fontId="24" fillId="0" borderId="0"/>
    <xf numFmtId="38" fontId="24" fillId="0" borderId="0"/>
    <xf numFmtId="0" fontId="1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4" fillId="0" borderId="0" applyBorder="0"/>
    <xf numFmtId="38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273">
    <xf numFmtId="0" fontId="0" fillId="0" borderId="0" xfId="0"/>
    <xf numFmtId="0" fontId="5" fillId="0" borderId="0" xfId="0" applyFont="1"/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center"/>
    </xf>
    <xf numFmtId="38" fontId="12" fillId="0" borderId="0" xfId="0" applyNumberFormat="1" applyFont="1"/>
    <xf numFmtId="0" fontId="10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11" fillId="0" borderId="1" xfId="0" applyNumberFormat="1" applyFont="1" applyBorder="1" applyAlignment="1">
      <alignment horizontal="right" shrinkToFit="1"/>
    </xf>
    <xf numFmtId="0" fontId="6" fillId="0" borderId="1" xfId="0" applyFont="1" applyBorder="1" applyAlignment="1">
      <alignment horizontal="center" vertical="center" shrinkToFit="1"/>
    </xf>
    <xf numFmtId="0" fontId="10" fillId="0" borderId="0" xfId="0" applyFont="1" applyAlignment="1">
      <alignment horizontal="right" vertical="center" wrapText="1"/>
    </xf>
    <xf numFmtId="0" fontId="14" fillId="0" borderId="0" xfId="0" applyFont="1" applyAlignment="1">
      <alignment horizontal="left"/>
    </xf>
    <xf numFmtId="0" fontId="11" fillId="0" borderId="1" xfId="0" applyFont="1" applyBorder="1" applyAlignment="1">
      <alignment horizontal="right" shrinkToFit="1"/>
    </xf>
    <xf numFmtId="0" fontId="18" fillId="0" borderId="0" xfId="0" applyFont="1"/>
    <xf numFmtId="0" fontId="12" fillId="0" borderId="0" xfId="0" applyFont="1"/>
    <xf numFmtId="0" fontId="14" fillId="0" borderId="0" xfId="0" applyFont="1"/>
    <xf numFmtId="0" fontId="18" fillId="0" borderId="0" xfId="0" applyFont="1" applyAlignment="1">
      <alignment vertical="center" shrinkToFi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shrinkToFit="1"/>
    </xf>
    <xf numFmtId="0" fontId="11" fillId="0" borderId="0" xfId="0" applyFont="1" applyAlignment="1">
      <alignment shrinkToFit="1"/>
    </xf>
    <xf numFmtId="0" fontId="4" fillId="0" borderId="15" xfId="0" applyFont="1" applyBorder="1"/>
    <xf numFmtId="0" fontId="6" fillId="0" borderId="24" xfId="0" applyFont="1" applyBorder="1"/>
    <xf numFmtId="0" fontId="4" fillId="0" borderId="22" xfId="0" applyFont="1" applyBorder="1"/>
    <xf numFmtId="0" fontId="5" fillId="0" borderId="23" xfId="0" applyFont="1" applyBorder="1"/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10" fontId="11" fillId="0" borderId="13" xfId="0" applyNumberFormat="1" applyFont="1" applyBorder="1" applyAlignment="1">
      <alignment horizontal="right" shrinkToFit="1"/>
    </xf>
    <xf numFmtId="0" fontId="11" fillId="0" borderId="8" xfId="0" applyFont="1" applyBorder="1" applyAlignment="1">
      <alignment horizontal="right" shrinkToFit="1"/>
    </xf>
    <xf numFmtId="10" fontId="11" fillId="0" borderId="11" xfId="1" applyNumberFormat="1" applyFont="1" applyBorder="1" applyAlignment="1">
      <alignment horizontal="right" shrinkToFit="1"/>
    </xf>
    <xf numFmtId="10" fontId="11" fillId="0" borderId="14" xfId="1" applyNumberFormat="1" applyFont="1" applyBorder="1" applyAlignment="1">
      <alignment horizontal="right" shrinkToFit="1"/>
    </xf>
    <xf numFmtId="10" fontId="11" fillId="0" borderId="9" xfId="1" applyNumberFormat="1" applyFont="1" applyBorder="1" applyAlignment="1">
      <alignment horizontal="right" shrinkToFit="1"/>
    </xf>
    <xf numFmtId="0" fontId="11" fillId="0" borderId="0" xfId="0" applyFont="1" applyAlignment="1">
      <alignment vertical="top"/>
    </xf>
    <xf numFmtId="0" fontId="16" fillId="0" borderId="3" xfId="0" applyFont="1" applyBorder="1" applyAlignment="1">
      <alignment shrinkToFit="1"/>
    </xf>
    <xf numFmtId="10" fontId="11" fillId="0" borderId="0" xfId="1" applyNumberFormat="1" applyFont="1" applyAlignment="1">
      <alignment horizontal="right" shrinkToFit="1"/>
    </xf>
    <xf numFmtId="0" fontId="11" fillId="0" borderId="0" xfId="0" applyFont="1" applyAlignment="1">
      <alignment horizontal="center" shrinkToFit="1"/>
    </xf>
    <xf numFmtId="0" fontId="11" fillId="0" borderId="0" xfId="1" applyNumberFormat="1" applyFont="1" applyAlignment="1">
      <alignment horizontal="right" shrinkToFit="1"/>
    </xf>
    <xf numFmtId="0" fontId="11" fillId="0" borderId="0" xfId="2" applyNumberFormat="1" applyFont="1" applyAlignment="1">
      <alignment horizontal="right" shrinkToFit="1"/>
    </xf>
    <xf numFmtId="0" fontId="11" fillId="0" borderId="0" xfId="0" applyFont="1" applyAlignment="1">
      <alignment vertical="center"/>
    </xf>
    <xf numFmtId="0" fontId="6" fillId="0" borderId="0" xfId="0" applyFont="1"/>
    <xf numFmtId="10" fontId="11" fillId="0" borderId="1" xfId="1" applyNumberFormat="1" applyFont="1" applyBorder="1" applyAlignment="1">
      <alignment horizontal="right" shrinkToFit="1"/>
    </xf>
    <xf numFmtId="0" fontId="11" fillId="0" borderId="1" xfId="0" applyFont="1" applyBorder="1" applyAlignment="1">
      <alignment shrinkToFit="1"/>
    </xf>
    <xf numFmtId="38" fontId="11" fillId="4" borderId="1" xfId="2" applyFont="1" applyFill="1" applyBorder="1" applyAlignment="1">
      <alignment horizontal="right" shrinkToFit="1"/>
    </xf>
    <xf numFmtId="0" fontId="11" fillId="4" borderId="1" xfId="0" applyFont="1" applyFill="1" applyBorder="1" applyAlignment="1">
      <alignment horizontal="right"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10" fontId="2" fillId="0" borderId="2" xfId="1" applyNumberFormat="1" applyFont="1" applyBorder="1" applyAlignment="1">
      <alignment horizontal="right" vertical="center"/>
    </xf>
    <xf numFmtId="10" fontId="2" fillId="0" borderId="1" xfId="1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38" fontId="2" fillId="0" borderId="1" xfId="2" applyFont="1" applyBorder="1" applyAlignment="1">
      <alignment horizontal="right" vertical="center"/>
    </xf>
    <xf numFmtId="38" fontId="2" fillId="4" borderId="1" xfId="2" applyFont="1" applyFill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8" fontId="14" fillId="0" borderId="46" xfId="2" applyFont="1" applyBorder="1" applyAlignment="1">
      <alignment horizontal="center" vertical="center" shrinkToFit="1"/>
    </xf>
    <xf numFmtId="0" fontId="5" fillId="0" borderId="0" xfId="0" applyFont="1" applyAlignment="1">
      <alignment horizontal="right"/>
    </xf>
    <xf numFmtId="38" fontId="6" fillId="4" borderId="1" xfId="2" applyFont="1" applyFill="1" applyBorder="1" applyAlignment="1">
      <alignment horizontal="right" vertical="center"/>
    </xf>
    <xf numFmtId="38" fontId="0" fillId="0" borderId="1" xfId="2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/>
    </xf>
    <xf numFmtId="10" fontId="13" fillId="0" borderId="0" xfId="0" applyNumberFormat="1" applyFont="1" applyAlignment="1">
      <alignment horizontal="right" vertical="center" shrinkToFit="1"/>
    </xf>
    <xf numFmtId="0" fontId="13" fillId="0" borderId="13" xfId="0" applyFont="1" applyBorder="1" applyAlignment="1">
      <alignment horizontal="center" vertical="center" shrinkToFit="1"/>
    </xf>
    <xf numFmtId="0" fontId="13" fillId="0" borderId="7" xfId="0" applyFon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13" fillId="0" borderId="6" xfId="0" applyFont="1" applyBorder="1" applyAlignment="1">
      <alignment horizontal="center" vertical="center" shrinkToFit="1"/>
    </xf>
    <xf numFmtId="10" fontId="11" fillId="0" borderId="8" xfId="0" applyNumberFormat="1" applyFont="1" applyBorder="1" applyAlignment="1">
      <alignment horizontal="right" vertical="center" shrinkToFit="1"/>
    </xf>
    <xf numFmtId="38" fontId="11" fillId="0" borderId="8" xfId="0" applyNumberFormat="1" applyFont="1" applyBorder="1" applyAlignment="1">
      <alignment horizontal="right" vertical="center" shrinkToFit="1"/>
    </xf>
    <xf numFmtId="10" fontId="11" fillId="0" borderId="1" xfId="0" applyNumberFormat="1" applyFont="1" applyBorder="1" applyAlignment="1">
      <alignment horizontal="right" vertical="center" shrinkToFit="1"/>
    </xf>
    <xf numFmtId="38" fontId="11" fillId="0" borderId="1" xfId="0" applyNumberFormat="1" applyFont="1" applyBorder="1" applyAlignment="1">
      <alignment horizontal="right" vertical="center" shrinkToFit="1"/>
    </xf>
    <xf numFmtId="10" fontId="11" fillId="0" borderId="6" xfId="0" applyNumberFormat="1" applyFont="1" applyBorder="1" applyAlignment="1">
      <alignment horizontal="right" vertical="center" shrinkToFit="1"/>
    </xf>
    <xf numFmtId="0" fontId="20" fillId="0" borderId="0" xfId="0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shrinkToFit="1"/>
    </xf>
    <xf numFmtId="0" fontId="0" fillId="4" borderId="14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0" fontId="2" fillId="0" borderId="8" xfId="0" applyNumberFormat="1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10" fontId="0" fillId="0" borderId="9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10" fontId="2" fillId="0" borderId="13" xfId="0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0" fontId="0" fillId="0" borderId="14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shrinkToFit="1"/>
    </xf>
    <xf numFmtId="0" fontId="0" fillId="0" borderId="0" xfId="0" applyAlignment="1">
      <alignment horizontal="right" vertical="center"/>
    </xf>
    <xf numFmtId="38" fontId="0" fillId="4" borderId="11" xfId="2" applyFont="1" applyFill="1" applyBorder="1" applyAlignment="1">
      <alignment horizontal="right" vertical="center"/>
    </xf>
    <xf numFmtId="38" fontId="2" fillId="0" borderId="13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38" fontId="6" fillId="4" borderId="8" xfId="2" applyFont="1" applyFill="1" applyBorder="1" applyAlignment="1">
      <alignment horizontal="right" vertical="center"/>
    </xf>
    <xf numFmtId="38" fontId="2" fillId="4" borderId="11" xfId="2" applyFont="1" applyFill="1" applyBorder="1" applyAlignment="1">
      <alignment horizontal="right" vertical="center"/>
    </xf>
    <xf numFmtId="0" fontId="2" fillId="4" borderId="13" xfId="0" applyFont="1" applyFill="1" applyBorder="1" applyAlignment="1">
      <alignment horizontal="right" vertical="center"/>
    </xf>
    <xf numFmtId="0" fontId="0" fillId="6" borderId="38" xfId="0" applyFill="1" applyBorder="1" applyAlignment="1">
      <alignment horizontal="center" vertical="center"/>
    </xf>
    <xf numFmtId="0" fontId="0" fillId="6" borderId="51" xfId="0" applyFill="1" applyBorder="1" applyAlignment="1">
      <alignment horizontal="right" vertical="center"/>
    </xf>
    <xf numFmtId="10" fontId="2" fillId="0" borderId="14" xfId="1" applyNumberFormat="1" applyFont="1" applyBorder="1" applyAlignment="1">
      <alignment horizontal="right" vertical="center"/>
    </xf>
    <xf numFmtId="10" fontId="0" fillId="0" borderId="11" xfId="1" applyNumberFormat="1" applyFont="1" applyBorder="1" applyAlignment="1">
      <alignment horizontal="right" vertical="center"/>
    </xf>
    <xf numFmtId="10" fontId="0" fillId="0" borderId="14" xfId="1" applyNumberFormat="1" applyFont="1" applyBorder="1" applyAlignment="1">
      <alignment horizontal="right" vertical="center"/>
    </xf>
    <xf numFmtId="0" fontId="16" fillId="0" borderId="33" xfId="0" applyFont="1" applyBorder="1" applyAlignment="1">
      <alignment shrinkToFit="1"/>
    </xf>
    <xf numFmtId="0" fontId="21" fillId="0" borderId="28" xfId="0" applyFont="1" applyBorder="1"/>
    <xf numFmtId="0" fontId="21" fillId="0" borderId="29" xfId="0" applyFont="1" applyBorder="1"/>
    <xf numFmtId="0" fontId="6" fillId="4" borderId="48" xfId="0" applyFont="1" applyFill="1" applyBorder="1" applyAlignment="1">
      <alignment horizontal="center" vertical="center"/>
    </xf>
    <xf numFmtId="38" fontId="11" fillId="0" borderId="41" xfId="2" applyFont="1" applyBorder="1" applyAlignment="1">
      <alignment vertical="center"/>
    </xf>
    <xf numFmtId="38" fontId="11" fillId="0" borderId="42" xfId="2" applyFont="1" applyBorder="1" applyAlignment="1">
      <alignment vertical="center"/>
    </xf>
    <xf numFmtId="38" fontId="11" fillId="0" borderId="6" xfId="2" applyFont="1" applyBorder="1" applyAlignment="1">
      <alignment horizontal="right" vertical="center" shrinkToFit="1"/>
    </xf>
    <xf numFmtId="0" fontId="17" fillId="0" borderId="0" xfId="0" applyFont="1"/>
    <xf numFmtId="0" fontId="0" fillId="0" borderId="0" xfId="0"/>
    <xf numFmtId="0" fontId="23" fillId="0" borderId="31" xfId="0" applyFont="1" applyBorder="1" applyAlignment="1">
      <alignment vertical="top"/>
    </xf>
    <xf numFmtId="0" fontId="21" fillId="0" borderId="30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1" fillId="0" borderId="58" xfId="0" applyFont="1" applyBorder="1" applyAlignment="1">
      <alignment vertical="top"/>
    </xf>
    <xf numFmtId="0" fontId="21" fillId="0" borderId="31" xfId="0" applyFont="1" applyBorder="1" applyAlignment="1">
      <alignment vertical="top"/>
    </xf>
    <xf numFmtId="186" fontId="14" fillId="0" borderId="0" xfId="3" applyNumberFormat="1" applyFont="1" applyAlignment="1">
      <alignment horizontal="center" vertical="center"/>
    </xf>
    <xf numFmtId="187" fontId="14" fillId="0" borderId="0" xfId="3" applyNumberFormat="1" applyFont="1" applyAlignment="1">
      <alignment horizontal="center" vertical="center"/>
    </xf>
    <xf numFmtId="0" fontId="4" fillId="0" borderId="0" xfId="0" applyFont="1"/>
    <xf numFmtId="0" fontId="13" fillId="0" borderId="10" xfId="0" applyFont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6" fontId="2" fillId="4" borderId="8" xfId="3" applyFont="1" applyFill="1" applyBorder="1" applyAlignment="1">
      <alignment horizontal="right" vertical="center"/>
    </xf>
    <xf numFmtId="42" fontId="2" fillId="0" borderId="9" xfId="3" applyNumberFormat="1" applyFont="1" applyBorder="1" applyAlignment="1">
      <alignment horizontal="right" vertical="center"/>
    </xf>
    <xf numFmtId="6" fontId="2" fillId="4" borderId="1" xfId="3" applyFont="1" applyFill="1" applyBorder="1" applyAlignment="1">
      <alignment horizontal="right" vertical="center"/>
    </xf>
    <xf numFmtId="176" fontId="6" fillId="0" borderId="1" xfId="3" applyNumberFormat="1" applyFont="1" applyBorder="1" applyAlignment="1">
      <alignment horizontal="right" vertical="center"/>
    </xf>
    <xf numFmtId="42" fontId="2" fillId="0" borderId="11" xfId="2" applyNumberFormat="1" applyFont="1" applyBorder="1" applyAlignment="1">
      <alignment horizontal="right" vertical="center"/>
    </xf>
    <xf numFmtId="42" fontId="2" fillId="0" borderId="11" xfId="3" applyNumberFormat="1" applyFont="1" applyBorder="1" applyAlignment="1">
      <alignment horizontal="right" vertical="center"/>
    </xf>
    <xf numFmtId="179" fontId="6" fillId="0" borderId="1" xfId="0" applyNumberFormat="1" applyFont="1" applyBorder="1" applyAlignment="1">
      <alignment horizontal="right" vertical="center"/>
    </xf>
    <xf numFmtId="177" fontId="2" fillId="0" borderId="11" xfId="0" applyNumberFormat="1" applyFont="1" applyBorder="1" applyAlignment="1">
      <alignment horizontal="right" vertical="center"/>
    </xf>
    <xf numFmtId="5" fontId="2" fillId="4" borderId="1" xfId="0" applyNumberFormat="1" applyFont="1" applyFill="1" applyBorder="1" applyAlignment="1">
      <alignment horizontal="right" vertical="center"/>
    </xf>
    <xf numFmtId="42" fontId="0" fillId="0" borderId="1" xfId="0" applyNumberFormat="1" applyBorder="1" applyAlignment="1">
      <alignment horizontal="right" vertical="center"/>
    </xf>
    <xf numFmtId="42" fontId="2" fillId="0" borderId="13" xfId="2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42" fontId="2" fillId="0" borderId="1" xfId="0" applyNumberFormat="1" applyFont="1" applyBorder="1" applyAlignment="1">
      <alignment horizontal="right" vertical="center"/>
    </xf>
    <xf numFmtId="180" fontId="2" fillId="0" borderId="1" xfId="0" applyNumberFormat="1" applyFont="1" applyBorder="1" applyAlignment="1">
      <alignment horizontal="right" vertical="center"/>
    </xf>
    <xf numFmtId="180" fontId="0" fillId="0" borderId="1" xfId="0" applyNumberFormat="1" applyBorder="1" applyAlignment="1">
      <alignment horizontal="right" vertical="center"/>
    </xf>
    <xf numFmtId="181" fontId="0" fillId="0" borderId="11" xfId="0" applyNumberFormat="1" applyBorder="1" applyAlignment="1">
      <alignment horizontal="right" vertical="center"/>
    </xf>
    <xf numFmtId="42" fontId="2" fillId="0" borderId="1" xfId="2" applyNumberFormat="1" applyFont="1" applyBorder="1" applyAlignment="1">
      <alignment horizontal="right" vertical="center"/>
    </xf>
    <xf numFmtId="42" fontId="0" fillId="0" borderId="1" xfId="2" applyNumberFormat="1" applyFont="1" applyBorder="1" applyAlignment="1">
      <alignment horizontal="right" vertical="center"/>
    </xf>
    <xf numFmtId="181" fontId="0" fillId="0" borderId="14" xfId="0" applyNumberFormat="1" applyBorder="1" applyAlignment="1">
      <alignment horizontal="right" vertical="center"/>
    </xf>
    <xf numFmtId="42" fontId="2" fillId="4" borderId="1" xfId="2" applyNumberFormat="1" applyFont="1" applyFill="1" applyBorder="1" applyAlignment="1">
      <alignment horizontal="right" vertical="center"/>
    </xf>
    <xf numFmtId="42" fontId="0" fillId="4" borderId="1" xfId="2" applyNumberFormat="1" applyFont="1" applyFill="1" applyBorder="1" applyAlignment="1">
      <alignment horizontal="right" vertical="center"/>
    </xf>
    <xf numFmtId="6" fontId="0" fillId="0" borderId="13" xfId="0" applyNumberFormat="1" applyBorder="1" applyAlignment="1">
      <alignment horizontal="right" vertical="center"/>
    </xf>
    <xf numFmtId="42" fontId="0" fillId="4" borderId="42" xfId="2" applyNumberFormat="1" applyFont="1" applyFill="1" applyBorder="1" applyAlignment="1">
      <alignment horizontal="center" vertical="center"/>
    </xf>
    <xf numFmtId="42" fontId="0" fillId="4" borderId="11" xfId="2" applyNumberFormat="1" applyFont="1" applyFill="1" applyBorder="1" applyAlignment="1">
      <alignment horizontal="center" vertical="center"/>
    </xf>
    <xf numFmtId="42" fontId="0" fillId="4" borderId="14" xfId="2" applyNumberFormat="1" applyFont="1" applyFill="1" applyBorder="1" applyAlignment="1">
      <alignment horizontal="center" vertical="center"/>
    </xf>
    <xf numFmtId="42" fontId="11" fillId="4" borderId="1" xfId="0" applyNumberFormat="1" applyFont="1" applyFill="1" applyBorder="1" applyAlignment="1">
      <alignment horizontal="right" shrinkToFit="1"/>
    </xf>
    <xf numFmtId="182" fontId="11" fillId="0" borderId="1" xfId="0" applyNumberFormat="1" applyFont="1" applyBorder="1" applyAlignment="1">
      <alignment horizontal="right" shrinkToFit="1"/>
    </xf>
    <xf numFmtId="183" fontId="11" fillId="0" borderId="1" xfId="1" applyNumberFormat="1" applyFont="1" applyBorder="1" applyAlignment="1">
      <alignment horizontal="right" shrinkToFit="1"/>
    </xf>
    <xf numFmtId="42" fontId="11" fillId="0" borderId="1" xfId="2" applyNumberFormat="1" applyFont="1" applyBorder="1" applyAlignment="1">
      <alignment horizontal="right" shrinkToFit="1"/>
    </xf>
    <xf numFmtId="42" fontId="11" fillId="0" borderId="1" xfId="0" applyNumberFormat="1" applyFont="1" applyBorder="1" applyAlignment="1">
      <alignment horizontal="right" shrinkToFit="1"/>
    </xf>
    <xf numFmtId="184" fontId="11" fillId="4" borderId="1" xfId="1" applyNumberFormat="1" applyFont="1" applyFill="1" applyBorder="1" applyAlignment="1">
      <alignment horizontal="right" shrinkToFit="1"/>
    </xf>
    <xf numFmtId="42" fontId="11" fillId="0" borderId="0" xfId="2" applyNumberFormat="1" applyFont="1" applyAlignment="1">
      <alignment horizontal="right" shrinkToFit="1"/>
    </xf>
    <xf numFmtId="44" fontId="11" fillId="0" borderId="0" xfId="0" applyNumberFormat="1" applyFont="1" applyAlignment="1">
      <alignment vertical="center"/>
    </xf>
    <xf numFmtId="176" fontId="20" fillId="0" borderId="0" xfId="0" applyNumberFormat="1" applyFont="1" applyAlignment="1">
      <alignment horizontal="right" vertical="center"/>
    </xf>
    <xf numFmtId="178" fontId="20" fillId="0" borderId="0" xfId="0" applyNumberFormat="1" applyFont="1" applyAlignment="1">
      <alignment horizontal="right" vertical="center"/>
    </xf>
    <xf numFmtId="178" fontId="20" fillId="0" borderId="0" xfId="0" applyNumberFormat="1" applyFont="1" applyAlignment="1">
      <alignment horizontal="left" vertical="center"/>
    </xf>
    <xf numFmtId="178" fontId="18" fillId="0" borderId="0" xfId="0" applyNumberFormat="1" applyFont="1" applyAlignment="1">
      <alignment horizontal="center" vertical="center"/>
    </xf>
    <xf numFmtId="6" fontId="11" fillId="0" borderId="8" xfId="0" applyNumberFormat="1" applyFont="1" applyBorder="1" applyAlignment="1">
      <alignment horizontal="right" vertical="center" shrinkToFit="1"/>
    </xf>
    <xf numFmtId="5" fontId="11" fillId="0" borderId="9" xfId="0" applyNumberFormat="1" applyFont="1" applyBorder="1" applyAlignment="1">
      <alignment horizontal="right" vertical="center" shrinkToFit="1"/>
    </xf>
    <xf numFmtId="6" fontId="11" fillId="0" borderId="1" xfId="0" applyNumberFormat="1" applyFont="1" applyBorder="1" applyAlignment="1">
      <alignment horizontal="right" vertical="center" shrinkToFit="1"/>
    </xf>
    <xf numFmtId="5" fontId="11" fillId="0" borderId="1" xfId="0" applyNumberFormat="1" applyFont="1" applyBorder="1" applyAlignment="1">
      <alignment horizontal="right" vertical="center" shrinkToFit="1"/>
    </xf>
    <xf numFmtId="180" fontId="11" fillId="0" borderId="11" xfId="0" applyNumberFormat="1" applyFont="1" applyBorder="1" applyAlignment="1">
      <alignment horizontal="right" vertical="center" shrinkToFit="1"/>
    </xf>
    <xf numFmtId="5" fontId="11" fillId="0" borderId="11" xfId="0" applyNumberFormat="1" applyFont="1" applyBorder="1" applyAlignment="1">
      <alignment horizontal="right" vertical="center" shrinkToFit="1"/>
    </xf>
    <xf numFmtId="181" fontId="11" fillId="0" borderId="45" xfId="0" applyNumberFormat="1" applyFont="1" applyBorder="1" applyAlignment="1">
      <alignment horizontal="right" vertical="center" shrinkToFit="1"/>
    </xf>
    <xf numFmtId="185" fontId="11" fillId="0" borderId="13" xfId="0" applyNumberFormat="1" applyFont="1" applyBorder="1" applyAlignment="1">
      <alignment horizontal="right" vertical="center"/>
    </xf>
    <xf numFmtId="5" fontId="11" fillId="0" borderId="40" xfId="0" applyNumberFormat="1" applyFont="1" applyBorder="1" applyAlignment="1">
      <alignment horizontal="right" vertical="center"/>
    </xf>
    <xf numFmtId="42" fontId="11" fillId="0" borderId="8" xfId="0" applyNumberFormat="1" applyFont="1" applyBorder="1" applyAlignment="1">
      <alignment horizontal="right" shrinkToFit="1"/>
    </xf>
    <xf numFmtId="42" fontId="11" fillId="0" borderId="0" xfId="0" applyNumberFormat="1" applyFont="1" applyAlignment="1">
      <alignment horizontal="right" shrinkToFit="1"/>
    </xf>
    <xf numFmtId="181" fontId="11" fillId="0" borderId="0" xfId="0" applyNumberFormat="1" applyFont="1" applyAlignment="1">
      <alignment horizontal="right" shrinkToFit="1"/>
    </xf>
    <xf numFmtId="42" fontId="11" fillId="0" borderId="13" xfId="0" applyNumberFormat="1" applyFont="1" applyBorder="1" applyAlignment="1">
      <alignment horizontal="right" shrinkToFit="1"/>
    </xf>
    <xf numFmtId="0" fontId="6" fillId="5" borderId="16" xfId="0" applyFont="1" applyFill="1" applyBorder="1" applyAlignment="1">
      <alignment horizontal="center" vertical="center"/>
    </xf>
    <xf numFmtId="0" fontId="0" fillId="0" borderId="52" xfId="0" applyBorder="1"/>
    <xf numFmtId="0" fontId="0" fillId="5" borderId="50" xfId="0" applyFill="1" applyBorder="1" applyAlignment="1">
      <alignment horizontal="center" vertical="center"/>
    </xf>
    <xf numFmtId="0" fontId="0" fillId="0" borderId="60" xfId="0" applyBorder="1"/>
    <xf numFmtId="0" fontId="23" fillId="0" borderId="62" xfId="0" applyFont="1" applyBorder="1" applyAlignment="1">
      <alignment vertical="top"/>
    </xf>
    <xf numFmtId="0" fontId="0" fillId="0" borderId="3" xfId="0" applyBorder="1"/>
    <xf numFmtId="0" fontId="0" fillId="0" borderId="58" xfId="0" applyBorder="1"/>
    <xf numFmtId="0" fontId="23" fillId="0" borderId="63" xfId="0" applyFont="1" applyBorder="1"/>
    <xf numFmtId="0" fontId="0" fillId="0" borderId="54" xfId="0" applyBorder="1"/>
    <xf numFmtId="0" fontId="0" fillId="0" borderId="59" xfId="0" applyBorder="1"/>
    <xf numFmtId="0" fontId="23" fillId="0" borderId="61" xfId="0" applyFont="1" applyBorder="1" applyAlignment="1">
      <alignment vertical="top"/>
    </xf>
    <xf numFmtId="0" fontId="0" fillId="0" borderId="31" xfId="0" applyBorder="1"/>
    <xf numFmtId="0" fontId="23" fillId="7" borderId="61" xfId="0" applyFont="1" applyFill="1" applyBorder="1" applyAlignment="1">
      <alignment vertical="top"/>
    </xf>
    <xf numFmtId="0" fontId="23" fillId="7" borderId="62" xfId="0" applyFont="1" applyFill="1" applyBorder="1"/>
    <xf numFmtId="0" fontId="21" fillId="0" borderId="62" xfId="0" applyFont="1" applyBorder="1"/>
    <xf numFmtId="0" fontId="21" fillId="0" borderId="62" xfId="0" applyFont="1" applyBorder="1" applyAlignment="1">
      <alignment vertical="top"/>
    </xf>
    <xf numFmtId="0" fontId="6" fillId="3" borderId="64" xfId="0" applyFont="1" applyFill="1" applyBorder="1" applyAlignment="1">
      <alignment horizontal="center" vertical="center"/>
    </xf>
    <xf numFmtId="0" fontId="0" fillId="0" borderId="26" xfId="0" applyBorder="1"/>
    <xf numFmtId="0" fontId="22" fillId="0" borderId="25" xfId="0" applyFont="1" applyBorder="1" applyAlignment="1">
      <alignment vertical="top"/>
    </xf>
    <xf numFmtId="0" fontId="0" fillId="0" borderId="15" xfId="0" applyBorder="1"/>
    <xf numFmtId="0" fontId="6" fillId="3" borderId="64" xfId="0" applyFont="1" applyFill="1" applyBorder="1" applyAlignment="1">
      <alignment horizontal="center" vertical="center" shrinkToFit="1"/>
    </xf>
    <xf numFmtId="0" fontId="13" fillId="0" borderId="37" xfId="0" applyFont="1" applyBorder="1" applyAlignment="1">
      <alignment horizontal="right" vertical="center"/>
    </xf>
    <xf numFmtId="0" fontId="0" fillId="0" borderId="65" xfId="0" applyBorder="1"/>
    <xf numFmtId="0" fontId="13" fillId="0" borderId="5" xfId="0" applyFont="1" applyBorder="1" applyAlignment="1">
      <alignment horizontal="right" vertical="center"/>
    </xf>
    <xf numFmtId="0" fontId="17" fillId="0" borderId="50" xfId="0" applyFont="1" applyBorder="1" applyAlignment="1">
      <alignment horizontal="center" vertical="center"/>
    </xf>
    <xf numFmtId="0" fontId="0" fillId="0" borderId="17" xfId="0" applyBorder="1"/>
    <xf numFmtId="0" fontId="17" fillId="0" borderId="66" xfId="0" applyFont="1" applyBorder="1" applyAlignment="1">
      <alignment horizontal="center" vertical="center"/>
    </xf>
    <xf numFmtId="0" fontId="0" fillId="0" borderId="18" xfId="0" applyBorder="1"/>
    <xf numFmtId="10" fontId="14" fillId="0" borderId="20" xfId="0" applyNumberFormat="1" applyFont="1" applyBorder="1" applyAlignment="1">
      <alignment horizontal="center" vertical="center"/>
    </xf>
    <xf numFmtId="0" fontId="0" fillId="0" borderId="67" xfId="0" applyBorder="1"/>
    <xf numFmtId="10" fontId="14" fillId="0" borderId="21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4" xfId="0" applyBorder="1"/>
    <xf numFmtId="0" fontId="11" fillId="3" borderId="39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0" fillId="0" borderId="19" xfId="0" applyBorder="1"/>
    <xf numFmtId="38" fontId="14" fillId="0" borderId="4" xfId="2" applyFont="1" applyBorder="1" applyAlignment="1">
      <alignment horizontal="center" vertical="center" shrinkToFit="1"/>
    </xf>
    <xf numFmtId="10" fontId="14" fillId="0" borderId="5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42" xfId="0" applyBorder="1"/>
    <xf numFmtId="187" fontId="14" fillId="0" borderId="1" xfId="3" applyNumberFormat="1" applyFont="1" applyBorder="1" applyAlignment="1">
      <alignment vertical="center"/>
    </xf>
    <xf numFmtId="0" fontId="21" fillId="0" borderId="61" xfId="0" applyFont="1" applyBorder="1" applyAlignment="1">
      <alignment vertical="top"/>
    </xf>
    <xf numFmtId="0" fontId="16" fillId="0" borderId="0" xfId="0" applyFont="1" applyAlignment="1">
      <alignment horizontal="center"/>
    </xf>
    <xf numFmtId="0" fontId="4" fillId="0" borderId="0" xfId="0" applyFont="1"/>
    <xf numFmtId="0" fontId="14" fillId="0" borderId="8" xfId="0" applyFont="1" applyBorder="1" applyAlignment="1">
      <alignment horizontal="center" vertical="center"/>
    </xf>
    <xf numFmtId="10" fontId="14" fillId="0" borderId="37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right" vertical="center"/>
    </xf>
    <xf numFmtId="0" fontId="0" fillId="0" borderId="35" xfId="0" applyBorder="1"/>
    <xf numFmtId="0" fontId="13" fillId="0" borderId="49" xfId="0" applyFont="1" applyBorder="1" applyAlignment="1">
      <alignment horizontal="center" vertical="center"/>
    </xf>
    <xf numFmtId="0" fontId="0" fillId="0" borderId="53" xfId="0" applyBorder="1"/>
    <xf numFmtId="0" fontId="16" fillId="0" borderId="1" xfId="0" applyFont="1" applyBorder="1" applyAlignment="1">
      <alignment horizontal="center" vertical="center" wrapText="1"/>
    </xf>
    <xf numFmtId="186" fontId="14" fillId="0" borderId="11" xfId="3" applyNumberFormat="1" applyFont="1" applyBorder="1" applyAlignment="1">
      <alignment vertical="center"/>
    </xf>
    <xf numFmtId="6" fontId="14" fillId="0" borderId="11" xfId="3" applyFont="1" applyBorder="1" applyAlignment="1">
      <alignment vertical="center"/>
    </xf>
    <xf numFmtId="6" fontId="14" fillId="0" borderId="1" xfId="3" applyFont="1" applyBorder="1" applyAlignment="1">
      <alignment vertical="center"/>
    </xf>
    <xf numFmtId="42" fontId="14" fillId="0" borderId="1" xfId="3" applyNumberFormat="1" applyFont="1" applyBorder="1" applyAlignment="1">
      <alignment vertical="center"/>
    </xf>
    <xf numFmtId="0" fontId="13" fillId="0" borderId="49" xfId="0" applyFont="1" applyBorder="1" applyAlignment="1">
      <alignment horizontal="center" vertical="center" shrinkToFit="1"/>
    </xf>
    <xf numFmtId="0" fontId="14" fillId="2" borderId="68" xfId="0" applyFont="1" applyFill="1" applyBorder="1" applyAlignment="1">
      <alignment horizontal="center" vertical="center" shrinkToFit="1"/>
    </xf>
    <xf numFmtId="0" fontId="0" fillId="0" borderId="47" xfId="0" applyBorder="1"/>
    <xf numFmtId="0" fontId="19" fillId="2" borderId="69" xfId="0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shrinkToFit="1"/>
    </xf>
    <xf numFmtId="0" fontId="0" fillId="0" borderId="55" xfId="0" applyBorder="1"/>
    <xf numFmtId="0" fontId="15" fillId="0" borderId="34" xfId="0" applyFont="1" applyBorder="1" applyAlignment="1">
      <alignment horizontal="left" shrinkToFit="1"/>
    </xf>
    <xf numFmtId="0" fontId="0" fillId="0" borderId="33" xfId="0" applyBorder="1"/>
    <xf numFmtId="0" fontId="0" fillId="0" borderId="34" xfId="0" applyBorder="1"/>
    <xf numFmtId="0" fontId="16" fillId="0" borderId="11" xfId="0" applyFont="1" applyBorder="1" applyAlignment="1">
      <alignment horizontal="center" vertical="center" wrapText="1"/>
    </xf>
    <xf numFmtId="0" fontId="23" fillId="0" borderId="70" xfId="0" applyFont="1" applyBorder="1" applyAlignment="1">
      <alignment vertical="top"/>
    </xf>
    <xf numFmtId="38" fontId="11" fillId="2" borderId="7" xfId="2" applyFont="1" applyFill="1" applyBorder="1" applyAlignment="1">
      <alignment horizontal="center" vertical="center"/>
    </xf>
    <xf numFmtId="0" fontId="0" fillId="0" borderId="43" xfId="0" applyBorder="1"/>
    <xf numFmtId="42" fontId="11" fillId="0" borderId="11" xfId="0" applyNumberFormat="1" applyFont="1" applyBorder="1" applyAlignment="1">
      <alignment vertical="center"/>
    </xf>
    <xf numFmtId="0" fontId="13" fillId="0" borderId="10" xfId="0" applyFont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86" fontId="14" fillId="0" borderId="1" xfId="3" applyNumberFormat="1" applyFont="1" applyBorder="1" applyAlignment="1">
      <alignment vertical="center"/>
    </xf>
    <xf numFmtId="187" fontId="14" fillId="0" borderId="11" xfId="3" applyNumberFormat="1" applyFont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0" fillId="0" borderId="44" xfId="0" applyBorder="1"/>
    <xf numFmtId="0" fontId="23" fillId="7" borderId="71" xfId="0" applyFont="1" applyFill="1" applyBorder="1" applyAlignment="1">
      <alignment horizontal="left"/>
    </xf>
    <xf numFmtId="0" fontId="0" fillId="0" borderId="57" xfId="0" applyBorder="1"/>
    <xf numFmtId="0" fontId="13" fillId="0" borderId="56" xfId="0" applyFont="1" applyBorder="1" applyAlignment="1">
      <alignment horizontal="center" vertical="center"/>
    </xf>
    <xf numFmtId="0" fontId="0" fillId="0" borderId="32" xfId="0" applyBorder="1"/>
    <xf numFmtId="38" fontId="14" fillId="0" borderId="42" xfId="2" applyFont="1" applyBorder="1" applyAlignment="1">
      <alignment horizontal="center" vertical="center" shrinkToFit="1"/>
    </xf>
    <xf numFmtId="0" fontId="11" fillId="3" borderId="7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1" fillId="3" borderId="73" xfId="0" applyFont="1" applyFill="1" applyBorder="1" applyAlignment="1">
      <alignment horizontal="center" vertical="center"/>
    </xf>
    <xf numFmtId="0" fontId="23" fillId="7" borderId="74" xfId="0" applyFont="1" applyFill="1" applyBorder="1" applyAlignment="1">
      <alignment horizontal="left"/>
    </xf>
  </cellXfs>
  <cellStyles count="13">
    <cellStyle name="パーセント" xfId="1" builtinId="5"/>
    <cellStyle name="パーセント 2" xfId="6" xr:uid="{00000000-0005-0000-0000-000006000000}"/>
    <cellStyle name="パーセント 2 2" xfId="12" xr:uid="{D4B41F06-65A8-41A1-AD61-0AE08A2E5AF7}"/>
    <cellStyle name="パーセント 3" xfId="9" xr:uid="{3E90593C-6957-4405-8F7B-40DC92BF9606}"/>
    <cellStyle name="桁区切り" xfId="2" builtinId="6"/>
    <cellStyle name="桁区切り 2" xfId="5" xr:uid="{00000000-0005-0000-0000-000005000000}"/>
    <cellStyle name="桁区切り 2 2" xfId="7" xr:uid="{00000000-0005-0000-0000-000007000000}"/>
    <cellStyle name="桁区切り 2 2 2" xfId="11" xr:uid="{EB8D5CDC-A982-40D9-8CB9-82227CB499BB}"/>
    <cellStyle name="通貨" xfId="3" builtinId="7"/>
    <cellStyle name="標準" xfId="0" builtinId="0"/>
    <cellStyle name="標準 2" xfId="4" xr:uid="{00000000-0005-0000-0000-000004000000}"/>
    <cellStyle name="標準 2 2" xfId="10" xr:uid="{E2F799BC-31BD-4A41-84FC-CF959C18DA09}"/>
    <cellStyle name="標準 3" xfId="8" xr:uid="{97E6E7A7-60D4-463B-A120-18607EAC19A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ki\Desktop\&#35914;&#20303;&#30010;&#24215;\&#26376;&#24230;&#22577;&#21578;&#26360;\47108&#22577;&#21578;&#26360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00"/>
      <sheetName val="ドラック実績"/>
      <sheetName val="調剤実績"/>
      <sheetName val="月度報告書"/>
    </sheetNames>
    <sheetDataSet>
      <sheetData sheetId="0"/>
      <sheetData sheetId="1"/>
      <sheetData sheetId="2"/>
      <sheetData sheetId="3">
        <row r="43">
          <cell r="G43" t="str">
            <v>①顧客満足</v>
          </cell>
        </row>
        <row r="48">
          <cell r="G48" t="str">
            <v>②生産性</v>
          </cell>
        </row>
        <row r="51">
          <cell r="G51" t="str">
            <v>③部下育成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/>
  <sheetData/>
  <phoneticPr fontId="7"/>
  <pageMargins left="0.78700000000000003" right="0.78700000000000003" top="0.98399999999999999" bottom="0.98399999999999999" header="0.51200000000000001" footer="0.51200000000000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5"/>
  <sheetViews>
    <sheetView tabSelected="1" zoomScale="85" zoomScaleNormal="85" workbookViewId="0">
      <selection activeCell="J19" sqref="J19:J28"/>
    </sheetView>
  </sheetViews>
  <sheetFormatPr defaultRowHeight="13.5"/>
  <cols>
    <col min="1" max="12" width="13.5" style="64" customWidth="1"/>
    <col min="13" max="14" width="9" style="64" customWidth="1"/>
    <col min="15" max="16384" width="9" style="64"/>
  </cols>
  <sheetData>
    <row r="1" spans="1:12" ht="18.75" customHeight="1">
      <c r="A1" s="83" t="s">
        <v>0</v>
      </c>
    </row>
    <row r="2" spans="1:12" ht="18.75" customHeight="1">
      <c r="A2" s="21"/>
    </row>
    <row r="3" spans="1:12" ht="16.5" customHeight="1">
      <c r="A3" s="9" t="s">
        <v>1</v>
      </c>
      <c r="B3" s="50" t="s">
        <v>127</v>
      </c>
      <c r="C3" s="9" t="s">
        <v>2</v>
      </c>
      <c r="D3" s="51" t="s">
        <v>3</v>
      </c>
      <c r="E3" s="9" t="s">
        <v>4</v>
      </c>
      <c r="F3" s="116" t="s">
        <v>128</v>
      </c>
      <c r="G3" s="12" t="s">
        <v>5</v>
      </c>
      <c r="H3" s="50">
        <v>7</v>
      </c>
      <c r="I3" s="9" t="s">
        <v>6</v>
      </c>
      <c r="J3" s="133">
        <v>44368</v>
      </c>
      <c r="K3" s="9" t="s">
        <v>7</v>
      </c>
      <c r="L3" s="133">
        <v>44397</v>
      </c>
    </row>
    <row r="4" spans="1:12" ht="16.5" customHeight="1" thickBot="1">
      <c r="A4" s="53"/>
      <c r="B4" s="53"/>
      <c r="C4" s="54"/>
      <c r="E4" s="53"/>
      <c r="F4" s="134"/>
      <c r="G4" s="53"/>
      <c r="H4" s="134"/>
      <c r="I4" s="53"/>
      <c r="J4" s="53"/>
    </row>
    <row r="5" spans="1:12" ht="16.5" customHeight="1" thickBot="1">
      <c r="A5" s="185" t="s">
        <v>8</v>
      </c>
      <c r="B5" s="186"/>
      <c r="C5" s="10"/>
      <c r="D5" s="10"/>
      <c r="E5" s="10"/>
      <c r="F5" s="10"/>
      <c r="G5" s="10"/>
      <c r="H5" s="30"/>
      <c r="I5" s="30"/>
      <c r="J5" s="10"/>
    </row>
    <row r="6" spans="1:12" ht="16.5" customHeight="1">
      <c r="A6" s="97" t="s">
        <v>9</v>
      </c>
      <c r="B6" s="135">
        <v>22200000</v>
      </c>
      <c r="C6" s="91" t="s">
        <v>10</v>
      </c>
      <c r="D6" s="135">
        <v>4120000</v>
      </c>
      <c r="E6" s="91" t="s">
        <v>11</v>
      </c>
      <c r="F6" s="104">
        <f>D6/B6</f>
        <v>0.18558558558558558</v>
      </c>
      <c r="G6" s="91" t="s">
        <v>12</v>
      </c>
      <c r="H6" s="105">
        <v>11207</v>
      </c>
      <c r="I6" s="91" t="s">
        <v>13</v>
      </c>
      <c r="J6" s="136">
        <f>B7/B11</f>
        <v>710574.7</v>
      </c>
    </row>
    <row r="7" spans="1:12" ht="16.5" customHeight="1">
      <c r="A7" s="131" t="s">
        <v>14</v>
      </c>
      <c r="B7" s="137">
        <v>21317241</v>
      </c>
      <c r="C7" s="55" t="s">
        <v>15</v>
      </c>
      <c r="D7" s="137">
        <v>4173339</v>
      </c>
      <c r="E7" s="55" t="s">
        <v>16</v>
      </c>
      <c r="F7" s="61">
        <f>D7/B7</f>
        <v>0.19577294266176379</v>
      </c>
      <c r="G7" s="55" t="s">
        <v>17</v>
      </c>
      <c r="H7" s="138">
        <f>B7/H6</f>
        <v>1902.136254126885</v>
      </c>
      <c r="I7" s="55" t="s">
        <v>18</v>
      </c>
      <c r="J7" s="139">
        <f>H6/B11</f>
        <v>373.56666666666666</v>
      </c>
    </row>
    <row r="8" spans="1:12" ht="16.5" customHeight="1">
      <c r="A8" s="131" t="s">
        <v>19</v>
      </c>
      <c r="B8" s="56">
        <f>B7/B6</f>
        <v>0.96023608108108105</v>
      </c>
      <c r="C8" s="55" t="s">
        <v>20</v>
      </c>
      <c r="D8" s="56">
        <f>D7/D6</f>
        <v>1.012946359223301</v>
      </c>
      <c r="E8" s="55" t="s">
        <v>20</v>
      </c>
      <c r="F8" s="62">
        <f>F7/F6</f>
        <v>1.0548930405561059</v>
      </c>
      <c r="G8" s="55" t="s">
        <v>21</v>
      </c>
      <c r="H8" s="68">
        <v>11229</v>
      </c>
      <c r="I8" s="55" t="s">
        <v>22</v>
      </c>
      <c r="J8" s="140">
        <f>B7/J10</f>
        <v>221.02086076579332</v>
      </c>
    </row>
    <row r="9" spans="1:12" ht="16.5" customHeight="1">
      <c r="A9" s="131" t="s">
        <v>23</v>
      </c>
      <c r="B9" s="57">
        <f>B7/B10</f>
        <v>0.94366193442179258</v>
      </c>
      <c r="C9" s="55" t="s">
        <v>23</v>
      </c>
      <c r="D9" s="57">
        <f>D7/D10</f>
        <v>0.83326624617393541</v>
      </c>
      <c r="E9" s="55" t="s">
        <v>23</v>
      </c>
      <c r="F9" s="61">
        <f>F7/F10</f>
        <v>0.88301351975641618</v>
      </c>
      <c r="G9" s="55" t="s">
        <v>24</v>
      </c>
      <c r="H9" s="141">
        <f>H6-H8</f>
        <v>-22</v>
      </c>
      <c r="I9" s="55" t="s">
        <v>25</v>
      </c>
      <c r="J9" s="142">
        <f>J10/H6</f>
        <v>8.6061390202551973</v>
      </c>
    </row>
    <row r="10" spans="1:12" ht="16.5" customHeight="1">
      <c r="A10" s="131" t="s">
        <v>26</v>
      </c>
      <c r="B10" s="143">
        <v>22589913</v>
      </c>
      <c r="C10" s="55" t="s">
        <v>27</v>
      </c>
      <c r="D10" s="143">
        <v>5008410</v>
      </c>
      <c r="E10" s="55" t="s">
        <v>28</v>
      </c>
      <c r="F10" s="61">
        <f>D10/B10</f>
        <v>0.22171001720989364</v>
      </c>
      <c r="G10" s="55" t="s">
        <v>29</v>
      </c>
      <c r="H10" s="144">
        <f>B10/H8</f>
        <v>2011.7475287202778</v>
      </c>
      <c r="I10" s="55" t="s">
        <v>30</v>
      </c>
      <c r="J10" s="106">
        <v>96449</v>
      </c>
    </row>
    <row r="11" spans="1:12" ht="16.5" customHeight="1">
      <c r="A11" s="131" t="s">
        <v>31</v>
      </c>
      <c r="B11" s="58">
        <v>30</v>
      </c>
      <c r="C11" s="55" t="s">
        <v>32</v>
      </c>
      <c r="D11" s="58">
        <v>22</v>
      </c>
      <c r="E11" s="55" t="s">
        <v>33</v>
      </c>
      <c r="F11" s="63">
        <f>B11-D11</f>
        <v>8</v>
      </c>
      <c r="G11" s="55" t="s">
        <v>34</v>
      </c>
      <c r="H11" s="144">
        <f>B10/J11</f>
        <v>250.02670724958494</v>
      </c>
      <c r="I11" s="55" t="s">
        <v>35</v>
      </c>
      <c r="J11" s="106">
        <v>90350</v>
      </c>
    </row>
    <row r="12" spans="1:12" ht="16.5" customHeight="1" thickBot="1">
      <c r="A12" s="93" t="s">
        <v>36</v>
      </c>
      <c r="B12" s="107">
        <v>1516</v>
      </c>
      <c r="C12" s="95" t="s">
        <v>37</v>
      </c>
      <c r="D12" s="145">
        <f>B7*(F7-0.5%)/B12</f>
        <v>2682.5546141160949</v>
      </c>
      <c r="E12" s="108"/>
      <c r="F12" s="109"/>
      <c r="G12" s="55" t="s">
        <v>38</v>
      </c>
      <c r="H12" s="146">
        <f>J11/H8</f>
        <v>8.0461305548134288</v>
      </c>
      <c r="I12" s="95" t="s">
        <v>39</v>
      </c>
      <c r="J12" s="110">
        <f>J9/H12</f>
        <v>1.0695997239451647</v>
      </c>
    </row>
    <row r="13" spans="1:12" ht="16.5" customHeight="1">
      <c r="G13" s="131" t="s">
        <v>40</v>
      </c>
      <c r="H13" s="111">
        <f>H7/H10</f>
        <v>0.9455143982887757</v>
      </c>
    </row>
    <row r="14" spans="1:12" ht="16.5" customHeight="1">
      <c r="G14" s="131" t="s">
        <v>41</v>
      </c>
      <c r="H14" s="111">
        <f>H6/H8</f>
        <v>0.99804078724730605</v>
      </c>
    </row>
    <row r="15" spans="1:12" ht="16.5" customHeight="1" thickBot="1">
      <c r="G15" s="93" t="s">
        <v>42</v>
      </c>
      <c r="H15" s="112">
        <f>J8/H11</f>
        <v>0.88398900740296904</v>
      </c>
    </row>
    <row r="16" spans="1:12" ht="16.5" customHeight="1" thickBot="1"/>
    <row r="17" spans="1:12" ht="16.5" customHeight="1" thickBot="1">
      <c r="A17" s="185" t="s">
        <v>43</v>
      </c>
      <c r="B17" s="186"/>
      <c r="H17" s="187" t="s">
        <v>44</v>
      </c>
      <c r="I17" s="188"/>
    </row>
    <row r="18" spans="1:12" ht="16.5" customHeight="1">
      <c r="A18" s="97"/>
      <c r="B18" s="98" t="s">
        <v>45</v>
      </c>
      <c r="C18" s="91" t="s">
        <v>46</v>
      </c>
      <c r="D18" s="98" t="s">
        <v>47</v>
      </c>
      <c r="E18" s="91" t="s">
        <v>48</v>
      </c>
      <c r="F18" s="99" t="s">
        <v>49</v>
      </c>
      <c r="H18" s="97" t="s">
        <v>50</v>
      </c>
      <c r="I18" s="84" t="s">
        <v>51</v>
      </c>
      <c r="J18" s="84" t="s">
        <v>52</v>
      </c>
      <c r="K18" s="84" t="s">
        <v>53</v>
      </c>
      <c r="L18" s="85" t="s">
        <v>54</v>
      </c>
    </row>
    <row r="19" spans="1:12" ht="16.5" customHeight="1">
      <c r="A19" s="131" t="s">
        <v>55</v>
      </c>
      <c r="B19" s="147">
        <f>B21/$D$11</f>
        <v>528434.31818181823</v>
      </c>
      <c r="C19" s="144">
        <f>C21/$D$11</f>
        <v>112556.09090909091</v>
      </c>
      <c r="D19" s="148">
        <f>D21/$D$11</f>
        <v>311.09090909090907</v>
      </c>
      <c r="E19" s="149">
        <f>E21/$D$11</f>
        <v>2423.7727272727275</v>
      </c>
      <c r="F19" s="150">
        <f>E19/D19</f>
        <v>7.7912039742840458</v>
      </c>
      <c r="H19" s="131" t="s">
        <v>56</v>
      </c>
      <c r="I19" s="49" t="s">
        <v>129</v>
      </c>
      <c r="J19" s="49" t="s">
        <v>130</v>
      </c>
      <c r="K19" s="49" t="s">
        <v>136</v>
      </c>
      <c r="L19" s="86">
        <v>1740</v>
      </c>
    </row>
    <row r="20" spans="1:12" ht="16.5" customHeight="1" thickBot="1">
      <c r="A20" s="131" t="s">
        <v>57</v>
      </c>
      <c r="B20" s="151">
        <f>B22/$F$11</f>
        <v>1211460.75</v>
      </c>
      <c r="C20" s="152">
        <f>C22/$F$11</f>
        <v>212138.125</v>
      </c>
      <c r="D20" s="59">
        <f>D22/$F$11</f>
        <v>545.375</v>
      </c>
      <c r="E20" s="69">
        <f>E22/$F$11</f>
        <v>5390.75</v>
      </c>
      <c r="F20" s="153">
        <f>E20/D20</f>
        <v>9.884483153793262</v>
      </c>
      <c r="H20" s="131" t="s">
        <v>58</v>
      </c>
      <c r="I20" s="49" t="s">
        <v>130</v>
      </c>
      <c r="J20" s="49" t="s">
        <v>132</v>
      </c>
      <c r="K20" s="49" t="s">
        <v>129</v>
      </c>
      <c r="L20" s="86">
        <v>1467</v>
      </c>
    </row>
    <row r="21" spans="1:12" ht="16.5" customHeight="1">
      <c r="A21" s="131" t="s">
        <v>59</v>
      </c>
      <c r="B21" s="154">
        <v>11625555</v>
      </c>
      <c r="C21" s="155">
        <v>2476234</v>
      </c>
      <c r="D21" s="60">
        <v>6844</v>
      </c>
      <c r="E21" s="101">
        <v>53323</v>
      </c>
      <c r="F21" s="100"/>
      <c r="H21" s="131" t="s">
        <v>60</v>
      </c>
      <c r="I21" s="49" t="s">
        <v>131</v>
      </c>
      <c r="J21" s="49" t="s">
        <v>141</v>
      </c>
      <c r="K21" s="49" t="s">
        <v>137</v>
      </c>
      <c r="L21" s="86">
        <v>980</v>
      </c>
    </row>
    <row r="22" spans="1:12" ht="16.5" customHeight="1" thickBot="1">
      <c r="A22" s="93" t="s">
        <v>61</v>
      </c>
      <c r="B22" s="156">
        <f>B7-B21</f>
        <v>9691686</v>
      </c>
      <c r="C22" s="156">
        <f>D7-C21</f>
        <v>1697105</v>
      </c>
      <c r="D22" s="102">
        <f>H6-D21</f>
        <v>4363</v>
      </c>
      <c r="E22" s="103">
        <f>J10-E21</f>
        <v>43126</v>
      </c>
      <c r="F22" s="100"/>
      <c r="H22" s="131" t="s">
        <v>62</v>
      </c>
      <c r="I22" s="49" t="s">
        <v>132</v>
      </c>
      <c r="J22" s="49" t="s">
        <v>142</v>
      </c>
      <c r="K22" s="49" t="s">
        <v>138</v>
      </c>
      <c r="L22" s="86">
        <v>937</v>
      </c>
    </row>
    <row r="23" spans="1:12" ht="16.5" customHeight="1" thickBot="1">
      <c r="H23" s="131" t="s">
        <v>63</v>
      </c>
      <c r="I23" s="49" t="s">
        <v>133</v>
      </c>
      <c r="J23" s="49" t="s">
        <v>131</v>
      </c>
      <c r="K23" s="49" t="s">
        <v>132</v>
      </c>
      <c r="L23" s="86">
        <v>804</v>
      </c>
    </row>
    <row r="24" spans="1:12" ht="16.5" customHeight="1" thickBot="1">
      <c r="A24" s="185" t="s">
        <v>64</v>
      </c>
      <c r="B24" s="186"/>
      <c r="H24" s="131" t="s">
        <v>65</v>
      </c>
      <c r="I24" s="49" t="s">
        <v>134</v>
      </c>
      <c r="J24" s="49" t="s">
        <v>143</v>
      </c>
      <c r="K24" s="49" t="s">
        <v>163</v>
      </c>
      <c r="L24" s="86">
        <v>785</v>
      </c>
    </row>
    <row r="25" spans="1:12" ht="16.5" customHeight="1">
      <c r="A25" s="97" t="s">
        <v>66</v>
      </c>
      <c r="B25" s="90">
        <f>D25*F25</f>
        <v>0.94366193442179258</v>
      </c>
      <c r="C25" s="91" t="s">
        <v>47</v>
      </c>
      <c r="D25" s="90">
        <f>H6/H8</f>
        <v>0.99804078724730605</v>
      </c>
      <c r="E25" s="91" t="s">
        <v>67</v>
      </c>
      <c r="F25" s="92">
        <f>H7/H10</f>
        <v>0.9455143982887757</v>
      </c>
      <c r="H25" s="131" t="s">
        <v>68</v>
      </c>
      <c r="I25" s="49" t="s">
        <v>161</v>
      </c>
      <c r="J25" s="49" t="s">
        <v>164</v>
      </c>
      <c r="K25" s="49" t="s">
        <v>139</v>
      </c>
      <c r="L25" s="86">
        <v>674</v>
      </c>
    </row>
    <row r="26" spans="1:12" ht="16.5" customHeight="1" thickBot="1">
      <c r="A26" s="93" t="s">
        <v>67</v>
      </c>
      <c r="B26" s="94">
        <f>D26*F26</f>
        <v>0.94551439828877581</v>
      </c>
      <c r="C26" s="95" t="s">
        <v>69</v>
      </c>
      <c r="D26" s="94">
        <f>J8/H11</f>
        <v>0.88398900740296904</v>
      </c>
      <c r="E26" s="95" t="s">
        <v>70</v>
      </c>
      <c r="F26" s="96">
        <f>J9/H12</f>
        <v>1.0695997239451647</v>
      </c>
      <c r="H26" s="131" t="s">
        <v>71</v>
      </c>
      <c r="I26" s="49" t="s">
        <v>135</v>
      </c>
      <c r="J26" s="49" t="s">
        <v>165</v>
      </c>
      <c r="K26" s="49" t="s">
        <v>130</v>
      </c>
      <c r="L26" s="86">
        <v>662</v>
      </c>
    </row>
    <row r="27" spans="1:12" ht="16.5" customHeight="1" thickBot="1">
      <c r="H27" s="131" t="s">
        <v>72</v>
      </c>
      <c r="I27" s="49" t="s">
        <v>162</v>
      </c>
      <c r="J27" s="49" t="s">
        <v>136</v>
      </c>
      <c r="K27" s="49" t="s">
        <v>140</v>
      </c>
      <c r="L27" s="86">
        <v>656</v>
      </c>
    </row>
    <row r="28" spans="1:12" ht="19.5" customHeight="1" thickBot="1">
      <c r="A28" s="187" t="s">
        <v>73</v>
      </c>
      <c r="B28" s="188"/>
      <c r="H28" s="93" t="s">
        <v>74</v>
      </c>
      <c r="I28" s="87" t="s">
        <v>163</v>
      </c>
      <c r="J28" s="87" t="s">
        <v>166</v>
      </c>
      <c r="K28" s="87" t="s">
        <v>131</v>
      </c>
      <c r="L28" s="88">
        <v>540</v>
      </c>
    </row>
    <row r="29" spans="1:12" ht="19.5" customHeight="1">
      <c r="A29" s="89" t="s">
        <v>9</v>
      </c>
      <c r="B29" s="157">
        <v>24200000</v>
      </c>
    </row>
    <row r="30" spans="1:12" ht="19.5" customHeight="1">
      <c r="A30" s="131" t="s">
        <v>75</v>
      </c>
      <c r="B30" s="158"/>
    </row>
    <row r="31" spans="1:12" ht="19.5" customHeight="1">
      <c r="A31" s="131" t="s">
        <v>76</v>
      </c>
      <c r="B31" s="158"/>
    </row>
    <row r="32" spans="1:12" ht="19.5" customHeight="1" thickBot="1">
      <c r="A32" s="93" t="s">
        <v>77</v>
      </c>
      <c r="B32" s="159"/>
    </row>
    <row r="33" ht="19.5" customHeight="1"/>
    <row r="34" ht="19.5" customHeight="1"/>
    <row r="35" ht="19.5" customHeight="1"/>
  </sheetData>
  <mergeCells count="5">
    <mergeCell ref="A5:B5"/>
    <mergeCell ref="A28:B28"/>
    <mergeCell ref="H17:I17"/>
    <mergeCell ref="A17:B17"/>
    <mergeCell ref="A24:B24"/>
  </mergeCells>
  <phoneticPr fontId="7"/>
  <printOptions horizontalCentered="1" verticalCentered="1"/>
  <pageMargins left="0" right="0" top="0" bottom="0" header="0" footer="0"/>
  <pageSetup paperSize="9" scale="9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21"/>
  <sheetViews>
    <sheetView workbookViewId="0">
      <selection activeCell="H7" sqref="H7"/>
    </sheetView>
  </sheetViews>
  <sheetFormatPr defaultRowHeight="13.5"/>
  <cols>
    <col min="1" max="8" width="14.75" style="121" customWidth="1"/>
  </cols>
  <sheetData>
    <row r="1" spans="1:8" ht="18.75" customHeight="1">
      <c r="A1" s="16" t="s">
        <v>78</v>
      </c>
    </row>
    <row r="2" spans="1:8" ht="16.5" customHeight="1">
      <c r="A2" s="46" t="s">
        <v>9</v>
      </c>
      <c r="B2" s="160"/>
      <c r="C2" s="46" t="s">
        <v>10</v>
      </c>
      <c r="D2" s="160">
        <v>0</v>
      </c>
      <c r="E2" s="46" t="s">
        <v>79</v>
      </c>
      <c r="F2" s="47"/>
      <c r="G2" s="46" t="s">
        <v>11</v>
      </c>
      <c r="H2" s="45" t="e">
        <f>D2/B2</f>
        <v>#DIV/0!</v>
      </c>
    </row>
    <row r="3" spans="1:8" ht="16.5" customHeight="1">
      <c r="A3" s="46" t="s">
        <v>14</v>
      </c>
      <c r="B3" s="160"/>
      <c r="C3" s="46" t="s">
        <v>15</v>
      </c>
      <c r="D3" s="160">
        <v>0</v>
      </c>
      <c r="E3" s="46" t="s">
        <v>80</v>
      </c>
      <c r="F3" s="47"/>
      <c r="G3" s="46" t="s">
        <v>16</v>
      </c>
      <c r="H3" s="45" t="e">
        <f>D3/B3</f>
        <v>#DIV/0!</v>
      </c>
    </row>
    <row r="4" spans="1:8" ht="16.5" customHeight="1">
      <c r="A4" s="46" t="s">
        <v>19</v>
      </c>
      <c r="B4" s="45" t="e">
        <f>B3/B2</f>
        <v>#DIV/0!</v>
      </c>
      <c r="C4" s="46" t="s">
        <v>20</v>
      </c>
      <c r="D4" s="45" t="e">
        <f>D3/D2</f>
        <v>#DIV/0!</v>
      </c>
      <c r="E4" s="46" t="s">
        <v>81</v>
      </c>
      <c r="F4" s="161">
        <f>F3-F5</f>
        <v>0</v>
      </c>
      <c r="G4" s="46" t="s">
        <v>20</v>
      </c>
      <c r="H4" s="45" t="e">
        <f>H3/H2</f>
        <v>#DIV/0!</v>
      </c>
    </row>
    <row r="5" spans="1:8" ht="16.5" customHeight="1">
      <c r="A5" s="46" t="s">
        <v>82</v>
      </c>
      <c r="B5" s="160"/>
      <c r="C5" s="46" t="s">
        <v>82</v>
      </c>
      <c r="D5" s="160">
        <v>0</v>
      </c>
      <c r="E5" s="46" t="s">
        <v>83</v>
      </c>
      <c r="F5" s="47"/>
      <c r="G5" s="46" t="s">
        <v>82</v>
      </c>
      <c r="H5" s="162" t="e">
        <f>D5/B5</f>
        <v>#DIV/0!</v>
      </c>
    </row>
    <row r="6" spans="1:8" ht="16.5" customHeight="1">
      <c r="A6" s="46" t="s">
        <v>23</v>
      </c>
      <c r="B6" s="45" t="e">
        <f>B3/B5</f>
        <v>#DIV/0!</v>
      </c>
      <c r="C6" s="46" t="s">
        <v>84</v>
      </c>
      <c r="D6" s="45" t="e">
        <f>D3/D5</f>
        <v>#DIV/0!</v>
      </c>
      <c r="E6" s="46" t="s">
        <v>85</v>
      </c>
      <c r="F6" s="163" t="e">
        <f>B3/F3</f>
        <v>#DIV/0!</v>
      </c>
      <c r="G6" s="46" t="s">
        <v>84</v>
      </c>
      <c r="H6" s="45" t="e">
        <f>H3/H5</f>
        <v>#DIV/0!</v>
      </c>
    </row>
    <row r="7" spans="1:8" ht="16.5" customHeight="1">
      <c r="A7" s="46" t="s">
        <v>86</v>
      </c>
      <c r="B7" s="164" t="e">
        <f>B3/H7</f>
        <v>#DIV/0!</v>
      </c>
      <c r="C7" s="46" t="s">
        <v>87</v>
      </c>
      <c r="D7" s="164" t="e">
        <f>D3/H7</f>
        <v>#DIV/0!</v>
      </c>
      <c r="E7" s="46" t="s">
        <v>88</v>
      </c>
      <c r="F7" s="48"/>
      <c r="G7" s="46" t="s">
        <v>31</v>
      </c>
      <c r="H7" s="165"/>
    </row>
    <row r="8" spans="1:8" ht="16.5" customHeight="1">
      <c r="A8" s="40"/>
      <c r="B8" s="41"/>
      <c r="C8" s="40"/>
      <c r="D8" s="41"/>
      <c r="E8" s="40"/>
      <c r="F8" s="42"/>
      <c r="G8" s="40"/>
      <c r="H8" s="41"/>
    </row>
    <row r="9" spans="1:8" ht="14.25" customHeight="1">
      <c r="A9" s="40"/>
      <c r="B9" s="39"/>
      <c r="C9" s="40"/>
      <c r="D9" s="39"/>
      <c r="E9" s="40"/>
      <c r="F9" s="166"/>
      <c r="G9" s="40"/>
      <c r="H9" s="39"/>
    </row>
    <row r="11" spans="1:8" ht="14.25" customHeight="1">
      <c r="A11" s="44"/>
      <c r="B11" s="44"/>
      <c r="C11" s="44"/>
      <c r="D11" s="44"/>
    </row>
    <row r="12" spans="1:8" ht="14.25" customHeight="1">
      <c r="A12" s="44"/>
      <c r="B12" s="44"/>
      <c r="C12" s="44"/>
      <c r="D12" s="44"/>
    </row>
    <row r="13" spans="1:8" ht="14.25" customHeight="1">
      <c r="A13" s="44"/>
      <c r="B13" s="44"/>
      <c r="C13" s="44"/>
      <c r="D13" s="44"/>
    </row>
    <row r="14" spans="1:8" ht="14.25" customHeight="1">
      <c r="A14" s="44"/>
      <c r="B14" s="44"/>
      <c r="C14" s="44"/>
      <c r="D14" s="44"/>
    </row>
    <row r="15" spans="1:8" ht="14.25" customHeight="1">
      <c r="A15" s="44"/>
      <c r="B15" s="44"/>
      <c r="C15" s="44"/>
      <c r="D15" s="44"/>
    </row>
    <row r="16" spans="1:8" ht="14.25" customHeight="1">
      <c r="A16" s="43"/>
      <c r="B16" s="43"/>
      <c r="C16" s="43"/>
      <c r="D16" s="44"/>
    </row>
    <row r="17" spans="1:4" ht="14.25" customHeight="1">
      <c r="A17" s="43"/>
      <c r="B17" s="43"/>
      <c r="C17" s="43"/>
      <c r="D17" s="44"/>
    </row>
    <row r="18" spans="1:4" ht="14.25" customHeight="1">
      <c r="A18" s="43"/>
      <c r="B18" s="43"/>
      <c r="C18" s="44"/>
      <c r="D18" s="43"/>
    </row>
    <row r="19" spans="1:4" ht="14.25" customHeight="1">
      <c r="A19" s="43"/>
      <c r="B19" s="43"/>
      <c r="C19" s="44"/>
      <c r="D19" s="43"/>
    </row>
    <row r="20" spans="1:4" ht="14.25" customHeight="1">
      <c r="A20" s="43"/>
      <c r="B20" s="43"/>
      <c r="C20" s="43"/>
      <c r="D20" s="44"/>
    </row>
    <row r="21" spans="1:4" ht="14.25" customHeight="1">
      <c r="A21" s="43"/>
      <c r="B21" s="43"/>
      <c r="C21" s="167"/>
      <c r="D21" s="43"/>
    </row>
  </sheetData>
  <phoneticPr fontId="7"/>
  <pageMargins left="0" right="0" top="0.74803149606299213" bottom="0.74803149606299213" header="0.31496062992125978" footer="0.31496062992125978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64"/>
  <sheetViews>
    <sheetView zoomScale="85" zoomScaleNormal="85" workbookViewId="0">
      <selection activeCell="G55" sqref="G55:K55"/>
    </sheetView>
  </sheetViews>
  <sheetFormatPr defaultRowHeight="13.5"/>
  <cols>
    <col min="1" max="1" width="14" style="4" customWidth="1"/>
    <col min="2" max="2" width="15.625" style="3" customWidth="1"/>
    <col min="3" max="3" width="14" style="4" customWidth="1"/>
    <col min="4" max="4" width="15.625" style="3" customWidth="1"/>
    <col min="5" max="5" width="14" style="4" customWidth="1"/>
    <col min="6" max="6" width="13.125" style="3" customWidth="1"/>
    <col min="7" max="7" width="14.5" style="4" customWidth="1"/>
    <col min="8" max="8" width="16.125" style="3" customWidth="1"/>
    <col min="9" max="9" width="16.125" style="4" customWidth="1"/>
    <col min="10" max="10" width="16.125" style="3" customWidth="1"/>
    <col min="11" max="11" width="19.125" style="3" customWidth="1"/>
    <col min="12" max="25" width="9" style="3" customWidth="1"/>
    <col min="26" max="16384" width="9" style="3"/>
  </cols>
  <sheetData>
    <row r="1" spans="1:11" ht="17.25" customHeight="1">
      <c r="A1" s="13" t="str">
        <f>ドラック実績!B3</f>
        <v>久島　麗華</v>
      </c>
      <c r="B1" s="8" t="s">
        <v>89</v>
      </c>
      <c r="D1" s="5"/>
      <c r="E1" s="5"/>
      <c r="F1" s="5"/>
    </row>
    <row r="2" spans="1:11" s="21" customFormat="1" ht="18.75" customHeight="1">
      <c r="A2" s="21" t="s">
        <v>90</v>
      </c>
      <c r="B2" s="168">
        <v>7</v>
      </c>
      <c r="C2" s="19" t="s">
        <v>91</v>
      </c>
      <c r="D2" s="31" t="s">
        <v>92</v>
      </c>
      <c r="E2" s="169">
        <v>44368</v>
      </c>
      <c r="F2" s="20" t="s">
        <v>7</v>
      </c>
      <c r="G2" s="170">
        <v>44397</v>
      </c>
      <c r="H2" s="31" t="s">
        <v>93</v>
      </c>
      <c r="I2" s="83" t="str">
        <f>ドラック実績!D3</f>
        <v>豊住町</v>
      </c>
      <c r="J2" s="31" t="s">
        <v>94</v>
      </c>
      <c r="K2" s="83" t="str">
        <f>ドラック実績!F3</f>
        <v>小堀　匡弘</v>
      </c>
    </row>
    <row r="3" spans="1:11" s="21" customFormat="1" ht="6.75" customHeight="1" thickBot="1">
      <c r="B3" s="20"/>
      <c r="C3" s="19"/>
      <c r="D3" s="31"/>
      <c r="E3" s="171"/>
      <c r="F3" s="20"/>
      <c r="G3" s="171"/>
    </row>
    <row r="4" spans="1:11" s="44" customFormat="1" ht="14.25" customHeight="1">
      <c r="A4" s="201" t="s">
        <v>95</v>
      </c>
      <c r="B4" s="75" t="s">
        <v>9</v>
      </c>
      <c r="C4" s="172">
        <f>+ドラック実績!B6</f>
        <v>22200000</v>
      </c>
      <c r="D4" s="70" t="s">
        <v>10</v>
      </c>
      <c r="E4" s="172">
        <f>+ドラック実績!D6</f>
        <v>4120000</v>
      </c>
      <c r="F4" s="70" t="s">
        <v>11</v>
      </c>
      <c r="G4" s="78">
        <f>+ドラック実績!F6</f>
        <v>0.18558558558558558</v>
      </c>
      <c r="H4" s="70" t="s">
        <v>12</v>
      </c>
      <c r="I4" s="79">
        <f>+ドラック実績!H6</f>
        <v>11207</v>
      </c>
      <c r="J4" s="70" t="s">
        <v>13</v>
      </c>
      <c r="K4" s="173">
        <f>+ドラック実績!J6</f>
        <v>710574.7</v>
      </c>
    </row>
    <row r="5" spans="1:11" s="44" customFormat="1" ht="15" customHeight="1" thickBot="1">
      <c r="A5" s="202"/>
      <c r="B5" s="130" t="s">
        <v>14</v>
      </c>
      <c r="C5" s="174">
        <f>+ドラック実績!B7</f>
        <v>21317241</v>
      </c>
      <c r="D5" s="71" t="s">
        <v>15</v>
      </c>
      <c r="E5" s="174">
        <f>+ドラック実績!D7</f>
        <v>4173339</v>
      </c>
      <c r="F5" s="71" t="s">
        <v>16</v>
      </c>
      <c r="G5" s="80">
        <f>+ドラック実績!F7</f>
        <v>0.19577294266176379</v>
      </c>
      <c r="H5" s="71" t="s">
        <v>17</v>
      </c>
      <c r="I5" s="175">
        <f>+ドラック実績!H7</f>
        <v>1902.136254126885</v>
      </c>
      <c r="J5" s="71" t="s">
        <v>18</v>
      </c>
      <c r="K5" s="176">
        <f>+ドラック実績!J7</f>
        <v>373.56666666666666</v>
      </c>
    </row>
    <row r="6" spans="1:11" s="44" customFormat="1" ht="14.25" customHeight="1">
      <c r="B6" s="130" t="s">
        <v>19</v>
      </c>
      <c r="C6" s="80">
        <f>+ドラック実績!B8</f>
        <v>0.96023608108108105</v>
      </c>
      <c r="D6" s="71" t="s">
        <v>20</v>
      </c>
      <c r="E6" s="80">
        <f>+ドラック実績!D8</f>
        <v>1.012946359223301</v>
      </c>
      <c r="F6" s="71" t="s">
        <v>20</v>
      </c>
      <c r="G6" s="80">
        <f>+ドラック実績!F8</f>
        <v>1.0548930405561059</v>
      </c>
      <c r="H6" s="71" t="s">
        <v>21</v>
      </c>
      <c r="I6" s="81">
        <f>+ドラック実績!H8</f>
        <v>11229</v>
      </c>
      <c r="J6" s="71" t="s">
        <v>22</v>
      </c>
      <c r="K6" s="177">
        <f>+ドラック実績!J8</f>
        <v>221.02086076579332</v>
      </c>
    </row>
    <row r="7" spans="1:11" s="44" customFormat="1" ht="15" customHeight="1" thickBot="1">
      <c r="B7" s="130" t="s">
        <v>23</v>
      </c>
      <c r="C7" s="80">
        <f>+ドラック実績!B9</f>
        <v>0.94366193442179258</v>
      </c>
      <c r="D7" s="71" t="s">
        <v>84</v>
      </c>
      <c r="E7" s="80">
        <f>+ドラック実績!D9</f>
        <v>0.83326624617393541</v>
      </c>
      <c r="F7" s="77" t="s">
        <v>84</v>
      </c>
      <c r="G7" s="82">
        <f>+ドラック実績!F9</f>
        <v>0.88301351975641618</v>
      </c>
      <c r="H7" s="77" t="s">
        <v>96</v>
      </c>
      <c r="I7" s="119">
        <f>+ドラック実績!H9</f>
        <v>-22</v>
      </c>
      <c r="J7" s="77" t="s">
        <v>25</v>
      </c>
      <c r="K7" s="178">
        <f>+ドラック実績!J9</f>
        <v>8.6061390202551973</v>
      </c>
    </row>
    <row r="8" spans="1:11" s="44" customFormat="1" ht="15" customHeight="1" thickBot="1">
      <c r="B8" s="132" t="s">
        <v>36</v>
      </c>
      <c r="C8" s="179">
        <f>+ドラック実績!B12</f>
        <v>1516</v>
      </c>
      <c r="D8" s="72" t="s">
        <v>37</v>
      </c>
      <c r="E8" s="180">
        <f>+ドラック実績!D12</f>
        <v>2682.5546141160949</v>
      </c>
      <c r="F8" s="203" t="s">
        <v>97</v>
      </c>
      <c r="G8" s="204"/>
      <c r="H8" s="204"/>
      <c r="I8" s="204"/>
      <c r="J8" s="204"/>
      <c r="K8" s="204"/>
    </row>
    <row r="9" spans="1:11" s="44" customFormat="1" ht="6" customHeight="1" thickBot="1">
      <c r="A9" s="40"/>
      <c r="B9" s="73"/>
      <c r="C9" s="40"/>
      <c r="D9" s="73"/>
      <c r="F9" s="37"/>
      <c r="G9" s="37"/>
      <c r="H9" s="37"/>
      <c r="I9" s="37"/>
      <c r="J9" s="37"/>
      <c r="K9" s="37"/>
    </row>
    <row r="10" spans="1:11" s="44" customFormat="1" ht="14.25" customHeight="1">
      <c r="A10" s="205" t="s">
        <v>98</v>
      </c>
      <c r="B10" s="75" t="s">
        <v>9</v>
      </c>
      <c r="C10" s="181">
        <f>調剤実績!B2</f>
        <v>0</v>
      </c>
      <c r="D10" s="70" t="s">
        <v>10</v>
      </c>
      <c r="E10" s="181">
        <f>調剤実績!D2</f>
        <v>0</v>
      </c>
      <c r="F10" s="70" t="s">
        <v>79</v>
      </c>
      <c r="G10" s="33">
        <f>調剤実績!F2</f>
        <v>0</v>
      </c>
      <c r="H10" s="70" t="s">
        <v>11</v>
      </c>
      <c r="I10" s="36" t="e">
        <f>調剤実績!H2</f>
        <v>#DIV/0!</v>
      </c>
      <c r="J10" s="182"/>
    </row>
    <row r="11" spans="1:11" s="44" customFormat="1" ht="15" customHeight="1" thickBot="1">
      <c r="A11" s="202"/>
      <c r="B11" s="130" t="s">
        <v>14</v>
      </c>
      <c r="C11" s="164">
        <f>調剤実績!B3</f>
        <v>0</v>
      </c>
      <c r="D11" s="71" t="s">
        <v>15</v>
      </c>
      <c r="E11" s="164">
        <f>調剤実績!D3</f>
        <v>0</v>
      </c>
      <c r="F11" s="71" t="s">
        <v>80</v>
      </c>
      <c r="G11" s="15">
        <f>調剤実績!F3</f>
        <v>0</v>
      </c>
      <c r="H11" s="71" t="s">
        <v>16</v>
      </c>
      <c r="I11" s="34" t="e">
        <f>調剤実績!H3</f>
        <v>#DIV/0!</v>
      </c>
      <c r="J11" s="182"/>
    </row>
    <row r="12" spans="1:11" s="44" customFormat="1" ht="14.25" customHeight="1">
      <c r="B12" s="130" t="s">
        <v>19</v>
      </c>
      <c r="C12" s="11" t="e">
        <f>調剤実績!B4</f>
        <v>#DIV/0!</v>
      </c>
      <c r="D12" s="71" t="s">
        <v>20</v>
      </c>
      <c r="E12" s="11" t="e">
        <f>調剤実績!D4</f>
        <v>#DIV/0!</v>
      </c>
      <c r="F12" s="71" t="s">
        <v>81</v>
      </c>
      <c r="G12" s="161">
        <f>調剤実績!F4</f>
        <v>0</v>
      </c>
      <c r="H12" s="71" t="s">
        <v>20</v>
      </c>
      <c r="I12" s="34" t="e">
        <f>調剤実績!H4</f>
        <v>#DIV/0!</v>
      </c>
      <c r="J12" s="183"/>
    </row>
    <row r="13" spans="1:11" s="44" customFormat="1" ht="15" customHeight="1" thickBot="1">
      <c r="B13" s="76" t="s">
        <v>84</v>
      </c>
      <c r="C13" s="32" t="e">
        <f>調剤実績!B6</f>
        <v>#DIV/0!</v>
      </c>
      <c r="D13" s="74" t="s">
        <v>84</v>
      </c>
      <c r="E13" s="32" t="e">
        <f>調剤実績!D6</f>
        <v>#DIV/0!</v>
      </c>
      <c r="F13" s="74" t="s">
        <v>85</v>
      </c>
      <c r="G13" s="184" t="e">
        <f>調剤実績!F6</f>
        <v>#DIV/0!</v>
      </c>
      <c r="H13" s="74" t="s">
        <v>84</v>
      </c>
      <c r="I13" s="35" t="e">
        <f>調剤実績!H6</f>
        <v>#DIV/0!</v>
      </c>
    </row>
    <row r="14" spans="1:11" s="2" customFormat="1" ht="15.75" customHeight="1" thickBot="1">
      <c r="A14" s="6"/>
      <c r="B14" s="52"/>
      <c r="C14" s="52" t="s">
        <v>99</v>
      </c>
      <c r="D14" s="17"/>
      <c r="E14" s="6"/>
      <c r="F14" s="7"/>
      <c r="G14" s="6"/>
      <c r="H14" s="17"/>
      <c r="I14" s="6"/>
      <c r="J14" s="17"/>
    </row>
    <row r="15" spans="1:11" s="2" customFormat="1" ht="10.5" customHeight="1">
      <c r="A15" s="218" t="s">
        <v>100</v>
      </c>
      <c r="B15" s="219"/>
      <c r="C15" s="6"/>
      <c r="D15" s="17"/>
      <c r="E15" s="6"/>
      <c r="F15" s="7"/>
      <c r="G15" s="6"/>
      <c r="H15" s="17"/>
      <c r="I15" s="6"/>
      <c r="J15" s="17"/>
    </row>
    <row r="16" spans="1:11" s="44" customFormat="1" ht="10.5" customHeight="1" thickBot="1">
      <c r="A16" s="220"/>
      <c r="B16" s="221"/>
      <c r="C16" s="43"/>
      <c r="D16" s="43"/>
      <c r="E16" s="43"/>
      <c r="F16" s="43"/>
      <c r="G16" s="43"/>
      <c r="H16" s="43"/>
      <c r="I16" s="43"/>
      <c r="J16" s="43"/>
      <c r="K16" s="43"/>
    </row>
    <row r="17" spans="1:23" s="1" customFormat="1" ht="10.5" customHeight="1">
      <c r="A17" s="253" t="s">
        <v>73</v>
      </c>
      <c r="B17" s="117"/>
      <c r="C17" s="244" t="s">
        <v>101</v>
      </c>
      <c r="D17" s="230" t="s">
        <v>55</v>
      </c>
      <c r="E17" s="224" t="s">
        <v>57</v>
      </c>
      <c r="F17" s="242" t="s">
        <v>64</v>
      </c>
      <c r="I17" s="10"/>
      <c r="J17" s="10"/>
      <c r="K17" s="10"/>
      <c r="O17" s="18"/>
      <c r="P17" s="18"/>
      <c r="Q17" s="18"/>
    </row>
    <row r="18" spans="1:23" s="1" customFormat="1" ht="10.5" customHeight="1" thickBot="1">
      <c r="A18" s="254"/>
      <c r="B18" s="118"/>
      <c r="C18" s="235"/>
      <c r="D18" s="217"/>
      <c r="E18" s="225"/>
      <c r="F18" s="243"/>
      <c r="I18" s="10"/>
      <c r="J18" s="10"/>
      <c r="K18" s="10"/>
      <c r="O18" s="18"/>
      <c r="P18" s="18"/>
      <c r="Q18" s="18"/>
    </row>
    <row r="19" spans="1:23" s="1" customFormat="1" ht="10.5" customHeight="1">
      <c r="A19" s="258" t="s">
        <v>9</v>
      </c>
      <c r="B19" s="255">
        <f>ドラック実績!B29</f>
        <v>24200000</v>
      </c>
      <c r="C19" s="234" t="s">
        <v>45</v>
      </c>
      <c r="D19" s="240">
        <f>ドラック実績!B19</f>
        <v>528434.31818181823</v>
      </c>
      <c r="E19" s="238">
        <f>ドラック実績!B20</f>
        <v>1211460.75</v>
      </c>
      <c r="F19" s="245" t="s">
        <v>102</v>
      </c>
      <c r="G19" s="231">
        <f>ドラック実績!B9</f>
        <v>0.94366193442179258</v>
      </c>
      <c r="H19" s="206" t="s">
        <v>12</v>
      </c>
      <c r="I19" s="231">
        <f>ドラック実績!H14</f>
        <v>0.99804078724730605</v>
      </c>
      <c r="J19" s="206" t="s">
        <v>103</v>
      </c>
      <c r="K19" s="213">
        <f>ドラック実績!H13</f>
        <v>0.9455143982887757</v>
      </c>
      <c r="O19" s="18"/>
      <c r="P19" s="18"/>
      <c r="Q19" s="18"/>
    </row>
    <row r="20" spans="1:23" s="1" customFormat="1" ht="10.5" customHeight="1">
      <c r="A20" s="254"/>
      <c r="B20" s="225"/>
      <c r="C20" s="235"/>
      <c r="D20" s="217"/>
      <c r="E20" s="225"/>
      <c r="F20" s="233"/>
      <c r="G20" s="207"/>
      <c r="H20" s="207"/>
      <c r="I20" s="207"/>
      <c r="J20" s="207"/>
      <c r="K20" s="214"/>
      <c r="O20" s="18"/>
      <c r="P20" s="18"/>
      <c r="Q20" s="18"/>
    </row>
    <row r="21" spans="1:23" s="1" customFormat="1" ht="10.5" customHeight="1">
      <c r="A21" s="256" t="s">
        <v>75</v>
      </c>
      <c r="B21" s="255">
        <f>ドラック実績!B30</f>
        <v>0</v>
      </c>
      <c r="C21" s="234" t="s">
        <v>46</v>
      </c>
      <c r="D21" s="239">
        <f>ドラック実績!C19</f>
        <v>112556.09090909091</v>
      </c>
      <c r="E21" s="238">
        <f>ドラック実績!C20</f>
        <v>212138.125</v>
      </c>
      <c r="F21" s="232" t="s">
        <v>67</v>
      </c>
      <c r="G21" s="223">
        <f>ドラック実績!H13</f>
        <v>0.9455143982887757</v>
      </c>
      <c r="H21" s="208" t="s">
        <v>69</v>
      </c>
      <c r="I21" s="223">
        <f>ドラック実績!H15</f>
        <v>0.88398900740296904</v>
      </c>
      <c r="J21" s="208" t="s">
        <v>70</v>
      </c>
      <c r="K21" s="215">
        <f>ドラック実績!J12</f>
        <v>1.0695997239451647</v>
      </c>
      <c r="O21" s="18"/>
      <c r="P21" s="18"/>
      <c r="Q21" s="18"/>
    </row>
    <row r="22" spans="1:23" s="1" customFormat="1" ht="10.5" customHeight="1" thickBot="1">
      <c r="A22" s="254"/>
      <c r="B22" s="225"/>
      <c r="C22" s="235"/>
      <c r="D22" s="217"/>
      <c r="E22" s="225"/>
      <c r="F22" s="233"/>
      <c r="G22" s="207"/>
      <c r="H22" s="207"/>
      <c r="I22" s="207"/>
      <c r="J22" s="207"/>
      <c r="K22" s="214"/>
      <c r="O22" s="18"/>
      <c r="P22" s="18"/>
      <c r="Q22" s="18"/>
    </row>
    <row r="23" spans="1:23" s="1" customFormat="1" ht="10.5" customHeight="1">
      <c r="A23" s="256" t="s">
        <v>77</v>
      </c>
      <c r="B23" s="255">
        <f>ドラック実績!B32</f>
        <v>0</v>
      </c>
      <c r="C23" s="234" t="s">
        <v>47</v>
      </c>
      <c r="D23" s="259">
        <f>ドラック実績!D19</f>
        <v>311.09090909090907</v>
      </c>
      <c r="E23" s="237">
        <f>ドラック実績!D20</f>
        <v>545.375</v>
      </c>
      <c r="J23" s="127"/>
      <c r="K23" s="128"/>
      <c r="O23" s="14"/>
      <c r="P23" s="14"/>
      <c r="Q23" s="14"/>
    </row>
    <row r="24" spans="1:23" s="1" customFormat="1" ht="10.5" customHeight="1">
      <c r="A24" s="254"/>
      <c r="B24" s="225"/>
      <c r="C24" s="235"/>
      <c r="D24" s="217"/>
      <c r="E24" s="225"/>
      <c r="J24" s="10"/>
      <c r="K24" s="10"/>
    </row>
    <row r="25" spans="1:23" s="1" customFormat="1" ht="10.5" customHeight="1">
      <c r="A25" s="257" t="s">
        <v>76</v>
      </c>
      <c r="B25" s="255">
        <f>ドラック実績!B31</f>
        <v>0</v>
      </c>
      <c r="C25" s="241" t="s">
        <v>104</v>
      </c>
      <c r="D25" s="226">
        <f>ドラック実績!F19</f>
        <v>7.7912039742840458</v>
      </c>
      <c r="E25" s="260">
        <f>ドラック実績!F20</f>
        <v>9.884483153793262</v>
      </c>
      <c r="H25" s="67"/>
      <c r="J25" s="10"/>
      <c r="K25" s="10"/>
      <c r="S25" s="18"/>
      <c r="T25" s="18"/>
      <c r="U25" s="18"/>
      <c r="V25" s="18"/>
      <c r="W25" s="18"/>
    </row>
    <row r="26" spans="1:23" s="1" customFormat="1" ht="10.5" customHeight="1" thickBot="1">
      <c r="A26" s="254"/>
      <c r="B26" s="225"/>
      <c r="C26" s="235"/>
      <c r="D26" s="217"/>
      <c r="E26" s="225"/>
      <c r="J26" s="10"/>
      <c r="K26" s="10"/>
      <c r="O26" s="17"/>
      <c r="P26" s="17"/>
      <c r="S26" s="18"/>
      <c r="T26" s="18"/>
      <c r="U26" s="18"/>
      <c r="V26" s="18"/>
      <c r="W26" s="18"/>
    </row>
    <row r="27" spans="1:23" s="1" customFormat="1" ht="6" customHeight="1" thickBot="1">
      <c r="M27" s="17"/>
      <c r="N27" s="17"/>
      <c r="O27" s="17"/>
      <c r="P27" s="17"/>
    </row>
    <row r="28" spans="1:23" s="1" customFormat="1" ht="10.5" customHeight="1">
      <c r="A28" s="218" t="s">
        <v>44</v>
      </c>
      <c r="B28" s="219"/>
      <c r="M28" s="17"/>
      <c r="N28" s="17"/>
      <c r="O28" s="17"/>
      <c r="P28" s="17"/>
    </row>
    <row r="29" spans="1:23" s="1" customFormat="1" ht="10.5" customHeight="1" thickBot="1">
      <c r="A29" s="220"/>
      <c r="B29" s="221"/>
      <c r="M29" s="17"/>
      <c r="N29" s="17"/>
      <c r="O29" s="17"/>
      <c r="P29" s="17"/>
    </row>
    <row r="30" spans="1:23" s="1" customFormat="1" ht="10.5" customHeight="1">
      <c r="A30" s="28"/>
      <c r="B30" s="230" t="s">
        <v>105</v>
      </c>
      <c r="C30" s="230" t="s">
        <v>106</v>
      </c>
      <c r="D30" s="230" t="s">
        <v>107</v>
      </c>
      <c r="E30" s="230" t="s">
        <v>108</v>
      </c>
      <c r="F30" s="230" t="s">
        <v>109</v>
      </c>
      <c r="G30" s="230" t="s">
        <v>110</v>
      </c>
      <c r="H30" s="230" t="s">
        <v>111</v>
      </c>
      <c r="I30" s="230" t="s">
        <v>112</v>
      </c>
      <c r="J30" s="230" t="s">
        <v>113</v>
      </c>
      <c r="K30" s="224" t="s">
        <v>114</v>
      </c>
      <c r="M30" s="17"/>
      <c r="N30" s="17"/>
      <c r="O30" s="17"/>
      <c r="P30" s="17"/>
    </row>
    <row r="31" spans="1:23" s="1" customFormat="1" ht="10.5" customHeight="1">
      <c r="A31" s="29"/>
      <c r="B31" s="217"/>
      <c r="C31" s="217"/>
      <c r="D31" s="217"/>
      <c r="E31" s="217"/>
      <c r="F31" s="217"/>
      <c r="G31" s="217"/>
      <c r="H31" s="217"/>
      <c r="I31" s="217"/>
      <c r="J31" s="217"/>
      <c r="K31" s="225"/>
      <c r="M31" s="17"/>
      <c r="N31" s="17"/>
      <c r="O31" s="17"/>
      <c r="P31" s="17"/>
    </row>
    <row r="32" spans="1:23" s="1" customFormat="1" ht="12.75" customHeight="1">
      <c r="A32" s="257" t="s">
        <v>51</v>
      </c>
      <c r="B32" s="236" t="str">
        <f>ドラック実績!I19</f>
        <v>新札幌乳業　北海道牛乳</v>
      </c>
      <c r="C32" s="236" t="str">
        <f>ドラック実績!I20</f>
        <v>いろいろ卵１０Ｐ</v>
      </c>
      <c r="D32" s="236" t="str">
        <f>ドラック実績!I21</f>
        <v>国産豚小間切れ</v>
      </c>
      <c r="E32" s="236" t="str">
        <f>ドラック実績!I22</f>
        <v>朝のしあわせバナナ</v>
      </c>
      <c r="F32" s="236" t="str">
        <f>ドラック実績!I23</f>
        <v>那須塩原市指定ごみ袋　可燃　大　１０枚</v>
      </c>
      <c r="G32" s="236" t="str">
        <f>ドラック実績!I24</f>
        <v>アタック抗菌ＥＸクリアジェル詰替１３５０Ｇ</v>
      </c>
      <c r="H32" s="236" t="str">
        <f>ドラック実績!I25</f>
        <v>新鮮ロースハム３連　３４ｇ×３</v>
      </c>
      <c r="I32" s="236" t="str">
        <f>ドラック実績!I26</f>
        <v>国産若鶏もも身</v>
      </c>
      <c r="J32" s="236" t="str">
        <f>ドラック実績!I27</f>
        <v>いいちこ　麦　　２５度パック</v>
      </c>
      <c r="K32" s="251" t="str">
        <f>ドラック実績!I28</f>
        <v>極小粒ミニ３　５０ｇ×３</v>
      </c>
      <c r="M32" s="17"/>
      <c r="N32" s="17"/>
      <c r="O32" s="17"/>
      <c r="P32" s="17"/>
    </row>
    <row r="33" spans="1:16" s="1" customFormat="1" ht="12.75" customHeight="1">
      <c r="A33" s="254"/>
      <c r="B33" s="217"/>
      <c r="C33" s="217"/>
      <c r="D33" s="217"/>
      <c r="E33" s="217"/>
      <c r="F33" s="217"/>
      <c r="G33" s="217"/>
      <c r="H33" s="217"/>
      <c r="I33" s="217"/>
      <c r="J33" s="217"/>
      <c r="K33" s="225"/>
      <c r="M33" s="17"/>
      <c r="N33" s="17"/>
      <c r="O33" s="17"/>
      <c r="P33" s="17"/>
    </row>
    <row r="34" spans="1:16" s="1" customFormat="1" ht="12.75" customHeight="1">
      <c r="A34" s="257" t="s">
        <v>52</v>
      </c>
      <c r="B34" s="236" t="str">
        <f>ドラック実績!J19</f>
        <v>いろいろ卵１０Ｐ</v>
      </c>
      <c r="C34" s="236" t="str">
        <f>ドラック実績!J20</f>
        <v>朝のしあわせバナナ</v>
      </c>
      <c r="D34" s="236" t="str">
        <f>ドラック実績!J21</f>
        <v>立体型不織布マスク　ふつう５０枚</v>
      </c>
      <c r="E34" s="236" t="str">
        <f>ドラック実績!J22</f>
        <v>新・不織布ガードマスク５０枚ふつうサイズ</v>
      </c>
      <c r="F34" s="236" t="str">
        <f>ドラック実績!J23</f>
        <v>国産豚小間切れ</v>
      </c>
      <c r="G34" s="236" t="str">
        <f>ドラック実績!J24</f>
        <v>アデロンゴールド微粒Ａ　４６包</v>
      </c>
      <c r="H34" s="236" t="str">
        <f>ドラック実績!J25</f>
        <v>（＃）バファリンプレミアム　２０錠</v>
      </c>
      <c r="I34" s="236" t="str">
        <f>ドラック実績!J26</f>
        <v>めぐりズム蒸気でホットアイマスク　アソート２０</v>
      </c>
      <c r="J34" s="236" t="str">
        <f>ドラック実績!J27</f>
        <v>レジ袋　大　</v>
      </c>
      <c r="K34" s="251" t="str">
        <f>ドラック実績!J28</f>
        <v>コクボロックアイス１ｋｇ</v>
      </c>
      <c r="M34" s="17"/>
      <c r="N34" s="17"/>
      <c r="O34" s="17"/>
      <c r="P34" s="17"/>
    </row>
    <row r="35" spans="1:16" s="1" customFormat="1" ht="21" customHeight="1">
      <c r="A35" s="254"/>
      <c r="B35" s="217"/>
      <c r="C35" s="217"/>
      <c r="D35" s="217"/>
      <c r="E35" s="217"/>
      <c r="F35" s="217"/>
      <c r="G35" s="217"/>
      <c r="H35" s="217"/>
      <c r="I35" s="217"/>
      <c r="J35" s="217"/>
      <c r="K35" s="225"/>
      <c r="M35" s="17"/>
      <c r="N35" s="17"/>
      <c r="O35" s="17"/>
      <c r="P35" s="17"/>
    </row>
    <row r="36" spans="1:16" s="44" customFormat="1" ht="12.75" customHeight="1">
      <c r="A36" s="261" t="s">
        <v>53</v>
      </c>
      <c r="B36" s="236" t="str">
        <f>ドラック実績!K19</f>
        <v>レジ袋　大　</v>
      </c>
      <c r="C36" s="236" t="str">
        <f>ドラック実績!K20</f>
        <v>新札幌乳業　北海道牛乳</v>
      </c>
      <c r="D36" s="236" t="str">
        <f>ドラック実績!K21</f>
        <v>新吉　なめらかうどん１８０ｇ</v>
      </c>
      <c r="E36" s="236" t="str">
        <f>ドラック実績!K22</f>
        <v>レジ袋　中　</v>
      </c>
      <c r="F36" s="236" t="str">
        <f>ドラック実績!K23</f>
        <v>朝のしあわせバナナ</v>
      </c>
      <c r="G36" s="236" t="str">
        <f>ドラック実績!K24</f>
        <v>極小粒ミニ３　５０ｇ×３</v>
      </c>
      <c r="H36" s="236" t="str">
        <f>ドラック実績!K25</f>
        <v>新吉　粗挽きゆでそば１３５ｇ</v>
      </c>
      <c r="I36" s="236" t="str">
        <f>ドラック実績!K26</f>
        <v>いろいろ卵１０Ｐ</v>
      </c>
      <c r="J36" s="236" t="str">
        <f>ドラック実績!K27</f>
        <v>ベストプライス緑豆もやし２００ｇ</v>
      </c>
      <c r="K36" s="251" t="str">
        <f>ドラック実績!K28</f>
        <v>国産豚小間切れ</v>
      </c>
      <c r="M36" s="17"/>
      <c r="N36" s="17"/>
      <c r="O36" s="17"/>
      <c r="P36" s="17"/>
    </row>
    <row r="37" spans="1:16" s="1" customFormat="1" ht="12.75" customHeight="1">
      <c r="A37" s="262"/>
      <c r="B37" s="217"/>
      <c r="C37" s="217"/>
      <c r="D37" s="217"/>
      <c r="E37" s="217"/>
      <c r="F37" s="217"/>
      <c r="G37" s="217"/>
      <c r="H37" s="217"/>
      <c r="I37" s="217"/>
      <c r="J37" s="217"/>
      <c r="K37" s="225"/>
      <c r="M37" s="17"/>
      <c r="N37" s="17"/>
      <c r="O37" s="17"/>
      <c r="P37" s="17"/>
    </row>
    <row r="38" spans="1:16" s="1" customFormat="1" ht="9.75" customHeight="1">
      <c r="A38" s="262"/>
      <c r="B38" s="222">
        <f>ドラック実績!L19</f>
        <v>1740</v>
      </c>
      <c r="C38" s="222">
        <f>ドラック実績!L20</f>
        <v>1467</v>
      </c>
      <c r="D38" s="222">
        <f>ドラック実績!L21</f>
        <v>980</v>
      </c>
      <c r="E38" s="222">
        <f>ドラック実績!L22</f>
        <v>937</v>
      </c>
      <c r="F38" s="222">
        <f>ドラック実績!L23</f>
        <v>804</v>
      </c>
      <c r="G38" s="222">
        <f>ドラック実績!L24</f>
        <v>785</v>
      </c>
      <c r="H38" s="222">
        <f>ドラック実績!L25</f>
        <v>674</v>
      </c>
      <c r="I38" s="222">
        <f>ドラック実績!L26</f>
        <v>662</v>
      </c>
      <c r="J38" s="222">
        <f>ドラック実績!L27</f>
        <v>656</v>
      </c>
      <c r="K38" s="267">
        <f>ドラック実績!L28</f>
        <v>540</v>
      </c>
      <c r="M38" s="17"/>
      <c r="N38" s="17"/>
      <c r="O38" s="17"/>
      <c r="P38" s="17"/>
    </row>
    <row r="39" spans="1:16" s="1" customFormat="1" ht="9.75" customHeight="1" thickBot="1">
      <c r="A39" s="210"/>
      <c r="B39" s="217"/>
      <c r="C39" s="217"/>
      <c r="D39" s="217"/>
      <c r="E39" s="217"/>
      <c r="F39" s="217"/>
      <c r="G39" s="217"/>
      <c r="H39" s="217"/>
      <c r="I39" s="217"/>
      <c r="J39" s="217"/>
      <c r="K39" s="225"/>
      <c r="M39" s="17"/>
      <c r="N39" s="17"/>
      <c r="O39" s="17"/>
      <c r="P39" s="17"/>
    </row>
    <row r="40" spans="1:16" s="1" customFormat="1" ht="6" customHeight="1" thickBot="1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6"/>
      <c r="M40" s="17"/>
      <c r="N40" s="17"/>
      <c r="O40" s="17"/>
      <c r="P40" s="17"/>
    </row>
    <row r="41" spans="1:16" s="1" customFormat="1" ht="10.5" customHeight="1">
      <c r="A41" s="271" t="s">
        <v>115</v>
      </c>
      <c r="B41" s="204"/>
      <c r="C41" s="204"/>
      <c r="D41" s="204"/>
      <c r="E41" s="204"/>
      <c r="F41" s="219"/>
      <c r="G41" s="268" t="s">
        <v>116</v>
      </c>
      <c r="H41" s="204"/>
      <c r="I41" s="204"/>
      <c r="J41" s="204"/>
      <c r="K41" s="219"/>
      <c r="M41" s="17"/>
      <c r="N41" s="17"/>
      <c r="O41" s="17"/>
      <c r="P41" s="17"/>
    </row>
    <row r="42" spans="1:16" s="1" customFormat="1" ht="10.5" customHeight="1" thickBot="1">
      <c r="A42" s="202"/>
      <c r="B42" s="269"/>
      <c r="C42" s="269"/>
      <c r="D42" s="269"/>
      <c r="E42" s="269"/>
      <c r="F42" s="270"/>
      <c r="G42" s="269"/>
      <c r="H42" s="269"/>
      <c r="I42" s="269"/>
      <c r="J42" s="269"/>
      <c r="K42" s="270"/>
      <c r="M42" s="17"/>
      <c r="N42" s="17"/>
      <c r="O42" s="17"/>
      <c r="P42" s="17"/>
    </row>
    <row r="43" spans="1:16" s="1" customFormat="1" ht="12.75" customHeight="1">
      <c r="A43" s="272" t="str">
        <f>[1]月度報告書!G43</f>
        <v>①顧客満足</v>
      </c>
      <c r="B43" s="249"/>
      <c r="C43" s="249"/>
      <c r="D43" s="249"/>
      <c r="E43" s="249"/>
      <c r="F43" s="250"/>
      <c r="G43" s="263" t="s">
        <v>117</v>
      </c>
      <c r="H43" s="249"/>
      <c r="I43" s="249"/>
      <c r="J43" s="249"/>
      <c r="K43" s="264"/>
      <c r="M43" s="17"/>
      <c r="N43" s="17"/>
      <c r="O43" s="17"/>
      <c r="P43" s="17"/>
    </row>
    <row r="44" spans="1:16" s="1" customFormat="1" ht="12.75" customHeight="1">
      <c r="A44" s="189" t="s">
        <v>144</v>
      </c>
      <c r="B44" s="190"/>
      <c r="C44" s="190"/>
      <c r="D44" s="190"/>
      <c r="E44" s="191"/>
      <c r="F44"/>
      <c r="G44" s="120" t="s">
        <v>151</v>
      </c>
      <c r="H44" s="120"/>
      <c r="I44"/>
      <c r="M44" s="17"/>
      <c r="N44" s="17"/>
      <c r="O44" s="17"/>
      <c r="P44" s="17"/>
    </row>
    <row r="45" spans="1:16" s="1" customFormat="1" ht="12.75" customHeight="1">
      <c r="A45" s="227" t="s">
        <v>145</v>
      </c>
      <c r="B45" s="190"/>
      <c r="C45" s="190"/>
      <c r="D45" s="190"/>
      <c r="E45" s="190"/>
      <c r="F45" s="196"/>
      <c r="G45" s="123" t="s">
        <v>152</v>
      </c>
      <c r="H45" s="124"/>
      <c r="I45" s="124"/>
      <c r="J45" s="124"/>
      <c r="K45" s="125"/>
    </row>
    <row r="46" spans="1:16" s="1" customFormat="1" ht="12.75" customHeight="1">
      <c r="A46" s="195" t="s">
        <v>146</v>
      </c>
      <c r="B46" s="190"/>
      <c r="C46" s="190"/>
      <c r="D46" s="190"/>
      <c r="E46" s="190"/>
      <c r="F46" s="196"/>
      <c r="G46" s="189" t="s">
        <v>153</v>
      </c>
      <c r="H46" s="190"/>
      <c r="I46" s="190"/>
      <c r="J46" s="190"/>
      <c r="K46" s="191"/>
    </row>
    <row r="47" spans="1:16" s="1" customFormat="1" ht="12.75" customHeight="1">
      <c r="A47" s="200"/>
      <c r="B47" s="190"/>
      <c r="C47" s="190"/>
      <c r="D47" s="190"/>
      <c r="E47" s="191"/>
      <c r="F47" s="126"/>
      <c r="G47" s="200" t="s">
        <v>154</v>
      </c>
      <c r="H47" s="190"/>
      <c r="I47" s="190"/>
      <c r="J47" s="190"/>
      <c r="K47" s="191"/>
    </row>
    <row r="48" spans="1:16" s="1" customFormat="1" ht="12.75" customHeight="1">
      <c r="A48" s="197" t="str">
        <f>[1]月度報告書!G48</f>
        <v>②生産性</v>
      </c>
      <c r="B48" s="190"/>
      <c r="C48" s="190"/>
      <c r="D48" s="190"/>
      <c r="E48" s="190"/>
      <c r="F48" s="196"/>
      <c r="G48" s="198" t="s">
        <v>118</v>
      </c>
      <c r="H48" s="190"/>
      <c r="I48" s="190"/>
      <c r="J48" s="190"/>
      <c r="K48" s="191"/>
    </row>
    <row r="49" spans="1:11" s="1" customFormat="1" ht="12.75" customHeight="1">
      <c r="A49" s="120" t="s">
        <v>147</v>
      </c>
      <c r="B49" s="120"/>
      <c r="D49" s="120"/>
      <c r="F49" s="122"/>
      <c r="G49" s="120" t="s">
        <v>155</v>
      </c>
      <c r="H49" s="120"/>
      <c r="J49" s="120"/>
    </row>
    <row r="50" spans="1:11" s="1" customFormat="1" ht="12.75" customHeight="1">
      <c r="A50" s="120"/>
      <c r="G50" s="120" t="s">
        <v>156</v>
      </c>
    </row>
    <row r="51" spans="1:11" s="1" customFormat="1" ht="12.75" customHeight="1">
      <c r="A51" s="120"/>
      <c r="F51" s="126"/>
      <c r="G51" s="120" t="s">
        <v>157</v>
      </c>
    </row>
    <row r="52" spans="1:11" s="1" customFormat="1" ht="12.75" customHeight="1">
      <c r="A52" s="199"/>
      <c r="B52" s="190"/>
      <c r="C52" s="190"/>
      <c r="D52" s="190"/>
      <c r="E52" s="191"/>
      <c r="F52" s="126"/>
      <c r="G52" s="199"/>
      <c r="H52" s="190"/>
      <c r="I52" s="190"/>
      <c r="J52" s="190"/>
      <c r="K52" s="191"/>
    </row>
    <row r="53" spans="1:11" s="1" customFormat="1" ht="12.75" customHeight="1">
      <c r="A53" s="197" t="str">
        <f>[1]月度報告書!G51</f>
        <v>③部下育成</v>
      </c>
      <c r="B53" s="190"/>
      <c r="C53" s="190"/>
      <c r="D53" s="190"/>
      <c r="E53" s="190"/>
      <c r="F53" s="196"/>
      <c r="G53" s="198" t="s">
        <v>119</v>
      </c>
      <c r="H53" s="190"/>
      <c r="I53" s="190"/>
      <c r="J53" s="190"/>
      <c r="K53" s="191"/>
    </row>
    <row r="54" spans="1:11" s="1" customFormat="1" ht="12.75" customHeight="1">
      <c r="A54" s="195" t="s">
        <v>148</v>
      </c>
      <c r="B54" s="190"/>
      <c r="C54" s="190"/>
      <c r="D54" s="190"/>
      <c r="E54" s="190"/>
      <c r="F54" s="196"/>
      <c r="G54" s="189" t="s">
        <v>158</v>
      </c>
      <c r="H54" s="190"/>
      <c r="I54" s="190"/>
      <c r="J54" s="190"/>
      <c r="K54" s="191"/>
    </row>
    <row r="55" spans="1:11" s="1" customFormat="1" ht="12.75" customHeight="1">
      <c r="A55" s="195" t="s">
        <v>149</v>
      </c>
      <c r="B55" s="190"/>
      <c r="C55" s="190"/>
      <c r="D55" s="190"/>
      <c r="E55" s="190"/>
      <c r="F55" s="196"/>
      <c r="G55" s="189" t="s">
        <v>159</v>
      </c>
      <c r="H55" s="190"/>
      <c r="I55" s="190"/>
      <c r="J55" s="190"/>
      <c r="K55" s="191"/>
    </row>
    <row r="56" spans="1:11" s="1" customFormat="1" ht="12.75" customHeight="1">
      <c r="A56" s="195" t="s">
        <v>150</v>
      </c>
      <c r="B56" s="190"/>
      <c r="C56" s="190"/>
      <c r="D56" s="190"/>
      <c r="E56" s="190"/>
      <c r="F56" s="196"/>
      <c r="G56" s="189" t="s">
        <v>160</v>
      </c>
      <c r="H56" s="190"/>
      <c r="I56" s="190"/>
      <c r="J56" s="190"/>
      <c r="K56" s="191"/>
    </row>
    <row r="57" spans="1:11" s="1" customFormat="1" ht="12.75" customHeight="1" thickBot="1">
      <c r="A57" s="252"/>
      <c r="B57" s="193"/>
      <c r="C57" s="193"/>
      <c r="D57" s="193"/>
      <c r="E57" s="193"/>
      <c r="F57" s="247"/>
      <c r="G57" s="192"/>
      <c r="H57" s="193"/>
      <c r="I57" s="193"/>
      <c r="J57" s="193"/>
      <c r="K57" s="194"/>
    </row>
    <row r="58" spans="1:11" s="1" customFormat="1" ht="12" customHeight="1">
      <c r="A58" s="265" t="s">
        <v>120</v>
      </c>
      <c r="B58" s="113" t="s">
        <v>121</v>
      </c>
      <c r="C58" s="248"/>
      <c r="D58" s="249"/>
      <c r="E58" s="249"/>
      <c r="F58" s="249"/>
      <c r="G58" s="249"/>
      <c r="H58" s="249"/>
      <c r="I58" s="249"/>
      <c r="J58" s="249"/>
      <c r="K58" s="250"/>
    </row>
    <row r="59" spans="1:11" s="1" customFormat="1" ht="12" customHeight="1" thickBot="1">
      <c r="A59" s="266"/>
      <c r="B59" s="38" t="s">
        <v>122</v>
      </c>
      <c r="C59" s="246"/>
      <c r="D59" s="193"/>
      <c r="E59" s="193"/>
      <c r="F59" s="193"/>
      <c r="G59" s="193"/>
      <c r="H59" s="193"/>
      <c r="I59" s="193"/>
      <c r="J59" s="193"/>
      <c r="K59" s="247"/>
    </row>
    <row r="60" spans="1:11" s="44" customFormat="1" ht="12" customHeight="1">
      <c r="A60" s="209" t="s">
        <v>123</v>
      </c>
      <c r="B60" s="211" t="s">
        <v>124</v>
      </c>
      <c r="C60" s="211"/>
      <c r="D60" s="211" t="s">
        <v>125</v>
      </c>
      <c r="E60" s="211" t="s">
        <v>7</v>
      </c>
      <c r="F60" s="216" t="s">
        <v>126</v>
      </c>
      <c r="G60" s="114"/>
      <c r="H60" s="24"/>
      <c r="I60" s="24"/>
      <c r="J60" s="24"/>
      <c r="K60" s="25"/>
    </row>
    <row r="61" spans="1:11" s="1" customFormat="1" ht="12" customHeight="1" thickBot="1">
      <c r="A61" s="210"/>
      <c r="B61" s="212"/>
      <c r="C61" s="212"/>
      <c r="D61" s="212"/>
      <c r="E61" s="212"/>
      <c r="F61" s="217"/>
      <c r="G61" s="115"/>
      <c r="H61" s="26"/>
      <c r="I61" s="26"/>
      <c r="J61" s="26"/>
      <c r="K61" s="27"/>
    </row>
    <row r="62" spans="1:11" s="129" customFormat="1" ht="10.5" customHeight="1">
      <c r="B62" s="22"/>
      <c r="C62" s="22"/>
      <c r="D62" s="22"/>
      <c r="E62" s="23"/>
      <c r="F62" s="228"/>
      <c r="G62" s="229"/>
      <c r="H62" s="229"/>
      <c r="I62" s="229"/>
      <c r="J62" s="229"/>
    </row>
    <row r="63" spans="1:11" ht="10.5" customHeight="1">
      <c r="A63" s="3"/>
      <c r="C63" s="3"/>
      <c r="E63" s="3"/>
      <c r="G63" s="3"/>
      <c r="I63" s="3"/>
    </row>
    <row r="64" spans="1:11" ht="10.5" customHeight="1">
      <c r="A64" s="3"/>
      <c r="C64" s="3"/>
      <c r="E64" s="3"/>
      <c r="G64" s="3"/>
      <c r="I64" s="3"/>
    </row>
  </sheetData>
  <mergeCells count="129">
    <mergeCell ref="G43:K43"/>
    <mergeCell ref="J34:J35"/>
    <mergeCell ref="G32:G33"/>
    <mergeCell ref="K34:K35"/>
    <mergeCell ref="A58:A59"/>
    <mergeCell ref="G38:G39"/>
    <mergeCell ref="H38:H39"/>
    <mergeCell ref="I38:I39"/>
    <mergeCell ref="J38:J39"/>
    <mergeCell ref="K38:K39"/>
    <mergeCell ref="G41:K42"/>
    <mergeCell ref="A41:F42"/>
    <mergeCell ref="A34:A35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A32:A33"/>
    <mergeCell ref="A43:F43"/>
    <mergeCell ref="K36:K37"/>
    <mergeCell ref="A17:A18"/>
    <mergeCell ref="B23:B24"/>
    <mergeCell ref="A28:B29"/>
    <mergeCell ref="A23:A24"/>
    <mergeCell ref="A21:A22"/>
    <mergeCell ref="B19:B20"/>
    <mergeCell ref="B30:B31"/>
    <mergeCell ref="B34:B35"/>
    <mergeCell ref="A25:A26"/>
    <mergeCell ref="B25:B26"/>
    <mergeCell ref="A19:A20"/>
    <mergeCell ref="B21:B22"/>
    <mergeCell ref="B32:B33"/>
    <mergeCell ref="C34:C35"/>
    <mergeCell ref="D23:D24"/>
    <mergeCell ref="E25:E26"/>
    <mergeCell ref="G19:G20"/>
    <mergeCell ref="A36:A39"/>
    <mergeCell ref="E60:E61"/>
    <mergeCell ref="E17:E18"/>
    <mergeCell ref="D17:D18"/>
    <mergeCell ref="D21:D22"/>
    <mergeCell ref="D19:D20"/>
    <mergeCell ref="C25:C26"/>
    <mergeCell ref="C23:C24"/>
    <mergeCell ref="F17:F18"/>
    <mergeCell ref="C17:C18"/>
    <mergeCell ref="F19:F20"/>
    <mergeCell ref="C32:C33"/>
    <mergeCell ref="D32:D33"/>
    <mergeCell ref="E32:E33"/>
    <mergeCell ref="F32:F33"/>
    <mergeCell ref="C59:K59"/>
    <mergeCell ref="C58:K58"/>
    <mergeCell ref="H32:H33"/>
    <mergeCell ref="I32:I33"/>
    <mergeCell ref="J32:J33"/>
    <mergeCell ref="K32:K33"/>
    <mergeCell ref="A56:F56"/>
    <mergeCell ref="A57:F57"/>
    <mergeCell ref="G47:K47"/>
    <mergeCell ref="G54:K54"/>
    <mergeCell ref="F62:J62"/>
    <mergeCell ref="G30:G31"/>
    <mergeCell ref="H30:H31"/>
    <mergeCell ref="I30:I31"/>
    <mergeCell ref="I19:I20"/>
    <mergeCell ref="I21:I22"/>
    <mergeCell ref="F21:F22"/>
    <mergeCell ref="J30:J31"/>
    <mergeCell ref="C21:C22"/>
    <mergeCell ref="C19:C20"/>
    <mergeCell ref="F30:F31"/>
    <mergeCell ref="E30:E31"/>
    <mergeCell ref="I34:I35"/>
    <mergeCell ref="H34:H35"/>
    <mergeCell ref="G34:G35"/>
    <mergeCell ref="E23:E24"/>
    <mergeCell ref="E21:E22"/>
    <mergeCell ref="E19:E20"/>
    <mergeCell ref="C30:C31"/>
    <mergeCell ref="E34:E35"/>
    <mergeCell ref="D34:D35"/>
    <mergeCell ref="G46:K46"/>
    <mergeCell ref="F34:F35"/>
    <mergeCell ref="D30:D31"/>
    <mergeCell ref="A4:A5"/>
    <mergeCell ref="F8:K8"/>
    <mergeCell ref="A10:A11"/>
    <mergeCell ref="J19:J20"/>
    <mergeCell ref="J21:J22"/>
    <mergeCell ref="A60:A61"/>
    <mergeCell ref="B60:B61"/>
    <mergeCell ref="D60:D61"/>
    <mergeCell ref="K19:K20"/>
    <mergeCell ref="K21:K22"/>
    <mergeCell ref="F60:F61"/>
    <mergeCell ref="C60:C61"/>
    <mergeCell ref="A15:B16"/>
    <mergeCell ref="B38:B39"/>
    <mergeCell ref="C38:C39"/>
    <mergeCell ref="D38:D39"/>
    <mergeCell ref="E38:E39"/>
    <mergeCell ref="F38:F39"/>
    <mergeCell ref="H19:H20"/>
    <mergeCell ref="H21:H22"/>
    <mergeCell ref="G21:G22"/>
    <mergeCell ref="K30:K31"/>
    <mergeCell ref="D25:D26"/>
    <mergeCell ref="A45:F45"/>
    <mergeCell ref="A44:E44"/>
    <mergeCell ref="G55:K55"/>
    <mergeCell ref="G56:K56"/>
    <mergeCell ref="G57:K57"/>
    <mergeCell ref="A46:F46"/>
    <mergeCell ref="A48:F48"/>
    <mergeCell ref="A54:F54"/>
    <mergeCell ref="A53:F53"/>
    <mergeCell ref="A55:F55"/>
    <mergeCell ref="G48:K48"/>
    <mergeCell ref="G53:K53"/>
    <mergeCell ref="G52:K52"/>
    <mergeCell ref="A47:E47"/>
    <mergeCell ref="A52:E52"/>
  </mergeCells>
  <phoneticPr fontId="7"/>
  <printOptions horizontalCentered="1" verticalCentered="1"/>
  <pageMargins left="0" right="0" top="0.39370078740157483" bottom="0" header="0" footer="0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NAV000</vt:lpstr>
      <vt:lpstr>ドラック実績</vt:lpstr>
      <vt:lpstr>調剤実績</vt:lpstr>
      <vt:lpstr>月度報告書</vt:lpstr>
      <vt:lpstr>月度報告書!Print_Area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クスリのアオキ</dc:creator>
  <cp:lastModifiedBy>aoki</cp:lastModifiedBy>
  <cp:lastPrinted>2020-03-21T05:23:29Z</cp:lastPrinted>
  <dcterms:created xsi:type="dcterms:W3CDTF">1997-09-16T06:38:02Z</dcterms:created>
  <dcterms:modified xsi:type="dcterms:W3CDTF">2021-08-04T10:23:02Z</dcterms:modified>
</cp:coreProperties>
</file>