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ktop\塚野\"/>
    </mc:Choice>
  </mc:AlternateContent>
  <xr:revisionPtr revIDLastSave="0" documentId="13_ncr:1_{91B30052-F2A7-4A22-A4A8-0C4226D8E21E}" xr6:coauthVersionLast="46" xr6:coauthVersionMax="46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NAV000" sheetId="1" state="hidden" r:id="rId1"/>
    <sheet name="ドラック実績" sheetId="3" r:id="rId2"/>
    <sheet name="Sheet1" sheetId="5" r:id="rId3"/>
    <sheet name="調剤実績" sheetId="4" r:id="rId4"/>
    <sheet name="月度報告書" sheetId="2" r:id="rId5"/>
  </sheets>
  <externalReferences>
    <externalReference r:id="rId6"/>
  </externalReferences>
  <definedNames>
    <definedName name="_xlnm.Print_Area" localSheetId="4">月度報告書!$A$1:$K$61</definedName>
  </definedNames>
  <calcPr calcId="191029"/>
</workbook>
</file>

<file path=xl/calcChain.xml><?xml version="1.0" encoding="utf-8"?>
<calcChain xmlns="http://schemas.openxmlformats.org/spreadsheetml/2006/main">
  <c r="F19" i="5" l="1"/>
  <c r="D19" i="5"/>
  <c r="C19" i="5"/>
  <c r="B19" i="5"/>
  <c r="D22" i="3"/>
  <c r="C22" i="3" l="1"/>
  <c r="A43" i="2" l="1"/>
  <c r="A48" i="2"/>
  <c r="A53" i="2"/>
  <c r="F11" i="3" l="1"/>
  <c r="H9" i="3" l="1"/>
  <c r="C5" i="2" l="1"/>
  <c r="D8" i="3" l="1"/>
  <c r="D4" i="4" l="1"/>
  <c r="C10" i="2" l="1"/>
  <c r="C8" i="2" l="1"/>
  <c r="D6" i="4" l="1"/>
  <c r="F4" i="4" l="1"/>
  <c r="B7" i="4"/>
  <c r="D7" i="4"/>
  <c r="K38" i="2"/>
  <c r="K36" i="2"/>
  <c r="K34" i="2"/>
  <c r="K32" i="2"/>
  <c r="J38" i="2"/>
  <c r="J36" i="2"/>
  <c r="J34" i="2"/>
  <c r="J32" i="2"/>
  <c r="I38" i="2"/>
  <c r="I36" i="2"/>
  <c r="I34" i="2"/>
  <c r="I32" i="2"/>
  <c r="H38" i="2"/>
  <c r="H36" i="2"/>
  <c r="H34" i="2"/>
  <c r="H32" i="2"/>
  <c r="G38" i="2"/>
  <c r="G36" i="2"/>
  <c r="G34" i="2"/>
  <c r="G32" i="2"/>
  <c r="F38" i="2"/>
  <c r="F36" i="2"/>
  <c r="F34" i="2"/>
  <c r="F32" i="2"/>
  <c r="E38" i="2"/>
  <c r="E36" i="2"/>
  <c r="E34" i="2"/>
  <c r="E32" i="2"/>
  <c r="D38" i="2"/>
  <c r="D36" i="2"/>
  <c r="D34" i="2"/>
  <c r="D32" i="2"/>
  <c r="C38" i="2"/>
  <c r="C36" i="2"/>
  <c r="C34" i="2"/>
  <c r="C32" i="2"/>
  <c r="B38" i="2"/>
  <c r="B36" i="2"/>
  <c r="B34" i="2"/>
  <c r="B32" i="2"/>
  <c r="H14" i="3"/>
  <c r="I19" i="2" s="1"/>
  <c r="G11" i="2"/>
  <c r="G10" i="2"/>
  <c r="E11" i="2"/>
  <c r="E10" i="2"/>
  <c r="C11" i="2"/>
  <c r="F6" i="4"/>
  <c r="G13" i="2" s="1"/>
  <c r="H5" i="4"/>
  <c r="H3" i="4"/>
  <c r="I11" i="2" s="1"/>
  <c r="H2" i="4"/>
  <c r="I10" i="2" s="1"/>
  <c r="B6" i="4"/>
  <c r="E13" i="2"/>
  <c r="E12" i="2"/>
  <c r="B4" i="4"/>
  <c r="C12" i="2" s="1"/>
  <c r="K2" i="2"/>
  <c r="I2" i="2"/>
  <c r="A1" i="2"/>
  <c r="B23" i="2"/>
  <c r="B21" i="2"/>
  <c r="B25" i="2"/>
  <c r="B19" i="2"/>
  <c r="F10" i="3"/>
  <c r="F6" i="3"/>
  <c r="G4" i="2" s="1"/>
  <c r="C4" i="2"/>
  <c r="F7" i="3"/>
  <c r="I6" i="2"/>
  <c r="D19" i="3"/>
  <c r="D23" i="2" s="1"/>
  <c r="C19" i="3"/>
  <c r="D21" i="2" s="1"/>
  <c r="J9" i="3"/>
  <c r="J8" i="3"/>
  <c r="K6" i="2" s="1"/>
  <c r="J7" i="3"/>
  <c r="K5" i="2" s="1"/>
  <c r="J6" i="3"/>
  <c r="K4" i="2" s="1"/>
  <c r="I7" i="2"/>
  <c r="H7" i="3"/>
  <c r="I5" i="2" s="1"/>
  <c r="I4" i="2"/>
  <c r="D9" i="3"/>
  <c r="E7" i="2" s="1"/>
  <c r="E6" i="2"/>
  <c r="B9" i="3"/>
  <c r="C7" i="2" s="1"/>
  <c r="B8" i="3"/>
  <c r="C6" i="2" s="1"/>
  <c r="E5" i="2"/>
  <c r="E4" i="2"/>
  <c r="H12" i="3"/>
  <c r="H11" i="3"/>
  <c r="H10" i="3"/>
  <c r="D25" i="3"/>
  <c r="D20" i="3" l="1"/>
  <c r="E23" i="2" s="1"/>
  <c r="K7" i="2"/>
  <c r="J12" i="3"/>
  <c r="F9" i="3"/>
  <c r="G7" i="2" s="1"/>
  <c r="G12" i="2"/>
  <c r="H4" i="4"/>
  <c r="I12" i="2" s="1"/>
  <c r="C13" i="2"/>
  <c r="H6" i="4"/>
  <c r="C20" i="3"/>
  <c r="E21" i="2" s="1"/>
  <c r="H15" i="3"/>
  <c r="I21" i="2" s="1"/>
  <c r="G19" i="2"/>
  <c r="H13" i="3"/>
  <c r="F25" i="3"/>
  <c r="B25" i="3" s="1"/>
  <c r="F8" i="3"/>
  <c r="G6" i="2" s="1"/>
  <c r="D12" i="3"/>
  <c r="E8" i="2" s="1"/>
  <c r="F26" i="3"/>
  <c r="D26" i="3"/>
  <c r="G5" i="2"/>
  <c r="I13" i="2" l="1"/>
  <c r="G21" i="2"/>
  <c r="K19" i="2"/>
  <c r="B26" i="3"/>
  <c r="K21" i="2"/>
  <c r="E22" i="3" l="1"/>
  <c r="E20" i="3" s="1"/>
  <c r="F20" i="3" s="1"/>
  <c r="E25" i="2" s="1"/>
  <c r="E19" i="3"/>
  <c r="F19" i="3" s="1"/>
  <c r="D25" i="2" s="1"/>
  <c r="B19" i="3"/>
  <c r="D19" i="2" s="1"/>
  <c r="B22" i="3"/>
  <c r="B20" i="3" s="1"/>
  <c r="E19" i="2" s="1"/>
</calcChain>
</file>

<file path=xl/sharedStrings.xml><?xml version="1.0" encoding="utf-8"?>
<sst xmlns="http://schemas.openxmlformats.org/spreadsheetml/2006/main" count="262" uniqueCount="175">
  <si>
    <t>売上予算</t>
  </si>
  <si>
    <t>荒利額予算</t>
  </si>
  <si>
    <t>荒利率予算</t>
  </si>
  <si>
    <t>客      数</t>
  </si>
  <si>
    <t>１日当売上</t>
  </si>
  <si>
    <t>売上実績</t>
  </si>
  <si>
    <t>荒利額実績</t>
  </si>
  <si>
    <t>荒利率実績</t>
  </si>
  <si>
    <t>客 単 価</t>
  </si>
  <si>
    <t>１日当客数</t>
  </si>
  <si>
    <t>達 成 率</t>
  </si>
  <si>
    <t>達   成   率</t>
  </si>
  <si>
    <t xml:space="preserve"> 点  単  価</t>
  </si>
  <si>
    <t>昨年対比</t>
  </si>
  <si>
    <t>昨 年 対 比</t>
  </si>
  <si>
    <t xml:space="preserve"> 増   減</t>
  </si>
  <si>
    <t>１人当買上点数</t>
  </si>
  <si>
    <t>総人時数</t>
  </si>
  <si>
    <t>人時生産性</t>
  </si>
  <si>
    <t>昨年対比</t>
    <rPh sb="0" eb="2">
      <t>サクネン</t>
    </rPh>
    <rPh sb="2" eb="4">
      <t>タイヒ</t>
    </rPh>
    <phoneticPr fontId="6"/>
  </si>
  <si>
    <t>昨年売上</t>
    <rPh sb="0" eb="2">
      <t>サクネン</t>
    </rPh>
    <rPh sb="2" eb="4">
      <t>ウリアゲ</t>
    </rPh>
    <phoneticPr fontId="6"/>
  </si>
  <si>
    <t>昨年粗利額</t>
    <rPh sb="0" eb="2">
      <t>サクネン</t>
    </rPh>
    <rPh sb="2" eb="3">
      <t>アラ</t>
    </rPh>
    <rPh sb="3" eb="4">
      <t>リ</t>
    </rPh>
    <rPh sb="4" eb="5">
      <t>ガク</t>
    </rPh>
    <phoneticPr fontId="6"/>
  </si>
  <si>
    <t>昨年客単価</t>
    <rPh sb="0" eb="2">
      <t>サクネン</t>
    </rPh>
    <rPh sb="2" eb="5">
      <t>キャクタンカ</t>
    </rPh>
    <phoneticPr fontId="6"/>
  </si>
  <si>
    <t>総点数</t>
    <rPh sb="0" eb="1">
      <t>ソウ</t>
    </rPh>
    <rPh sb="1" eb="3">
      <t>テンスウ</t>
    </rPh>
    <phoneticPr fontId="6"/>
  </si>
  <si>
    <t>営業日数</t>
    <rPh sb="0" eb="2">
      <t>エイギョウ</t>
    </rPh>
    <rPh sb="2" eb="4">
      <t>ニッスウ</t>
    </rPh>
    <phoneticPr fontId="6"/>
  </si>
  <si>
    <t>平日日数</t>
    <rPh sb="0" eb="2">
      <t>ヘイジツ</t>
    </rPh>
    <rPh sb="2" eb="4">
      <t>ニッスウ</t>
    </rPh>
    <phoneticPr fontId="6"/>
  </si>
  <si>
    <t>特売日数</t>
    <rPh sb="0" eb="2">
      <t>トクバイ</t>
    </rPh>
    <rPh sb="2" eb="4">
      <t>ニッスウ</t>
    </rPh>
    <phoneticPr fontId="6"/>
  </si>
  <si>
    <t>昨年一点単価</t>
    <rPh sb="0" eb="2">
      <t>サクネン</t>
    </rPh>
    <rPh sb="2" eb="4">
      <t>イッテン</t>
    </rPh>
    <rPh sb="4" eb="6">
      <t>タンカ</t>
    </rPh>
    <phoneticPr fontId="6"/>
  </si>
  <si>
    <t>昨年総点数</t>
    <rPh sb="0" eb="2">
      <t>サクネン</t>
    </rPh>
    <rPh sb="2" eb="3">
      <t>ソウ</t>
    </rPh>
    <rPh sb="3" eb="5">
      <t>テンスウ</t>
    </rPh>
    <phoneticPr fontId="6"/>
  </si>
  <si>
    <t>昨年買上点数</t>
    <rPh sb="0" eb="2">
      <t>サクネン</t>
    </rPh>
    <rPh sb="2" eb="4">
      <t>カイアゲ</t>
    </rPh>
    <rPh sb="4" eb="6">
      <t>テンスウ</t>
    </rPh>
    <phoneticPr fontId="6"/>
  </si>
  <si>
    <t>総人時数</t>
    <rPh sb="0" eb="1">
      <t>ソウ</t>
    </rPh>
    <rPh sb="1" eb="2">
      <t>ニン</t>
    </rPh>
    <rPh sb="2" eb="3">
      <t>ジ</t>
    </rPh>
    <rPh sb="3" eb="4">
      <t>スウ</t>
    </rPh>
    <phoneticPr fontId="6"/>
  </si>
  <si>
    <t>人時生産性</t>
    <rPh sb="0" eb="1">
      <t>ニン</t>
    </rPh>
    <rPh sb="1" eb="2">
      <t>ジ</t>
    </rPh>
    <rPh sb="2" eb="5">
      <t>セイサンセイ</t>
    </rPh>
    <phoneticPr fontId="6"/>
  </si>
  <si>
    <t>売上</t>
    <rPh sb="0" eb="2">
      <t>ウリアゲ</t>
    </rPh>
    <phoneticPr fontId="6"/>
  </si>
  <si>
    <t>客数</t>
    <rPh sb="0" eb="1">
      <t>キャク</t>
    </rPh>
    <rPh sb="1" eb="2">
      <t>スウ</t>
    </rPh>
    <phoneticPr fontId="6"/>
  </si>
  <si>
    <t>客単価</t>
    <rPh sb="0" eb="1">
      <t>キャク</t>
    </rPh>
    <rPh sb="1" eb="3">
      <t>タンカ</t>
    </rPh>
    <phoneticPr fontId="6"/>
  </si>
  <si>
    <t>一点単価</t>
    <rPh sb="0" eb="2">
      <t>イッテン</t>
    </rPh>
    <rPh sb="2" eb="4">
      <t>タンカ</t>
    </rPh>
    <phoneticPr fontId="6"/>
  </si>
  <si>
    <t>買上点数</t>
    <rPh sb="0" eb="2">
      <t>カイアゲ</t>
    </rPh>
    <rPh sb="2" eb="4">
      <t>テンスウ</t>
    </rPh>
    <phoneticPr fontId="6"/>
  </si>
  <si>
    <t>粗利</t>
    <rPh sb="0" eb="1">
      <t>アラ</t>
    </rPh>
    <rPh sb="1" eb="2">
      <t>リ</t>
    </rPh>
    <phoneticPr fontId="6"/>
  </si>
  <si>
    <t>平日合計</t>
    <rPh sb="0" eb="2">
      <t>ヘイジツ</t>
    </rPh>
    <rPh sb="2" eb="4">
      <t>ゴウケイ</t>
    </rPh>
    <phoneticPr fontId="6"/>
  </si>
  <si>
    <t>特売合計</t>
    <rPh sb="0" eb="2">
      <t>トクバイ</t>
    </rPh>
    <rPh sb="2" eb="4">
      <t>ゴウケイ</t>
    </rPh>
    <phoneticPr fontId="6"/>
  </si>
  <si>
    <t>※人時生産性算出の際の荒利率はマイナス０．5％（推定ロス率）で計算して下さい。</t>
    <phoneticPr fontId="6"/>
  </si>
  <si>
    <t>昨年粗利率</t>
    <rPh sb="0" eb="2">
      <t>サクネン</t>
    </rPh>
    <rPh sb="2" eb="3">
      <t>アラ</t>
    </rPh>
    <rPh sb="3" eb="4">
      <t>リ</t>
    </rPh>
    <rPh sb="4" eb="5">
      <t>リツ</t>
    </rPh>
    <phoneticPr fontId="6"/>
  </si>
  <si>
    <t>コメント</t>
    <phoneticPr fontId="6"/>
  </si>
  <si>
    <t>在庫予算</t>
    <rPh sb="0" eb="2">
      <t>ザイコ</t>
    </rPh>
    <rPh sb="2" eb="4">
      <t>ヨサン</t>
    </rPh>
    <phoneticPr fontId="6"/>
  </si>
  <si>
    <t>売上予算</t>
    <rPh sb="0" eb="2">
      <t>ウリアゲ</t>
    </rPh>
    <rPh sb="2" eb="4">
      <t>ヨサン</t>
    </rPh>
    <phoneticPr fontId="6"/>
  </si>
  <si>
    <t>営業利益予算</t>
    <rPh sb="0" eb="2">
      <t>エイギョウ</t>
    </rPh>
    <rPh sb="2" eb="4">
      <t>リエキ</t>
    </rPh>
    <rPh sb="4" eb="6">
      <t>ヨサン</t>
    </rPh>
    <phoneticPr fontId="6"/>
  </si>
  <si>
    <t>営業利益予算</t>
    <rPh sb="0" eb="2">
      <t>エイギョウ</t>
    </rPh>
    <rPh sb="2" eb="4">
      <t>リエキ</t>
    </rPh>
    <rPh sb="4" eb="6">
      <t>ヨサン</t>
    </rPh>
    <phoneticPr fontId="6"/>
  </si>
  <si>
    <t>SA/SP給予算</t>
    <rPh sb="5" eb="6">
      <t>キュウ</t>
    </rPh>
    <rPh sb="6" eb="8">
      <t>ヨサン</t>
    </rPh>
    <phoneticPr fontId="6"/>
  </si>
  <si>
    <t>【今月度予算】</t>
    <rPh sb="1" eb="3">
      <t>コンゲツ</t>
    </rPh>
    <rPh sb="3" eb="4">
      <t>ド</t>
    </rPh>
    <rPh sb="4" eb="6">
      <t>ヨサン</t>
    </rPh>
    <phoneticPr fontId="6"/>
  </si>
  <si>
    <t>報告者名</t>
    <rPh sb="0" eb="3">
      <t>ホウコクシャ</t>
    </rPh>
    <rPh sb="3" eb="4">
      <t>メイ</t>
    </rPh>
    <phoneticPr fontId="6"/>
  </si>
  <si>
    <t>月度報告書</t>
    <rPh sb="0" eb="1">
      <t>ガツ</t>
    </rPh>
    <rPh sb="1" eb="2">
      <t>ド</t>
    </rPh>
    <rPh sb="2" eb="5">
      <t>ホウコクショ</t>
    </rPh>
    <phoneticPr fontId="6"/>
  </si>
  <si>
    <t>～</t>
    <phoneticPr fontId="6"/>
  </si>
  <si>
    <t>期間</t>
    <rPh sb="0" eb="2">
      <t>キカン</t>
    </rPh>
    <phoneticPr fontId="6"/>
  </si>
  <si>
    <t>店名</t>
    <rPh sb="0" eb="1">
      <t>テン</t>
    </rPh>
    <rPh sb="1" eb="2">
      <t>メイ</t>
    </rPh>
    <phoneticPr fontId="6"/>
  </si>
  <si>
    <t>処方箋予算</t>
    <rPh sb="0" eb="3">
      <t>ショホウセン</t>
    </rPh>
    <rPh sb="3" eb="5">
      <t>ヨサン</t>
    </rPh>
    <phoneticPr fontId="6"/>
  </si>
  <si>
    <t>処方箋枚数</t>
    <rPh sb="0" eb="3">
      <t>ショホウセン</t>
    </rPh>
    <rPh sb="3" eb="5">
      <t>マイスウ</t>
    </rPh>
    <phoneticPr fontId="6"/>
  </si>
  <si>
    <t>昨対　増減</t>
    <rPh sb="0" eb="1">
      <t>サク</t>
    </rPh>
    <rPh sb="1" eb="2">
      <t>タイ</t>
    </rPh>
    <rPh sb="3" eb="5">
      <t>ゾウゲン</t>
    </rPh>
    <phoneticPr fontId="6"/>
  </si>
  <si>
    <t>処方単価</t>
    <rPh sb="0" eb="2">
      <t>ショホウ</t>
    </rPh>
    <rPh sb="2" eb="4">
      <t>タンカ</t>
    </rPh>
    <phoneticPr fontId="6"/>
  </si>
  <si>
    <t>昨年実績</t>
    <rPh sb="2" eb="4">
      <t>ジッセキ</t>
    </rPh>
    <phoneticPr fontId="6"/>
  </si>
  <si>
    <t>昨年処方箋枚数</t>
    <rPh sb="2" eb="5">
      <t>ショホウセン</t>
    </rPh>
    <rPh sb="5" eb="7">
      <t>マイスウ</t>
    </rPh>
    <phoneticPr fontId="6"/>
  </si>
  <si>
    <t>１人当り点数</t>
    <rPh sb="1" eb="2">
      <t>ニン</t>
    </rPh>
    <rPh sb="2" eb="3">
      <t>アタ</t>
    </rPh>
    <rPh sb="4" eb="6">
      <t>テンスウ</t>
    </rPh>
    <phoneticPr fontId="6"/>
  </si>
  <si>
    <t>１人当り買上点数</t>
    <rPh sb="1" eb="2">
      <t>ニン</t>
    </rPh>
    <rPh sb="2" eb="3">
      <t>アタ</t>
    </rPh>
    <rPh sb="4" eb="6">
      <t>カイアゲ</t>
    </rPh>
    <rPh sb="6" eb="8">
      <t>テンスウ</t>
    </rPh>
    <phoneticPr fontId="6"/>
  </si>
  <si>
    <t>【昨年対比】</t>
    <rPh sb="1" eb="3">
      <t>サクネン</t>
    </rPh>
    <rPh sb="3" eb="5">
      <t>タイヒ</t>
    </rPh>
    <phoneticPr fontId="6"/>
  </si>
  <si>
    <t>面談実施日</t>
    <rPh sb="0" eb="2">
      <t>メンダン</t>
    </rPh>
    <rPh sb="2" eb="5">
      <t>ジッシビ</t>
    </rPh>
    <phoneticPr fontId="6"/>
  </si>
  <si>
    <t>面談時間</t>
    <rPh sb="0" eb="2">
      <t>メンダン</t>
    </rPh>
    <rPh sb="2" eb="4">
      <t>ジカン</t>
    </rPh>
    <rPh sb="3" eb="4">
      <t>テイジ</t>
    </rPh>
    <phoneticPr fontId="6"/>
  </si>
  <si>
    <t>昨対客単価</t>
    <rPh sb="0" eb="1">
      <t>サク</t>
    </rPh>
    <rPh sb="1" eb="2">
      <t>タイ</t>
    </rPh>
    <rPh sb="2" eb="5">
      <t>キャクタンカ</t>
    </rPh>
    <phoneticPr fontId="6"/>
  </si>
  <si>
    <t>昨年客数</t>
    <rPh sb="0" eb="2">
      <t>サクネン</t>
    </rPh>
    <rPh sb="2" eb="4">
      <t>キャクスウ</t>
    </rPh>
    <phoneticPr fontId="6"/>
  </si>
  <si>
    <t>昨対客数</t>
    <rPh sb="0" eb="1">
      <t>サク</t>
    </rPh>
    <rPh sb="1" eb="2">
      <t>タイ</t>
    </rPh>
    <rPh sb="2" eb="4">
      <t>キャクスウ</t>
    </rPh>
    <phoneticPr fontId="6"/>
  </si>
  <si>
    <t>昨年客数</t>
    <rPh sb="2" eb="4">
      <t>キャクスウ</t>
    </rPh>
    <phoneticPr fontId="6"/>
  </si>
  <si>
    <t>昨対点単価</t>
    <rPh sb="0" eb="1">
      <t>サク</t>
    </rPh>
    <rPh sb="1" eb="2">
      <t>タイ</t>
    </rPh>
    <rPh sb="2" eb="3">
      <t>テン</t>
    </rPh>
    <rPh sb="3" eb="5">
      <t>タンカ</t>
    </rPh>
    <phoneticPr fontId="6"/>
  </si>
  <si>
    <t>昨対対比</t>
    <rPh sb="0" eb="1">
      <t>サク</t>
    </rPh>
    <rPh sb="1" eb="2">
      <t>タイ</t>
    </rPh>
    <rPh sb="2" eb="4">
      <t>タイヒ</t>
    </rPh>
    <phoneticPr fontId="6"/>
  </si>
  <si>
    <t>～</t>
    <phoneticPr fontId="6"/>
  </si>
  <si>
    <t>SV面談</t>
    <rPh sb="2" eb="4">
      <t>メンダン</t>
    </rPh>
    <phoneticPr fontId="6"/>
  </si>
  <si>
    <t>【前月度実績】</t>
    <rPh sb="1" eb="2">
      <t>ゼン</t>
    </rPh>
    <rPh sb="2" eb="3">
      <t>ゲツ</t>
    </rPh>
    <rPh sb="3" eb="4">
      <t>ド</t>
    </rPh>
    <rPh sb="4" eb="6">
      <t>ジッセキ</t>
    </rPh>
    <phoneticPr fontId="6"/>
  </si>
  <si>
    <t>その他事項</t>
    <rPh sb="2" eb="3">
      <t>タ</t>
    </rPh>
    <rPh sb="3" eb="5">
      <t>ジコウ</t>
    </rPh>
    <phoneticPr fontId="6"/>
  </si>
  <si>
    <t>売上ベスト10</t>
    <rPh sb="0" eb="2">
      <t>ウリアゲ</t>
    </rPh>
    <phoneticPr fontId="6"/>
  </si>
  <si>
    <t>粗利ベスト10</t>
    <rPh sb="0" eb="1">
      <t>アラ</t>
    </rPh>
    <rPh sb="1" eb="2">
      <t>リ</t>
    </rPh>
    <phoneticPr fontId="6"/>
  </si>
  <si>
    <t>点数ベスト10</t>
    <rPh sb="0" eb="2">
      <t>テンスウ</t>
    </rPh>
    <phoneticPr fontId="6"/>
  </si>
  <si>
    <t>点数個数</t>
    <rPh sb="0" eb="2">
      <t>テンスウ</t>
    </rPh>
    <rPh sb="2" eb="4">
      <t>コスウ</t>
    </rPh>
    <phoneticPr fontId="6"/>
  </si>
  <si>
    <t>①</t>
    <phoneticPr fontId="6"/>
  </si>
  <si>
    <t>②</t>
    <phoneticPr fontId="6"/>
  </si>
  <si>
    <t>③</t>
    <phoneticPr fontId="6"/>
  </si>
  <si>
    <t>④</t>
    <phoneticPr fontId="6"/>
  </si>
  <si>
    <t>⑤</t>
    <phoneticPr fontId="6"/>
  </si>
  <si>
    <t>⑥</t>
    <phoneticPr fontId="6"/>
  </si>
  <si>
    <t>⑦</t>
    <phoneticPr fontId="6"/>
  </si>
  <si>
    <t>⑧</t>
    <phoneticPr fontId="6"/>
  </si>
  <si>
    <t>⑨</t>
    <phoneticPr fontId="6"/>
  </si>
  <si>
    <t>⑩</t>
    <phoneticPr fontId="6"/>
  </si>
  <si>
    <t>前月度実績</t>
    <rPh sb="0" eb="2">
      <t>ゼンゲツ</t>
    </rPh>
    <rPh sb="2" eb="3">
      <t>ド</t>
    </rPh>
    <rPh sb="3" eb="5">
      <t>ジッセキ</t>
    </rPh>
    <phoneticPr fontId="6"/>
  </si>
  <si>
    <t>地区長 様</t>
    <rPh sb="0" eb="3">
      <t>チクチョウ</t>
    </rPh>
    <rPh sb="4" eb="5">
      <t>サマ</t>
    </rPh>
    <phoneticPr fontId="6"/>
  </si>
  <si>
    <t>１位</t>
    <rPh sb="1" eb="2">
      <t>イ</t>
    </rPh>
    <phoneticPr fontId="6"/>
  </si>
  <si>
    <t>２位</t>
    <rPh sb="1" eb="2">
      <t>イ</t>
    </rPh>
    <phoneticPr fontId="6"/>
  </si>
  <si>
    <t>３位</t>
    <rPh sb="1" eb="2">
      <t>イ</t>
    </rPh>
    <phoneticPr fontId="6"/>
  </si>
  <si>
    <t>４位</t>
    <rPh sb="1" eb="2">
      <t>イ</t>
    </rPh>
    <phoneticPr fontId="6"/>
  </si>
  <si>
    <t>５位</t>
    <rPh sb="1" eb="2">
      <t>イ</t>
    </rPh>
    <phoneticPr fontId="6"/>
  </si>
  <si>
    <t>６位</t>
    <rPh sb="1" eb="2">
      <t>イ</t>
    </rPh>
    <phoneticPr fontId="6"/>
  </si>
  <si>
    <t>７位</t>
    <rPh sb="1" eb="2">
      <t>イ</t>
    </rPh>
    <phoneticPr fontId="6"/>
  </si>
  <si>
    <t>８位</t>
    <rPh sb="1" eb="2">
      <t>イ</t>
    </rPh>
    <phoneticPr fontId="6"/>
  </si>
  <si>
    <t>９位</t>
    <rPh sb="1" eb="2">
      <t>イ</t>
    </rPh>
    <phoneticPr fontId="6"/>
  </si>
  <si>
    <t>１０位</t>
    <rPh sb="2" eb="3">
      <t>イ</t>
    </rPh>
    <phoneticPr fontId="6"/>
  </si>
  <si>
    <t>1日当り売上</t>
    <rPh sb="1" eb="2">
      <t>ニチ</t>
    </rPh>
    <rPh sb="2" eb="3">
      <t>アタ</t>
    </rPh>
    <rPh sb="4" eb="6">
      <t>ウリアゲ</t>
    </rPh>
    <phoneticPr fontId="6"/>
  </si>
  <si>
    <t>1日当り粗利額</t>
    <rPh sb="1" eb="2">
      <t>ニチ</t>
    </rPh>
    <rPh sb="2" eb="3">
      <t>アタ</t>
    </rPh>
    <rPh sb="4" eb="6">
      <t>アラリ</t>
    </rPh>
    <rPh sb="6" eb="7">
      <t>ガク</t>
    </rPh>
    <phoneticPr fontId="6"/>
  </si>
  <si>
    <t>１日当り枚数</t>
    <rPh sb="1" eb="2">
      <t>ニチ</t>
    </rPh>
    <rPh sb="2" eb="3">
      <t>アタ</t>
    </rPh>
    <rPh sb="4" eb="6">
      <t>マイスウ</t>
    </rPh>
    <phoneticPr fontId="6"/>
  </si>
  <si>
    <t>※調剤薬局長とミーティングを行い、別途資料の調剤データーに入力をして下さい。</t>
    <rPh sb="1" eb="3">
      <t>チョウザイ</t>
    </rPh>
    <rPh sb="3" eb="5">
      <t>ヤッキョク</t>
    </rPh>
    <rPh sb="5" eb="6">
      <t>チョウ</t>
    </rPh>
    <rPh sb="14" eb="15">
      <t>オコナ</t>
    </rPh>
    <rPh sb="17" eb="19">
      <t>ベット</t>
    </rPh>
    <rPh sb="19" eb="21">
      <t>シリョウ</t>
    </rPh>
    <rPh sb="22" eb="24">
      <t>チョウザイ</t>
    </rPh>
    <rPh sb="29" eb="31">
      <t>ニュウリョク</t>
    </rPh>
    <rPh sb="34" eb="35">
      <t>クダ</t>
    </rPh>
    <phoneticPr fontId="6"/>
  </si>
  <si>
    <t>【調剤実績】</t>
    <rPh sb="1" eb="3">
      <t>チョウザイ</t>
    </rPh>
    <rPh sb="3" eb="5">
      <t>ジッセキ</t>
    </rPh>
    <phoneticPr fontId="6"/>
  </si>
  <si>
    <t>【ドラック営業進捗状況】</t>
    <phoneticPr fontId="6"/>
  </si>
  <si>
    <t>【前月度の商品情報】</t>
    <rPh sb="8" eb="9">
      <t>ホウ</t>
    </rPh>
    <phoneticPr fontId="6"/>
  </si>
  <si>
    <t>【前月度の取り組み事項】</t>
    <phoneticPr fontId="6"/>
  </si>
  <si>
    <t>【今月度の取り組み事項】</t>
    <phoneticPr fontId="6"/>
  </si>
  <si>
    <t>【前月度の商品情報】</t>
    <rPh sb="1" eb="3">
      <t>ゼンゲツ</t>
    </rPh>
    <rPh sb="3" eb="4">
      <t>ド</t>
    </rPh>
    <rPh sb="5" eb="7">
      <t>ショウヒン</t>
    </rPh>
    <rPh sb="7" eb="9">
      <t>ジョウホウ</t>
    </rPh>
    <phoneticPr fontId="6"/>
  </si>
  <si>
    <t>売　上</t>
    <rPh sb="0" eb="1">
      <t>バイ</t>
    </rPh>
    <rPh sb="2" eb="3">
      <t>ウエ</t>
    </rPh>
    <phoneticPr fontId="6"/>
  </si>
  <si>
    <t xml:space="preserve">客数 増減   </t>
    <rPh sb="0" eb="2">
      <t>キャクスウ</t>
    </rPh>
    <rPh sb="4" eb="5">
      <t>ゲン</t>
    </rPh>
    <phoneticPr fontId="6"/>
  </si>
  <si>
    <t>【ドラック実績】</t>
    <rPh sb="5" eb="7">
      <t>ジッセキ</t>
    </rPh>
    <phoneticPr fontId="6"/>
  </si>
  <si>
    <t>【ドラック実績１】</t>
    <rPh sb="5" eb="7">
      <t>ジッセキ</t>
    </rPh>
    <phoneticPr fontId="6"/>
  </si>
  <si>
    <t>売   上</t>
    <rPh sb="0" eb="1">
      <t>バイ</t>
    </rPh>
    <rPh sb="4" eb="5">
      <t>ウエ</t>
    </rPh>
    <phoneticPr fontId="6"/>
  </si>
  <si>
    <t>客      数</t>
    <rPh sb="0" eb="1">
      <t>キャク</t>
    </rPh>
    <rPh sb="7" eb="8">
      <t>スウ</t>
    </rPh>
    <phoneticPr fontId="6"/>
  </si>
  <si>
    <t>客  単  価</t>
    <rPh sb="0" eb="1">
      <t>キャク</t>
    </rPh>
    <rPh sb="3" eb="4">
      <t>タン</t>
    </rPh>
    <rPh sb="6" eb="7">
      <t>アタイ</t>
    </rPh>
    <phoneticPr fontId="6"/>
  </si>
  <si>
    <t>【昨年対比】</t>
    <rPh sb="1" eb="3">
      <t>サクネン</t>
    </rPh>
    <rPh sb="3" eb="5">
      <t>タイヒ</t>
    </rPh>
    <phoneticPr fontId="6"/>
  </si>
  <si>
    <t>【ドラック実績２】</t>
    <rPh sb="5" eb="7">
      <t>ジッセキ</t>
    </rPh>
    <phoneticPr fontId="6"/>
  </si>
  <si>
    <t>平日期間</t>
    <rPh sb="0" eb="2">
      <t>ヘイジツ</t>
    </rPh>
    <rPh sb="2" eb="4">
      <t>キカン</t>
    </rPh>
    <phoneticPr fontId="6"/>
  </si>
  <si>
    <t>特売期間</t>
    <rPh sb="0" eb="2">
      <t>トクバイ</t>
    </rPh>
    <rPh sb="2" eb="4">
      <t>キカン</t>
    </rPh>
    <phoneticPr fontId="6"/>
  </si>
  <si>
    <r>
      <t>ドラック店舗月度実績　</t>
    </r>
    <r>
      <rPr>
        <b/>
        <sz val="16"/>
        <color rgb="FFFF0000"/>
        <rFont val="ＭＳ Ｐゴシック"/>
        <family val="3"/>
        <charset val="128"/>
      </rPr>
      <t>※青枠内を入力して下さい。</t>
    </r>
    <rPh sb="4" eb="6">
      <t>テンポ</t>
    </rPh>
    <rPh sb="6" eb="7">
      <t>ゲツ</t>
    </rPh>
    <rPh sb="7" eb="8">
      <t>ド</t>
    </rPh>
    <rPh sb="8" eb="10">
      <t>ジッセキ</t>
    </rPh>
    <rPh sb="12" eb="13">
      <t>アオ</t>
    </rPh>
    <rPh sb="13" eb="15">
      <t>ワクナイ</t>
    </rPh>
    <rPh sb="16" eb="18">
      <t>ニュウリョク</t>
    </rPh>
    <rPh sb="20" eb="21">
      <t>クダ</t>
    </rPh>
    <phoneticPr fontId="6"/>
  </si>
  <si>
    <t>・競合情報</t>
    <rPh sb="1" eb="3">
      <t>キョウゴウ</t>
    </rPh>
    <rPh sb="3" eb="5">
      <t>ジョウホウ</t>
    </rPh>
    <phoneticPr fontId="6"/>
  </si>
  <si>
    <t>・異動情報</t>
    <rPh sb="1" eb="3">
      <t>イドウ</t>
    </rPh>
    <rPh sb="3" eb="5">
      <t>ジョウホウ</t>
    </rPh>
    <phoneticPr fontId="6"/>
  </si>
  <si>
    <r>
      <t>調剤実績</t>
    </r>
    <r>
      <rPr>
        <b/>
        <sz val="16"/>
        <color rgb="FFFF0000"/>
        <rFont val="ＭＳ Ｐゴシック"/>
        <family val="3"/>
        <charset val="128"/>
      </rPr>
      <t>※色枠内を入力して下さい。</t>
    </r>
    <rPh sb="0" eb="2">
      <t>チョウザイ</t>
    </rPh>
    <rPh sb="2" eb="4">
      <t>ジッセキ</t>
    </rPh>
    <rPh sb="5" eb="6">
      <t>イロ</t>
    </rPh>
    <rPh sb="6" eb="8">
      <t>ワクナイ</t>
    </rPh>
    <rPh sb="9" eb="11">
      <t>ニュウリョク</t>
    </rPh>
    <rPh sb="13" eb="14">
      <t>クダ</t>
    </rPh>
    <phoneticPr fontId="6"/>
  </si>
  <si>
    <r>
      <t>地区長名</t>
    </r>
    <r>
      <rPr>
        <b/>
        <sz val="12"/>
        <rFont val="ＭＳ Ｐゴシック"/>
        <family val="3"/>
        <charset val="128"/>
      </rPr>
      <t>→</t>
    </r>
    <rPh sb="0" eb="3">
      <t>チクチョウ</t>
    </rPh>
    <rPh sb="3" eb="4">
      <t>メイ</t>
    </rPh>
    <phoneticPr fontId="6"/>
  </si>
  <si>
    <r>
      <t>店名</t>
    </r>
    <r>
      <rPr>
        <b/>
        <sz val="12"/>
        <rFont val="ＭＳ Ｐゴシック"/>
        <family val="3"/>
        <charset val="128"/>
      </rPr>
      <t>→</t>
    </r>
    <rPh sb="0" eb="1">
      <t>テン</t>
    </rPh>
    <rPh sb="1" eb="2">
      <t>メイ</t>
    </rPh>
    <phoneticPr fontId="6"/>
  </si>
  <si>
    <r>
      <t>報告者名</t>
    </r>
    <r>
      <rPr>
        <b/>
        <sz val="12"/>
        <rFont val="ＭＳ Ｐゴシック"/>
        <family val="3"/>
        <charset val="128"/>
      </rPr>
      <t>→</t>
    </r>
    <rPh sb="0" eb="3">
      <t>ホウコクシャ</t>
    </rPh>
    <rPh sb="3" eb="4">
      <t>メイ</t>
    </rPh>
    <phoneticPr fontId="6"/>
  </si>
  <si>
    <r>
      <t>月度</t>
    </r>
    <r>
      <rPr>
        <b/>
        <sz val="12"/>
        <rFont val="ＭＳ Ｐゴシック"/>
        <family val="3"/>
        <charset val="128"/>
      </rPr>
      <t>→</t>
    </r>
    <rPh sb="0" eb="1">
      <t>ガツ</t>
    </rPh>
    <rPh sb="1" eb="2">
      <t>ド</t>
    </rPh>
    <phoneticPr fontId="6"/>
  </si>
  <si>
    <r>
      <t>期間</t>
    </r>
    <r>
      <rPr>
        <b/>
        <sz val="12"/>
        <rFont val="ＭＳ Ｐゴシック"/>
        <family val="3"/>
        <charset val="128"/>
      </rPr>
      <t>→</t>
    </r>
    <rPh sb="0" eb="2">
      <t>キカン</t>
    </rPh>
    <phoneticPr fontId="6"/>
  </si>
  <si>
    <t>点数</t>
    <rPh sb="0" eb="2">
      <t>テンスウ</t>
    </rPh>
    <phoneticPr fontId="6"/>
  </si>
  <si>
    <t>豊住町</t>
    <rPh sb="0" eb="2">
      <t>トヨスミ</t>
    </rPh>
    <rPh sb="2" eb="3">
      <t>チョウ</t>
    </rPh>
    <phoneticPr fontId="6"/>
  </si>
  <si>
    <t>②生産性</t>
    <rPh sb="1" eb="4">
      <t>セイサンセイ</t>
    </rPh>
    <phoneticPr fontId="6"/>
  </si>
  <si>
    <t>③部下育成</t>
    <rPh sb="1" eb="3">
      <t>ブカ</t>
    </rPh>
    <rPh sb="3" eb="5">
      <t>イクセイ</t>
    </rPh>
    <phoneticPr fontId="6"/>
  </si>
  <si>
    <t>①顧客満足度</t>
    <rPh sb="1" eb="3">
      <t>コキャク</t>
    </rPh>
    <rPh sb="3" eb="6">
      <t>マンゾクド</t>
    </rPh>
    <phoneticPr fontId="6"/>
  </si>
  <si>
    <t>那須塩原市指定ごみ袋　可燃　大　１０枚</t>
  </si>
  <si>
    <t>ベストプライス緑豆もやし２００ｇ</t>
  </si>
  <si>
    <t>森田　忠義</t>
    <rPh sb="0" eb="2">
      <t>モリタ</t>
    </rPh>
    <rPh sb="3" eb="5">
      <t>タダヨシ</t>
    </rPh>
    <phoneticPr fontId="6"/>
  </si>
  <si>
    <t>欠品30以下</t>
    <rPh sb="0" eb="2">
      <t>ケッピン</t>
    </rPh>
    <rPh sb="4" eb="6">
      <t>イカ</t>
    </rPh>
    <phoneticPr fontId="6"/>
  </si>
  <si>
    <t>Ａｏｃａ声掛けの徹底</t>
    <rPh sb="4" eb="6">
      <t>コエカ</t>
    </rPh>
    <rPh sb="8" eb="10">
      <t>テッテイ</t>
    </rPh>
    <phoneticPr fontId="6"/>
  </si>
  <si>
    <t>あいさつ、やまびこの全従業員徹底</t>
    <rPh sb="10" eb="11">
      <t>ゼン</t>
    </rPh>
    <rPh sb="11" eb="14">
      <t>ジュウギョウイン</t>
    </rPh>
    <rPh sb="14" eb="16">
      <t>テッテイ</t>
    </rPh>
    <phoneticPr fontId="6"/>
  </si>
  <si>
    <t>身だしなみチェック</t>
    <rPh sb="0" eb="1">
      <t>ミ</t>
    </rPh>
    <phoneticPr fontId="6"/>
  </si>
  <si>
    <t>フロア応対の向上</t>
    <rPh sb="3" eb="5">
      <t>オウタイ</t>
    </rPh>
    <rPh sb="6" eb="8">
      <t>コウジョウ</t>
    </rPh>
    <phoneticPr fontId="6"/>
  </si>
  <si>
    <t>積極的な欠品埋め</t>
    <rPh sb="0" eb="3">
      <t>セッキョクテキ</t>
    </rPh>
    <rPh sb="4" eb="6">
      <t>ケッピン</t>
    </rPh>
    <rPh sb="6" eb="7">
      <t>ウ</t>
    </rPh>
    <phoneticPr fontId="6"/>
  </si>
  <si>
    <t>売れる商品の厳選、展開</t>
    <rPh sb="0" eb="1">
      <t>ウ</t>
    </rPh>
    <rPh sb="3" eb="5">
      <t>ショウヒン</t>
    </rPh>
    <rPh sb="6" eb="8">
      <t>ゲンセン</t>
    </rPh>
    <rPh sb="9" eb="11">
      <t>テンカイ</t>
    </rPh>
    <phoneticPr fontId="6"/>
  </si>
  <si>
    <t>季節商品への取り組み</t>
    <rPh sb="0" eb="2">
      <t>キセツ</t>
    </rPh>
    <rPh sb="2" eb="4">
      <t>ショウヒン</t>
    </rPh>
    <rPh sb="6" eb="7">
      <t>ト</t>
    </rPh>
    <rPh sb="8" eb="9">
      <t>ク</t>
    </rPh>
    <phoneticPr fontId="6"/>
  </si>
  <si>
    <t>社員業務の徹底把握</t>
    <rPh sb="0" eb="2">
      <t>シャイン</t>
    </rPh>
    <rPh sb="2" eb="4">
      <t>ギョウム</t>
    </rPh>
    <rPh sb="5" eb="7">
      <t>テッテイ</t>
    </rPh>
    <rPh sb="7" eb="9">
      <t>ハアク</t>
    </rPh>
    <phoneticPr fontId="6"/>
  </si>
  <si>
    <t>SPの作業範囲拡大</t>
    <rPh sb="3" eb="5">
      <t>サギョウ</t>
    </rPh>
    <rPh sb="5" eb="7">
      <t>ハンイ</t>
    </rPh>
    <rPh sb="7" eb="9">
      <t>カクダイ</t>
    </rPh>
    <phoneticPr fontId="6"/>
  </si>
  <si>
    <t>いろいろ卵１０Ｐ</t>
  </si>
  <si>
    <t>レジ袋　大　</t>
  </si>
  <si>
    <t>レジ袋　中　</t>
  </si>
  <si>
    <t>うどん　１８０ｇ</t>
  </si>
  <si>
    <t>極小粒ミニ３　５０ｇ×３</t>
  </si>
  <si>
    <t>フワリアティシュ１５０Ｗ５Ｐ</t>
  </si>
  <si>
    <t>発注精度向上</t>
    <rPh sb="0" eb="2">
      <t>ハッチュウ</t>
    </rPh>
    <rPh sb="2" eb="4">
      <t>セイド</t>
    </rPh>
    <rPh sb="4" eb="6">
      <t>コウジョウ</t>
    </rPh>
    <phoneticPr fontId="6"/>
  </si>
  <si>
    <t>ドラッグ研修者OJT</t>
    <rPh sb="4" eb="6">
      <t>ケンシュウ</t>
    </rPh>
    <rPh sb="6" eb="7">
      <t>シャ</t>
    </rPh>
    <phoneticPr fontId="6"/>
  </si>
  <si>
    <t>新札幌乳業　北海道牛乳</t>
  </si>
  <si>
    <t>日本そば　１５０ｇ</t>
  </si>
  <si>
    <t>立体型不織布マスク　ふつう５０枚</t>
  </si>
  <si>
    <t>にがりもめん　３００ｇ</t>
  </si>
  <si>
    <t>新・不織布ガードマスク５０枚ふつうサイズ</t>
  </si>
  <si>
    <t>塚野　司</t>
    <rPh sb="0" eb="2">
      <t>ツカノ</t>
    </rPh>
    <rPh sb="3" eb="4">
      <t>ツカサ</t>
    </rPh>
    <phoneticPr fontId="6"/>
  </si>
  <si>
    <t>令和3年</t>
    <rPh sb="0" eb="2">
      <t>レイワ</t>
    </rPh>
    <rPh sb="3" eb="4">
      <t>ネン</t>
    </rPh>
    <phoneticPr fontId="6"/>
  </si>
  <si>
    <t>（＃）アレジオン２０　２４錠</t>
  </si>
  <si>
    <t>（＃）アレジオン２０　１２錠</t>
  </si>
  <si>
    <t>（＃）アレグラＦＸ　２８錠</t>
  </si>
  <si>
    <t>（＃）アレジオン２０　６錠</t>
  </si>
  <si>
    <t>（＃）クラリチンＥＸ　１４錠</t>
  </si>
  <si>
    <t>（＃）アレジラスト２０　２０錠</t>
  </si>
  <si>
    <t>スットノーズαプラス点鼻薬　３０ｍｌ</t>
  </si>
  <si>
    <t>豊熟（６）</t>
  </si>
  <si>
    <t>完全習得者排出計画実施</t>
    <rPh sb="0" eb="2">
      <t>カンゼン</t>
    </rPh>
    <rPh sb="2" eb="4">
      <t>シュウトク</t>
    </rPh>
    <rPh sb="4" eb="5">
      <t>シャ</t>
    </rPh>
    <rPh sb="5" eb="7">
      <t>ハイシュツ</t>
    </rPh>
    <rPh sb="7" eb="9">
      <t>ケイカク</t>
    </rPh>
    <rPh sb="9" eb="11">
      <t>ジッシ</t>
    </rPh>
    <phoneticPr fontId="6"/>
  </si>
  <si>
    <t>補充時間計測</t>
    <rPh sb="0" eb="2">
      <t>ホジュウ</t>
    </rPh>
    <rPh sb="2" eb="4">
      <t>ジカン</t>
    </rPh>
    <rPh sb="4" eb="6">
      <t>ケイソク</t>
    </rPh>
    <phoneticPr fontId="6"/>
  </si>
  <si>
    <t>店内巡回完全実施</t>
    <rPh sb="0" eb="2">
      <t>テンナイ</t>
    </rPh>
    <rPh sb="2" eb="4">
      <t>ジュンカイ</t>
    </rPh>
    <rPh sb="4" eb="6">
      <t>カンゼン</t>
    </rPh>
    <rPh sb="6" eb="8">
      <t>ジッシ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</si>
</sst>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¥&quot;#,##0;&quot;¥&quot;\-#,##0"/>
    <numFmt numFmtId="6" formatCode="&quot;¥&quot;#,##0;[Red]&quot;¥&quot;\-#,##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0_);[Red]\(0\)"/>
    <numFmt numFmtId="177" formatCode="0.00_);[Red]\(0.00\)"/>
    <numFmt numFmtId="178" formatCode="0_ "/>
    <numFmt numFmtId="179" formatCode="0.00_ "/>
    <numFmt numFmtId="180" formatCode="0;&quot;▲ &quot;0"/>
    <numFmt numFmtId="181" formatCode="#,##0.00_ ;[Red]\-#,##0.00\ "/>
    <numFmt numFmtId="182" formatCode="#,##0_ ;[Red]\-#,##0\ "/>
    <numFmt numFmtId="183" formatCode="#,##0.0"/>
    <numFmt numFmtId="184" formatCode="m&quot;月&quot;d&quot;日&quot;;@"/>
    <numFmt numFmtId="185" formatCode="0.000%"/>
    <numFmt numFmtId="186" formatCode="0.0_ "/>
    <numFmt numFmtId="187" formatCode="#,##0;&quot;▲ &quot;#,##0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7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6"/>
      <color rgb="FFFF0000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rgb="FFFF0000"/>
      <name val="ＭＳ Ｐ明朝"/>
      <family val="1"/>
      <charset val="128"/>
    </font>
    <font>
      <b/>
      <sz val="12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1"/>
      <name val="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/>
    <xf numFmtId="0" fontId="25" fillId="0" borderId="0" applyBorder="0"/>
    <xf numFmtId="38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38" fontId="25" fillId="0" borderId="0" applyFont="0" applyFill="0" applyBorder="0" applyAlignment="0" applyProtection="0"/>
  </cellStyleXfs>
  <cellXfs count="340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Border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0" fontId="3" fillId="0" borderId="0" xfId="0" applyFont="1" applyBorder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38" fontId="11" fillId="0" borderId="0" xfId="0" applyNumberFormat="1" applyFont="1"/>
    <xf numFmtId="0" fontId="11" fillId="0" borderId="0" xfId="0" applyFont="1" applyBorder="1"/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right" shrinkToFit="1"/>
    </xf>
    <xf numFmtId="180" fontId="10" fillId="0" borderId="1" xfId="0" applyNumberFormat="1" applyFont="1" applyBorder="1" applyAlignment="1">
      <alignment horizontal="right" shrinkToFit="1"/>
    </xf>
    <xf numFmtId="0" fontId="10" fillId="0" borderId="0" xfId="0" applyFont="1" applyBorder="1" applyAlignment="1">
      <alignment horizontal="center" shrinkToFit="1"/>
    </xf>
    <xf numFmtId="179" fontId="10" fillId="0" borderId="0" xfId="0" applyNumberFormat="1" applyFont="1" applyBorder="1" applyAlignment="1">
      <alignment horizontal="right" shrinkToFit="1"/>
    </xf>
    <xf numFmtId="0" fontId="5" fillId="0" borderId="1" xfId="0" applyFont="1" applyBorder="1" applyAlignment="1">
      <alignment horizontal="center" vertical="center" shrinkToFit="1"/>
    </xf>
    <xf numFmtId="0" fontId="9" fillId="0" borderId="0" xfId="0" applyFont="1" applyAlignment="1">
      <alignment horizontal="right" vertical="center" wrapText="1"/>
    </xf>
    <xf numFmtId="0" fontId="13" fillId="0" borderId="0" xfId="0" applyFont="1" applyBorder="1" applyAlignment="1">
      <alignment horizontal="left"/>
    </xf>
    <xf numFmtId="0" fontId="10" fillId="0" borderId="1" xfId="0" applyNumberFormat="1" applyFont="1" applyBorder="1" applyAlignment="1">
      <alignment horizontal="right" shrinkToFit="1"/>
    </xf>
    <xf numFmtId="0" fontId="17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 applyFill="1" applyBorder="1"/>
    <xf numFmtId="10" fontId="10" fillId="0" borderId="1" xfId="1" applyNumberFormat="1" applyFont="1" applyBorder="1" applyAlignment="1">
      <alignment horizontal="right" shrinkToFit="1"/>
    </xf>
    <xf numFmtId="42" fontId="10" fillId="0" borderId="1" xfId="0" applyNumberFormat="1" applyFont="1" applyBorder="1" applyAlignment="1">
      <alignment horizontal="right" shrinkToFit="1"/>
    </xf>
    <xf numFmtId="42" fontId="10" fillId="0" borderId="1" xfId="2" applyNumberFormat="1" applyFont="1" applyBorder="1" applyAlignment="1">
      <alignment horizontal="right" shrinkToFit="1"/>
    </xf>
    <xf numFmtId="0" fontId="13" fillId="0" borderId="0" xfId="0" applyFont="1" applyBorder="1" applyAlignment="1"/>
    <xf numFmtId="182" fontId="13" fillId="0" borderId="0" xfId="3" applyNumberFormat="1" applyFont="1" applyBorder="1" applyAlignment="1">
      <alignment horizontal="center" vertical="center"/>
    </xf>
    <xf numFmtId="181" fontId="13" fillId="0" borderId="0" xfId="3" applyNumberFormat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vertical="center" shrinkToFit="1"/>
    </xf>
    <xf numFmtId="0" fontId="17" fillId="0" borderId="0" xfId="0" applyFont="1" applyAlignment="1">
      <alignment horizontal="right" vertical="center"/>
    </xf>
    <xf numFmtId="184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84" fontId="17" fillId="0" borderId="0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Border="1" applyAlignment="1">
      <alignment shrinkToFit="1"/>
    </xf>
    <xf numFmtId="0" fontId="10" fillId="0" borderId="0" xfId="0" applyFont="1" applyBorder="1" applyAlignment="1">
      <alignment shrinkToFit="1"/>
    </xf>
    <xf numFmtId="0" fontId="3" fillId="0" borderId="15" xfId="0" applyFont="1" applyBorder="1"/>
    <xf numFmtId="0" fontId="5" fillId="0" borderId="24" xfId="0" applyFont="1" applyBorder="1"/>
    <xf numFmtId="0" fontId="3" fillId="0" borderId="22" xfId="0" applyFont="1" applyBorder="1"/>
    <xf numFmtId="0" fontId="4" fillId="0" borderId="23" xfId="0" applyFont="1" applyBorder="1"/>
    <xf numFmtId="0" fontId="19" fillId="0" borderId="2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7" fillId="0" borderId="0" xfId="0" applyFont="1" applyBorder="1" applyAlignment="1">
      <alignment horizontal="right" vertical="center"/>
    </xf>
    <xf numFmtId="0" fontId="20" fillId="0" borderId="0" xfId="0" applyFont="1" applyBorder="1" applyAlignment="1">
      <alignment vertical="center"/>
    </xf>
    <xf numFmtId="10" fontId="10" fillId="0" borderId="13" xfId="0" applyNumberFormat="1" applyFont="1" applyBorder="1" applyAlignment="1">
      <alignment horizontal="right" shrinkToFit="1"/>
    </xf>
    <xf numFmtId="42" fontId="10" fillId="0" borderId="8" xfId="0" applyNumberFormat="1" applyFont="1" applyBorder="1" applyAlignment="1">
      <alignment horizontal="right" shrinkToFit="1"/>
    </xf>
    <xf numFmtId="0" fontId="10" fillId="0" borderId="8" xfId="0" applyNumberFormat="1" applyFont="1" applyBorder="1" applyAlignment="1">
      <alignment horizontal="right" shrinkToFit="1"/>
    </xf>
    <xf numFmtId="10" fontId="10" fillId="0" borderId="11" xfId="1" applyNumberFormat="1" applyFont="1" applyBorder="1" applyAlignment="1">
      <alignment horizontal="right" shrinkToFit="1"/>
    </xf>
    <xf numFmtId="10" fontId="10" fillId="0" borderId="14" xfId="1" applyNumberFormat="1" applyFont="1" applyBorder="1" applyAlignment="1">
      <alignment horizontal="right" shrinkToFit="1"/>
    </xf>
    <xf numFmtId="42" fontId="10" fillId="0" borderId="13" xfId="0" applyNumberFormat="1" applyFont="1" applyBorder="1" applyAlignment="1">
      <alignment horizontal="right" shrinkToFit="1"/>
    </xf>
    <xf numFmtId="42" fontId="10" fillId="0" borderId="0" xfId="0" applyNumberFormat="1" applyFont="1" applyBorder="1" applyAlignment="1">
      <alignment horizontal="right" shrinkToFit="1"/>
    </xf>
    <xf numFmtId="10" fontId="10" fillId="0" borderId="9" xfId="1" applyNumberFormat="1" applyFont="1" applyBorder="1" applyAlignment="1">
      <alignment horizontal="right" shrinkToFit="1"/>
    </xf>
    <xf numFmtId="184" fontId="20" fillId="0" borderId="0" xfId="0" applyNumberFormat="1" applyFont="1" applyBorder="1" applyAlignment="1">
      <alignment horizontal="left" vertical="center"/>
    </xf>
    <xf numFmtId="184" fontId="20" fillId="0" borderId="0" xfId="0" applyNumberFormat="1" applyFont="1" applyAlignment="1">
      <alignment horizontal="right" vertical="center"/>
    </xf>
    <xf numFmtId="0" fontId="10" fillId="0" borderId="0" xfId="0" applyFont="1" applyBorder="1" applyAlignment="1">
      <alignment vertical="top"/>
    </xf>
    <xf numFmtId="0" fontId="15" fillId="0" borderId="3" xfId="0" applyFont="1" applyBorder="1" applyAlignment="1">
      <alignment shrinkToFit="1"/>
    </xf>
    <xf numFmtId="10" fontId="10" fillId="0" borderId="0" xfId="1" applyNumberFormat="1" applyFont="1" applyBorder="1" applyAlignment="1">
      <alignment horizontal="right" shrinkToFit="1"/>
    </xf>
    <xf numFmtId="42" fontId="10" fillId="0" borderId="0" xfId="2" applyNumberFormat="1" applyFont="1" applyBorder="1" applyAlignment="1">
      <alignment horizontal="right" shrinkToFit="1"/>
    </xf>
    <xf numFmtId="0" fontId="10" fillId="0" borderId="0" xfId="0" applyNumberFormat="1" applyFont="1" applyBorder="1" applyAlignment="1">
      <alignment horizontal="center" shrinkToFit="1"/>
    </xf>
    <xf numFmtId="0" fontId="10" fillId="0" borderId="0" xfId="1" applyNumberFormat="1" applyFont="1" applyBorder="1" applyAlignment="1">
      <alignment horizontal="right" shrinkToFit="1"/>
    </xf>
    <xf numFmtId="0" fontId="10" fillId="0" borderId="0" xfId="2" applyNumberFormat="1" applyFont="1" applyBorder="1" applyAlignment="1">
      <alignment horizontal="right" shrinkToFit="1"/>
    </xf>
    <xf numFmtId="42" fontId="10" fillId="0" borderId="1" xfId="0" applyNumberFormat="1" applyFont="1" applyFill="1" applyBorder="1" applyAlignment="1">
      <alignment horizontal="right" shrinkToFit="1"/>
    </xf>
    <xf numFmtId="0" fontId="5" fillId="0" borderId="0" xfId="0" applyFont="1" applyFill="1" applyBorder="1"/>
    <xf numFmtId="0" fontId="10" fillId="0" borderId="0" xfId="0" applyFont="1" applyFill="1" applyBorder="1" applyAlignment="1">
      <alignment vertical="center"/>
    </xf>
    <xf numFmtId="44" fontId="10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/>
    <xf numFmtId="10" fontId="10" fillId="0" borderId="1" xfId="1" applyNumberFormat="1" applyFont="1" applyFill="1" applyBorder="1" applyAlignment="1">
      <alignment horizontal="right" shrinkToFit="1"/>
    </xf>
    <xf numFmtId="185" fontId="10" fillId="0" borderId="1" xfId="1" applyNumberFormat="1" applyFont="1" applyFill="1" applyBorder="1" applyAlignment="1">
      <alignment horizontal="right" shrinkToFit="1"/>
    </xf>
    <xf numFmtId="0" fontId="10" fillId="0" borderId="1" xfId="0" applyFont="1" applyBorder="1" applyAlignment="1">
      <alignment shrinkToFit="1"/>
    </xf>
    <xf numFmtId="0" fontId="10" fillId="0" borderId="1" xfId="0" applyNumberFormat="1" applyFont="1" applyBorder="1" applyAlignment="1">
      <alignment shrinkToFit="1"/>
    </xf>
    <xf numFmtId="42" fontId="10" fillId="4" borderId="1" xfId="0" applyNumberFormat="1" applyFont="1" applyFill="1" applyBorder="1" applyAlignment="1">
      <alignment horizontal="right" shrinkToFit="1"/>
    </xf>
    <xf numFmtId="38" fontId="10" fillId="4" borderId="1" xfId="2" applyFont="1" applyFill="1" applyBorder="1" applyAlignment="1">
      <alignment horizontal="right" shrinkToFit="1"/>
    </xf>
    <xf numFmtId="0" fontId="10" fillId="4" borderId="1" xfId="0" applyNumberFormat="1" applyFont="1" applyFill="1" applyBorder="1" applyAlignment="1">
      <alignment horizontal="right" shrinkToFit="1"/>
    </xf>
    <xf numFmtId="186" fontId="10" fillId="4" borderId="1" xfId="1" applyNumberFormat="1" applyFont="1" applyFill="1" applyBorder="1" applyAlignment="1">
      <alignment horizontal="right" shrinkToFit="1"/>
    </xf>
    <xf numFmtId="0" fontId="0" fillId="4" borderId="1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84" fontId="5" fillId="4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84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6" fontId="1" fillId="4" borderId="1" xfId="3" applyFont="1" applyFill="1" applyBorder="1" applyAlignment="1">
      <alignment horizontal="right" vertical="center"/>
    </xf>
    <xf numFmtId="10" fontId="1" fillId="0" borderId="2" xfId="1" applyNumberFormat="1" applyFont="1" applyFill="1" applyBorder="1" applyAlignment="1">
      <alignment horizontal="right" vertical="center"/>
    </xf>
    <xf numFmtId="10" fontId="1" fillId="0" borderId="1" xfId="1" applyNumberFormat="1" applyFont="1" applyFill="1" applyBorder="1" applyAlignment="1">
      <alignment horizontal="right" vertical="center"/>
    </xf>
    <xf numFmtId="5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right" vertical="center"/>
    </xf>
    <xf numFmtId="42" fontId="1" fillId="0" borderId="1" xfId="0" applyNumberFormat="1" applyFont="1" applyFill="1" applyBorder="1" applyAlignment="1">
      <alignment horizontal="right" vertical="center"/>
    </xf>
    <xf numFmtId="42" fontId="1" fillId="0" borderId="1" xfId="2" applyNumberFormat="1" applyFont="1" applyFill="1" applyBorder="1" applyAlignment="1">
      <alignment horizontal="right" vertical="center"/>
    </xf>
    <xf numFmtId="42" fontId="1" fillId="4" borderId="1" xfId="2" applyNumberFormat="1" applyFont="1" applyFill="1" applyBorder="1" applyAlignment="1">
      <alignment horizontal="right" vertical="center"/>
    </xf>
    <xf numFmtId="178" fontId="1" fillId="0" borderId="1" xfId="0" applyNumberFormat="1" applyFont="1" applyFill="1" applyBorder="1" applyAlignment="1">
      <alignment horizontal="right" vertical="center"/>
    </xf>
    <xf numFmtId="38" fontId="1" fillId="0" borderId="1" xfId="2" applyFont="1" applyFill="1" applyBorder="1" applyAlignment="1">
      <alignment horizontal="right" vertical="center"/>
    </xf>
    <xf numFmtId="38" fontId="1" fillId="4" borderId="1" xfId="2" applyFont="1" applyFill="1" applyBorder="1" applyAlignment="1">
      <alignment horizontal="right" vertical="center"/>
    </xf>
    <xf numFmtId="10" fontId="0" fillId="0" borderId="1" xfId="1" applyNumberFormat="1" applyFont="1" applyFill="1" applyBorder="1" applyAlignment="1">
      <alignment horizontal="right" vertical="center"/>
    </xf>
    <xf numFmtId="10" fontId="0" fillId="0" borderId="2" xfId="1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38" fontId="13" fillId="0" borderId="50" xfId="2" applyFont="1" applyBorder="1" applyAlignment="1">
      <alignment horizontal="center" vertical="center" shrinkToFit="1"/>
    </xf>
    <xf numFmtId="0" fontId="4" fillId="0" borderId="0" xfId="0" applyFont="1" applyAlignment="1">
      <alignment horizontal="right"/>
    </xf>
    <xf numFmtId="38" fontId="5" fillId="4" borderId="1" xfId="2" applyFont="1" applyFill="1" applyBorder="1" applyAlignment="1">
      <alignment horizontal="right" vertical="center"/>
    </xf>
    <xf numFmtId="176" fontId="5" fillId="0" borderId="1" xfId="3" applyNumberFormat="1" applyFont="1" applyFill="1" applyBorder="1" applyAlignment="1">
      <alignment horizontal="right" vertical="center"/>
    </xf>
    <xf numFmtId="42" fontId="0" fillId="0" borderId="1" xfId="0" applyNumberFormat="1" applyFill="1" applyBorder="1" applyAlignment="1">
      <alignment horizontal="right" vertical="center"/>
    </xf>
    <xf numFmtId="177" fontId="0" fillId="0" borderId="1" xfId="0" applyNumberFormat="1" applyFill="1" applyBorder="1" applyAlignment="1">
      <alignment horizontal="right" vertical="center"/>
    </xf>
    <xf numFmtId="38" fontId="0" fillId="0" borderId="1" xfId="2" applyFont="1" applyFill="1" applyBorder="1" applyAlignment="1">
      <alignment horizontal="right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/>
    </xf>
    <xf numFmtId="10" fontId="12" fillId="0" borderId="0" xfId="0" applyNumberFormat="1" applyFont="1" applyBorder="1" applyAlignment="1">
      <alignment horizontal="right" vertical="center" shrinkToFit="1"/>
    </xf>
    <xf numFmtId="0" fontId="12" fillId="0" borderId="13" xfId="0" applyFont="1" applyBorder="1" applyAlignment="1">
      <alignment horizontal="center" vertical="center" shrinkToFit="1"/>
    </xf>
    <xf numFmtId="0" fontId="12" fillId="0" borderId="7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6" fontId="10" fillId="0" borderId="8" xfId="0" applyNumberFormat="1" applyFont="1" applyBorder="1" applyAlignment="1">
      <alignment horizontal="right" vertical="center" shrinkToFit="1"/>
    </xf>
    <xf numFmtId="10" fontId="10" fillId="0" borderId="8" xfId="0" applyNumberFormat="1" applyFont="1" applyBorder="1" applyAlignment="1">
      <alignment horizontal="right" vertical="center" shrinkToFit="1"/>
    </xf>
    <xf numFmtId="38" fontId="10" fillId="0" borderId="8" xfId="0" applyNumberFormat="1" applyFont="1" applyBorder="1" applyAlignment="1">
      <alignment horizontal="right" vertical="center" shrinkToFit="1"/>
    </xf>
    <xf numFmtId="5" fontId="10" fillId="0" borderId="9" xfId="0" applyNumberFormat="1" applyFont="1" applyBorder="1" applyAlignment="1">
      <alignment horizontal="right" vertical="center" shrinkToFit="1"/>
    </xf>
    <xf numFmtId="6" fontId="10" fillId="0" borderId="1" xfId="0" applyNumberFormat="1" applyFont="1" applyBorder="1" applyAlignment="1">
      <alignment horizontal="right" vertical="center" shrinkToFit="1"/>
    </xf>
    <xf numFmtId="10" fontId="10" fillId="0" borderId="1" xfId="0" applyNumberFormat="1" applyFont="1" applyBorder="1" applyAlignment="1">
      <alignment horizontal="right" vertical="center" shrinkToFit="1"/>
    </xf>
    <xf numFmtId="5" fontId="10" fillId="0" borderId="1" xfId="0" applyNumberFormat="1" applyFont="1" applyBorder="1" applyAlignment="1">
      <alignment horizontal="right" vertical="center" shrinkToFit="1"/>
    </xf>
    <xf numFmtId="178" fontId="10" fillId="0" borderId="11" xfId="0" applyNumberFormat="1" applyFont="1" applyBorder="1" applyAlignment="1">
      <alignment horizontal="right" vertical="center" shrinkToFit="1"/>
    </xf>
    <xf numFmtId="38" fontId="10" fillId="0" borderId="1" xfId="0" applyNumberFormat="1" applyFont="1" applyBorder="1" applyAlignment="1">
      <alignment horizontal="right" vertical="center" shrinkToFit="1"/>
    </xf>
    <xf numFmtId="5" fontId="10" fillId="0" borderId="11" xfId="0" applyNumberFormat="1" applyFont="1" applyBorder="1" applyAlignment="1">
      <alignment horizontal="right" vertical="center" shrinkToFit="1"/>
    </xf>
    <xf numFmtId="10" fontId="10" fillId="0" borderId="6" xfId="0" applyNumberFormat="1" applyFont="1" applyBorder="1" applyAlignment="1">
      <alignment horizontal="right" vertical="center" shrinkToFit="1"/>
    </xf>
    <xf numFmtId="179" fontId="10" fillId="0" borderId="49" xfId="0" applyNumberFormat="1" applyFont="1" applyBorder="1" applyAlignment="1">
      <alignment horizontal="right" vertical="center" shrinkToFit="1"/>
    </xf>
    <xf numFmtId="183" fontId="10" fillId="0" borderId="13" xfId="0" applyNumberFormat="1" applyFont="1" applyBorder="1" applyAlignment="1">
      <alignment horizontal="right" vertical="center"/>
    </xf>
    <xf numFmtId="5" fontId="10" fillId="0" borderId="43" xfId="0" applyNumberFormat="1" applyFont="1" applyBorder="1" applyAlignment="1">
      <alignment horizontal="right" vertical="center"/>
    </xf>
    <xf numFmtId="178" fontId="0" fillId="0" borderId="1" xfId="0" applyNumberFormat="1" applyFill="1" applyBorder="1" applyAlignment="1">
      <alignment horizontal="right" vertical="center"/>
    </xf>
    <xf numFmtId="42" fontId="0" fillId="0" borderId="1" xfId="2" applyNumberFormat="1" applyFont="1" applyFill="1" applyBorder="1" applyAlignment="1">
      <alignment horizontal="right" vertical="center"/>
    </xf>
    <xf numFmtId="42" fontId="0" fillId="4" borderId="1" xfId="2" applyNumberFormat="1" applyFont="1" applyFill="1" applyBorder="1" applyAlignment="1">
      <alignment horizontal="right" vertical="center"/>
    </xf>
    <xf numFmtId="0" fontId="20" fillId="0" borderId="0" xfId="0" applyFont="1" applyAlignment="1">
      <alignment vertical="center"/>
    </xf>
    <xf numFmtId="187" fontId="5" fillId="0" borderId="1" xfId="0" applyNumberFormat="1" applyFont="1" applyFill="1" applyBorder="1" applyAlignment="1">
      <alignment horizontal="right" vertical="center"/>
    </xf>
    <xf numFmtId="0" fontId="0" fillId="0" borderId="7" xfId="0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 shrinkToFit="1"/>
    </xf>
    <xf numFmtId="0" fontId="0" fillId="4" borderId="14" xfId="0" applyFill="1" applyBorder="1" applyAlignment="1">
      <alignment horizontal="center" vertical="center"/>
    </xf>
    <xf numFmtId="42" fontId="0" fillId="4" borderId="11" xfId="2" applyNumberFormat="1" applyFont="1" applyFill="1" applyBorder="1" applyAlignment="1">
      <alignment horizontal="center" vertical="center"/>
    </xf>
    <xf numFmtId="42" fontId="0" fillId="4" borderId="14" xfId="2" applyNumberFormat="1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42" fontId="0" fillId="4" borderId="45" xfId="2" applyNumberFormat="1" applyFont="1" applyFill="1" applyBorder="1" applyAlignment="1">
      <alignment horizontal="center" vertical="center"/>
    </xf>
    <xf numFmtId="10" fontId="1" fillId="0" borderId="8" xfId="0" applyNumberFormat="1" applyFont="1" applyFill="1" applyBorder="1" applyAlignment="1">
      <alignment horizontal="right" vertical="center"/>
    </xf>
    <xf numFmtId="0" fontId="0" fillId="0" borderId="8" xfId="0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right" vertical="center"/>
    </xf>
    <xf numFmtId="0" fontId="0" fillId="0" borderId="12" xfId="0" applyFont="1" applyFill="1" applyBorder="1" applyAlignment="1">
      <alignment horizontal="center" vertical="center"/>
    </xf>
    <xf numFmtId="10" fontId="1" fillId="0" borderId="13" xfId="0" applyNumberFormat="1" applyFont="1" applyFill="1" applyBorder="1" applyAlignment="1">
      <alignment horizontal="right" vertical="center"/>
    </xf>
    <xf numFmtId="0" fontId="0" fillId="0" borderId="13" xfId="0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right" vertical="center"/>
    </xf>
    <xf numFmtId="0" fontId="0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horizontal="center" vertical="center"/>
    </xf>
    <xf numFmtId="179" fontId="0" fillId="0" borderId="11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10" xfId="0" applyFont="1" applyFill="1" applyBorder="1" applyAlignment="1">
      <alignment horizontal="center" vertical="center"/>
    </xf>
    <xf numFmtId="38" fontId="0" fillId="4" borderId="11" xfId="2" applyFont="1" applyFill="1" applyBorder="1" applyAlignment="1">
      <alignment horizontal="right" vertical="center"/>
    </xf>
    <xf numFmtId="6" fontId="0" fillId="0" borderId="13" xfId="0" applyNumberFormat="1" applyFill="1" applyBorder="1" applyAlignment="1">
      <alignment horizontal="right" vertical="center"/>
    </xf>
    <xf numFmtId="38" fontId="1" fillId="0" borderId="13" xfId="0" applyNumberFormat="1" applyFont="1" applyFill="1" applyBorder="1" applyAlignment="1">
      <alignment horizontal="right" vertical="center"/>
    </xf>
    <xf numFmtId="0" fontId="0" fillId="0" borderId="14" xfId="0" applyFill="1" applyBorder="1" applyAlignment="1">
      <alignment horizontal="right" vertical="center"/>
    </xf>
    <xf numFmtId="179" fontId="0" fillId="0" borderId="14" xfId="0" applyNumberFormat="1" applyFont="1" applyFill="1" applyBorder="1" applyAlignment="1">
      <alignment horizontal="right" vertical="center"/>
    </xf>
    <xf numFmtId="6" fontId="1" fillId="4" borderId="8" xfId="3" applyFont="1" applyFill="1" applyBorder="1" applyAlignment="1">
      <alignment horizontal="right" vertical="center"/>
    </xf>
    <xf numFmtId="10" fontId="0" fillId="0" borderId="8" xfId="0" applyNumberFormat="1" applyFont="1" applyFill="1" applyBorder="1" applyAlignment="1">
      <alignment horizontal="right" vertical="center"/>
    </xf>
    <xf numFmtId="38" fontId="5" fillId="4" borderId="8" xfId="2" applyFont="1" applyFill="1" applyBorder="1" applyAlignment="1">
      <alignment horizontal="right" vertical="center"/>
    </xf>
    <xf numFmtId="42" fontId="1" fillId="0" borderId="9" xfId="3" applyNumberFormat="1" applyFont="1" applyBorder="1" applyAlignment="1">
      <alignment horizontal="right" vertical="center"/>
    </xf>
    <xf numFmtId="42" fontId="1" fillId="0" borderId="11" xfId="2" applyNumberFormat="1" applyFont="1" applyBorder="1" applyAlignment="1">
      <alignment horizontal="right" vertical="center"/>
    </xf>
    <xf numFmtId="42" fontId="1" fillId="0" borderId="11" xfId="3" applyNumberFormat="1" applyFont="1" applyBorder="1" applyAlignment="1">
      <alignment horizontal="right" vertical="center"/>
    </xf>
    <xf numFmtId="177" fontId="1" fillId="0" borderId="11" xfId="0" applyNumberFormat="1" applyFont="1" applyBorder="1" applyAlignment="1">
      <alignment horizontal="right" vertical="center"/>
    </xf>
    <xf numFmtId="38" fontId="1" fillId="4" borderId="11" xfId="2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right" vertical="center"/>
    </xf>
    <xf numFmtId="42" fontId="1" fillId="0" borderId="13" xfId="2" applyNumberFormat="1" applyFont="1" applyFill="1" applyBorder="1" applyAlignment="1">
      <alignment horizontal="right" vertical="center"/>
    </xf>
    <xf numFmtId="0" fontId="0" fillId="6" borderId="40" xfId="0" applyFont="1" applyFill="1" applyBorder="1" applyAlignment="1">
      <alignment horizontal="center" vertical="center"/>
    </xf>
    <xf numFmtId="0" fontId="0" fillId="6" borderId="56" xfId="0" applyFont="1" applyFill="1" applyBorder="1" applyAlignment="1">
      <alignment horizontal="right" vertical="center"/>
    </xf>
    <xf numFmtId="10" fontId="1" fillId="0" borderId="14" xfId="1" applyNumberFormat="1" applyFont="1" applyFill="1" applyBorder="1" applyAlignment="1">
      <alignment horizontal="right" vertical="center"/>
    </xf>
    <xf numFmtId="10" fontId="0" fillId="0" borderId="11" xfId="1" applyNumberFormat="1" applyFont="1" applyFill="1" applyBorder="1" applyAlignment="1">
      <alignment horizontal="right" vertical="center"/>
    </xf>
    <xf numFmtId="10" fontId="0" fillId="0" borderId="14" xfId="1" applyNumberFormat="1" applyFont="1" applyFill="1" applyBorder="1" applyAlignment="1">
      <alignment horizontal="right" vertical="center"/>
    </xf>
    <xf numFmtId="0" fontId="15" fillId="0" borderId="34" xfId="0" applyFont="1" applyBorder="1" applyAlignment="1">
      <alignment shrinkToFit="1"/>
    </xf>
    <xf numFmtId="0" fontId="21" fillId="0" borderId="29" xfId="0" applyFont="1" applyBorder="1"/>
    <xf numFmtId="0" fontId="21" fillId="0" borderId="30" xfId="0" applyFont="1" applyBorder="1"/>
    <xf numFmtId="0" fontId="5" fillId="4" borderId="52" xfId="0" applyFont="1" applyFill="1" applyBorder="1" applyAlignment="1">
      <alignment horizontal="center" vertical="center"/>
    </xf>
    <xf numFmtId="38" fontId="10" fillId="0" borderId="44" xfId="2" applyFont="1" applyFill="1" applyBorder="1" applyAlignment="1">
      <alignment vertical="center"/>
    </xf>
    <xf numFmtId="38" fontId="10" fillId="0" borderId="45" xfId="2" applyFont="1" applyFill="1" applyBorder="1" applyAlignment="1">
      <alignment vertical="center"/>
    </xf>
    <xf numFmtId="38" fontId="10" fillId="0" borderId="6" xfId="2" applyFont="1" applyBorder="1" applyAlignment="1">
      <alignment horizontal="right" vertical="center" shrinkToFit="1"/>
    </xf>
    <xf numFmtId="176" fontId="20" fillId="0" borderId="0" xfId="0" applyNumberFormat="1" applyFont="1" applyAlignment="1">
      <alignment horizontal="right" vertical="center"/>
    </xf>
    <xf numFmtId="0" fontId="21" fillId="0" borderId="3" xfId="0" applyFont="1" applyBorder="1" applyAlignment="1">
      <alignment vertical="top"/>
    </xf>
    <xf numFmtId="0" fontId="21" fillId="0" borderId="32" xfId="0" applyFont="1" applyBorder="1" applyAlignment="1">
      <alignment vertical="top"/>
    </xf>
    <xf numFmtId="0" fontId="16" fillId="0" borderId="0" xfId="0" applyFont="1"/>
    <xf numFmtId="0" fontId="0" fillId="0" borderId="0" xfId="0" applyFont="1"/>
    <xf numFmtId="0" fontId="24" fillId="0" borderId="32" xfId="0" applyFont="1" applyFill="1" applyBorder="1" applyAlignment="1">
      <alignment vertical="top"/>
    </xf>
    <xf numFmtId="0" fontId="21" fillId="0" borderId="32" xfId="0" applyFont="1" applyBorder="1" applyAlignment="1">
      <alignment vertical="top"/>
    </xf>
    <xf numFmtId="0" fontId="21" fillId="0" borderId="31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1" fillId="0" borderId="64" xfId="0" applyFont="1" applyBorder="1" applyAlignment="1">
      <alignment vertical="top"/>
    </xf>
    <xf numFmtId="0" fontId="5" fillId="5" borderId="16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5" xfId="0" applyFill="1" applyBorder="1" applyAlignment="1">
      <alignment horizontal="center" vertical="center"/>
    </xf>
    <xf numFmtId="0" fontId="24" fillId="7" borderId="61" xfId="0" applyFont="1" applyFill="1" applyBorder="1" applyAlignment="1">
      <alignment horizontal="left"/>
    </xf>
    <xf numFmtId="0" fontId="24" fillId="7" borderId="34" xfId="0" applyFont="1" applyFill="1" applyBorder="1" applyAlignment="1">
      <alignment horizontal="left"/>
    </xf>
    <xf numFmtId="0" fontId="24" fillId="7" borderId="63" xfId="0" applyFont="1" applyFill="1" applyBorder="1" applyAlignment="1">
      <alignment horizontal="left"/>
    </xf>
    <xf numFmtId="0" fontId="15" fillId="0" borderId="1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38" fontId="13" fillId="0" borderId="4" xfId="2" applyFont="1" applyBorder="1" applyAlignment="1">
      <alignment horizontal="center" vertical="center" shrinkToFit="1"/>
    </xf>
    <xf numFmtId="38" fontId="13" fillId="0" borderId="13" xfId="2" applyFont="1" applyBorder="1" applyAlignment="1">
      <alignment horizontal="center" vertical="center" shrinkToFit="1"/>
    </xf>
    <xf numFmtId="38" fontId="13" fillId="0" borderId="45" xfId="2" applyFont="1" applyBorder="1" applyAlignment="1">
      <alignment horizontal="center" vertical="center" shrinkToFit="1"/>
    </xf>
    <xf numFmtId="38" fontId="13" fillId="0" borderId="14" xfId="2" applyFont="1" applyBorder="1" applyAlignment="1">
      <alignment horizontal="center" vertical="center" shrinkToFit="1"/>
    </xf>
    <xf numFmtId="0" fontId="10" fillId="3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10" fillId="3" borderId="25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center" vertical="center"/>
    </xf>
    <xf numFmtId="0" fontId="10" fillId="3" borderId="26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23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24" fillId="7" borderId="35" xfId="0" applyFont="1" applyFill="1" applyBorder="1" applyAlignment="1">
      <alignment horizontal="left"/>
    </xf>
    <xf numFmtId="0" fontId="15" fillId="0" borderId="49" xfId="0" applyFont="1" applyBorder="1" applyAlignment="1">
      <alignment horizontal="center" vertical="center" wrapText="1"/>
    </xf>
    <xf numFmtId="38" fontId="10" fillId="2" borderId="7" xfId="2" applyFont="1" applyFill="1" applyBorder="1" applyAlignment="1">
      <alignment horizontal="center" vertical="center"/>
    </xf>
    <xf numFmtId="38" fontId="10" fillId="2" borderId="10" xfId="2" applyFont="1" applyFill="1" applyBorder="1" applyAlignment="1">
      <alignment horizontal="center" vertical="center"/>
    </xf>
    <xf numFmtId="42" fontId="10" fillId="0" borderId="11" xfId="0" applyNumberFormat="1" applyFont="1" applyFill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 shrinkToFit="1"/>
    </xf>
    <xf numFmtId="0" fontId="13" fillId="0" borderId="8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42" fontId="10" fillId="0" borderId="14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 vertical="center"/>
    </xf>
    <xf numFmtId="182" fontId="13" fillId="0" borderId="1" xfId="3" applyNumberFormat="1" applyFont="1" applyBorder="1" applyAlignment="1">
      <alignment vertical="center"/>
    </xf>
    <xf numFmtId="181" fontId="13" fillId="0" borderId="11" xfId="3" applyNumberFormat="1" applyFont="1" applyBorder="1" applyAlignment="1">
      <alignment vertical="center"/>
    </xf>
    <xf numFmtId="181" fontId="13" fillId="0" borderId="14" xfId="3" applyNumberFormat="1" applyFont="1" applyBorder="1" applyAlignment="1">
      <alignment vertical="center"/>
    </xf>
    <xf numFmtId="10" fontId="13" fillId="0" borderId="39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6" fontId="13" fillId="0" borderId="1" xfId="3" applyFont="1" applyBorder="1" applyAlignment="1">
      <alignment vertical="center"/>
    </xf>
    <xf numFmtId="42" fontId="13" fillId="0" borderId="1" xfId="3" applyNumberFormat="1" applyFont="1" applyBorder="1" applyAlignment="1">
      <alignment vertical="center"/>
    </xf>
    <xf numFmtId="0" fontId="12" fillId="0" borderId="53" xfId="0" applyFont="1" applyBorder="1" applyAlignment="1">
      <alignment horizontal="center" vertical="center" shrinkToFit="1"/>
    </xf>
    <xf numFmtId="0" fontId="12" fillId="0" borderId="56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/>
    </xf>
    <xf numFmtId="0" fontId="13" fillId="2" borderId="42" xfId="0" applyFont="1" applyFill="1" applyBorder="1" applyAlignment="1">
      <alignment horizontal="center" vertical="center" shrinkToFit="1"/>
    </xf>
    <xf numFmtId="0" fontId="13" fillId="2" borderId="51" xfId="0" applyFont="1" applyFill="1" applyBorder="1" applyAlignment="1">
      <alignment horizontal="center" vertical="center" shrinkToFit="1"/>
    </xf>
    <xf numFmtId="0" fontId="19" fillId="2" borderId="57" xfId="0" applyFont="1" applyFill="1" applyBorder="1" applyAlignment="1">
      <alignment horizontal="center" vertical="center" shrinkToFit="1"/>
    </xf>
    <xf numFmtId="0" fontId="0" fillId="0" borderId="58" xfId="0" applyBorder="1" applyAlignment="1">
      <alignment shrinkToFit="1"/>
    </xf>
    <xf numFmtId="0" fontId="12" fillId="0" borderId="36" xfId="0" applyFont="1" applyBorder="1" applyAlignment="1">
      <alignment horizontal="right" vertical="center"/>
    </xf>
    <xf numFmtId="0" fontId="12" fillId="0" borderId="37" xfId="0" applyFont="1" applyBorder="1" applyAlignment="1">
      <alignment horizontal="right" vertical="center"/>
    </xf>
    <xf numFmtId="0" fontId="15" fillId="0" borderId="4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left" shrinkToFit="1"/>
    </xf>
    <xf numFmtId="0" fontId="14" fillId="0" borderId="60" xfId="0" applyFont="1" applyBorder="1" applyAlignment="1">
      <alignment horizontal="left" shrinkToFit="1"/>
    </xf>
    <xf numFmtId="0" fontId="14" fillId="0" borderId="34" xfId="0" applyFont="1" applyBorder="1" applyAlignment="1">
      <alignment horizontal="left" shrinkToFit="1"/>
    </xf>
    <xf numFmtId="0" fontId="14" fillId="0" borderId="35" xfId="0" applyFont="1" applyBorder="1" applyAlignment="1">
      <alignment horizontal="left" shrinkToFit="1"/>
    </xf>
    <xf numFmtId="0" fontId="24" fillId="0" borderId="31" xfId="0" applyFont="1" applyFill="1" applyBorder="1" applyAlignment="1">
      <alignment vertical="top"/>
    </xf>
    <xf numFmtId="0" fontId="24" fillId="0" borderId="3" xfId="0" applyFont="1" applyFill="1" applyBorder="1" applyAlignment="1">
      <alignment vertical="top"/>
    </xf>
    <xf numFmtId="0" fontId="24" fillId="0" borderId="32" xfId="0" applyFont="1" applyFill="1" applyBorder="1" applyAlignment="1">
      <alignment vertical="top"/>
    </xf>
    <xf numFmtId="0" fontId="24" fillId="0" borderId="62" xfId="0" applyFont="1" applyFill="1" applyBorder="1" applyAlignment="1">
      <alignment vertical="top"/>
    </xf>
    <xf numFmtId="0" fontId="24" fillId="0" borderId="59" xfId="0" applyFont="1" applyFill="1" applyBorder="1" applyAlignment="1">
      <alignment vertical="top"/>
    </xf>
    <xf numFmtId="0" fontId="24" fillId="0" borderId="60" xfId="0" applyFont="1" applyFill="1" applyBorder="1" applyAlignment="1">
      <alignment vertical="top"/>
    </xf>
    <xf numFmtId="0" fontId="21" fillId="0" borderId="31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1" fillId="0" borderId="64" xfId="0" applyFont="1" applyBorder="1" applyAlignment="1">
      <alignment vertical="top"/>
    </xf>
    <xf numFmtId="0" fontId="24" fillId="0" borderId="64" xfId="0" applyFont="1" applyFill="1" applyBorder="1" applyAlignment="1">
      <alignment vertical="top"/>
    </xf>
    <xf numFmtId="0" fontId="15" fillId="0" borderId="0" xfId="0" applyFont="1" applyFill="1" applyBorder="1" applyAlignment="1">
      <alignment horizontal="center"/>
    </xf>
    <xf numFmtId="10" fontId="13" fillId="0" borderId="5" xfId="0" applyNumberFormat="1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2" fillId="0" borderId="38" xfId="0" applyFont="1" applyBorder="1" applyAlignment="1">
      <alignment horizontal="right" vertical="center"/>
    </xf>
    <xf numFmtId="182" fontId="13" fillId="0" borderId="11" xfId="3" applyNumberFormat="1" applyFont="1" applyBorder="1" applyAlignment="1">
      <alignment vertical="center"/>
    </xf>
    <xf numFmtId="6" fontId="13" fillId="0" borderId="11" xfId="3" applyFont="1" applyBorder="1" applyAlignment="1">
      <alignment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0" fontId="22" fillId="0" borderId="25" xfId="0" applyFont="1" applyBorder="1" applyAlignment="1">
      <alignment vertical="top"/>
    </xf>
    <xf numFmtId="0" fontId="22" fillId="0" borderId="15" xfId="0" applyFont="1" applyBorder="1" applyAlignment="1">
      <alignment vertical="top"/>
    </xf>
    <xf numFmtId="0" fontId="5" fillId="3" borderId="25" xfId="0" applyFont="1" applyFill="1" applyBorder="1" applyAlignment="1">
      <alignment horizontal="center" vertical="center" shrinkToFit="1"/>
    </xf>
    <xf numFmtId="0" fontId="5" fillId="3" borderId="26" xfId="0" applyFont="1" applyFill="1" applyBorder="1" applyAlignment="1">
      <alignment horizontal="center" vertical="center" shrinkToFit="1"/>
    </xf>
    <xf numFmtId="0" fontId="12" fillId="0" borderId="39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2" fillId="0" borderId="40" xfId="0" applyFont="1" applyBorder="1" applyAlignment="1">
      <alignment horizontal="right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10" fontId="13" fillId="0" borderId="20" xfId="0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10" fontId="13" fillId="0" borderId="21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4" fillId="0" borderId="31" xfId="0" applyFont="1" applyFill="1" applyBorder="1" applyAlignment="1">
      <alignment wrapText="1"/>
    </xf>
    <xf numFmtId="0" fontId="24" fillId="0" borderId="3" xfId="0" applyFont="1" applyFill="1" applyBorder="1" applyAlignment="1"/>
    <xf numFmtId="0" fontId="24" fillId="0" borderId="64" xfId="0" applyFont="1" applyFill="1" applyBorder="1" applyAlignment="1"/>
    <xf numFmtId="181" fontId="13" fillId="0" borderId="1" xfId="3" applyNumberFormat="1" applyFont="1" applyBorder="1" applyAlignment="1">
      <alignment vertical="center"/>
    </xf>
    <xf numFmtId="181" fontId="13" fillId="0" borderId="13" xfId="3" applyNumberFormat="1" applyFont="1" applyBorder="1" applyAlignment="1">
      <alignment vertical="center"/>
    </xf>
    <xf numFmtId="0" fontId="21" fillId="0" borderId="32" xfId="0" applyFont="1" applyBorder="1" applyAlignment="1">
      <alignment vertical="top"/>
    </xf>
    <xf numFmtId="0" fontId="21" fillId="0" borderId="31" xfId="0" applyFont="1" applyBorder="1" applyAlignment="1"/>
    <xf numFmtId="0" fontId="21" fillId="0" borderId="3" xfId="0" applyFont="1" applyBorder="1" applyAlignment="1"/>
    <xf numFmtId="0" fontId="21" fillId="0" borderId="64" xfId="0" applyFont="1" applyBorder="1" applyAlignment="1"/>
    <xf numFmtId="0" fontId="24" fillId="0" borderId="31" xfId="0" applyFont="1" applyBorder="1" applyAlignment="1">
      <alignment vertical="top"/>
    </xf>
    <xf numFmtId="0" fontId="24" fillId="0" borderId="3" xfId="0" applyFont="1" applyBorder="1" applyAlignment="1">
      <alignment vertical="top"/>
    </xf>
    <xf numFmtId="0" fontId="24" fillId="0" borderId="64" xfId="0" applyFont="1" applyBorder="1" applyAlignment="1">
      <alignment vertical="top"/>
    </xf>
    <xf numFmtId="0" fontId="24" fillId="0" borderId="62" xfId="0" applyFont="1" applyFill="1" applyBorder="1" applyAlignment="1"/>
    <xf numFmtId="0" fontId="24" fillId="0" borderId="59" xfId="0" applyFont="1" applyFill="1" applyBorder="1" applyAlignment="1"/>
    <xf numFmtId="0" fontId="24" fillId="0" borderId="65" xfId="0" applyFont="1" applyFill="1" applyBorder="1" applyAlignment="1"/>
    <xf numFmtId="0" fontId="24" fillId="7" borderId="31" xfId="0" applyFont="1" applyFill="1" applyBorder="1" applyAlignment="1">
      <alignment vertical="top"/>
    </xf>
    <xf numFmtId="0" fontId="24" fillId="7" borderId="3" xfId="0" applyFont="1" applyFill="1" applyBorder="1" applyAlignment="1">
      <alignment vertical="top"/>
    </xf>
    <xf numFmtId="0" fontId="24" fillId="7" borderId="32" xfId="0" applyFont="1" applyFill="1" applyBorder="1" applyAlignment="1">
      <alignment vertical="top"/>
    </xf>
    <xf numFmtId="0" fontId="24" fillId="7" borderId="31" xfId="0" applyFont="1" applyFill="1" applyBorder="1" applyAlignment="1"/>
    <xf numFmtId="0" fontId="24" fillId="7" borderId="3" xfId="0" applyFont="1" applyFill="1" applyBorder="1" applyAlignment="1"/>
    <xf numFmtId="0" fontId="24" fillId="7" borderId="64" xfId="0" applyFont="1" applyFill="1" applyBorder="1" applyAlignment="1"/>
    <xf numFmtId="14" fontId="0" fillId="0" borderId="0" xfId="0" applyNumberFormat="1"/>
  </cellXfs>
  <cellStyles count="8">
    <cellStyle name="パーセント" xfId="1" builtinId="5"/>
    <cellStyle name="パーセント 2" xfId="6" xr:uid="{00000000-0005-0000-0000-000001000000}"/>
    <cellStyle name="桁区切り" xfId="2" builtinId="6"/>
    <cellStyle name="桁区切り 2" xfId="5" xr:uid="{00000000-0005-0000-0000-000003000000}"/>
    <cellStyle name="桁区切り 2 2" xfId="7" xr:uid="{00000000-0005-0000-0000-000004000000}"/>
    <cellStyle name="通貨" xfId="3" builtinId="7"/>
    <cellStyle name="標準" xfId="0" builtinId="0"/>
    <cellStyle name="標準 2" xfId="4" xr:uid="{00000000-0005-0000-0000-00000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81243</xdr:colOff>
      <xdr:row>5</xdr:row>
      <xdr:rowOff>0</xdr:rowOff>
    </xdr:from>
    <xdr:to>
      <xdr:col>3</xdr:col>
      <xdr:colOff>138393</xdr:colOff>
      <xdr:row>5</xdr:row>
      <xdr:rowOff>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ShapeType="1"/>
        </xdr:cNvSpPr>
      </xdr:nvSpPr>
      <xdr:spPr bwMode="auto">
        <a:xfrm>
          <a:off x="81243" y="1109382"/>
          <a:ext cx="314997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4713</xdr:colOff>
      <xdr:row>17</xdr:row>
      <xdr:rowOff>103317</xdr:rowOff>
    </xdr:from>
    <xdr:ext cx="416396" cy="392415"/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680742" y="2994435"/>
          <a:ext cx="416396" cy="39241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HGSｺﾞｼｯｸM" pitchFamily="50" charset="-128"/>
              <a:ea typeface="HGSｺﾞｼｯｸM" pitchFamily="50" charset="-128"/>
            </a:rPr>
            <a:t>＝</a:t>
          </a:r>
        </a:p>
      </xdr:txBody>
    </xdr:sp>
    <xdr:clientData/>
  </xdr:oneCellAnchor>
  <xdr:oneCellAnchor>
    <xdr:from>
      <xdr:col>8</xdr:col>
      <xdr:colOff>1042145</xdr:colOff>
      <xdr:row>17</xdr:row>
      <xdr:rowOff>100853</xdr:rowOff>
    </xdr:from>
    <xdr:ext cx="416396" cy="392415"/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9950821" y="2991971"/>
          <a:ext cx="416396" cy="39241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×</a:t>
          </a:r>
          <a:endParaRPr lang="ja-JP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8</xdr:col>
      <xdr:colOff>1053351</xdr:colOff>
      <xdr:row>19</xdr:row>
      <xdr:rowOff>56029</xdr:rowOff>
    </xdr:from>
    <xdr:ext cx="416396" cy="392415"/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9962027" y="3216088"/>
          <a:ext cx="416396" cy="39241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×</a:t>
          </a:r>
          <a:endParaRPr lang="ja-JP" altLang="en-US" sz="18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oneCellAnchor>
  <xdr:oneCellAnchor>
    <xdr:from>
      <xdr:col>7</xdr:col>
      <xdr:colOff>11206</xdr:colOff>
      <xdr:row>19</xdr:row>
      <xdr:rowOff>67235</xdr:rowOff>
    </xdr:from>
    <xdr:ext cx="416396" cy="392415"/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87235" y="3227294"/>
          <a:ext cx="416396" cy="392415"/>
        </a:xfrm>
        <a:prstGeom prst="rect">
          <a:avLst/>
        </a:prstGeom>
        <a:noFill/>
        <a:ln>
          <a:noFill/>
        </a:ln>
      </xdr:spPr>
      <xdr:txBody>
        <a:bodyPr wrap="none" lIns="91440" tIns="45720" rIns="91440" bIns="45720">
          <a:spAutoFit/>
        </a:bodyPr>
        <a:lstStyle/>
        <a:p>
          <a:pPr algn="ctr"/>
          <a:r>
            <a:rPr lang="ja-JP" altLang="en-US" sz="1800" b="1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HGSｺﾞｼｯｸM" pitchFamily="50" charset="-128"/>
              <a:ea typeface="HGSｺﾞｼｯｸM" pitchFamily="50" charset="-128"/>
            </a:rPr>
            <a:t>＝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ki\Desktop\&#35914;&#20303;&#30010;&#24215;\&#26376;&#24230;&#22577;&#21578;&#26360;\47108&#22577;&#21578;&#26360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000"/>
      <sheetName val="ドラック実績"/>
      <sheetName val="調剤実績"/>
      <sheetName val="月度報告書"/>
    </sheetNames>
    <sheetDataSet>
      <sheetData sheetId="0"/>
      <sheetData sheetId="1"/>
      <sheetData sheetId="2"/>
      <sheetData sheetId="3">
        <row r="43">
          <cell r="G43" t="str">
            <v>①顧客満足</v>
          </cell>
        </row>
        <row r="48">
          <cell r="G48" t="str">
            <v>②生産性</v>
          </cell>
        </row>
        <row r="51">
          <cell r="G51" t="str">
            <v>③部下育成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/>
  <sheetData/>
  <phoneticPr fontId="6"/>
  <pageMargins left="0.78700000000000003" right="0.78700000000000003" top="0.98399999999999999" bottom="0.98399999999999999" header="0.51200000000000001" footer="0.51200000000000001"/>
  <headerFooter alignWithMargins="0">
    <oddHeader>&amp;A</oddHeader>
    <oddFooter>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5"/>
  <sheetViews>
    <sheetView topLeftCell="A7" zoomScale="85" zoomScaleNormal="85" workbookViewId="0">
      <selection activeCell="D22" sqref="D22"/>
    </sheetView>
  </sheetViews>
  <sheetFormatPr defaultRowHeight="13.5"/>
  <cols>
    <col min="1" max="12" width="13.5" style="55" customWidth="1"/>
    <col min="13" max="16384" width="9" style="55"/>
  </cols>
  <sheetData>
    <row r="1" spans="1:12" ht="18.75">
      <c r="A1" s="151" t="s">
        <v>122</v>
      </c>
    </row>
    <row r="2" spans="1:12" ht="18.75">
      <c r="A2" s="46"/>
    </row>
    <row r="3" spans="1:12" ht="16.5" customHeight="1">
      <c r="A3" s="19" t="s">
        <v>126</v>
      </c>
      <c r="B3" s="92" t="s">
        <v>138</v>
      </c>
      <c r="C3" s="19" t="s">
        <v>127</v>
      </c>
      <c r="D3" s="93" t="s">
        <v>132</v>
      </c>
      <c r="E3" s="19" t="s">
        <v>128</v>
      </c>
      <c r="F3" s="202" t="s">
        <v>162</v>
      </c>
      <c r="G3" s="25" t="s">
        <v>129</v>
      </c>
      <c r="H3" s="92">
        <v>3</v>
      </c>
      <c r="I3" s="19" t="s">
        <v>130</v>
      </c>
      <c r="J3" s="94">
        <v>44248</v>
      </c>
      <c r="K3" s="19" t="s">
        <v>51</v>
      </c>
      <c r="L3" s="94">
        <v>44275</v>
      </c>
    </row>
    <row r="4" spans="1:12" ht="16.5" customHeight="1" thickBot="1">
      <c r="A4" s="96"/>
      <c r="B4" s="96"/>
      <c r="C4" s="99"/>
      <c r="D4" s="97"/>
      <c r="E4" s="96"/>
      <c r="F4" s="98"/>
      <c r="G4" s="96"/>
      <c r="H4" s="98"/>
      <c r="I4" s="30"/>
      <c r="J4" s="30"/>
    </row>
    <row r="5" spans="1:12" ht="16.5" customHeight="1" thickBot="1">
      <c r="A5" s="216" t="s">
        <v>114</v>
      </c>
      <c r="B5" s="217"/>
      <c r="C5" s="20"/>
      <c r="D5" s="18"/>
      <c r="E5" s="18"/>
      <c r="F5" s="18"/>
      <c r="G5" s="18"/>
      <c r="H5" s="56"/>
      <c r="I5" s="56"/>
      <c r="J5" s="20"/>
    </row>
    <row r="6" spans="1:12" ht="16.5" customHeight="1">
      <c r="A6" s="172" t="s">
        <v>0</v>
      </c>
      <c r="B6" s="184">
        <v>17000000</v>
      </c>
      <c r="C6" s="166" t="s">
        <v>1</v>
      </c>
      <c r="D6" s="184">
        <v>5329000</v>
      </c>
      <c r="E6" s="166" t="s">
        <v>2</v>
      </c>
      <c r="F6" s="185">
        <f>D6/B6</f>
        <v>0.31347058823529411</v>
      </c>
      <c r="G6" s="166" t="s">
        <v>3</v>
      </c>
      <c r="H6" s="186">
        <v>9095</v>
      </c>
      <c r="I6" s="166" t="s">
        <v>4</v>
      </c>
      <c r="J6" s="187">
        <f>B7/B11</f>
        <v>617834.32142857148</v>
      </c>
    </row>
    <row r="7" spans="1:12" ht="16.5" customHeight="1">
      <c r="A7" s="178" t="s">
        <v>5</v>
      </c>
      <c r="B7" s="101">
        <v>17299361</v>
      </c>
      <c r="C7" s="100" t="s">
        <v>6</v>
      </c>
      <c r="D7" s="101">
        <v>3655218</v>
      </c>
      <c r="E7" s="100" t="s">
        <v>7</v>
      </c>
      <c r="F7" s="112">
        <f>D7/B7</f>
        <v>0.21129208182891843</v>
      </c>
      <c r="G7" s="100" t="s">
        <v>8</v>
      </c>
      <c r="H7" s="120">
        <f>B7/H6</f>
        <v>1902.0737768004399</v>
      </c>
      <c r="I7" s="100" t="s">
        <v>9</v>
      </c>
      <c r="J7" s="188">
        <f>H6/B11</f>
        <v>324.82142857142856</v>
      </c>
    </row>
    <row r="8" spans="1:12" ht="16.5" customHeight="1">
      <c r="A8" s="178" t="s">
        <v>10</v>
      </c>
      <c r="B8" s="102">
        <f>B7/B6</f>
        <v>1.0176094705882353</v>
      </c>
      <c r="C8" s="100" t="s">
        <v>11</v>
      </c>
      <c r="D8" s="102">
        <f>D7/D6</f>
        <v>0.68591067742540812</v>
      </c>
      <c r="E8" s="100" t="s">
        <v>11</v>
      </c>
      <c r="F8" s="113">
        <f>F7/F6</f>
        <v>0.67404116927971724</v>
      </c>
      <c r="G8" s="100" t="s">
        <v>66</v>
      </c>
      <c r="H8" s="119">
        <v>13537</v>
      </c>
      <c r="I8" s="100" t="s">
        <v>12</v>
      </c>
      <c r="J8" s="189">
        <f>B7/J10</f>
        <v>241.09263595060904</v>
      </c>
    </row>
    <row r="9" spans="1:12" ht="16.5" customHeight="1">
      <c r="A9" s="178" t="s">
        <v>19</v>
      </c>
      <c r="B9" s="103">
        <f>B7/B10</f>
        <v>0.77125955171134108</v>
      </c>
      <c r="C9" s="100" t="s">
        <v>19</v>
      </c>
      <c r="D9" s="103">
        <f>D7/D10</f>
        <v>0.83855642918773166</v>
      </c>
      <c r="E9" s="100" t="s">
        <v>19</v>
      </c>
      <c r="F9" s="112">
        <f>F7/F10</f>
        <v>1.0872558107411003</v>
      </c>
      <c r="G9" s="57" t="s">
        <v>112</v>
      </c>
      <c r="H9" s="152">
        <f>H6-H8</f>
        <v>-4442</v>
      </c>
      <c r="I9" s="100" t="s">
        <v>16</v>
      </c>
      <c r="J9" s="190">
        <f>J10/H6</f>
        <v>7.8893897746014297</v>
      </c>
    </row>
    <row r="10" spans="1:12" ht="16.5" customHeight="1">
      <c r="A10" s="178" t="s">
        <v>20</v>
      </c>
      <c r="B10" s="104">
        <v>22430012</v>
      </c>
      <c r="C10" s="100" t="s">
        <v>21</v>
      </c>
      <c r="D10" s="104">
        <v>4358941</v>
      </c>
      <c r="E10" s="100" t="s">
        <v>41</v>
      </c>
      <c r="F10" s="112">
        <f>D10/B10</f>
        <v>0.19433520588397366</v>
      </c>
      <c r="G10" s="100" t="s">
        <v>22</v>
      </c>
      <c r="H10" s="121">
        <f>B10/H8</f>
        <v>1656.9411243259215</v>
      </c>
      <c r="I10" s="100" t="s">
        <v>23</v>
      </c>
      <c r="J10" s="191">
        <v>71754</v>
      </c>
    </row>
    <row r="11" spans="1:12" ht="16.5" customHeight="1">
      <c r="A11" s="178" t="s">
        <v>24</v>
      </c>
      <c r="B11" s="105">
        <v>28</v>
      </c>
      <c r="C11" s="100" t="s">
        <v>25</v>
      </c>
      <c r="D11" s="105">
        <v>18</v>
      </c>
      <c r="E11" s="100" t="s">
        <v>26</v>
      </c>
      <c r="F11" s="114">
        <f>B11-D11</f>
        <v>10</v>
      </c>
      <c r="G11" s="100" t="s">
        <v>27</v>
      </c>
      <c r="H11" s="121">
        <f>B10/J11</f>
        <v>227.75516586619011</v>
      </c>
      <c r="I11" s="100" t="s">
        <v>28</v>
      </c>
      <c r="J11" s="191">
        <v>98483</v>
      </c>
    </row>
    <row r="12" spans="1:12" ht="16.5" customHeight="1" thickBot="1">
      <c r="A12" s="168" t="s">
        <v>30</v>
      </c>
      <c r="B12" s="192">
        <v>1537</v>
      </c>
      <c r="C12" s="170" t="s">
        <v>31</v>
      </c>
      <c r="D12" s="193">
        <f>B7*(F7-0.5%)/B12</f>
        <v>2321.8745575797006</v>
      </c>
      <c r="E12" s="194"/>
      <c r="F12" s="195"/>
      <c r="G12" s="100" t="s">
        <v>29</v>
      </c>
      <c r="H12" s="122">
        <f>J11/H8</f>
        <v>7.2750978798847603</v>
      </c>
      <c r="I12" s="170" t="s">
        <v>70</v>
      </c>
      <c r="J12" s="196">
        <f>J9/H12</f>
        <v>1.0844376123674091</v>
      </c>
    </row>
    <row r="13" spans="1:12" ht="16.5" customHeight="1">
      <c r="G13" s="178" t="s">
        <v>65</v>
      </c>
      <c r="H13" s="197">
        <f>H7/H10</f>
        <v>1.1479428863679411</v>
      </c>
      <c r="I13" s="58"/>
    </row>
    <row r="14" spans="1:12" ht="16.5" customHeight="1">
      <c r="G14" s="178" t="s">
        <v>67</v>
      </c>
      <c r="H14" s="197">
        <f>H6/H8</f>
        <v>0.67186230331683539</v>
      </c>
      <c r="I14" s="58"/>
    </row>
    <row r="15" spans="1:12" ht="16.5" customHeight="1" thickBot="1">
      <c r="G15" s="168" t="s">
        <v>69</v>
      </c>
      <c r="H15" s="198">
        <f>J8/H11</f>
        <v>1.0585605601247039</v>
      </c>
      <c r="I15" s="58"/>
    </row>
    <row r="16" spans="1:12" ht="16.5" customHeight="1" thickBot="1">
      <c r="G16" s="58"/>
      <c r="H16" s="58"/>
      <c r="I16" s="58"/>
    </row>
    <row r="17" spans="1:12" ht="16.5" customHeight="1" thickBot="1">
      <c r="A17" s="216" t="s">
        <v>119</v>
      </c>
      <c r="B17" s="217"/>
      <c r="G17" s="58"/>
      <c r="H17" s="218" t="s">
        <v>110</v>
      </c>
      <c r="I17" s="219"/>
    </row>
    <row r="18" spans="1:12" ht="16.5" customHeight="1">
      <c r="A18" s="172"/>
      <c r="B18" s="173" t="s">
        <v>32</v>
      </c>
      <c r="C18" s="166" t="s">
        <v>37</v>
      </c>
      <c r="D18" s="173" t="s">
        <v>33</v>
      </c>
      <c r="E18" s="166" t="s">
        <v>131</v>
      </c>
      <c r="F18" s="174" t="s">
        <v>60</v>
      </c>
      <c r="G18" s="58"/>
      <c r="H18" s="153" t="s">
        <v>89</v>
      </c>
      <c r="I18" s="154" t="s">
        <v>75</v>
      </c>
      <c r="J18" s="154" t="s">
        <v>76</v>
      </c>
      <c r="K18" s="154" t="s">
        <v>77</v>
      </c>
      <c r="L18" s="155" t="s">
        <v>78</v>
      </c>
    </row>
    <row r="19" spans="1:12" ht="16.5" customHeight="1">
      <c r="A19" s="175" t="s">
        <v>120</v>
      </c>
      <c r="B19" s="106">
        <f>B21/$D$11</f>
        <v>586175.66666666663</v>
      </c>
      <c r="C19" s="121">
        <f>C21/$D$11</f>
        <v>122570.66666666667</v>
      </c>
      <c r="D19" s="109">
        <f>D21/$D$11</f>
        <v>313.16666666666669</v>
      </c>
      <c r="E19" s="148">
        <f>E21/$D$11</f>
        <v>2419.5555555555557</v>
      </c>
      <c r="F19" s="176">
        <f>E19/D19</f>
        <v>7.7260954408373248</v>
      </c>
      <c r="H19" s="156" t="s">
        <v>79</v>
      </c>
      <c r="I19" s="91" t="s">
        <v>157</v>
      </c>
      <c r="J19" s="91" t="s">
        <v>164</v>
      </c>
      <c r="K19" s="91" t="s">
        <v>150</v>
      </c>
      <c r="L19" s="157">
        <v>1196</v>
      </c>
    </row>
    <row r="20" spans="1:12" ht="16.5" customHeight="1" thickBot="1">
      <c r="A20" s="175" t="s">
        <v>121</v>
      </c>
      <c r="B20" s="107">
        <f>B22/$F$11</f>
        <v>674819.9</v>
      </c>
      <c r="C20" s="149">
        <f>C22/$F$11</f>
        <v>144894.6</v>
      </c>
      <c r="D20" s="110">
        <f>D22/$F$11</f>
        <v>345.8</v>
      </c>
      <c r="E20" s="123">
        <f>E22/$F$11</f>
        <v>2820.2</v>
      </c>
      <c r="F20" s="183">
        <f>E20/D20</f>
        <v>8.1555812608444178</v>
      </c>
      <c r="H20" s="156" t="s">
        <v>80</v>
      </c>
      <c r="I20" s="91" t="s">
        <v>164</v>
      </c>
      <c r="J20" s="91" t="s">
        <v>165</v>
      </c>
      <c r="K20" s="91" t="s">
        <v>157</v>
      </c>
      <c r="L20" s="157">
        <v>665</v>
      </c>
    </row>
    <row r="21" spans="1:12" ht="16.5" customHeight="1">
      <c r="A21" s="178" t="s">
        <v>38</v>
      </c>
      <c r="B21" s="108">
        <v>10551162</v>
      </c>
      <c r="C21" s="150">
        <v>2206272</v>
      </c>
      <c r="D21" s="111">
        <v>5637</v>
      </c>
      <c r="E21" s="179">
        <v>43552</v>
      </c>
      <c r="F21" s="177"/>
      <c r="H21" s="156" t="s">
        <v>81</v>
      </c>
      <c r="I21" s="91" t="s">
        <v>165</v>
      </c>
      <c r="J21" s="91" t="s">
        <v>166</v>
      </c>
      <c r="K21" s="91" t="s">
        <v>151</v>
      </c>
      <c r="L21" s="157">
        <v>884</v>
      </c>
    </row>
    <row r="22" spans="1:12" ht="16.5" customHeight="1" thickBot="1">
      <c r="A22" s="168" t="s">
        <v>39</v>
      </c>
      <c r="B22" s="180">
        <f>B7-B21</f>
        <v>6748199</v>
      </c>
      <c r="C22" s="180">
        <f>D7-C21</f>
        <v>1448946</v>
      </c>
      <c r="D22" s="181">
        <f>H6-D21</f>
        <v>3458</v>
      </c>
      <c r="E22" s="182">
        <f>J10-E21</f>
        <v>28202</v>
      </c>
      <c r="F22" s="177"/>
      <c r="H22" s="156" t="s">
        <v>82</v>
      </c>
      <c r="I22" s="91" t="s">
        <v>166</v>
      </c>
      <c r="J22" s="91" t="s">
        <v>159</v>
      </c>
      <c r="K22" s="91" t="s">
        <v>137</v>
      </c>
      <c r="L22" s="157">
        <v>459</v>
      </c>
    </row>
    <row r="23" spans="1:12" ht="16.5" customHeight="1" thickBot="1">
      <c r="G23" s="115"/>
      <c r="H23" s="156" t="s">
        <v>83</v>
      </c>
      <c r="I23" s="91" t="s">
        <v>149</v>
      </c>
      <c r="J23" s="91" t="s">
        <v>161</v>
      </c>
      <c r="K23" s="91" t="s">
        <v>152</v>
      </c>
      <c r="L23" s="157">
        <v>209</v>
      </c>
    </row>
    <row r="24" spans="1:12" ht="16.5" customHeight="1" thickBot="1">
      <c r="A24" s="216" t="s">
        <v>118</v>
      </c>
      <c r="B24" s="217"/>
      <c r="G24" s="115"/>
      <c r="H24" s="156" t="s">
        <v>84</v>
      </c>
      <c r="I24" s="91" t="s">
        <v>136</v>
      </c>
      <c r="J24" s="91" t="s">
        <v>167</v>
      </c>
      <c r="K24" s="91" t="s">
        <v>153</v>
      </c>
      <c r="L24" s="157">
        <v>352</v>
      </c>
    </row>
    <row r="25" spans="1:12" ht="16.5" customHeight="1">
      <c r="A25" s="153" t="s">
        <v>111</v>
      </c>
      <c r="B25" s="165">
        <f>D25*F25</f>
        <v>0.77125955171134108</v>
      </c>
      <c r="C25" s="166" t="s">
        <v>33</v>
      </c>
      <c r="D25" s="165">
        <f>H6/H8</f>
        <v>0.67186230331683539</v>
      </c>
      <c r="E25" s="166" t="s">
        <v>34</v>
      </c>
      <c r="F25" s="167">
        <f>H7/H10</f>
        <v>1.1479428863679411</v>
      </c>
      <c r="H25" s="156" t="s">
        <v>85</v>
      </c>
      <c r="I25" s="91" t="s">
        <v>159</v>
      </c>
      <c r="J25" s="91" t="s">
        <v>168</v>
      </c>
      <c r="K25" s="91" t="s">
        <v>149</v>
      </c>
      <c r="L25" s="157">
        <v>395</v>
      </c>
    </row>
    <row r="26" spans="1:12" ht="16.5" customHeight="1" thickBot="1">
      <c r="A26" s="168" t="s">
        <v>34</v>
      </c>
      <c r="B26" s="169">
        <f>D26*F26</f>
        <v>1.1479428863679411</v>
      </c>
      <c r="C26" s="170" t="s">
        <v>35</v>
      </c>
      <c r="D26" s="169">
        <f>J8/H11</f>
        <v>1.0585605601247039</v>
      </c>
      <c r="E26" s="170" t="s">
        <v>36</v>
      </c>
      <c r="F26" s="171">
        <f>J9/H12</f>
        <v>1.0844376123674091</v>
      </c>
      <c r="H26" s="156" t="s">
        <v>86</v>
      </c>
      <c r="I26" s="91" t="s">
        <v>154</v>
      </c>
      <c r="J26" s="91" t="s">
        <v>169</v>
      </c>
      <c r="K26" s="91" t="s">
        <v>160</v>
      </c>
      <c r="L26" s="157">
        <v>183</v>
      </c>
    </row>
    <row r="27" spans="1:12" ht="16.5" customHeight="1" thickBot="1">
      <c r="H27" s="156" t="s">
        <v>87</v>
      </c>
      <c r="I27" s="91" t="s">
        <v>153</v>
      </c>
      <c r="J27" s="91" t="s">
        <v>149</v>
      </c>
      <c r="K27" s="91" t="s">
        <v>158</v>
      </c>
      <c r="L27" s="157">
        <v>130</v>
      </c>
    </row>
    <row r="28" spans="1:12" ht="19.5" customHeight="1" thickBot="1">
      <c r="A28" s="218" t="s">
        <v>48</v>
      </c>
      <c r="B28" s="219"/>
      <c r="H28" s="158" t="s">
        <v>88</v>
      </c>
      <c r="I28" s="159" t="s">
        <v>161</v>
      </c>
      <c r="J28" s="159" t="s">
        <v>170</v>
      </c>
      <c r="K28" s="159" t="s">
        <v>171</v>
      </c>
      <c r="L28" s="160">
        <v>197</v>
      </c>
    </row>
    <row r="29" spans="1:12" ht="19.5" customHeight="1">
      <c r="A29" s="163" t="s">
        <v>44</v>
      </c>
      <c r="B29" s="164">
        <v>18100000</v>
      </c>
    </row>
    <row r="30" spans="1:12" ht="19.5" customHeight="1">
      <c r="A30" s="156" t="s">
        <v>46</v>
      </c>
      <c r="B30" s="161"/>
    </row>
    <row r="31" spans="1:12" ht="19.5" customHeight="1">
      <c r="A31" s="156" t="s">
        <v>43</v>
      </c>
      <c r="B31" s="161"/>
    </row>
    <row r="32" spans="1:12" ht="19.5" customHeight="1" thickBot="1">
      <c r="A32" s="158" t="s">
        <v>47</v>
      </c>
      <c r="B32" s="162"/>
    </row>
    <row r="33" ht="19.5" customHeight="1"/>
    <row r="34" ht="19.5" customHeight="1"/>
    <row r="35" ht="19.5" customHeight="1"/>
  </sheetData>
  <mergeCells count="5">
    <mergeCell ref="A5:B5"/>
    <mergeCell ref="A28:B28"/>
    <mergeCell ref="H17:I17"/>
    <mergeCell ref="A17:B17"/>
    <mergeCell ref="A24:B24"/>
  </mergeCells>
  <phoneticPr fontId="6"/>
  <printOptions horizontalCentered="1" verticalCentered="1"/>
  <pageMargins left="0" right="0" top="0" bottom="0" header="0" footer="0"/>
  <pageSetup paperSize="9" scale="91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7573-42A2-426A-BD0C-5DC598D5EE8E}">
  <dimension ref="A1:F28"/>
  <sheetViews>
    <sheetView workbookViewId="0">
      <selection activeCell="D19" sqref="D19"/>
    </sheetView>
  </sheetViews>
  <sheetFormatPr defaultRowHeight="13.5"/>
  <cols>
    <col min="4" max="4" width="9.5" bestFit="1" customWidth="1"/>
  </cols>
  <sheetData>
    <row r="1" spans="1:6">
      <c r="A1" s="339">
        <v>44248</v>
      </c>
      <c r="B1">
        <v>461</v>
      </c>
      <c r="C1">
        <v>4059</v>
      </c>
      <c r="D1">
        <v>991357</v>
      </c>
      <c r="E1">
        <v>8.8000000000000007</v>
      </c>
      <c r="F1">
        <v>210449</v>
      </c>
    </row>
    <row r="2" spans="1:6">
      <c r="A2" s="339">
        <v>44249</v>
      </c>
      <c r="B2">
        <v>279</v>
      </c>
      <c r="C2">
        <v>2138</v>
      </c>
      <c r="D2">
        <v>501456</v>
      </c>
      <c r="E2">
        <v>7.66</v>
      </c>
      <c r="F2">
        <v>110475</v>
      </c>
    </row>
    <row r="3" spans="1:6">
      <c r="A3" s="339">
        <v>44250</v>
      </c>
      <c r="B3">
        <v>260</v>
      </c>
      <c r="C3">
        <v>1872</v>
      </c>
      <c r="D3">
        <v>471087</v>
      </c>
      <c r="E3">
        <v>7.2</v>
      </c>
      <c r="F3">
        <v>106312</v>
      </c>
    </row>
    <row r="4" spans="1:6">
      <c r="A4" s="339">
        <v>44256</v>
      </c>
      <c r="B4">
        <v>310</v>
      </c>
      <c r="C4">
        <v>2304</v>
      </c>
      <c r="D4">
        <v>565273</v>
      </c>
      <c r="E4">
        <v>7.43</v>
      </c>
      <c r="F4">
        <v>135290</v>
      </c>
    </row>
    <row r="5" spans="1:6">
      <c r="A5" s="339">
        <v>44257</v>
      </c>
      <c r="B5">
        <v>242</v>
      </c>
      <c r="C5">
        <v>1660</v>
      </c>
      <c r="D5">
        <v>403038</v>
      </c>
      <c r="E5">
        <v>6.86</v>
      </c>
      <c r="F5">
        <v>58400</v>
      </c>
    </row>
    <row r="6" spans="1:6">
      <c r="A6" s="339">
        <v>44258</v>
      </c>
      <c r="B6">
        <v>398</v>
      </c>
      <c r="C6">
        <v>3380</v>
      </c>
      <c r="D6">
        <v>818091</v>
      </c>
      <c r="E6">
        <v>8.49</v>
      </c>
      <c r="F6">
        <v>194550</v>
      </c>
    </row>
    <row r="7" spans="1:6">
      <c r="A7" s="339">
        <v>44259</v>
      </c>
      <c r="B7">
        <v>275</v>
      </c>
      <c r="C7">
        <v>2021</v>
      </c>
      <c r="D7">
        <v>529178</v>
      </c>
      <c r="E7">
        <v>7.35</v>
      </c>
      <c r="F7">
        <v>128849</v>
      </c>
    </row>
    <row r="8" spans="1:6">
      <c r="A8" s="339">
        <v>44260</v>
      </c>
      <c r="B8">
        <v>277</v>
      </c>
      <c r="C8">
        <v>1910</v>
      </c>
      <c r="D8">
        <v>453749</v>
      </c>
      <c r="E8">
        <v>6.9</v>
      </c>
      <c r="F8">
        <v>59937</v>
      </c>
    </row>
    <row r="9" spans="1:6">
      <c r="A9" s="339">
        <v>44261</v>
      </c>
      <c r="B9">
        <v>302</v>
      </c>
      <c r="C9">
        <v>2205</v>
      </c>
      <c r="D9">
        <v>526920</v>
      </c>
      <c r="E9">
        <v>7.3</v>
      </c>
      <c r="F9">
        <v>5088</v>
      </c>
    </row>
    <row r="10" spans="1:6">
      <c r="A10" s="339">
        <v>44262</v>
      </c>
      <c r="B10">
        <v>484</v>
      </c>
      <c r="C10">
        <v>4088</v>
      </c>
      <c r="D10">
        <v>1048568</v>
      </c>
      <c r="E10">
        <v>8.4499999999999993</v>
      </c>
      <c r="F10">
        <v>250797</v>
      </c>
    </row>
    <row r="11" spans="1:6">
      <c r="A11" s="339">
        <v>44263</v>
      </c>
      <c r="B11">
        <v>289</v>
      </c>
      <c r="C11">
        <v>2288</v>
      </c>
      <c r="D11">
        <v>524251</v>
      </c>
      <c r="E11">
        <v>7.92</v>
      </c>
      <c r="F11">
        <v>108573</v>
      </c>
    </row>
    <row r="12" spans="1:6">
      <c r="A12" s="339">
        <v>44264</v>
      </c>
      <c r="B12">
        <v>268</v>
      </c>
      <c r="C12">
        <v>1919</v>
      </c>
      <c r="D12">
        <v>434725</v>
      </c>
      <c r="E12">
        <v>7.16</v>
      </c>
      <c r="F12">
        <v>92478</v>
      </c>
    </row>
    <row r="13" spans="1:6">
      <c r="A13" s="339">
        <v>44270</v>
      </c>
      <c r="B13">
        <v>272</v>
      </c>
      <c r="C13">
        <v>1938</v>
      </c>
      <c r="D13">
        <v>458557</v>
      </c>
      <c r="E13">
        <v>7.13</v>
      </c>
      <c r="F13">
        <v>94555</v>
      </c>
    </row>
    <row r="14" spans="1:6">
      <c r="A14" s="339">
        <v>44271</v>
      </c>
      <c r="B14">
        <v>267</v>
      </c>
      <c r="C14">
        <v>1890</v>
      </c>
      <c r="D14">
        <v>475450</v>
      </c>
      <c r="E14">
        <v>7.08</v>
      </c>
      <c r="F14">
        <v>133305</v>
      </c>
    </row>
    <row r="15" spans="1:6">
      <c r="A15" s="339">
        <v>44272</v>
      </c>
      <c r="B15">
        <v>389</v>
      </c>
      <c r="C15">
        <v>3394</v>
      </c>
      <c r="D15">
        <v>832328</v>
      </c>
      <c r="E15">
        <v>8.7200000000000006</v>
      </c>
      <c r="F15">
        <v>181359</v>
      </c>
    </row>
    <row r="16" spans="1:6">
      <c r="A16" s="339">
        <v>44273</v>
      </c>
      <c r="B16">
        <v>316</v>
      </c>
      <c r="C16">
        <v>2322</v>
      </c>
      <c r="D16">
        <v>548957</v>
      </c>
      <c r="E16">
        <v>7.35</v>
      </c>
      <c r="F16">
        <v>122058</v>
      </c>
    </row>
    <row r="17" spans="1:6">
      <c r="A17" s="339">
        <v>44274</v>
      </c>
      <c r="B17">
        <v>270</v>
      </c>
      <c r="C17">
        <v>2094</v>
      </c>
      <c r="D17">
        <v>459402</v>
      </c>
      <c r="E17">
        <v>7.76</v>
      </c>
      <c r="F17">
        <v>95010</v>
      </c>
    </row>
    <row r="18" spans="1:6">
      <c r="A18" s="339">
        <v>44275</v>
      </c>
      <c r="B18">
        <v>278</v>
      </c>
      <c r="C18">
        <v>2070</v>
      </c>
      <c r="D18">
        <v>508775</v>
      </c>
      <c r="E18">
        <v>7.45</v>
      </c>
      <c r="F18">
        <v>118787</v>
      </c>
    </row>
    <row r="19" spans="1:6">
      <c r="A19" s="339"/>
      <c r="B19">
        <f>SUM(B1:B18)</f>
        <v>5637</v>
      </c>
      <c r="C19">
        <f>SUM(C1:C18)</f>
        <v>43552</v>
      </c>
      <c r="D19">
        <f>SUM(D1:D18)</f>
        <v>10551162</v>
      </c>
      <c r="F19">
        <f>SUM(F1:F18)</f>
        <v>2206272</v>
      </c>
    </row>
    <row r="20" spans="1:6">
      <c r="A20" s="339"/>
    </row>
    <row r="21" spans="1:6">
      <c r="A21" s="339"/>
    </row>
    <row r="22" spans="1:6">
      <c r="A22" s="339"/>
    </row>
    <row r="23" spans="1:6">
      <c r="A23" s="339">
        <v>44270</v>
      </c>
      <c r="B23">
        <v>272</v>
      </c>
      <c r="C23">
        <v>1938</v>
      </c>
      <c r="D23">
        <v>458557</v>
      </c>
      <c r="E23">
        <v>7.13</v>
      </c>
      <c r="F23">
        <v>94555</v>
      </c>
    </row>
    <row r="24" spans="1:6">
      <c r="A24" s="339">
        <v>44271</v>
      </c>
      <c r="B24">
        <v>267</v>
      </c>
      <c r="C24">
        <v>1890</v>
      </c>
      <c r="D24">
        <v>475450</v>
      </c>
      <c r="E24">
        <v>7.08</v>
      </c>
      <c r="F24">
        <v>133305</v>
      </c>
    </row>
    <row r="25" spans="1:6">
      <c r="A25" s="339">
        <v>44272</v>
      </c>
      <c r="B25">
        <v>389</v>
      </c>
      <c r="C25">
        <v>3394</v>
      </c>
      <c r="D25">
        <v>832328</v>
      </c>
      <c r="E25">
        <v>8.7200000000000006</v>
      </c>
      <c r="F25">
        <v>181359</v>
      </c>
    </row>
    <row r="26" spans="1:6">
      <c r="A26" s="339">
        <v>44273</v>
      </c>
      <c r="B26">
        <v>316</v>
      </c>
      <c r="C26">
        <v>2322</v>
      </c>
      <c r="D26">
        <v>548957</v>
      </c>
      <c r="E26">
        <v>7.35</v>
      </c>
      <c r="F26">
        <v>122058</v>
      </c>
    </row>
    <row r="27" spans="1:6">
      <c r="A27" s="339">
        <v>44274</v>
      </c>
      <c r="B27">
        <v>270</v>
      </c>
      <c r="C27">
        <v>2094</v>
      </c>
      <c r="D27">
        <v>459402</v>
      </c>
      <c r="E27">
        <v>7.76</v>
      </c>
      <c r="F27">
        <v>95010</v>
      </c>
    </row>
    <row r="28" spans="1:6">
      <c r="A28" s="339">
        <v>44275</v>
      </c>
      <c r="B28">
        <v>278</v>
      </c>
      <c r="C28">
        <v>2070</v>
      </c>
      <c r="D28">
        <v>508775</v>
      </c>
      <c r="E28">
        <v>7.45</v>
      </c>
      <c r="F28">
        <v>118787</v>
      </c>
    </row>
  </sheetData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1"/>
  <sheetViews>
    <sheetView workbookViewId="0">
      <selection activeCell="H7" sqref="H7"/>
    </sheetView>
  </sheetViews>
  <sheetFormatPr defaultRowHeight="13.5"/>
  <cols>
    <col min="1" max="8" width="14.75" customWidth="1"/>
  </cols>
  <sheetData>
    <row r="1" spans="1:8" ht="18.75">
      <c r="A1" s="29" t="s">
        <v>125</v>
      </c>
    </row>
    <row r="2" spans="1:8" ht="16.5" customHeight="1">
      <c r="A2" s="85" t="s">
        <v>0</v>
      </c>
      <c r="B2" s="87"/>
      <c r="C2" s="85" t="s">
        <v>1</v>
      </c>
      <c r="D2" s="87">
        <v>0</v>
      </c>
      <c r="E2" s="85" t="s">
        <v>54</v>
      </c>
      <c r="F2" s="88"/>
      <c r="G2" s="85" t="s">
        <v>2</v>
      </c>
      <c r="H2" s="83" t="e">
        <f>D2/B2</f>
        <v>#DIV/0!</v>
      </c>
    </row>
    <row r="3" spans="1:8" ht="16.5" customHeight="1">
      <c r="A3" s="85" t="s">
        <v>5</v>
      </c>
      <c r="B3" s="87"/>
      <c r="C3" s="85" t="s">
        <v>6</v>
      </c>
      <c r="D3" s="87">
        <v>0</v>
      </c>
      <c r="E3" s="85" t="s">
        <v>55</v>
      </c>
      <c r="F3" s="88"/>
      <c r="G3" s="85" t="s">
        <v>7</v>
      </c>
      <c r="H3" s="83" t="e">
        <f>D3/B3</f>
        <v>#DIV/0!</v>
      </c>
    </row>
    <row r="4" spans="1:8" ht="16.5" customHeight="1">
      <c r="A4" s="85" t="s">
        <v>10</v>
      </c>
      <c r="B4" s="32" t="e">
        <f>B3/B2</f>
        <v>#DIV/0!</v>
      </c>
      <c r="C4" s="85" t="s">
        <v>11</v>
      </c>
      <c r="D4" s="32" t="e">
        <f>D3/D2</f>
        <v>#DIV/0!</v>
      </c>
      <c r="E4" s="85" t="s">
        <v>56</v>
      </c>
      <c r="F4" s="22">
        <f>F3-F5</f>
        <v>0</v>
      </c>
      <c r="G4" s="85" t="s">
        <v>11</v>
      </c>
      <c r="H4" s="32" t="e">
        <f>H3/H2</f>
        <v>#DIV/0!</v>
      </c>
    </row>
    <row r="5" spans="1:8" ht="16.5" customHeight="1">
      <c r="A5" s="85" t="s">
        <v>58</v>
      </c>
      <c r="B5" s="87"/>
      <c r="C5" s="85" t="s">
        <v>58</v>
      </c>
      <c r="D5" s="87">
        <v>0</v>
      </c>
      <c r="E5" s="85" t="s">
        <v>59</v>
      </c>
      <c r="F5" s="88"/>
      <c r="G5" s="85" t="s">
        <v>58</v>
      </c>
      <c r="H5" s="84" t="e">
        <f>D5/B5</f>
        <v>#DIV/0!</v>
      </c>
    </row>
    <row r="6" spans="1:8" ht="16.5" customHeight="1">
      <c r="A6" s="85" t="s">
        <v>13</v>
      </c>
      <c r="B6" s="32" t="e">
        <f>B3/B5</f>
        <v>#DIV/0!</v>
      </c>
      <c r="C6" s="85" t="s">
        <v>14</v>
      </c>
      <c r="D6" s="32" t="e">
        <f>D3/D5</f>
        <v>#DIV/0!</v>
      </c>
      <c r="E6" s="85" t="s">
        <v>57</v>
      </c>
      <c r="F6" s="34" t="e">
        <f>B3/F3</f>
        <v>#DIV/0!</v>
      </c>
      <c r="G6" s="85" t="s">
        <v>14</v>
      </c>
      <c r="H6" s="32" t="e">
        <f>H3/H5</f>
        <v>#DIV/0!</v>
      </c>
    </row>
    <row r="7" spans="1:8" ht="16.5" customHeight="1">
      <c r="A7" s="86" t="s">
        <v>101</v>
      </c>
      <c r="B7" s="78" t="e">
        <f>B3/H7</f>
        <v>#DIV/0!</v>
      </c>
      <c r="C7" s="86" t="s">
        <v>102</v>
      </c>
      <c r="D7" s="78" t="e">
        <f>D3/H7</f>
        <v>#DIV/0!</v>
      </c>
      <c r="E7" s="86" t="s">
        <v>103</v>
      </c>
      <c r="F7" s="89"/>
      <c r="G7" s="86" t="s">
        <v>24</v>
      </c>
      <c r="H7" s="90"/>
    </row>
    <row r="8" spans="1:8" ht="16.5" customHeight="1">
      <c r="A8" s="75"/>
      <c r="B8" s="76"/>
      <c r="C8" s="75"/>
      <c r="D8" s="76"/>
      <c r="E8" s="75"/>
      <c r="F8" s="77"/>
      <c r="G8" s="75"/>
      <c r="H8" s="76"/>
    </row>
    <row r="9" spans="1:8" ht="14.25">
      <c r="A9" s="23"/>
      <c r="B9" s="73"/>
      <c r="C9" s="23"/>
      <c r="D9" s="73"/>
      <c r="E9" s="23"/>
      <c r="F9" s="74"/>
      <c r="G9" s="23"/>
      <c r="H9" s="73"/>
    </row>
    <row r="11" spans="1:8" ht="14.25">
      <c r="A11" s="82"/>
      <c r="B11" s="82"/>
      <c r="C11" s="79"/>
      <c r="D11" s="79"/>
    </row>
    <row r="12" spans="1:8" ht="14.25">
      <c r="A12" s="82"/>
      <c r="B12" s="82"/>
      <c r="C12" s="79"/>
      <c r="D12" s="79"/>
    </row>
    <row r="13" spans="1:8" ht="14.25">
      <c r="A13" s="82"/>
      <c r="B13" s="82"/>
      <c r="C13" s="79"/>
      <c r="D13" s="79"/>
    </row>
    <row r="14" spans="1:8" ht="14.25">
      <c r="A14" s="82"/>
      <c r="B14" s="82"/>
      <c r="C14" s="79"/>
      <c r="D14" s="79"/>
    </row>
    <row r="15" spans="1:8" ht="14.25">
      <c r="A15" s="82"/>
      <c r="B15" s="82"/>
      <c r="C15" s="79"/>
      <c r="D15" s="79"/>
    </row>
    <row r="16" spans="1:8" ht="14.25">
      <c r="A16" s="80"/>
      <c r="B16" s="80"/>
      <c r="C16" s="80"/>
      <c r="D16" s="79"/>
    </row>
    <row r="17" spans="1:4" ht="14.25">
      <c r="A17" s="80"/>
      <c r="B17" s="80"/>
      <c r="C17" s="80"/>
      <c r="D17" s="79"/>
    </row>
    <row r="18" spans="1:4" ht="14.25">
      <c r="A18" s="80"/>
      <c r="B18" s="80"/>
      <c r="C18" s="79"/>
      <c r="D18" s="80"/>
    </row>
    <row r="19" spans="1:4" ht="14.25">
      <c r="A19" s="80"/>
      <c r="B19" s="80"/>
      <c r="C19" s="79"/>
      <c r="D19" s="80"/>
    </row>
    <row r="20" spans="1:4" ht="14.25">
      <c r="A20" s="80"/>
      <c r="B20" s="80"/>
      <c r="C20" s="80"/>
      <c r="D20" s="79"/>
    </row>
    <row r="21" spans="1:4" ht="14.25">
      <c r="A21" s="80"/>
      <c r="B21" s="80"/>
      <c r="C21" s="81"/>
      <c r="D21" s="80"/>
    </row>
  </sheetData>
  <phoneticPr fontId="6"/>
  <pageMargins left="0" right="0" top="0.74803149606299213" bottom="0.74803149606299213" header="0.31496062992125984" footer="0.31496062992125984"/>
  <pageSetup paperSize="9" orientation="landscape" r:id="rId1"/>
  <ignoredErrors>
    <ignoredError sqref="H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E94"/>
  <sheetViews>
    <sheetView tabSelected="1" zoomScale="85" zoomScaleNormal="85" workbookViewId="0">
      <selection activeCell="G45" sqref="G45"/>
    </sheetView>
  </sheetViews>
  <sheetFormatPr defaultRowHeight="13.5"/>
  <cols>
    <col min="1" max="1" width="14" style="11" customWidth="1"/>
    <col min="2" max="2" width="15.625" style="8" customWidth="1"/>
    <col min="3" max="3" width="14" style="11" customWidth="1"/>
    <col min="4" max="4" width="15.625" style="8" customWidth="1"/>
    <col min="5" max="5" width="14" style="11" customWidth="1"/>
    <col min="6" max="6" width="13.125" style="8" customWidth="1"/>
    <col min="7" max="7" width="14.5" style="11" customWidth="1"/>
    <col min="8" max="8" width="16.125" style="8" customWidth="1"/>
    <col min="9" max="9" width="16.125" style="11" customWidth="1"/>
    <col min="10" max="10" width="16.125" style="8" customWidth="1"/>
    <col min="11" max="11" width="19.125" style="9" customWidth="1"/>
    <col min="12" max="23" width="9" style="9"/>
    <col min="24" max="16384" width="9" style="8"/>
  </cols>
  <sheetData>
    <row r="1" spans="1:31" ht="17.25">
      <c r="A1" s="26" t="str">
        <f>ドラック実績!B3</f>
        <v>森田　忠義</v>
      </c>
      <c r="B1" s="17" t="s">
        <v>90</v>
      </c>
      <c r="D1" s="12"/>
      <c r="E1" s="12"/>
      <c r="F1" s="12"/>
    </row>
    <row r="2" spans="1:31" s="46" customFormat="1" ht="18.75">
      <c r="A2" s="39" t="s">
        <v>163</v>
      </c>
      <c r="B2" s="206">
        <v>3</v>
      </c>
      <c r="C2" s="41" t="s">
        <v>50</v>
      </c>
      <c r="D2" s="42" t="s">
        <v>52</v>
      </c>
      <c r="E2" s="70">
        <v>44248</v>
      </c>
      <c r="F2" s="44" t="s">
        <v>51</v>
      </c>
      <c r="G2" s="69">
        <v>44275</v>
      </c>
      <c r="H2" s="59" t="s">
        <v>53</v>
      </c>
      <c r="I2" s="60" t="str">
        <f>ドラック実績!D3</f>
        <v>豊住町</v>
      </c>
      <c r="J2" s="59" t="s">
        <v>49</v>
      </c>
      <c r="K2" s="60" t="str">
        <f>ドラック実績!F3</f>
        <v>塚野　司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</row>
    <row r="3" spans="1:31" s="46" customFormat="1" ht="6.75" customHeight="1" thickBot="1">
      <c r="A3" s="39"/>
      <c r="B3" s="40"/>
      <c r="C3" s="41"/>
      <c r="D3" s="42"/>
      <c r="E3" s="43"/>
      <c r="F3" s="44"/>
      <c r="G3" s="45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</row>
    <row r="4" spans="1:31" s="5" customFormat="1" ht="14.25">
      <c r="A4" s="301" t="s">
        <v>113</v>
      </c>
      <c r="B4" s="129" t="s">
        <v>0</v>
      </c>
      <c r="C4" s="134">
        <f>+ドラック実績!B6</f>
        <v>17000000</v>
      </c>
      <c r="D4" s="124" t="s">
        <v>1</v>
      </c>
      <c r="E4" s="134">
        <f>+ドラック実績!D6</f>
        <v>5329000</v>
      </c>
      <c r="F4" s="124" t="s">
        <v>2</v>
      </c>
      <c r="G4" s="135">
        <f>+ドラック実績!F6</f>
        <v>0.31347058823529411</v>
      </c>
      <c r="H4" s="124" t="s">
        <v>3</v>
      </c>
      <c r="I4" s="136">
        <f>+ドラック実績!H6</f>
        <v>9095</v>
      </c>
      <c r="J4" s="124" t="s">
        <v>4</v>
      </c>
      <c r="K4" s="137">
        <f>+ドラック実績!J6</f>
        <v>617834.32142857148</v>
      </c>
      <c r="U4" s="6"/>
      <c r="V4" s="6"/>
      <c r="W4" s="6"/>
    </row>
    <row r="5" spans="1:31" s="5" customFormat="1" ht="15" thickBot="1">
      <c r="A5" s="302"/>
      <c r="B5" s="130" t="s">
        <v>5</v>
      </c>
      <c r="C5" s="138">
        <f>+ドラック実績!B7</f>
        <v>17299361</v>
      </c>
      <c r="D5" s="125" t="s">
        <v>6</v>
      </c>
      <c r="E5" s="138">
        <f>+ドラック実績!D7</f>
        <v>3655218</v>
      </c>
      <c r="F5" s="125" t="s">
        <v>7</v>
      </c>
      <c r="G5" s="139">
        <f>+ドラック実績!F7</f>
        <v>0.21129208182891843</v>
      </c>
      <c r="H5" s="125" t="s">
        <v>8</v>
      </c>
      <c r="I5" s="140">
        <f>+ドラック実績!H7</f>
        <v>1902.0737768004399</v>
      </c>
      <c r="J5" s="125" t="s">
        <v>9</v>
      </c>
      <c r="K5" s="141">
        <f>+ドラック実績!J7</f>
        <v>324.82142857142856</v>
      </c>
      <c r="U5" s="6"/>
      <c r="V5" s="6"/>
      <c r="W5" s="6"/>
    </row>
    <row r="6" spans="1:31" s="5" customFormat="1" ht="14.25">
      <c r="B6" s="130" t="s">
        <v>10</v>
      </c>
      <c r="C6" s="139">
        <f>+ドラック実績!B8</f>
        <v>1.0176094705882353</v>
      </c>
      <c r="D6" s="125" t="s">
        <v>11</v>
      </c>
      <c r="E6" s="139">
        <f>+ドラック実績!D8</f>
        <v>0.68591067742540812</v>
      </c>
      <c r="F6" s="125" t="s">
        <v>11</v>
      </c>
      <c r="G6" s="139">
        <f>+ドラック実績!F8</f>
        <v>0.67404116927971724</v>
      </c>
      <c r="H6" s="125" t="s">
        <v>68</v>
      </c>
      <c r="I6" s="142">
        <f>+ドラック実績!H8</f>
        <v>13537</v>
      </c>
      <c r="J6" s="125" t="s">
        <v>12</v>
      </c>
      <c r="K6" s="143">
        <f>+ドラック実績!J8</f>
        <v>241.09263595060904</v>
      </c>
      <c r="U6" s="6"/>
      <c r="V6" s="6"/>
      <c r="W6" s="6"/>
    </row>
    <row r="7" spans="1:31" s="5" customFormat="1" ht="15" thickBot="1">
      <c r="B7" s="130" t="s">
        <v>13</v>
      </c>
      <c r="C7" s="139">
        <f>+ドラック実績!B9</f>
        <v>0.77125955171134108</v>
      </c>
      <c r="D7" s="125" t="s">
        <v>14</v>
      </c>
      <c r="E7" s="139">
        <f>+ドラック実績!D9</f>
        <v>0.83855642918773166</v>
      </c>
      <c r="F7" s="133" t="s">
        <v>14</v>
      </c>
      <c r="G7" s="144">
        <f>+ドラック実績!F9</f>
        <v>1.0872558107411003</v>
      </c>
      <c r="H7" s="133" t="s">
        <v>15</v>
      </c>
      <c r="I7" s="205">
        <f>+ドラック実績!H9</f>
        <v>-4442</v>
      </c>
      <c r="J7" s="133" t="s">
        <v>16</v>
      </c>
      <c r="K7" s="145">
        <f>+ドラック実績!J9</f>
        <v>7.8893897746014297</v>
      </c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s="5" customFormat="1" ht="15" thickBot="1">
      <c r="B8" s="131" t="s">
        <v>17</v>
      </c>
      <c r="C8" s="146">
        <f>+ドラック実績!B12</f>
        <v>1537</v>
      </c>
      <c r="D8" s="126" t="s">
        <v>18</v>
      </c>
      <c r="E8" s="147">
        <f>+ドラック実績!D12</f>
        <v>2321.8745575797006</v>
      </c>
      <c r="F8" s="303" t="s">
        <v>40</v>
      </c>
      <c r="G8" s="304"/>
      <c r="H8" s="304"/>
      <c r="I8" s="304"/>
      <c r="J8" s="304"/>
      <c r="K8" s="304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1" s="5" customFormat="1" ht="6" customHeight="1" thickBot="1">
      <c r="A9" s="23"/>
      <c r="B9" s="127"/>
      <c r="C9" s="23"/>
      <c r="D9" s="127"/>
      <c r="E9" s="6"/>
      <c r="F9" s="71"/>
      <c r="G9" s="71"/>
      <c r="H9" s="71"/>
      <c r="I9" s="71"/>
      <c r="J9" s="71"/>
      <c r="K9" s="71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1:31" s="5" customFormat="1" ht="14.25">
      <c r="A10" s="305" t="s">
        <v>105</v>
      </c>
      <c r="B10" s="129" t="s">
        <v>0</v>
      </c>
      <c r="C10" s="62">
        <f>調剤実績!B2</f>
        <v>0</v>
      </c>
      <c r="D10" s="124" t="s">
        <v>1</v>
      </c>
      <c r="E10" s="62">
        <f>調剤実績!D2</f>
        <v>0</v>
      </c>
      <c r="F10" s="124" t="s">
        <v>54</v>
      </c>
      <c r="G10" s="63">
        <f>調剤実績!F2</f>
        <v>0</v>
      </c>
      <c r="H10" s="124" t="s">
        <v>2</v>
      </c>
      <c r="I10" s="68" t="e">
        <f>調剤実績!H2</f>
        <v>#DIV/0!</v>
      </c>
      <c r="J10" s="67"/>
      <c r="K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s="5" customFormat="1" ht="15" thickBot="1">
      <c r="A11" s="306"/>
      <c r="B11" s="130" t="s">
        <v>5</v>
      </c>
      <c r="C11" s="33">
        <f>調剤実績!B3</f>
        <v>0</v>
      </c>
      <c r="D11" s="125" t="s">
        <v>6</v>
      </c>
      <c r="E11" s="33">
        <f>調剤実績!D3</f>
        <v>0</v>
      </c>
      <c r="F11" s="125" t="s">
        <v>55</v>
      </c>
      <c r="G11" s="28">
        <f>調剤実績!F3</f>
        <v>0</v>
      </c>
      <c r="H11" s="125" t="s">
        <v>7</v>
      </c>
      <c r="I11" s="64" t="e">
        <f>調剤実績!H3</f>
        <v>#DIV/0!</v>
      </c>
      <c r="J11" s="67"/>
      <c r="K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s="5" customFormat="1" ht="14.25">
      <c r="B12" s="130" t="s">
        <v>10</v>
      </c>
      <c r="C12" s="21" t="e">
        <f>調剤実績!B4</f>
        <v>#DIV/0!</v>
      </c>
      <c r="D12" s="125" t="s">
        <v>11</v>
      </c>
      <c r="E12" s="21" t="e">
        <f>調剤実績!D4</f>
        <v>#DIV/0!</v>
      </c>
      <c r="F12" s="125" t="s">
        <v>56</v>
      </c>
      <c r="G12" s="22">
        <f>調剤実績!F4</f>
        <v>0</v>
      </c>
      <c r="H12" s="125" t="s">
        <v>11</v>
      </c>
      <c r="I12" s="64" t="e">
        <f>調剤実績!H4</f>
        <v>#DIV/0!</v>
      </c>
      <c r="J12" s="24"/>
      <c r="K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s="5" customFormat="1" ht="15" thickBot="1">
      <c r="B13" s="132" t="s">
        <v>14</v>
      </c>
      <c r="C13" s="61" t="e">
        <f>調剤実績!B6</f>
        <v>#DIV/0!</v>
      </c>
      <c r="D13" s="128" t="s">
        <v>14</v>
      </c>
      <c r="E13" s="61" t="e">
        <f>調剤実績!D6</f>
        <v>#DIV/0!</v>
      </c>
      <c r="F13" s="128" t="s">
        <v>57</v>
      </c>
      <c r="G13" s="66" t="e">
        <f>調剤実績!F6</f>
        <v>#DIV/0!</v>
      </c>
      <c r="H13" s="128" t="s">
        <v>14</v>
      </c>
      <c r="I13" s="65" t="e">
        <f>調剤実績!H6</f>
        <v>#DIV/0!</v>
      </c>
      <c r="K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31" s="1" customFormat="1" ht="15.75" customHeight="1" thickBot="1">
      <c r="A14" s="13"/>
      <c r="B14" s="95"/>
      <c r="C14" s="95" t="s">
        <v>104</v>
      </c>
      <c r="D14" s="14"/>
      <c r="E14" s="13"/>
      <c r="F14" s="15"/>
      <c r="G14" s="13"/>
      <c r="H14" s="14"/>
      <c r="I14" s="13"/>
      <c r="J14" s="16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s="1" customFormat="1" ht="10.5" customHeight="1">
      <c r="A15" s="236" t="s">
        <v>106</v>
      </c>
      <c r="B15" s="237"/>
      <c r="C15" s="13"/>
      <c r="D15" s="14"/>
      <c r="E15" s="13"/>
      <c r="F15" s="15"/>
      <c r="G15" s="13"/>
      <c r="H15" s="14"/>
      <c r="I15" s="13"/>
      <c r="J15" s="16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s="5" customFormat="1" ht="10.5" customHeight="1" thickBot="1">
      <c r="A16" s="248"/>
      <c r="B16" s="249"/>
      <c r="C16" s="38"/>
      <c r="D16" s="38"/>
      <c r="E16" s="38"/>
      <c r="F16" s="38"/>
      <c r="G16" s="38"/>
      <c r="H16" s="38"/>
      <c r="I16" s="38"/>
      <c r="J16" s="38"/>
      <c r="K16" s="3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 s="2" customFormat="1" ht="10.5" customHeight="1">
      <c r="A17" s="245" t="s">
        <v>48</v>
      </c>
      <c r="B17" s="203"/>
      <c r="C17" s="276" t="s">
        <v>73</v>
      </c>
      <c r="D17" s="251" t="s">
        <v>120</v>
      </c>
      <c r="E17" s="267" t="s">
        <v>121</v>
      </c>
      <c r="F17" s="274" t="s">
        <v>62</v>
      </c>
      <c r="G17" s="3"/>
      <c r="I17" s="20"/>
      <c r="J17" s="20"/>
      <c r="K17" s="20"/>
      <c r="O17" s="35"/>
      <c r="P17" s="35"/>
      <c r="Q17" s="35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s="2" customFormat="1" ht="10.5" customHeight="1" thickBot="1">
      <c r="A18" s="246"/>
      <c r="B18" s="204"/>
      <c r="C18" s="277"/>
      <c r="D18" s="252"/>
      <c r="E18" s="268"/>
      <c r="F18" s="275"/>
      <c r="G18" s="3"/>
      <c r="I18" s="20"/>
      <c r="J18" s="20"/>
      <c r="K18" s="20"/>
      <c r="O18" s="35"/>
      <c r="P18" s="35"/>
      <c r="Q18" s="3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s="2" customFormat="1" ht="10.5" customHeight="1">
      <c r="A19" s="256" t="s">
        <v>44</v>
      </c>
      <c r="B19" s="247">
        <f>ドラック実績!B29</f>
        <v>18100000</v>
      </c>
      <c r="C19" s="273" t="s">
        <v>32</v>
      </c>
      <c r="D19" s="270">
        <f>ドラック実績!B19</f>
        <v>586175.66666666663</v>
      </c>
      <c r="E19" s="300">
        <f>ドラック実績!B20</f>
        <v>674819.9</v>
      </c>
      <c r="F19" s="278" t="s">
        <v>115</v>
      </c>
      <c r="G19" s="260">
        <f>ドラック実績!B9</f>
        <v>0.77125955171134108</v>
      </c>
      <c r="H19" s="307" t="s">
        <v>116</v>
      </c>
      <c r="I19" s="260">
        <f>ドラック実績!H14</f>
        <v>0.67186230331683539</v>
      </c>
      <c r="J19" s="307" t="s">
        <v>117</v>
      </c>
      <c r="K19" s="312">
        <f>ドラック実績!H13</f>
        <v>1.1479428863679411</v>
      </c>
      <c r="O19" s="35"/>
      <c r="P19" s="35"/>
      <c r="Q19" s="3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s="2" customFormat="1" ht="10.5" customHeight="1">
      <c r="A20" s="256"/>
      <c r="B20" s="247"/>
      <c r="C20" s="273"/>
      <c r="D20" s="269"/>
      <c r="E20" s="300"/>
      <c r="F20" s="279"/>
      <c r="G20" s="261"/>
      <c r="H20" s="308"/>
      <c r="I20" s="261"/>
      <c r="J20" s="308"/>
      <c r="K20" s="313"/>
      <c r="O20" s="35"/>
      <c r="P20" s="35"/>
      <c r="Q20" s="3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s="2" customFormat="1" ht="10.5" customHeight="1">
      <c r="A21" s="250" t="s">
        <v>45</v>
      </c>
      <c r="B21" s="247">
        <f>ドラック実績!B30</f>
        <v>0</v>
      </c>
      <c r="C21" s="273" t="s">
        <v>37</v>
      </c>
      <c r="D21" s="269">
        <f>ドラック実績!C19</f>
        <v>122570.66666666667</v>
      </c>
      <c r="E21" s="300">
        <f>ドラック実績!C20</f>
        <v>144894.6</v>
      </c>
      <c r="F21" s="279" t="s">
        <v>34</v>
      </c>
      <c r="G21" s="296">
        <f>ドラック実績!H13</f>
        <v>1.1479428863679411</v>
      </c>
      <c r="H21" s="308" t="s">
        <v>35</v>
      </c>
      <c r="I21" s="296">
        <f>ドラック実績!H15</f>
        <v>1.0585605601247039</v>
      </c>
      <c r="J21" s="308" t="s">
        <v>36</v>
      </c>
      <c r="K21" s="314">
        <f>ドラック実績!J12</f>
        <v>1.0844376123674091</v>
      </c>
      <c r="O21" s="35"/>
      <c r="P21" s="35"/>
      <c r="Q21" s="35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s="2" customFormat="1" ht="10.5" customHeight="1" thickBot="1">
      <c r="A22" s="250"/>
      <c r="B22" s="247"/>
      <c r="C22" s="273"/>
      <c r="D22" s="269"/>
      <c r="E22" s="300"/>
      <c r="F22" s="298"/>
      <c r="G22" s="297"/>
      <c r="H22" s="309"/>
      <c r="I22" s="297"/>
      <c r="J22" s="309"/>
      <c r="K22" s="315"/>
      <c r="O22" s="35"/>
      <c r="P22" s="35"/>
      <c r="Q22" s="3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s="2" customFormat="1" ht="10.5" customHeight="1">
      <c r="A23" s="250" t="s">
        <v>47</v>
      </c>
      <c r="B23" s="247">
        <f>ドラック実績!B32</f>
        <v>0</v>
      </c>
      <c r="C23" s="273" t="s">
        <v>33</v>
      </c>
      <c r="D23" s="257">
        <f>ドラック実績!D19</f>
        <v>313.16666666666669</v>
      </c>
      <c r="E23" s="299">
        <f>ドラック実績!D20</f>
        <v>345.8</v>
      </c>
      <c r="G23" s="3"/>
      <c r="J23" s="36"/>
      <c r="K23" s="37"/>
      <c r="O23" s="27"/>
      <c r="P23" s="27"/>
      <c r="Q23" s="2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s="2" customFormat="1" ht="10.5" customHeight="1">
      <c r="A24" s="250"/>
      <c r="B24" s="247"/>
      <c r="C24" s="273"/>
      <c r="D24" s="257"/>
      <c r="E24" s="299"/>
      <c r="G24" s="3"/>
      <c r="J24" s="20"/>
      <c r="K24" s="20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s="2" customFormat="1" ht="10.5" customHeight="1">
      <c r="A25" s="253" t="s">
        <v>43</v>
      </c>
      <c r="B25" s="247">
        <f>ドラック実績!B31</f>
        <v>0</v>
      </c>
      <c r="C25" s="271" t="s">
        <v>61</v>
      </c>
      <c r="D25" s="321">
        <f>ドラック実績!F19</f>
        <v>7.7260954408373248</v>
      </c>
      <c r="E25" s="258">
        <f>ドラック実績!F20</f>
        <v>8.1555812608444178</v>
      </c>
      <c r="G25" s="3"/>
      <c r="H25" s="118"/>
      <c r="J25" s="20"/>
      <c r="K25" s="20"/>
      <c r="O25" s="3"/>
      <c r="P25" s="3"/>
      <c r="Q25" s="3"/>
      <c r="R25" s="3"/>
      <c r="S25" s="35"/>
      <c r="T25" s="35"/>
      <c r="U25" s="35"/>
      <c r="V25" s="35"/>
      <c r="W25" s="35"/>
      <c r="X25" s="3"/>
      <c r="Y25" s="3"/>
      <c r="Z25" s="3"/>
      <c r="AA25" s="3"/>
      <c r="AB25" s="3"/>
      <c r="AC25" s="3"/>
      <c r="AD25" s="3"/>
      <c r="AE25" s="3"/>
    </row>
    <row r="26" spans="1:31" s="2" customFormat="1" ht="10.5" customHeight="1" thickBot="1">
      <c r="A26" s="254"/>
      <c r="B26" s="255"/>
      <c r="C26" s="272"/>
      <c r="D26" s="322"/>
      <c r="E26" s="259"/>
      <c r="G26" s="3"/>
      <c r="J26" s="20"/>
      <c r="K26" s="20"/>
      <c r="O26" s="31"/>
      <c r="P26" s="31"/>
      <c r="Q26" s="3"/>
      <c r="R26" s="3"/>
      <c r="S26" s="35"/>
      <c r="T26" s="35"/>
      <c r="U26" s="35"/>
      <c r="V26" s="35"/>
      <c r="W26" s="35"/>
      <c r="X26" s="3"/>
      <c r="Y26" s="3"/>
      <c r="Z26" s="3"/>
      <c r="AA26" s="3"/>
      <c r="AB26" s="3"/>
      <c r="AC26" s="3"/>
      <c r="AD26" s="3"/>
      <c r="AE26" s="3"/>
    </row>
    <row r="27" spans="1:31" s="2" customFormat="1" ht="6" customHeight="1" thickBot="1">
      <c r="L27" s="3"/>
      <c r="M27" s="31"/>
      <c r="N27" s="31"/>
      <c r="O27" s="31"/>
      <c r="P27" s="31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s="2" customFormat="1" ht="10.5" customHeight="1">
      <c r="A28" s="236" t="s">
        <v>107</v>
      </c>
      <c r="B28" s="237"/>
      <c r="L28" s="3"/>
      <c r="M28" s="31"/>
      <c r="N28" s="31"/>
      <c r="O28" s="31"/>
      <c r="P28" s="31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s="2" customFormat="1" ht="10.5" customHeight="1" thickBot="1">
      <c r="A29" s="248"/>
      <c r="B29" s="249"/>
      <c r="K29" s="3"/>
      <c r="L29" s="3"/>
      <c r="M29" s="31"/>
      <c r="N29" s="31"/>
      <c r="O29" s="31"/>
      <c r="P29" s="31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s="2" customFormat="1" ht="10.5" customHeight="1">
      <c r="A30" s="53"/>
      <c r="B30" s="251" t="s">
        <v>91</v>
      </c>
      <c r="C30" s="251" t="s">
        <v>92</v>
      </c>
      <c r="D30" s="251" t="s">
        <v>93</v>
      </c>
      <c r="E30" s="251" t="s">
        <v>94</v>
      </c>
      <c r="F30" s="251" t="s">
        <v>95</v>
      </c>
      <c r="G30" s="251" t="s">
        <v>96</v>
      </c>
      <c r="H30" s="251" t="s">
        <v>97</v>
      </c>
      <c r="I30" s="251" t="s">
        <v>98</v>
      </c>
      <c r="J30" s="251" t="s">
        <v>99</v>
      </c>
      <c r="K30" s="267" t="s">
        <v>100</v>
      </c>
      <c r="L30" s="3"/>
      <c r="M30" s="31"/>
      <c r="N30" s="31"/>
      <c r="O30" s="31"/>
      <c r="P30" s="31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s="2" customFormat="1" ht="10.5" customHeight="1">
      <c r="A31" s="54"/>
      <c r="B31" s="252"/>
      <c r="C31" s="252"/>
      <c r="D31" s="252"/>
      <c r="E31" s="252"/>
      <c r="F31" s="252"/>
      <c r="G31" s="252"/>
      <c r="H31" s="252"/>
      <c r="I31" s="252"/>
      <c r="J31" s="252"/>
      <c r="K31" s="268"/>
      <c r="L31" s="3"/>
      <c r="M31" s="31"/>
      <c r="N31" s="31"/>
      <c r="O31" s="31"/>
      <c r="P31" s="31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s="2" customFormat="1" ht="12.75" customHeight="1">
      <c r="A32" s="241" t="s">
        <v>75</v>
      </c>
      <c r="B32" s="223" t="str">
        <f>ドラック実績!I19</f>
        <v>新札幌乳業　北海道牛乳</v>
      </c>
      <c r="C32" s="242" t="str">
        <f>ドラック実績!I20</f>
        <v>（＃）アレジオン２０　２４錠</v>
      </c>
      <c r="D32" s="223" t="str">
        <f>ドラック実績!I21</f>
        <v>（＃）アレジオン２０　１２錠</v>
      </c>
      <c r="E32" s="223" t="str">
        <f>ドラック実績!I22</f>
        <v>（＃）アレグラＦＸ　２８錠</v>
      </c>
      <c r="F32" s="223" t="str">
        <f>ドラック実績!I23</f>
        <v>いろいろ卵１０Ｐ</v>
      </c>
      <c r="G32" s="223" t="str">
        <f>ドラック実績!I24</f>
        <v>那須塩原市指定ごみ袋　可燃　大　１０枚</v>
      </c>
      <c r="H32" s="223" t="str">
        <f>ドラック実績!I25</f>
        <v>立体型不織布マスク　ふつう５０枚</v>
      </c>
      <c r="I32" s="223" t="str">
        <f>ドラック実績!I26</f>
        <v>フワリアティシュ１５０Ｗ５Ｐ</v>
      </c>
      <c r="J32" s="223" t="str">
        <f>ドラック実績!I27</f>
        <v>極小粒ミニ３　５０ｇ×３</v>
      </c>
      <c r="K32" s="224" t="str">
        <f>ドラック実績!I28</f>
        <v>新・不織布ガードマスク５０枚ふつうサイズ</v>
      </c>
      <c r="L32" s="3"/>
      <c r="M32" s="31"/>
      <c r="N32" s="31"/>
      <c r="O32" s="31"/>
      <c r="P32" s="31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s="2" customFormat="1" ht="12.75" customHeight="1">
      <c r="A33" s="241"/>
      <c r="B33" s="223"/>
      <c r="C33" s="280"/>
      <c r="D33" s="223"/>
      <c r="E33" s="223"/>
      <c r="F33" s="223"/>
      <c r="G33" s="223"/>
      <c r="H33" s="223"/>
      <c r="I33" s="223"/>
      <c r="J33" s="223"/>
      <c r="K33" s="224"/>
      <c r="L33" s="3"/>
      <c r="M33" s="31"/>
      <c r="N33" s="31"/>
      <c r="O33" s="31"/>
      <c r="P33" s="31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s="2" customFormat="1" ht="12.75" customHeight="1">
      <c r="A34" s="241" t="s">
        <v>76</v>
      </c>
      <c r="B34" s="223" t="str">
        <f>ドラック実績!J19</f>
        <v>（＃）アレジオン２０　２４錠</v>
      </c>
      <c r="C34" s="223" t="str">
        <f>ドラック実績!J20</f>
        <v>（＃）アレジオン２０　１２錠</v>
      </c>
      <c r="D34" s="223" t="str">
        <f>ドラック実績!J21</f>
        <v>（＃）アレグラＦＸ　２８錠</v>
      </c>
      <c r="E34" s="223" t="str">
        <f>ドラック実績!J22</f>
        <v>立体型不織布マスク　ふつう５０枚</v>
      </c>
      <c r="F34" s="223" t="str">
        <f>ドラック実績!J23</f>
        <v>新・不織布ガードマスク５０枚ふつうサイズ</v>
      </c>
      <c r="G34" s="223" t="str">
        <f>ドラック実績!J24</f>
        <v>（＃）アレジオン２０　６錠</v>
      </c>
      <c r="H34" s="223" t="str">
        <f>ドラック実績!J25</f>
        <v>（＃）クラリチンＥＸ　１４錠</v>
      </c>
      <c r="I34" s="223" t="str">
        <f>ドラック実績!J26</f>
        <v>（＃）アレジラスト２０　２０錠</v>
      </c>
      <c r="J34" s="223" t="str">
        <f>ドラック実績!J27</f>
        <v>いろいろ卵１０Ｐ</v>
      </c>
      <c r="K34" s="224" t="str">
        <f>ドラック実績!J28</f>
        <v>スットノーズαプラス点鼻薬　３０ｍｌ</v>
      </c>
      <c r="L34" s="3"/>
      <c r="M34" s="31"/>
      <c r="N34" s="31"/>
      <c r="O34" s="31"/>
      <c r="P34" s="31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s="2" customFormat="1" ht="21" customHeight="1">
      <c r="A35" s="241"/>
      <c r="B35" s="223"/>
      <c r="C35" s="223"/>
      <c r="D35" s="223"/>
      <c r="E35" s="223"/>
      <c r="F35" s="223"/>
      <c r="G35" s="223"/>
      <c r="H35" s="223"/>
      <c r="I35" s="223"/>
      <c r="J35" s="223"/>
      <c r="K35" s="224"/>
      <c r="L35" s="3"/>
      <c r="M35" s="31"/>
      <c r="N35" s="31"/>
      <c r="O35" s="31"/>
      <c r="P35" s="31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s="6" customFormat="1" ht="12.75" customHeight="1">
      <c r="A36" s="262" t="s">
        <v>77</v>
      </c>
      <c r="B36" s="223" t="str">
        <f>ドラック実績!K19</f>
        <v>レジ袋　大　</v>
      </c>
      <c r="C36" s="223" t="str">
        <f>ドラック実績!K20</f>
        <v>新札幌乳業　北海道牛乳</v>
      </c>
      <c r="D36" s="223" t="str">
        <f>ドラック実績!K21</f>
        <v>レジ袋　中　</v>
      </c>
      <c r="E36" s="223" t="str">
        <f>ドラック実績!K22</f>
        <v>ベストプライス緑豆もやし２００ｇ</v>
      </c>
      <c r="F36" s="223" t="str">
        <f>ドラック実績!K23</f>
        <v>うどん　１８０ｇ</v>
      </c>
      <c r="G36" s="223" t="str">
        <f>ドラック実績!K24</f>
        <v>極小粒ミニ３　５０ｇ×３</v>
      </c>
      <c r="H36" s="223" t="str">
        <f>ドラック実績!K25</f>
        <v>いろいろ卵１０Ｐ</v>
      </c>
      <c r="I36" s="223" t="str">
        <f>ドラック実績!K26</f>
        <v>にがりもめん　３００ｇ</v>
      </c>
      <c r="J36" s="223" t="str">
        <f>ドラック実績!K27</f>
        <v>日本そば　１５０ｇ</v>
      </c>
      <c r="K36" s="224" t="str">
        <f>ドラック実績!K28</f>
        <v>豊熟（６）</v>
      </c>
      <c r="M36" s="31"/>
      <c r="N36" s="31"/>
      <c r="O36" s="31"/>
      <c r="P36" s="31"/>
    </row>
    <row r="37" spans="1:31" s="3" customFormat="1" ht="12.75" customHeight="1">
      <c r="A37" s="263"/>
      <c r="B37" s="242"/>
      <c r="C37" s="242"/>
      <c r="D37" s="242"/>
      <c r="E37" s="242"/>
      <c r="F37" s="242"/>
      <c r="G37" s="242"/>
      <c r="H37" s="242"/>
      <c r="I37" s="242"/>
      <c r="J37" s="242"/>
      <c r="K37" s="244"/>
      <c r="M37" s="31"/>
      <c r="N37" s="31"/>
      <c r="O37" s="31"/>
      <c r="P37" s="31"/>
    </row>
    <row r="38" spans="1:31" s="3" customFormat="1" ht="9.75" customHeight="1">
      <c r="A38" s="263"/>
      <c r="B38" s="227">
        <f>ドラック実績!L19</f>
        <v>1196</v>
      </c>
      <c r="C38" s="227">
        <f>ドラック実績!L20</f>
        <v>665</v>
      </c>
      <c r="D38" s="227">
        <f>ドラック実績!L21</f>
        <v>884</v>
      </c>
      <c r="E38" s="227">
        <f>ドラック実績!L22</f>
        <v>459</v>
      </c>
      <c r="F38" s="227">
        <f>ドラック実績!L23</f>
        <v>209</v>
      </c>
      <c r="G38" s="227">
        <f>ドラック実績!L24</f>
        <v>352</v>
      </c>
      <c r="H38" s="227">
        <f>ドラック実績!L25</f>
        <v>395</v>
      </c>
      <c r="I38" s="227">
        <f>ドラック実績!L26</f>
        <v>183</v>
      </c>
      <c r="J38" s="227">
        <f>ドラック実績!L27</f>
        <v>130</v>
      </c>
      <c r="K38" s="229">
        <f>ドラック実績!L28</f>
        <v>197</v>
      </c>
      <c r="M38" s="31"/>
      <c r="N38" s="31"/>
      <c r="O38" s="31"/>
      <c r="P38" s="31"/>
    </row>
    <row r="39" spans="1:31" s="3" customFormat="1" ht="9.75" customHeight="1" thickBot="1">
      <c r="A39" s="264"/>
      <c r="B39" s="228"/>
      <c r="C39" s="228"/>
      <c r="D39" s="228"/>
      <c r="E39" s="228"/>
      <c r="F39" s="228"/>
      <c r="G39" s="228"/>
      <c r="H39" s="228"/>
      <c r="I39" s="228"/>
      <c r="J39" s="228"/>
      <c r="K39" s="230"/>
      <c r="M39" s="31"/>
      <c r="N39" s="31"/>
      <c r="O39" s="31"/>
      <c r="P39" s="31"/>
    </row>
    <row r="40" spans="1:31" s="3" customFormat="1" ht="6" customHeight="1" thickBot="1">
      <c r="A40" s="116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M40" s="31"/>
      <c r="N40" s="31"/>
      <c r="O40" s="31"/>
      <c r="P40" s="31"/>
    </row>
    <row r="41" spans="1:31" s="3" customFormat="1" ht="10.5" customHeight="1">
      <c r="A41" s="236" t="s">
        <v>108</v>
      </c>
      <c r="B41" s="231"/>
      <c r="C41" s="231"/>
      <c r="D41" s="231"/>
      <c r="E41" s="231"/>
      <c r="F41" s="237"/>
      <c r="G41" s="231" t="s">
        <v>109</v>
      </c>
      <c r="H41" s="232"/>
      <c r="I41" s="232"/>
      <c r="J41" s="232"/>
      <c r="K41" s="233"/>
      <c r="M41" s="31"/>
      <c r="N41" s="31"/>
      <c r="O41" s="31"/>
      <c r="P41" s="31"/>
    </row>
    <row r="42" spans="1:31" s="2" customFormat="1" ht="10.5" customHeight="1" thickBot="1">
      <c r="A42" s="238"/>
      <c r="B42" s="239"/>
      <c r="C42" s="239"/>
      <c r="D42" s="239"/>
      <c r="E42" s="239"/>
      <c r="F42" s="240"/>
      <c r="G42" s="234"/>
      <c r="H42" s="234"/>
      <c r="I42" s="234"/>
      <c r="J42" s="234"/>
      <c r="K42" s="235"/>
      <c r="L42" s="3"/>
      <c r="M42" s="31"/>
      <c r="N42" s="31"/>
      <c r="O42" s="31"/>
      <c r="P42" s="31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s="2" customFormat="1" ht="12.75" customHeight="1">
      <c r="A43" s="220" t="str">
        <f>[1]月度報告書!G43</f>
        <v>①顧客満足</v>
      </c>
      <c r="B43" s="221"/>
      <c r="C43" s="221"/>
      <c r="D43" s="221"/>
      <c r="E43" s="221"/>
      <c r="F43" s="243"/>
      <c r="G43" s="220" t="s">
        <v>135</v>
      </c>
      <c r="H43" s="221"/>
      <c r="I43" s="221"/>
      <c r="J43" s="221"/>
      <c r="K43" s="222"/>
      <c r="L43" s="3"/>
      <c r="M43" s="31"/>
      <c r="N43" s="31"/>
      <c r="O43" s="31"/>
      <c r="P43" s="31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s="2" customFormat="1" ht="12.75" customHeight="1">
      <c r="A44" s="327" t="s">
        <v>139</v>
      </c>
      <c r="B44" s="328"/>
      <c r="C44" s="328"/>
      <c r="D44" s="328"/>
      <c r="E44" s="329"/>
      <c r="F44" s="210" t="s">
        <v>140</v>
      </c>
      <c r="G44" s="209"/>
      <c r="H44" s="209" t="s">
        <v>139</v>
      </c>
      <c r="I44" s="210" t="s">
        <v>140</v>
      </c>
      <c r="L44" s="3"/>
      <c r="M44" s="31"/>
      <c r="N44" s="31"/>
      <c r="O44" s="31"/>
      <c r="P44" s="31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s="2" customFormat="1" ht="12.75" customHeight="1">
      <c r="A45" s="291" t="s">
        <v>141</v>
      </c>
      <c r="B45" s="292"/>
      <c r="C45" s="292"/>
      <c r="D45" s="292"/>
      <c r="E45" s="292"/>
      <c r="F45" s="323"/>
      <c r="G45" s="213" t="s">
        <v>141</v>
      </c>
      <c r="H45" s="214"/>
      <c r="I45" s="214"/>
      <c r="J45" s="214"/>
      <c r="K45" s="215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s="2" customFormat="1" ht="12.75" customHeight="1">
      <c r="A46" s="285" t="s">
        <v>142</v>
      </c>
      <c r="B46" s="286"/>
      <c r="C46" s="286"/>
      <c r="D46" s="286"/>
      <c r="E46" s="286"/>
      <c r="F46" s="287"/>
      <c r="G46" s="285" t="s">
        <v>142</v>
      </c>
      <c r="H46" s="286"/>
      <c r="I46" s="286"/>
      <c r="J46" s="286"/>
      <c r="K46" s="29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s="2" customFormat="1" ht="12.75" customHeight="1">
      <c r="A47" s="291" t="s">
        <v>143</v>
      </c>
      <c r="B47" s="292"/>
      <c r="C47" s="292"/>
      <c r="D47" s="292"/>
      <c r="E47" s="293"/>
      <c r="F47" s="212"/>
      <c r="G47" s="291" t="s">
        <v>143</v>
      </c>
      <c r="H47" s="292"/>
      <c r="I47" s="292"/>
      <c r="J47" s="292"/>
      <c r="K47" s="29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s="2" customFormat="1" ht="12.75" customHeight="1">
      <c r="A48" s="333" t="str">
        <f>[1]月度報告書!G48</f>
        <v>②生産性</v>
      </c>
      <c r="B48" s="334"/>
      <c r="C48" s="334"/>
      <c r="D48" s="334"/>
      <c r="E48" s="334"/>
      <c r="F48" s="335"/>
      <c r="G48" s="336" t="s">
        <v>133</v>
      </c>
      <c r="H48" s="337"/>
      <c r="I48" s="337"/>
      <c r="J48" s="337"/>
      <c r="K48" s="33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s="2" customFormat="1" ht="12.75" customHeight="1">
      <c r="A49" s="318" t="s">
        <v>144</v>
      </c>
      <c r="B49" s="319"/>
      <c r="C49" s="319"/>
      <c r="D49" s="319"/>
      <c r="E49" s="320"/>
      <c r="F49" s="211"/>
      <c r="G49" s="209" t="s">
        <v>144</v>
      </c>
      <c r="H49" s="209" t="s">
        <v>155</v>
      </c>
      <c r="J49" s="20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s="2" customFormat="1" ht="12.75" customHeight="1">
      <c r="A50" s="324" t="s">
        <v>155</v>
      </c>
      <c r="B50" s="325"/>
      <c r="C50" s="325"/>
      <c r="D50" s="325"/>
      <c r="E50" s="326"/>
      <c r="G50" s="209" t="s">
        <v>145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s="2" customFormat="1" ht="12.75" customHeight="1">
      <c r="A51" s="324"/>
      <c r="B51" s="325"/>
      <c r="C51" s="325"/>
      <c r="D51" s="325"/>
      <c r="E51" s="326"/>
      <c r="F51" s="212"/>
      <c r="G51" s="209" t="s">
        <v>146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s="2" customFormat="1" ht="12.75" customHeight="1">
      <c r="A52" s="209" t="s">
        <v>146</v>
      </c>
      <c r="B52" s="207"/>
      <c r="C52" s="207"/>
      <c r="D52" s="207"/>
      <c r="E52" s="207"/>
      <c r="F52" s="208"/>
      <c r="G52" s="324" t="s">
        <v>174</v>
      </c>
      <c r="H52" s="325"/>
      <c r="I52" s="325"/>
      <c r="J52" s="325"/>
      <c r="K52" s="32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s="2" customFormat="1" ht="12.75" customHeight="1">
      <c r="A53" s="333" t="str">
        <f>[1]月度報告書!G51</f>
        <v>③部下育成</v>
      </c>
      <c r="B53" s="334"/>
      <c r="C53" s="334"/>
      <c r="D53" s="334"/>
      <c r="E53" s="334"/>
      <c r="F53" s="335"/>
      <c r="G53" s="336" t="s">
        <v>134</v>
      </c>
      <c r="H53" s="337"/>
      <c r="I53" s="337"/>
      <c r="J53" s="337"/>
      <c r="K53" s="33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s="2" customFormat="1" ht="12.75" customHeight="1">
      <c r="A54" s="285" t="s">
        <v>147</v>
      </c>
      <c r="B54" s="286"/>
      <c r="C54" s="286"/>
      <c r="D54" s="286"/>
      <c r="E54" s="286"/>
      <c r="F54" s="287"/>
      <c r="G54" s="285" t="s">
        <v>147</v>
      </c>
      <c r="H54" s="286"/>
      <c r="I54" s="286"/>
      <c r="J54" s="286"/>
      <c r="K54" s="29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s="2" customFormat="1" ht="12.75" customHeight="1">
      <c r="A55" s="285" t="s">
        <v>148</v>
      </c>
      <c r="B55" s="286"/>
      <c r="C55" s="286"/>
      <c r="D55" s="286"/>
      <c r="E55" s="286"/>
      <c r="F55" s="287"/>
      <c r="G55" s="285" t="s">
        <v>148</v>
      </c>
      <c r="H55" s="286"/>
      <c r="I55" s="286"/>
      <c r="J55" s="286"/>
      <c r="K55" s="29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s="2" customFormat="1" ht="12.75" customHeight="1">
      <c r="A56" s="285" t="s">
        <v>156</v>
      </c>
      <c r="B56" s="286"/>
      <c r="C56" s="286"/>
      <c r="D56" s="286"/>
      <c r="E56" s="286"/>
      <c r="F56" s="287"/>
      <c r="G56" s="285" t="s">
        <v>172</v>
      </c>
      <c r="H56" s="286"/>
      <c r="I56" s="286"/>
      <c r="J56" s="286"/>
      <c r="K56" s="29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s="2" customFormat="1" ht="12.75" customHeight="1" thickBot="1">
      <c r="A57" s="288"/>
      <c r="B57" s="289"/>
      <c r="C57" s="289"/>
      <c r="D57" s="289"/>
      <c r="E57" s="289"/>
      <c r="F57" s="290"/>
      <c r="G57" s="330" t="s">
        <v>173</v>
      </c>
      <c r="H57" s="331"/>
      <c r="I57" s="331"/>
      <c r="J57" s="331"/>
      <c r="K57" s="332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s="2" customFormat="1" ht="12" customHeight="1">
      <c r="A58" s="225" t="s">
        <v>74</v>
      </c>
      <c r="B58" s="199" t="s">
        <v>123</v>
      </c>
      <c r="C58" s="283"/>
      <c r="D58" s="283"/>
      <c r="E58" s="283"/>
      <c r="F58" s="283"/>
      <c r="G58" s="283"/>
      <c r="H58" s="283"/>
      <c r="I58" s="283"/>
      <c r="J58" s="283"/>
      <c r="K58" s="28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s="2" customFormat="1" ht="12" customHeight="1" thickBot="1">
      <c r="A59" s="226"/>
      <c r="B59" s="72" t="s">
        <v>124</v>
      </c>
      <c r="C59" s="281"/>
      <c r="D59" s="281"/>
      <c r="E59" s="281"/>
      <c r="F59" s="281"/>
      <c r="G59" s="281"/>
      <c r="H59" s="281"/>
      <c r="I59" s="281"/>
      <c r="J59" s="281"/>
      <c r="K59" s="282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s="5" customFormat="1" ht="12" customHeight="1">
      <c r="A60" s="310" t="s">
        <v>72</v>
      </c>
      <c r="B60" s="265" t="s">
        <v>63</v>
      </c>
      <c r="C60" s="265"/>
      <c r="D60" s="265" t="s">
        <v>64</v>
      </c>
      <c r="E60" s="265" t="s">
        <v>71</v>
      </c>
      <c r="F60" s="316" t="s">
        <v>42</v>
      </c>
      <c r="G60" s="200"/>
      <c r="H60" s="49"/>
      <c r="I60" s="49"/>
      <c r="J60" s="49"/>
      <c r="K60" s="5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31" s="3" customFormat="1" ht="12" customHeight="1" thickBot="1">
      <c r="A61" s="311"/>
      <c r="B61" s="266"/>
      <c r="C61" s="266"/>
      <c r="D61" s="266"/>
      <c r="E61" s="266"/>
      <c r="F61" s="317"/>
      <c r="G61" s="201"/>
      <c r="H61" s="51"/>
      <c r="I61" s="51"/>
      <c r="J61" s="51"/>
      <c r="K61" s="52"/>
    </row>
    <row r="62" spans="1:31" s="7" customFormat="1" ht="10.5" customHeight="1">
      <c r="B62" s="47"/>
      <c r="C62" s="47"/>
      <c r="D62" s="47"/>
      <c r="E62" s="48"/>
      <c r="F62" s="295"/>
      <c r="G62" s="295"/>
      <c r="H62" s="295"/>
      <c r="I62" s="295"/>
      <c r="J62" s="295"/>
    </row>
    <row r="63" spans="1:31" ht="10.5" customHeight="1">
      <c r="A63" s="8"/>
      <c r="C63" s="8"/>
      <c r="E63" s="8"/>
      <c r="F63" s="9"/>
      <c r="G63" s="9"/>
      <c r="H63" s="9"/>
      <c r="I63" s="9"/>
      <c r="J63" s="9"/>
    </row>
    <row r="64" spans="1:31" ht="10.5" customHeight="1">
      <c r="A64" s="8"/>
      <c r="C64" s="8"/>
      <c r="E64" s="8"/>
      <c r="G64" s="8"/>
      <c r="I64" s="8"/>
    </row>
    <row r="65" spans="1:10">
      <c r="A65" s="10"/>
      <c r="B65" s="9"/>
      <c r="C65" s="10"/>
      <c r="D65" s="9"/>
      <c r="E65" s="10"/>
      <c r="F65" s="9"/>
      <c r="G65" s="10"/>
      <c r="H65" s="9"/>
      <c r="I65" s="10"/>
      <c r="J65" s="9"/>
    </row>
    <row r="66" spans="1:10">
      <c r="A66" s="10"/>
      <c r="B66" s="9"/>
      <c r="C66" s="10"/>
      <c r="D66" s="9"/>
      <c r="E66" s="10"/>
      <c r="F66" s="9"/>
      <c r="G66" s="10"/>
      <c r="H66" s="9"/>
      <c r="I66" s="10"/>
      <c r="J66" s="9"/>
    </row>
    <row r="67" spans="1:10">
      <c r="A67" s="10"/>
      <c r="B67" s="9"/>
      <c r="C67" s="10"/>
      <c r="D67" s="9"/>
      <c r="E67" s="10"/>
      <c r="F67" s="9"/>
      <c r="G67" s="10"/>
      <c r="H67" s="9"/>
      <c r="I67" s="10"/>
      <c r="J67" s="9"/>
    </row>
    <row r="68" spans="1:10">
      <c r="A68" s="10"/>
      <c r="B68" s="9"/>
      <c r="C68" s="10"/>
      <c r="D68" s="9"/>
      <c r="E68" s="10"/>
      <c r="F68" s="9"/>
      <c r="G68" s="10"/>
      <c r="H68" s="9"/>
      <c r="I68" s="10"/>
      <c r="J68" s="9"/>
    </row>
    <row r="69" spans="1:10">
      <c r="A69" s="10"/>
      <c r="B69" s="9"/>
      <c r="C69" s="10"/>
      <c r="D69" s="9"/>
      <c r="E69" s="10"/>
      <c r="F69" s="9"/>
      <c r="G69" s="10"/>
      <c r="H69" s="9"/>
      <c r="I69" s="10"/>
      <c r="J69" s="9"/>
    </row>
    <row r="70" spans="1:10">
      <c r="A70" s="10"/>
      <c r="B70" s="9"/>
      <c r="C70" s="10"/>
      <c r="D70" s="9"/>
      <c r="E70" s="10"/>
      <c r="F70" s="9"/>
      <c r="G70" s="10"/>
      <c r="H70" s="9"/>
      <c r="I70" s="10"/>
      <c r="J70" s="9"/>
    </row>
    <row r="71" spans="1:10">
      <c r="A71" s="10"/>
      <c r="B71" s="9"/>
      <c r="C71" s="10"/>
      <c r="D71" s="9"/>
      <c r="E71" s="10"/>
      <c r="F71" s="9"/>
      <c r="G71" s="10"/>
      <c r="H71" s="9"/>
      <c r="I71" s="10"/>
      <c r="J71" s="9"/>
    </row>
    <row r="72" spans="1:10">
      <c r="A72" s="10"/>
      <c r="B72" s="9"/>
      <c r="C72" s="10"/>
      <c r="D72" s="9"/>
      <c r="E72" s="10"/>
      <c r="F72" s="9"/>
      <c r="G72" s="10"/>
      <c r="H72" s="9"/>
      <c r="I72" s="10"/>
      <c r="J72" s="9"/>
    </row>
    <row r="73" spans="1:10">
      <c r="A73" s="10"/>
      <c r="B73" s="9"/>
      <c r="C73" s="10"/>
      <c r="D73" s="9"/>
      <c r="E73" s="10"/>
      <c r="F73" s="9"/>
      <c r="G73" s="10"/>
      <c r="H73" s="9"/>
      <c r="I73" s="10"/>
      <c r="J73" s="9"/>
    </row>
    <row r="74" spans="1:10">
      <c r="A74" s="10"/>
      <c r="B74" s="9"/>
      <c r="C74" s="10"/>
      <c r="D74" s="9"/>
      <c r="E74" s="10"/>
      <c r="F74" s="9"/>
      <c r="G74" s="10"/>
      <c r="H74" s="9"/>
      <c r="I74" s="10"/>
      <c r="J74" s="9"/>
    </row>
    <row r="75" spans="1:10">
      <c r="A75" s="10"/>
      <c r="B75" s="9"/>
      <c r="C75" s="10"/>
      <c r="D75" s="9"/>
      <c r="E75" s="10"/>
      <c r="F75" s="9"/>
      <c r="G75" s="10"/>
      <c r="H75" s="9"/>
      <c r="I75" s="10"/>
      <c r="J75" s="9"/>
    </row>
    <row r="76" spans="1:10">
      <c r="A76" s="10"/>
      <c r="B76" s="9"/>
      <c r="C76" s="10"/>
      <c r="D76" s="9"/>
      <c r="E76" s="10"/>
      <c r="F76" s="9"/>
      <c r="G76" s="10"/>
      <c r="H76" s="9"/>
      <c r="I76" s="10"/>
      <c r="J76" s="9"/>
    </row>
    <row r="77" spans="1:10">
      <c r="A77" s="10"/>
      <c r="B77" s="9"/>
      <c r="C77" s="10"/>
      <c r="D77" s="9"/>
      <c r="E77" s="10"/>
      <c r="F77" s="9"/>
      <c r="G77" s="10"/>
      <c r="H77" s="9"/>
      <c r="I77" s="10"/>
      <c r="J77" s="9"/>
    </row>
    <row r="78" spans="1:10">
      <c r="A78" s="10"/>
      <c r="B78" s="9"/>
      <c r="C78" s="10"/>
      <c r="D78" s="9"/>
      <c r="E78" s="10"/>
      <c r="F78" s="9"/>
      <c r="G78" s="10"/>
      <c r="H78" s="9"/>
      <c r="I78" s="10"/>
      <c r="J78" s="9"/>
    </row>
    <row r="79" spans="1:10">
      <c r="A79" s="10"/>
      <c r="B79" s="9"/>
      <c r="C79" s="10"/>
      <c r="D79" s="9"/>
      <c r="E79" s="10"/>
      <c r="F79" s="9"/>
      <c r="G79" s="10"/>
      <c r="H79" s="9"/>
      <c r="I79" s="10"/>
      <c r="J79" s="9"/>
    </row>
    <row r="80" spans="1:10">
      <c r="A80" s="10"/>
      <c r="B80" s="9"/>
      <c r="C80" s="10"/>
      <c r="D80" s="9"/>
      <c r="E80" s="10"/>
      <c r="F80" s="9"/>
      <c r="G80" s="10"/>
      <c r="H80" s="9"/>
      <c r="I80" s="10"/>
      <c r="J80" s="9"/>
    </row>
    <row r="81" spans="1:10">
      <c r="A81" s="10"/>
      <c r="B81" s="9"/>
      <c r="C81" s="10"/>
      <c r="D81" s="9"/>
      <c r="E81" s="10"/>
      <c r="F81" s="9"/>
      <c r="G81" s="10"/>
      <c r="H81" s="9"/>
      <c r="I81" s="10"/>
      <c r="J81" s="9"/>
    </row>
    <row r="82" spans="1:10">
      <c r="A82" s="10"/>
      <c r="B82" s="9"/>
      <c r="C82" s="10"/>
      <c r="D82" s="9"/>
      <c r="E82" s="10"/>
      <c r="F82" s="9"/>
      <c r="G82" s="10"/>
      <c r="H82" s="9"/>
      <c r="I82" s="10"/>
      <c r="J82" s="9"/>
    </row>
    <row r="83" spans="1:10">
      <c r="A83" s="10"/>
      <c r="B83" s="9"/>
      <c r="C83" s="10"/>
      <c r="D83" s="9"/>
      <c r="E83" s="10"/>
      <c r="F83" s="9"/>
      <c r="G83" s="10"/>
      <c r="H83" s="9"/>
      <c r="I83" s="10"/>
      <c r="J83" s="9"/>
    </row>
    <row r="84" spans="1:10">
      <c r="A84" s="10"/>
      <c r="B84" s="9"/>
      <c r="C84" s="10"/>
      <c r="D84" s="9"/>
      <c r="E84" s="10"/>
      <c r="F84" s="9"/>
      <c r="G84" s="10"/>
      <c r="H84" s="9"/>
      <c r="I84" s="10"/>
      <c r="J84" s="9"/>
    </row>
    <row r="85" spans="1:10">
      <c r="A85" s="10"/>
      <c r="B85" s="9"/>
      <c r="C85" s="10"/>
      <c r="D85" s="9"/>
      <c r="E85" s="10"/>
      <c r="F85" s="9"/>
      <c r="G85" s="10"/>
      <c r="H85" s="9"/>
      <c r="I85" s="10"/>
      <c r="J85" s="9"/>
    </row>
    <row r="86" spans="1:10">
      <c r="A86" s="10"/>
      <c r="B86" s="9"/>
      <c r="C86" s="10"/>
      <c r="D86" s="9"/>
      <c r="E86" s="10"/>
      <c r="F86" s="9"/>
      <c r="G86" s="10"/>
      <c r="H86" s="9"/>
      <c r="I86" s="10"/>
      <c r="J86" s="9"/>
    </row>
    <row r="87" spans="1:10">
      <c r="A87" s="10"/>
      <c r="B87" s="9"/>
      <c r="C87" s="10"/>
      <c r="D87" s="9"/>
      <c r="E87" s="10"/>
      <c r="F87" s="9"/>
      <c r="G87" s="10"/>
      <c r="H87" s="9"/>
      <c r="I87" s="10"/>
      <c r="J87" s="9"/>
    </row>
    <row r="88" spans="1:10">
      <c r="A88" s="10"/>
      <c r="B88" s="9"/>
      <c r="C88" s="10"/>
      <c r="D88" s="9"/>
      <c r="E88" s="10"/>
      <c r="F88" s="9"/>
      <c r="G88" s="10"/>
      <c r="H88" s="9"/>
      <c r="I88" s="10"/>
      <c r="J88" s="9"/>
    </row>
    <row r="89" spans="1:10">
      <c r="B89" s="9"/>
      <c r="C89" s="10"/>
      <c r="D89" s="9"/>
      <c r="E89" s="10"/>
      <c r="F89" s="9"/>
      <c r="G89" s="10"/>
      <c r="H89" s="9"/>
      <c r="I89" s="10"/>
      <c r="J89" s="9"/>
    </row>
    <row r="90" spans="1:10">
      <c r="B90" s="9"/>
      <c r="C90" s="10"/>
      <c r="D90" s="9"/>
      <c r="E90" s="10"/>
      <c r="F90" s="9"/>
      <c r="G90" s="10"/>
      <c r="H90" s="9"/>
      <c r="I90" s="10"/>
      <c r="J90" s="9"/>
    </row>
    <row r="91" spans="1:10">
      <c r="B91" s="9"/>
      <c r="C91" s="10"/>
      <c r="D91" s="9"/>
      <c r="E91" s="10"/>
      <c r="F91" s="9"/>
      <c r="G91" s="10"/>
      <c r="H91" s="9"/>
      <c r="I91" s="10"/>
      <c r="J91" s="9"/>
    </row>
    <row r="92" spans="1:10">
      <c r="B92" s="9"/>
      <c r="C92" s="10"/>
      <c r="D92" s="9"/>
      <c r="E92" s="10"/>
      <c r="F92" s="9"/>
      <c r="G92" s="10"/>
      <c r="H92" s="9"/>
      <c r="I92" s="10"/>
      <c r="J92" s="9"/>
    </row>
    <row r="93" spans="1:10">
      <c r="B93" s="9"/>
      <c r="C93" s="10"/>
      <c r="D93" s="9"/>
      <c r="E93" s="10"/>
      <c r="F93" s="9"/>
      <c r="G93" s="10"/>
      <c r="H93" s="9"/>
      <c r="I93" s="10"/>
      <c r="J93" s="9"/>
    </row>
    <row r="94" spans="1:10">
      <c r="B94" s="9"/>
      <c r="C94" s="10"/>
      <c r="D94" s="9"/>
      <c r="E94" s="10"/>
      <c r="F94" s="9"/>
      <c r="G94" s="10"/>
      <c r="H94" s="9"/>
      <c r="I94" s="10"/>
      <c r="J94" s="9"/>
    </row>
  </sheetData>
  <mergeCells count="131">
    <mergeCell ref="A45:F45"/>
    <mergeCell ref="A51:E51"/>
    <mergeCell ref="A44:E44"/>
    <mergeCell ref="G55:K55"/>
    <mergeCell ref="G56:K56"/>
    <mergeCell ref="G57:K57"/>
    <mergeCell ref="A46:F46"/>
    <mergeCell ref="A48:F48"/>
    <mergeCell ref="A54:F54"/>
    <mergeCell ref="A53:F53"/>
    <mergeCell ref="A55:F55"/>
    <mergeCell ref="G48:K48"/>
    <mergeCell ref="A50:E50"/>
    <mergeCell ref="G53:K53"/>
    <mergeCell ref="G52:K52"/>
    <mergeCell ref="A47:E47"/>
    <mergeCell ref="A4:A5"/>
    <mergeCell ref="F8:K8"/>
    <mergeCell ref="A10:A11"/>
    <mergeCell ref="J19:J20"/>
    <mergeCell ref="J21:J22"/>
    <mergeCell ref="A60:A61"/>
    <mergeCell ref="B60:B61"/>
    <mergeCell ref="D60:D61"/>
    <mergeCell ref="K19:K20"/>
    <mergeCell ref="K21:K22"/>
    <mergeCell ref="F60:F61"/>
    <mergeCell ref="C60:C61"/>
    <mergeCell ref="A15:B16"/>
    <mergeCell ref="B38:B39"/>
    <mergeCell ref="C38:C39"/>
    <mergeCell ref="D38:D39"/>
    <mergeCell ref="E38:E39"/>
    <mergeCell ref="F38:F39"/>
    <mergeCell ref="H19:H20"/>
    <mergeCell ref="H21:H22"/>
    <mergeCell ref="G21:G22"/>
    <mergeCell ref="A49:E49"/>
    <mergeCell ref="K30:K31"/>
    <mergeCell ref="D25:D26"/>
    <mergeCell ref="F62:J62"/>
    <mergeCell ref="G30:G31"/>
    <mergeCell ref="H30:H31"/>
    <mergeCell ref="I30:I31"/>
    <mergeCell ref="I19:I20"/>
    <mergeCell ref="I21:I22"/>
    <mergeCell ref="F21:F22"/>
    <mergeCell ref="J30:J31"/>
    <mergeCell ref="C21:C22"/>
    <mergeCell ref="C19:C20"/>
    <mergeCell ref="F30:F31"/>
    <mergeCell ref="E30:E31"/>
    <mergeCell ref="I34:I35"/>
    <mergeCell ref="H34:H35"/>
    <mergeCell ref="G34:G35"/>
    <mergeCell ref="E23:E24"/>
    <mergeCell ref="E21:E22"/>
    <mergeCell ref="E19:E20"/>
    <mergeCell ref="C30:C31"/>
    <mergeCell ref="E34:E35"/>
    <mergeCell ref="D34:D35"/>
    <mergeCell ref="G46:K46"/>
    <mergeCell ref="F34:F35"/>
    <mergeCell ref="D30:D31"/>
    <mergeCell ref="E60:E61"/>
    <mergeCell ref="E17:E18"/>
    <mergeCell ref="D17:D18"/>
    <mergeCell ref="D21:D22"/>
    <mergeCell ref="D19:D20"/>
    <mergeCell ref="C25:C26"/>
    <mergeCell ref="C23:C24"/>
    <mergeCell ref="F17:F18"/>
    <mergeCell ref="C17:C18"/>
    <mergeCell ref="F19:F20"/>
    <mergeCell ref="C32:C33"/>
    <mergeCell ref="D32:D33"/>
    <mergeCell ref="E32:E33"/>
    <mergeCell ref="F32:F33"/>
    <mergeCell ref="C59:K59"/>
    <mergeCell ref="C58:K58"/>
    <mergeCell ref="H32:H33"/>
    <mergeCell ref="I32:I33"/>
    <mergeCell ref="J32:J33"/>
    <mergeCell ref="K32:K33"/>
    <mergeCell ref="A56:F56"/>
    <mergeCell ref="A57:F57"/>
    <mergeCell ref="G47:K47"/>
    <mergeCell ref="G54:K54"/>
    <mergeCell ref="K36:K37"/>
    <mergeCell ref="A17:A18"/>
    <mergeCell ref="B23:B24"/>
    <mergeCell ref="A28:B29"/>
    <mergeCell ref="A23:A24"/>
    <mergeCell ref="A21:A22"/>
    <mergeCell ref="B19:B20"/>
    <mergeCell ref="B30:B31"/>
    <mergeCell ref="B34:B35"/>
    <mergeCell ref="A25:A26"/>
    <mergeCell ref="B25:B26"/>
    <mergeCell ref="A19:A20"/>
    <mergeCell ref="B21:B22"/>
    <mergeCell ref="B32:B33"/>
    <mergeCell ref="C34:C35"/>
    <mergeCell ref="D23:D24"/>
    <mergeCell ref="E25:E26"/>
    <mergeCell ref="G19:G20"/>
    <mergeCell ref="A36:A39"/>
    <mergeCell ref="G43:K43"/>
    <mergeCell ref="J34:J35"/>
    <mergeCell ref="G32:G33"/>
    <mergeCell ref="K34:K35"/>
    <mergeCell ref="A58:A59"/>
    <mergeCell ref="G38:G39"/>
    <mergeCell ref="H38:H39"/>
    <mergeCell ref="I38:I39"/>
    <mergeCell ref="J38:J39"/>
    <mergeCell ref="K38:K39"/>
    <mergeCell ref="G41:K42"/>
    <mergeCell ref="A41:F42"/>
    <mergeCell ref="A34:A35"/>
    <mergeCell ref="B36:B37"/>
    <mergeCell ref="C36:C37"/>
    <mergeCell ref="D36:D37"/>
    <mergeCell ref="E36:E37"/>
    <mergeCell ref="F36:F37"/>
    <mergeCell ref="G36:G37"/>
    <mergeCell ref="H36:H37"/>
    <mergeCell ref="I36:I37"/>
    <mergeCell ref="J36:J37"/>
    <mergeCell ref="A32:A33"/>
    <mergeCell ref="A43:F43"/>
  </mergeCells>
  <phoneticPr fontId="6"/>
  <printOptions horizontalCentered="1" verticalCentered="1"/>
  <pageMargins left="0" right="0" top="0.39370078740157483" bottom="0" header="0" footer="0"/>
  <pageSetup paperSize="9" scale="8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NAV000</vt:lpstr>
      <vt:lpstr>ドラック実績</vt:lpstr>
      <vt:lpstr>Sheet1</vt:lpstr>
      <vt:lpstr>調剤実績</vt:lpstr>
      <vt:lpstr>月度報告書</vt:lpstr>
      <vt:lpstr>月度報告書!Print_Area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クスリのアオキ</dc:creator>
  <cp:lastModifiedBy>aoki</cp:lastModifiedBy>
  <cp:lastPrinted>2020-03-21T05:23:29Z</cp:lastPrinted>
  <dcterms:created xsi:type="dcterms:W3CDTF">1997-09-16T06:38:02Z</dcterms:created>
  <dcterms:modified xsi:type="dcterms:W3CDTF">2021-03-25T05:34:59Z</dcterms:modified>
</cp:coreProperties>
</file>