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ne/Desktop/"/>
    </mc:Choice>
  </mc:AlternateContent>
  <xr:revisionPtr revIDLastSave="0" documentId="13_ncr:1_{D82B19E7-33FD-3043-8935-EF729A8CE295}" xr6:coauthVersionLast="47" xr6:coauthVersionMax="47" xr10:uidLastSave="{00000000-0000-0000-0000-000000000000}"/>
  <bookViews>
    <workbookView xWindow="10800" yWindow="500" windowWidth="21100" windowHeight="15720" xr2:uid="{00000000-000D-0000-FFFF-FFFF00000000}"/>
  </bookViews>
  <sheets>
    <sheet name="R4.9" sheetId="83" r:id="rId1"/>
    <sheet name="R4.8" sheetId="81" r:id="rId2"/>
    <sheet name="R4.7" sheetId="80" r:id="rId3"/>
    <sheet name="R4.6" sheetId="79" r:id="rId4"/>
    <sheet name="R4.5" sheetId="78" r:id="rId5"/>
    <sheet name="R4.4" sheetId="77" r:id="rId6"/>
    <sheet name="R4.3" sheetId="76" r:id="rId7"/>
    <sheet name="R4.2" sheetId="75" r:id="rId8"/>
    <sheet name="R4.1" sheetId="74" r:id="rId9"/>
    <sheet name="R3.12" sheetId="73" r:id="rId10"/>
    <sheet name="R3.11" sheetId="72" r:id="rId11"/>
    <sheet name="R3.10" sheetId="71" r:id="rId12"/>
    <sheet name="R3.9" sheetId="70" r:id="rId13"/>
    <sheet name="R3.8" sheetId="69" r:id="rId14"/>
    <sheet name="R3.7" sheetId="68" r:id="rId15"/>
    <sheet name="R3.6" sheetId="67" r:id="rId16"/>
    <sheet name="R3.5" sheetId="66" r:id="rId17"/>
    <sheet name="R3.4" sheetId="65" r:id="rId18"/>
    <sheet name="R3.3" sheetId="64" r:id="rId19"/>
    <sheet name="R3.2" sheetId="63" r:id="rId20"/>
    <sheet name="R3.1" sheetId="62" r:id="rId21"/>
    <sheet name="R2.12" sheetId="61" r:id="rId22"/>
    <sheet name="R2.11" sheetId="60" r:id="rId23"/>
  </sheets>
  <definedNames>
    <definedName name="_xlnm.Print_Area" localSheetId="22">'R2.11'!$A$1:$P$64</definedName>
    <definedName name="_xlnm.Print_Area" localSheetId="21">'R2.12'!$A$1:$P$64</definedName>
    <definedName name="_xlnm.Print_Area" localSheetId="20">'R3.1'!$A$1:$P$64</definedName>
    <definedName name="_xlnm.Print_Area" localSheetId="11">'R3.10'!$A$1:$AI$67</definedName>
    <definedName name="_xlnm.Print_Area" localSheetId="10">'R3.11'!$A$1:$AI$67</definedName>
    <definedName name="_xlnm.Print_Area" localSheetId="9">'R3.12'!$A$1:$AI$67</definedName>
    <definedName name="_xlnm.Print_Area" localSheetId="19">'R3.2'!$A$1:$P$64</definedName>
    <definedName name="_xlnm.Print_Area" localSheetId="18">'R3.3'!$A$1:$P$64</definedName>
    <definedName name="_xlnm.Print_Area" localSheetId="17">'R3.4'!$A$1:$P$64</definedName>
    <definedName name="_xlnm.Print_Area" localSheetId="16">'R3.5'!$A$1:$AI$67</definedName>
    <definedName name="_xlnm.Print_Area" localSheetId="15">'R3.6'!$A$1:$AI$67</definedName>
    <definedName name="_xlnm.Print_Area" localSheetId="14">'R3.7'!$A$1:$AI$67</definedName>
    <definedName name="_xlnm.Print_Area" localSheetId="13">'R3.8'!$A$1:$AI$67</definedName>
    <definedName name="_xlnm.Print_Area" localSheetId="12">'R3.9'!$A$1:$AI$67</definedName>
    <definedName name="_xlnm.Print_Area" localSheetId="8">'R4.1'!$A$1:$AI$67</definedName>
    <definedName name="_xlnm.Print_Area" localSheetId="7">'R4.2'!$A$1:$AI$67</definedName>
    <definedName name="_xlnm.Print_Area" localSheetId="6">'R4.3'!$A$1:$AI$67</definedName>
    <definedName name="_xlnm.Print_Area" localSheetId="5">'R4.4'!$A$1:$AI$67</definedName>
    <definedName name="_xlnm.Print_Area" localSheetId="4">'R4.5'!$A$1:$AI$67</definedName>
    <definedName name="_xlnm.Print_Area" localSheetId="3">'R4.6'!$A$1:$AI$67</definedName>
    <definedName name="_xlnm.Print_Area" localSheetId="2">'R4.7'!$A$1:$AI$67</definedName>
    <definedName name="_xlnm.Print_Area" localSheetId="1">'R4.8'!$A$1:$AI$67</definedName>
    <definedName name="_xlnm.Print_Area" localSheetId="0">'R4.9'!$A$1:$AI$67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62" i="83" l="1"/>
  <c r="Z66" i="83" s="1"/>
  <c r="X62" i="83"/>
  <c r="M61" i="83"/>
  <c r="Q61" i="83" s="1"/>
  <c r="L61" i="83"/>
  <c r="P61" i="83" s="1"/>
  <c r="T61" i="83" s="1"/>
  <c r="V61" i="83" s="1"/>
  <c r="Y61" i="83" s="1"/>
  <c r="AB61" i="83" s="1"/>
  <c r="K61" i="83"/>
  <c r="J61" i="83"/>
  <c r="G61" i="83"/>
  <c r="O61" i="83" s="1"/>
  <c r="F61" i="83"/>
  <c r="N61" i="83" s="1"/>
  <c r="R61" i="83" s="1"/>
  <c r="E61" i="83"/>
  <c r="D61" i="83"/>
  <c r="K60" i="83"/>
  <c r="M60" i="83" s="1"/>
  <c r="Q60" i="83" s="1"/>
  <c r="J60" i="83"/>
  <c r="L60" i="83" s="1"/>
  <c r="P60" i="83" s="1"/>
  <c r="G60" i="83"/>
  <c r="O60" i="83" s="1"/>
  <c r="E60" i="83"/>
  <c r="D60" i="83"/>
  <c r="F60" i="83" s="1"/>
  <c r="N60" i="83" s="1"/>
  <c r="M59" i="83"/>
  <c r="Q59" i="83" s="1"/>
  <c r="K59" i="83"/>
  <c r="J59" i="83"/>
  <c r="L59" i="83" s="1"/>
  <c r="P59" i="83" s="1"/>
  <c r="G59" i="83"/>
  <c r="O59" i="83" s="1"/>
  <c r="E59" i="83"/>
  <c r="D59" i="83"/>
  <c r="F59" i="83" s="1"/>
  <c r="N59" i="83" s="1"/>
  <c r="K58" i="83"/>
  <c r="M58" i="83" s="1"/>
  <c r="Q58" i="83" s="1"/>
  <c r="J58" i="83"/>
  <c r="L58" i="83" s="1"/>
  <c r="P58" i="83" s="1"/>
  <c r="E58" i="83"/>
  <c r="G58" i="83" s="1"/>
  <c r="O58" i="83" s="1"/>
  <c r="D58" i="83"/>
  <c r="F58" i="83" s="1"/>
  <c r="N58" i="83" s="1"/>
  <c r="L57" i="83"/>
  <c r="P57" i="83" s="1"/>
  <c r="K57" i="83"/>
  <c r="M57" i="83" s="1"/>
  <c r="Q57" i="83" s="1"/>
  <c r="J57" i="83"/>
  <c r="E57" i="83"/>
  <c r="G57" i="83" s="1"/>
  <c r="O57" i="83" s="1"/>
  <c r="D57" i="83"/>
  <c r="F57" i="83" s="1"/>
  <c r="N57" i="83" s="1"/>
  <c r="M56" i="83"/>
  <c r="Q56" i="83" s="1"/>
  <c r="L56" i="83"/>
  <c r="P56" i="83" s="1"/>
  <c r="K56" i="83"/>
  <c r="J56" i="83"/>
  <c r="E56" i="83"/>
  <c r="G56" i="83" s="1"/>
  <c r="O56" i="83" s="1"/>
  <c r="D56" i="83"/>
  <c r="F56" i="83" s="1"/>
  <c r="N56" i="83" s="1"/>
  <c r="L55" i="83"/>
  <c r="P55" i="83" s="1"/>
  <c r="K55" i="83"/>
  <c r="M55" i="83" s="1"/>
  <c r="Q55" i="83" s="1"/>
  <c r="J55" i="83"/>
  <c r="E55" i="83"/>
  <c r="G55" i="83" s="1"/>
  <c r="O55" i="83" s="1"/>
  <c r="D55" i="83"/>
  <c r="F55" i="83" s="1"/>
  <c r="N55" i="83" s="1"/>
  <c r="R55" i="83" s="1"/>
  <c r="K54" i="83"/>
  <c r="M54" i="83" s="1"/>
  <c r="Q54" i="83" s="1"/>
  <c r="J54" i="83"/>
  <c r="L54" i="83" s="1"/>
  <c r="P54" i="83" s="1"/>
  <c r="G54" i="83"/>
  <c r="O54" i="83" s="1"/>
  <c r="F54" i="83"/>
  <c r="N54" i="83" s="1"/>
  <c r="R54" i="83" s="1"/>
  <c r="E54" i="83"/>
  <c r="D54" i="83"/>
  <c r="M53" i="83"/>
  <c r="Q53" i="83" s="1"/>
  <c r="L53" i="83"/>
  <c r="P53" i="83" s="1"/>
  <c r="K53" i="83"/>
  <c r="J53" i="83"/>
  <c r="G53" i="83"/>
  <c r="O53" i="83" s="1"/>
  <c r="F53" i="83"/>
  <c r="N53" i="83" s="1"/>
  <c r="R53" i="83" s="1"/>
  <c r="E53" i="83"/>
  <c r="D53" i="83"/>
  <c r="M52" i="83"/>
  <c r="Q52" i="83" s="1"/>
  <c r="L52" i="83"/>
  <c r="P52" i="83" s="1"/>
  <c r="T52" i="83" s="1"/>
  <c r="K52" i="83"/>
  <c r="J52" i="83"/>
  <c r="E52" i="83"/>
  <c r="G52" i="83" s="1"/>
  <c r="O52" i="83" s="1"/>
  <c r="D52" i="83"/>
  <c r="F52" i="83" s="1"/>
  <c r="N52" i="83" s="1"/>
  <c r="R52" i="83" s="1"/>
  <c r="K51" i="83"/>
  <c r="M51" i="83" s="1"/>
  <c r="Q51" i="83" s="1"/>
  <c r="J51" i="83"/>
  <c r="L51" i="83" s="1"/>
  <c r="P51" i="83" s="1"/>
  <c r="E51" i="83"/>
  <c r="G51" i="83" s="1"/>
  <c r="O51" i="83" s="1"/>
  <c r="D51" i="83"/>
  <c r="F51" i="83" s="1"/>
  <c r="N51" i="83" s="1"/>
  <c r="L50" i="83"/>
  <c r="P50" i="83" s="1"/>
  <c r="K50" i="83"/>
  <c r="M50" i="83" s="1"/>
  <c r="Q50" i="83" s="1"/>
  <c r="J50" i="83"/>
  <c r="G50" i="83"/>
  <c r="O50" i="83" s="1"/>
  <c r="E50" i="83"/>
  <c r="D50" i="83"/>
  <c r="F50" i="83" s="1"/>
  <c r="N50" i="83" s="1"/>
  <c r="K49" i="83"/>
  <c r="M49" i="83" s="1"/>
  <c r="Q49" i="83" s="1"/>
  <c r="J49" i="83"/>
  <c r="L49" i="83" s="1"/>
  <c r="P49" i="83" s="1"/>
  <c r="E49" i="83"/>
  <c r="G49" i="83" s="1"/>
  <c r="O49" i="83" s="1"/>
  <c r="D49" i="83"/>
  <c r="F49" i="83" s="1"/>
  <c r="N49" i="83" s="1"/>
  <c r="K48" i="83"/>
  <c r="M48" i="83" s="1"/>
  <c r="Q48" i="83" s="1"/>
  <c r="J48" i="83"/>
  <c r="L48" i="83" s="1"/>
  <c r="P48" i="83" s="1"/>
  <c r="G48" i="83"/>
  <c r="O48" i="83" s="1"/>
  <c r="E48" i="83"/>
  <c r="D48" i="83"/>
  <c r="F48" i="83" s="1"/>
  <c r="N48" i="83" s="1"/>
  <c r="L47" i="83"/>
  <c r="P47" i="83" s="1"/>
  <c r="K47" i="83"/>
  <c r="M47" i="83" s="1"/>
  <c r="Q47" i="83" s="1"/>
  <c r="J47" i="83"/>
  <c r="G47" i="83"/>
  <c r="O47" i="83" s="1"/>
  <c r="F47" i="83"/>
  <c r="N47" i="83" s="1"/>
  <c r="E47" i="83"/>
  <c r="D47" i="83"/>
  <c r="M46" i="83"/>
  <c r="Q46" i="83" s="1"/>
  <c r="L46" i="83"/>
  <c r="P46" i="83" s="1"/>
  <c r="T46" i="83" s="1"/>
  <c r="K46" i="83"/>
  <c r="J46" i="83"/>
  <c r="E46" i="83"/>
  <c r="G46" i="83" s="1"/>
  <c r="O46" i="83" s="1"/>
  <c r="D46" i="83"/>
  <c r="F46" i="83" s="1"/>
  <c r="N46" i="83" s="1"/>
  <c r="R46" i="83" s="1"/>
  <c r="K45" i="83"/>
  <c r="M45" i="83" s="1"/>
  <c r="Q45" i="83" s="1"/>
  <c r="J45" i="83"/>
  <c r="L45" i="83" s="1"/>
  <c r="P45" i="83" s="1"/>
  <c r="E45" i="83"/>
  <c r="G45" i="83" s="1"/>
  <c r="O45" i="83" s="1"/>
  <c r="D45" i="83"/>
  <c r="F45" i="83" s="1"/>
  <c r="N45" i="83" s="1"/>
  <c r="L44" i="83"/>
  <c r="P44" i="83" s="1"/>
  <c r="K44" i="83"/>
  <c r="M44" i="83" s="1"/>
  <c r="Q44" i="83" s="1"/>
  <c r="J44" i="83"/>
  <c r="G44" i="83"/>
  <c r="O44" i="83" s="1"/>
  <c r="E44" i="83"/>
  <c r="D44" i="83"/>
  <c r="F44" i="83" s="1"/>
  <c r="N44" i="83" s="1"/>
  <c r="L43" i="83"/>
  <c r="P43" i="83" s="1"/>
  <c r="K43" i="83"/>
  <c r="M43" i="83" s="1"/>
  <c r="Q43" i="83" s="1"/>
  <c r="J43" i="83"/>
  <c r="G43" i="83"/>
  <c r="O43" i="83" s="1"/>
  <c r="F43" i="83"/>
  <c r="N43" i="83" s="1"/>
  <c r="R43" i="83" s="1"/>
  <c r="E43" i="83"/>
  <c r="D43" i="83"/>
  <c r="K42" i="83"/>
  <c r="M42" i="83" s="1"/>
  <c r="Q42" i="83" s="1"/>
  <c r="J42" i="83"/>
  <c r="L42" i="83" s="1"/>
  <c r="P42" i="83" s="1"/>
  <c r="G42" i="83"/>
  <c r="O42" i="83" s="1"/>
  <c r="E42" i="83"/>
  <c r="D42" i="83"/>
  <c r="F42" i="83" s="1"/>
  <c r="N42" i="83" s="1"/>
  <c r="L41" i="83"/>
  <c r="P41" i="83" s="1"/>
  <c r="K41" i="83"/>
  <c r="M41" i="83" s="1"/>
  <c r="Q41" i="83" s="1"/>
  <c r="J41" i="83"/>
  <c r="G41" i="83"/>
  <c r="O41" i="83" s="1"/>
  <c r="E41" i="83"/>
  <c r="D41" i="83"/>
  <c r="F41" i="83" s="1"/>
  <c r="N41" i="83" s="1"/>
  <c r="M40" i="83"/>
  <c r="Q40" i="83" s="1"/>
  <c r="L40" i="83"/>
  <c r="P40" i="83" s="1"/>
  <c r="T40" i="83" s="1"/>
  <c r="K40" i="83"/>
  <c r="J40" i="83"/>
  <c r="G40" i="83"/>
  <c r="O40" i="83" s="1"/>
  <c r="F40" i="83"/>
  <c r="N40" i="83" s="1"/>
  <c r="E40" i="83"/>
  <c r="D40" i="83"/>
  <c r="K39" i="83"/>
  <c r="M39" i="83" s="1"/>
  <c r="Q39" i="83" s="1"/>
  <c r="J39" i="83"/>
  <c r="L39" i="83" s="1"/>
  <c r="P39" i="83" s="1"/>
  <c r="E39" i="83"/>
  <c r="G39" i="83" s="1"/>
  <c r="O39" i="83" s="1"/>
  <c r="D39" i="83"/>
  <c r="F39" i="83" s="1"/>
  <c r="N39" i="83" s="1"/>
  <c r="R39" i="83" s="1"/>
  <c r="K38" i="83"/>
  <c r="M38" i="83" s="1"/>
  <c r="Q38" i="83" s="1"/>
  <c r="J38" i="83"/>
  <c r="L38" i="83" s="1"/>
  <c r="P38" i="83" s="1"/>
  <c r="E38" i="83"/>
  <c r="G38" i="83" s="1"/>
  <c r="O38" i="83" s="1"/>
  <c r="D38" i="83"/>
  <c r="F38" i="83" s="1"/>
  <c r="N38" i="83" s="1"/>
  <c r="L37" i="83"/>
  <c r="P37" i="83" s="1"/>
  <c r="K37" i="83"/>
  <c r="M37" i="83" s="1"/>
  <c r="Q37" i="83" s="1"/>
  <c r="J37" i="83"/>
  <c r="E37" i="83"/>
  <c r="G37" i="83" s="1"/>
  <c r="O37" i="83" s="1"/>
  <c r="D37" i="83"/>
  <c r="F37" i="83" s="1"/>
  <c r="N37" i="83" s="1"/>
  <c r="K36" i="83"/>
  <c r="M36" i="83" s="1"/>
  <c r="Q36" i="83" s="1"/>
  <c r="J36" i="83"/>
  <c r="L36" i="83" s="1"/>
  <c r="P36" i="83" s="1"/>
  <c r="E36" i="83"/>
  <c r="G36" i="83" s="1"/>
  <c r="O36" i="83" s="1"/>
  <c r="D36" i="83"/>
  <c r="F36" i="83" s="1"/>
  <c r="N36" i="83" s="1"/>
  <c r="K35" i="83"/>
  <c r="M35" i="83" s="1"/>
  <c r="Q35" i="83" s="1"/>
  <c r="J35" i="83"/>
  <c r="L35" i="83" s="1"/>
  <c r="P35" i="83" s="1"/>
  <c r="G35" i="83"/>
  <c r="O35" i="83" s="1"/>
  <c r="E35" i="83"/>
  <c r="D35" i="83"/>
  <c r="F35" i="83" s="1"/>
  <c r="N35" i="83" s="1"/>
  <c r="L34" i="83"/>
  <c r="P34" i="83" s="1"/>
  <c r="K34" i="83"/>
  <c r="M34" i="83" s="1"/>
  <c r="Q34" i="83" s="1"/>
  <c r="J34" i="83"/>
  <c r="E34" i="83"/>
  <c r="G34" i="83" s="1"/>
  <c r="O34" i="83" s="1"/>
  <c r="D34" i="83"/>
  <c r="F34" i="83" s="1"/>
  <c r="N34" i="83" s="1"/>
  <c r="R34" i="83" s="1"/>
  <c r="K33" i="83"/>
  <c r="M33" i="83" s="1"/>
  <c r="Q33" i="83" s="1"/>
  <c r="J33" i="83"/>
  <c r="L33" i="83" s="1"/>
  <c r="P33" i="83" s="1"/>
  <c r="T33" i="83" s="1"/>
  <c r="V33" i="83" s="1"/>
  <c r="Y33" i="83" s="1"/>
  <c r="AB33" i="83" s="1"/>
  <c r="E33" i="83"/>
  <c r="G33" i="83" s="1"/>
  <c r="O33" i="83" s="1"/>
  <c r="D33" i="83"/>
  <c r="F33" i="83" s="1"/>
  <c r="N33" i="83" s="1"/>
  <c r="R33" i="83" s="1"/>
  <c r="K32" i="83"/>
  <c r="M32" i="83" s="1"/>
  <c r="Q32" i="83" s="1"/>
  <c r="J32" i="83"/>
  <c r="L32" i="83" s="1"/>
  <c r="P32" i="83" s="1"/>
  <c r="T32" i="83" s="1"/>
  <c r="G32" i="83"/>
  <c r="O32" i="83" s="1"/>
  <c r="F32" i="83"/>
  <c r="N32" i="83" s="1"/>
  <c r="E32" i="83"/>
  <c r="D32" i="83"/>
  <c r="K31" i="83"/>
  <c r="M31" i="83" s="1"/>
  <c r="Q31" i="83" s="1"/>
  <c r="J31" i="83"/>
  <c r="L31" i="83" s="1"/>
  <c r="P31" i="83" s="1"/>
  <c r="E31" i="83"/>
  <c r="G31" i="83" s="1"/>
  <c r="O31" i="83" s="1"/>
  <c r="D31" i="83"/>
  <c r="F31" i="83" s="1"/>
  <c r="N31" i="83" s="1"/>
  <c r="L30" i="83"/>
  <c r="P30" i="83" s="1"/>
  <c r="K30" i="83"/>
  <c r="M30" i="83" s="1"/>
  <c r="Q30" i="83" s="1"/>
  <c r="J30" i="83"/>
  <c r="E30" i="83"/>
  <c r="G30" i="83" s="1"/>
  <c r="O30" i="83" s="1"/>
  <c r="D30" i="83"/>
  <c r="F30" i="83" s="1"/>
  <c r="N30" i="83" s="1"/>
  <c r="Z21" i="83"/>
  <c r="U3" i="83" s="1"/>
  <c r="U12" i="83"/>
  <c r="Z12" i="83" s="1"/>
  <c r="U10" i="83"/>
  <c r="Z10" i="83" s="1"/>
  <c r="U8" i="83"/>
  <c r="U6" i="83"/>
  <c r="Z6" i="83" s="1"/>
  <c r="K52" i="81"/>
  <c r="M52" i="81"/>
  <c r="T58" i="83" l="1"/>
  <c r="T55" i="83"/>
  <c r="V52" i="83"/>
  <c r="Y52" i="83" s="1"/>
  <c r="AB52" i="83" s="1"/>
  <c r="AC52" i="83" s="1"/>
  <c r="T49" i="83"/>
  <c r="R50" i="83"/>
  <c r="T44" i="83"/>
  <c r="T31" i="83"/>
  <c r="R30" i="83"/>
  <c r="R41" i="83"/>
  <c r="T42" i="83"/>
  <c r="R38" i="83"/>
  <c r="T37" i="83"/>
  <c r="T34" i="83"/>
  <c r="T36" i="83"/>
  <c r="T48" i="83"/>
  <c r="T39" i="83"/>
  <c r="V39" i="83" s="1"/>
  <c r="Y39" i="83" s="1"/>
  <c r="AB39" i="83" s="1"/>
  <c r="R32" i="83"/>
  <c r="V32" i="83" s="1"/>
  <c r="Y32" i="83" s="1"/>
  <c r="AB32" i="83" s="1"/>
  <c r="R40" i="83"/>
  <c r="R42" i="83"/>
  <c r="R44" i="83"/>
  <c r="V44" i="83" s="1"/>
  <c r="Y44" i="83" s="1"/>
  <c r="AB44" i="83" s="1"/>
  <c r="AD44" i="83" s="1"/>
  <c r="AE44" i="83" s="1"/>
  <c r="Z44" i="83" s="1"/>
  <c r="T53" i="83"/>
  <c r="V53" i="83" s="1"/>
  <c r="Y53" i="83" s="1"/>
  <c r="AB53" i="83" s="1"/>
  <c r="AD53" i="83" s="1"/>
  <c r="AE53" i="83" s="1"/>
  <c r="Z53" i="83" s="1"/>
  <c r="T56" i="83"/>
  <c r="V40" i="83"/>
  <c r="Y40" i="83" s="1"/>
  <c r="AB40" i="83" s="1"/>
  <c r="AC40" i="83" s="1"/>
  <c r="T54" i="83"/>
  <c r="V54" i="83" s="1"/>
  <c r="Y54" i="83" s="1"/>
  <c r="AB54" i="83" s="1"/>
  <c r="AD54" i="83" s="1"/>
  <c r="AE54" i="83" s="1"/>
  <c r="Z54" i="83" s="1"/>
  <c r="T38" i="83"/>
  <c r="V38" i="83" s="1"/>
  <c r="Y38" i="83" s="1"/>
  <c r="AB38" i="83" s="1"/>
  <c r="R45" i="83"/>
  <c r="T45" i="83"/>
  <c r="T35" i="83"/>
  <c r="T41" i="83"/>
  <c r="T43" i="83"/>
  <c r="V43" i="83" s="1"/>
  <c r="Y43" i="83" s="1"/>
  <c r="AB43" i="83" s="1"/>
  <c r="R47" i="83"/>
  <c r="R37" i="83"/>
  <c r="R56" i="83"/>
  <c r="V41" i="83"/>
  <c r="Y41" i="83" s="1"/>
  <c r="AB41" i="83" s="1"/>
  <c r="AD41" i="83" s="1"/>
  <c r="AE41" i="83" s="1"/>
  <c r="Z41" i="83" s="1"/>
  <c r="R59" i="83"/>
  <c r="R35" i="83"/>
  <c r="R48" i="83"/>
  <c r="V48" i="83" s="1"/>
  <c r="Y48" i="83" s="1"/>
  <c r="AB48" i="83" s="1"/>
  <c r="R36" i="83"/>
  <c r="R49" i="83"/>
  <c r="V49" i="83" s="1"/>
  <c r="Y49" i="83" s="1"/>
  <c r="AB49" i="83" s="1"/>
  <c r="R58" i="83"/>
  <c r="AD40" i="83"/>
  <c r="AE40" i="83" s="1"/>
  <c r="Z40" i="83" s="1"/>
  <c r="T30" i="83"/>
  <c r="V30" i="83" s="1"/>
  <c r="AC61" i="83"/>
  <c r="AD61" i="83"/>
  <c r="AE61" i="83" s="1"/>
  <c r="Z61" i="83" s="1"/>
  <c r="AD32" i="83"/>
  <c r="AE32" i="83" s="1"/>
  <c r="Z32" i="83" s="1"/>
  <c r="AC32" i="83"/>
  <c r="AD33" i="83"/>
  <c r="AE33" i="83" s="1"/>
  <c r="Z33" i="83" s="1"/>
  <c r="AC33" i="83"/>
  <c r="AD39" i="83"/>
  <c r="AE39" i="83" s="1"/>
  <c r="Z39" i="83" s="1"/>
  <c r="AC39" i="83"/>
  <c r="V46" i="83"/>
  <c r="Y46" i="83" s="1"/>
  <c r="AB46" i="83" s="1"/>
  <c r="R31" i="83"/>
  <c r="V31" i="83" s="1"/>
  <c r="Y31" i="83" s="1"/>
  <c r="AB31" i="83" s="1"/>
  <c r="V34" i="83"/>
  <c r="Y34" i="83" s="1"/>
  <c r="AB34" i="83" s="1"/>
  <c r="R57" i="83"/>
  <c r="T57" i="83"/>
  <c r="V57" i="83" s="1"/>
  <c r="Y57" i="83" s="1"/>
  <c r="AB57" i="83" s="1"/>
  <c r="T59" i="83"/>
  <c r="V55" i="83"/>
  <c r="Y55" i="83" s="1"/>
  <c r="AB55" i="83" s="1"/>
  <c r="T50" i="83"/>
  <c r="V50" i="83" s="1"/>
  <c r="Y50" i="83" s="1"/>
  <c r="AB50" i="83" s="1"/>
  <c r="T51" i="83"/>
  <c r="T60" i="83"/>
  <c r="T47" i="83"/>
  <c r="R51" i="83"/>
  <c r="R60" i="83"/>
  <c r="V58" i="83" l="1"/>
  <c r="Y58" i="83" s="1"/>
  <c r="AB58" i="83" s="1"/>
  <c r="V56" i="83"/>
  <c r="Y56" i="83" s="1"/>
  <c r="AB56" i="83" s="1"/>
  <c r="AD52" i="83"/>
  <c r="AE52" i="83" s="1"/>
  <c r="Z52" i="83" s="1"/>
  <c r="V45" i="83"/>
  <c r="Y45" i="83" s="1"/>
  <c r="AB45" i="83" s="1"/>
  <c r="AD45" i="83" s="1"/>
  <c r="AE45" i="83" s="1"/>
  <c r="Z45" i="83" s="1"/>
  <c r="V42" i="83"/>
  <c r="Y42" i="83" s="1"/>
  <c r="AB42" i="83" s="1"/>
  <c r="V37" i="83"/>
  <c r="Y37" i="83" s="1"/>
  <c r="AB37" i="83" s="1"/>
  <c r="V35" i="83"/>
  <c r="Y35" i="83" s="1"/>
  <c r="AB35" i="83" s="1"/>
  <c r="AD35" i="83" s="1"/>
  <c r="AE35" i="83" s="1"/>
  <c r="Z35" i="83" s="1"/>
  <c r="V36" i="83"/>
  <c r="Y36" i="83" s="1"/>
  <c r="AB36" i="83" s="1"/>
  <c r="AC36" i="83" s="1"/>
  <c r="AC45" i="83"/>
  <c r="AD38" i="83"/>
  <c r="AE38" i="83" s="1"/>
  <c r="Z38" i="83" s="1"/>
  <c r="AC38" i="83"/>
  <c r="AF38" i="83" s="1"/>
  <c r="AC44" i="83"/>
  <c r="AF44" i="83" s="1"/>
  <c r="V47" i="83"/>
  <c r="Y47" i="83" s="1"/>
  <c r="AB47" i="83" s="1"/>
  <c r="AF52" i="83"/>
  <c r="AC43" i="83"/>
  <c r="AD43" i="83"/>
  <c r="AE43" i="83" s="1"/>
  <c r="Z43" i="83" s="1"/>
  <c r="AC53" i="83"/>
  <c r="AF53" i="83" s="1"/>
  <c r="AC41" i="83"/>
  <c r="AF41" i="83" s="1"/>
  <c r="AF39" i="83"/>
  <c r="AF32" i="83"/>
  <c r="AC48" i="83"/>
  <c r="AD48" i="83"/>
  <c r="AE48" i="83" s="1"/>
  <c r="Z48" i="83" s="1"/>
  <c r="AF33" i="83"/>
  <c r="AC54" i="83"/>
  <c r="AF54" i="83" s="1"/>
  <c r="V59" i="83"/>
  <c r="Y59" i="83" s="1"/>
  <c r="AB59" i="83" s="1"/>
  <c r="AC59" i="83" s="1"/>
  <c r="AD31" i="83"/>
  <c r="AE31" i="83" s="1"/>
  <c r="Z31" i="83" s="1"/>
  <c r="AC31" i="83"/>
  <c r="AD55" i="83"/>
  <c r="AE55" i="83" s="1"/>
  <c r="Z55" i="83" s="1"/>
  <c r="AC55" i="83"/>
  <c r="AD37" i="83"/>
  <c r="AE37" i="83" s="1"/>
  <c r="Z37" i="83" s="1"/>
  <c r="AC37" i="83"/>
  <c r="Y30" i="83"/>
  <c r="AD47" i="83"/>
  <c r="AE47" i="83" s="1"/>
  <c r="Z47" i="83" s="1"/>
  <c r="AC47" i="83"/>
  <c r="AF47" i="83" s="1"/>
  <c r="AD34" i="83"/>
  <c r="AE34" i="83" s="1"/>
  <c r="Z34" i="83" s="1"/>
  <c r="AC34" i="83"/>
  <c r="AD46" i="83"/>
  <c r="AE46" i="83" s="1"/>
  <c r="Z46" i="83" s="1"/>
  <c r="AC46" i="83"/>
  <c r="AF46" i="83" s="1"/>
  <c r="AF40" i="83"/>
  <c r="V60" i="83"/>
  <c r="Y60" i="83" s="1"/>
  <c r="AB60" i="83" s="1"/>
  <c r="AD57" i="83"/>
  <c r="AE57" i="83" s="1"/>
  <c r="Z57" i="83" s="1"/>
  <c r="AC57" i="83"/>
  <c r="AC49" i="83"/>
  <c r="AD49" i="83"/>
  <c r="AE49" i="83" s="1"/>
  <c r="Z49" i="83" s="1"/>
  <c r="AD50" i="83"/>
  <c r="AE50" i="83" s="1"/>
  <c r="Z50" i="83" s="1"/>
  <c r="AC50" i="83"/>
  <c r="V51" i="83"/>
  <c r="Y51" i="83" s="1"/>
  <c r="AB51" i="83" s="1"/>
  <c r="AD56" i="83"/>
  <c r="AE56" i="83" s="1"/>
  <c r="Z56" i="83" s="1"/>
  <c r="AC56" i="83"/>
  <c r="AF61" i="83"/>
  <c r="AD58" i="83"/>
  <c r="AE58" i="83" s="1"/>
  <c r="Z58" i="83" s="1"/>
  <c r="AC58" i="83"/>
  <c r="AD42" i="83"/>
  <c r="AE42" i="83" s="1"/>
  <c r="Z42" i="83" s="1"/>
  <c r="AC42" i="83"/>
  <c r="AF56" i="83" l="1"/>
  <c r="AF45" i="83"/>
  <c r="AF37" i="83"/>
  <c r="AC35" i="83"/>
  <c r="AF35" i="83" s="1"/>
  <c r="AD36" i="83"/>
  <c r="AE36" i="83" s="1"/>
  <c r="Z36" i="83" s="1"/>
  <c r="AF48" i="83"/>
  <c r="AF43" i="83"/>
  <c r="AF36" i="83"/>
  <c r="AD59" i="83"/>
  <c r="AE59" i="83" s="1"/>
  <c r="Z59" i="83" s="1"/>
  <c r="AF55" i="83"/>
  <c r="AF31" i="83"/>
  <c r="AF34" i="83"/>
  <c r="AF49" i="83"/>
  <c r="AF42" i="83"/>
  <c r="AF57" i="83"/>
  <c r="AD51" i="83"/>
  <c r="AE51" i="83" s="1"/>
  <c r="Z51" i="83" s="1"/>
  <c r="AC51" i="83"/>
  <c r="Y62" i="83"/>
  <c r="AB30" i="83"/>
  <c r="AF58" i="83"/>
  <c r="AF50" i="83"/>
  <c r="AD60" i="83"/>
  <c r="AE60" i="83" s="1"/>
  <c r="Z60" i="83" s="1"/>
  <c r="AC60" i="83"/>
  <c r="AF60" i="83" s="1"/>
  <c r="V62" i="83"/>
  <c r="AF51" i="83" l="1"/>
  <c r="AF59" i="83"/>
  <c r="AD30" i="83"/>
  <c r="AE30" i="83" s="1"/>
  <c r="Z30" i="83" s="1"/>
  <c r="Z62" i="83" s="1"/>
  <c r="Z65" i="83" s="1"/>
  <c r="Z8" i="83" s="1"/>
  <c r="AC30" i="83"/>
  <c r="AF30" i="83" l="1"/>
  <c r="Z3" i="83"/>
  <c r="AB10" i="83"/>
  <c r="Z63" i="83"/>
  <c r="D52" i="81" l="1"/>
  <c r="F52" i="81" s="1"/>
  <c r="N52" i="81" s="1"/>
  <c r="E52" i="81"/>
  <c r="G52" i="81" s="1"/>
  <c r="O52" i="81" s="1"/>
  <c r="J52" i="81"/>
  <c r="L52" i="81"/>
  <c r="P52" i="81" s="1"/>
  <c r="Q52" i="81"/>
  <c r="M49" i="81"/>
  <c r="M50" i="81"/>
  <c r="Q50" i="81" s="1"/>
  <c r="AA62" i="81"/>
  <c r="Z66" i="81" s="1"/>
  <c r="X62" i="81"/>
  <c r="M61" i="81"/>
  <c r="Q61" i="81" s="1"/>
  <c r="L61" i="81"/>
  <c r="P61" i="81" s="1"/>
  <c r="K61" i="81"/>
  <c r="J61" i="81"/>
  <c r="G61" i="81"/>
  <c r="O61" i="81" s="1"/>
  <c r="F61" i="81"/>
  <c r="N61" i="81" s="1"/>
  <c r="E61" i="81"/>
  <c r="D61" i="81"/>
  <c r="K60" i="81"/>
  <c r="M60" i="81" s="1"/>
  <c r="Q60" i="81" s="1"/>
  <c r="J60" i="81"/>
  <c r="L60" i="81" s="1"/>
  <c r="P60" i="81" s="1"/>
  <c r="E60" i="81"/>
  <c r="G60" i="81" s="1"/>
  <c r="O60" i="81" s="1"/>
  <c r="D60" i="81"/>
  <c r="F60" i="81" s="1"/>
  <c r="N60" i="81" s="1"/>
  <c r="K59" i="81"/>
  <c r="M59" i="81" s="1"/>
  <c r="Q59" i="81" s="1"/>
  <c r="J59" i="81"/>
  <c r="L59" i="81" s="1"/>
  <c r="P59" i="81" s="1"/>
  <c r="E59" i="81"/>
  <c r="G59" i="81" s="1"/>
  <c r="O59" i="81" s="1"/>
  <c r="D59" i="81"/>
  <c r="F59" i="81" s="1"/>
  <c r="N59" i="81" s="1"/>
  <c r="K58" i="81"/>
  <c r="M58" i="81" s="1"/>
  <c r="Q58" i="81" s="1"/>
  <c r="J58" i="81"/>
  <c r="L58" i="81" s="1"/>
  <c r="P58" i="81" s="1"/>
  <c r="E58" i="81"/>
  <c r="G58" i="81" s="1"/>
  <c r="O58" i="81" s="1"/>
  <c r="D58" i="81"/>
  <c r="F58" i="81" s="1"/>
  <c r="N58" i="81" s="1"/>
  <c r="K57" i="81"/>
  <c r="M57" i="81" s="1"/>
  <c r="Q57" i="81" s="1"/>
  <c r="J57" i="81"/>
  <c r="L57" i="81" s="1"/>
  <c r="P57" i="81" s="1"/>
  <c r="G57" i="81"/>
  <c r="O57" i="81" s="1"/>
  <c r="F57" i="81"/>
  <c r="N57" i="81" s="1"/>
  <c r="E57" i="81"/>
  <c r="D57" i="81"/>
  <c r="M56" i="81"/>
  <c r="Q56" i="81" s="1"/>
  <c r="L56" i="81"/>
  <c r="P56" i="81" s="1"/>
  <c r="K56" i="81"/>
  <c r="J56" i="81"/>
  <c r="G56" i="81"/>
  <c r="O56" i="81" s="1"/>
  <c r="F56" i="81"/>
  <c r="N56" i="81" s="1"/>
  <c r="E56" i="81"/>
  <c r="D56" i="81"/>
  <c r="K55" i="81"/>
  <c r="M55" i="81" s="1"/>
  <c r="Q55" i="81" s="1"/>
  <c r="J55" i="81"/>
  <c r="L55" i="81" s="1"/>
  <c r="P55" i="81" s="1"/>
  <c r="E55" i="81"/>
  <c r="G55" i="81" s="1"/>
  <c r="O55" i="81" s="1"/>
  <c r="D55" i="81"/>
  <c r="F55" i="81" s="1"/>
  <c r="N55" i="81" s="1"/>
  <c r="K54" i="81"/>
  <c r="M54" i="81" s="1"/>
  <c r="Q54" i="81" s="1"/>
  <c r="J54" i="81"/>
  <c r="L54" i="81" s="1"/>
  <c r="P54" i="81" s="1"/>
  <c r="E54" i="81"/>
  <c r="G54" i="81" s="1"/>
  <c r="O54" i="81" s="1"/>
  <c r="D54" i="81"/>
  <c r="F54" i="81" s="1"/>
  <c r="N54" i="81" s="1"/>
  <c r="K53" i="81"/>
  <c r="M53" i="81" s="1"/>
  <c r="Q53" i="81" s="1"/>
  <c r="J53" i="81"/>
  <c r="L53" i="81" s="1"/>
  <c r="P53" i="81" s="1"/>
  <c r="E53" i="81"/>
  <c r="G53" i="81" s="1"/>
  <c r="O53" i="81" s="1"/>
  <c r="D53" i="81"/>
  <c r="F53" i="81" s="1"/>
  <c r="N53" i="81" s="1"/>
  <c r="K51" i="81"/>
  <c r="M51" i="81" s="1"/>
  <c r="J51" i="81"/>
  <c r="L51" i="81" s="1"/>
  <c r="P51" i="81" s="1"/>
  <c r="E51" i="81"/>
  <c r="G51" i="81" s="1"/>
  <c r="O51" i="81" s="1"/>
  <c r="D51" i="81"/>
  <c r="F51" i="81" s="1"/>
  <c r="N51" i="81" s="1"/>
  <c r="L50" i="81"/>
  <c r="P50" i="81" s="1"/>
  <c r="K50" i="81"/>
  <c r="J50" i="81"/>
  <c r="F50" i="81"/>
  <c r="N50" i="81" s="1"/>
  <c r="E50" i="81"/>
  <c r="G50" i="81" s="1"/>
  <c r="O50" i="81" s="1"/>
  <c r="D50" i="81"/>
  <c r="L49" i="81"/>
  <c r="P49" i="81" s="1"/>
  <c r="K49" i="81"/>
  <c r="J49" i="81"/>
  <c r="E49" i="81"/>
  <c r="G49" i="81" s="1"/>
  <c r="O49" i="81" s="1"/>
  <c r="D49" i="81"/>
  <c r="F49" i="81" s="1"/>
  <c r="N49" i="81" s="1"/>
  <c r="K48" i="81"/>
  <c r="M48" i="81" s="1"/>
  <c r="J48" i="81"/>
  <c r="L48" i="81" s="1"/>
  <c r="P48" i="81" s="1"/>
  <c r="E48" i="81"/>
  <c r="G48" i="81" s="1"/>
  <c r="O48" i="81" s="1"/>
  <c r="D48" i="81"/>
  <c r="F48" i="81" s="1"/>
  <c r="N48" i="81" s="1"/>
  <c r="K47" i="81"/>
  <c r="M47" i="81" s="1"/>
  <c r="J47" i="81"/>
  <c r="L47" i="81" s="1"/>
  <c r="P47" i="81" s="1"/>
  <c r="E47" i="81"/>
  <c r="G47" i="81" s="1"/>
  <c r="O47" i="81" s="1"/>
  <c r="D47" i="81"/>
  <c r="F47" i="81" s="1"/>
  <c r="N47" i="81" s="1"/>
  <c r="K46" i="81"/>
  <c r="M46" i="81" s="1"/>
  <c r="J46" i="81"/>
  <c r="L46" i="81" s="1"/>
  <c r="P46" i="81" s="1"/>
  <c r="E46" i="81"/>
  <c r="G46" i="81" s="1"/>
  <c r="O46" i="81" s="1"/>
  <c r="D46" i="81"/>
  <c r="F46" i="81" s="1"/>
  <c r="N46" i="81" s="1"/>
  <c r="K45" i="81"/>
  <c r="M45" i="81" s="1"/>
  <c r="Q45" i="81" s="1"/>
  <c r="J45" i="81"/>
  <c r="L45" i="81" s="1"/>
  <c r="P45" i="81" s="1"/>
  <c r="E45" i="81"/>
  <c r="G45" i="81" s="1"/>
  <c r="O45" i="81" s="1"/>
  <c r="D45" i="81"/>
  <c r="F45" i="81" s="1"/>
  <c r="N45" i="81" s="1"/>
  <c r="M44" i="81"/>
  <c r="Q44" i="81" s="1"/>
  <c r="L44" i="81"/>
  <c r="P44" i="81" s="1"/>
  <c r="K44" i="81"/>
  <c r="J44" i="81"/>
  <c r="G44" i="81"/>
  <c r="O44" i="81" s="1"/>
  <c r="F44" i="81"/>
  <c r="N44" i="81" s="1"/>
  <c r="E44" i="81"/>
  <c r="D44" i="81"/>
  <c r="M43" i="81"/>
  <c r="Q43" i="81" s="1"/>
  <c r="L43" i="81"/>
  <c r="P43" i="81" s="1"/>
  <c r="K43" i="81"/>
  <c r="J43" i="81"/>
  <c r="E43" i="81"/>
  <c r="G43" i="81" s="1"/>
  <c r="O43" i="81" s="1"/>
  <c r="D43" i="81"/>
  <c r="F43" i="81" s="1"/>
  <c r="N43" i="81" s="1"/>
  <c r="K42" i="81"/>
  <c r="M42" i="81" s="1"/>
  <c r="Q42" i="81" s="1"/>
  <c r="J42" i="81"/>
  <c r="L42" i="81" s="1"/>
  <c r="P42" i="81" s="1"/>
  <c r="G42" i="81"/>
  <c r="O42" i="81" s="1"/>
  <c r="F42" i="81"/>
  <c r="N42" i="81" s="1"/>
  <c r="E42" i="81"/>
  <c r="D42" i="81"/>
  <c r="M41" i="81"/>
  <c r="Q41" i="81" s="1"/>
  <c r="L41" i="81"/>
  <c r="P41" i="81" s="1"/>
  <c r="K41" i="81"/>
  <c r="J41" i="81"/>
  <c r="F41" i="81"/>
  <c r="N41" i="81" s="1"/>
  <c r="E41" i="81"/>
  <c r="G41" i="81" s="1"/>
  <c r="O41" i="81" s="1"/>
  <c r="D41" i="81"/>
  <c r="L40" i="81"/>
  <c r="P40" i="81" s="1"/>
  <c r="K40" i="81"/>
  <c r="M40" i="81" s="1"/>
  <c r="Q40" i="81" s="1"/>
  <c r="J40" i="81"/>
  <c r="E40" i="81"/>
  <c r="G40" i="81" s="1"/>
  <c r="O40" i="81" s="1"/>
  <c r="D40" i="81"/>
  <c r="F40" i="81" s="1"/>
  <c r="N40" i="81" s="1"/>
  <c r="K39" i="81"/>
  <c r="M39" i="81" s="1"/>
  <c r="Q39" i="81" s="1"/>
  <c r="J39" i="81"/>
  <c r="L39" i="81" s="1"/>
  <c r="P39" i="81" s="1"/>
  <c r="E39" i="81"/>
  <c r="G39" i="81" s="1"/>
  <c r="O39" i="81" s="1"/>
  <c r="D39" i="81"/>
  <c r="F39" i="81" s="1"/>
  <c r="N39" i="81" s="1"/>
  <c r="K38" i="81"/>
  <c r="M38" i="81" s="1"/>
  <c r="Q38" i="81" s="1"/>
  <c r="J38" i="81"/>
  <c r="L38" i="81" s="1"/>
  <c r="P38" i="81" s="1"/>
  <c r="E38" i="81"/>
  <c r="G38" i="81" s="1"/>
  <c r="O38" i="81" s="1"/>
  <c r="D38" i="81"/>
  <c r="F38" i="81" s="1"/>
  <c r="N38" i="81" s="1"/>
  <c r="K37" i="81"/>
  <c r="M37" i="81" s="1"/>
  <c r="Q37" i="81" s="1"/>
  <c r="J37" i="81"/>
  <c r="L37" i="81" s="1"/>
  <c r="P37" i="81" s="1"/>
  <c r="E37" i="81"/>
  <c r="G37" i="81" s="1"/>
  <c r="O37" i="81" s="1"/>
  <c r="D37" i="81"/>
  <c r="F37" i="81" s="1"/>
  <c r="N37" i="81" s="1"/>
  <c r="K36" i="81"/>
  <c r="M36" i="81" s="1"/>
  <c r="Q36" i="81" s="1"/>
  <c r="J36" i="81"/>
  <c r="L36" i="81" s="1"/>
  <c r="P36" i="81" s="1"/>
  <c r="G36" i="81"/>
  <c r="O36" i="81" s="1"/>
  <c r="F36" i="81"/>
  <c r="N36" i="81" s="1"/>
  <c r="E36" i="81"/>
  <c r="D36" i="81"/>
  <c r="M35" i="81"/>
  <c r="Q35" i="81" s="1"/>
  <c r="L35" i="81"/>
  <c r="P35" i="81" s="1"/>
  <c r="T35" i="81" s="1"/>
  <c r="K35" i="81"/>
  <c r="J35" i="81"/>
  <c r="G35" i="81"/>
  <c r="O35" i="81" s="1"/>
  <c r="E35" i="81"/>
  <c r="D35" i="81"/>
  <c r="F35" i="81" s="1"/>
  <c r="N35" i="81" s="1"/>
  <c r="K34" i="81"/>
  <c r="M34" i="81" s="1"/>
  <c r="Q34" i="81" s="1"/>
  <c r="J34" i="81"/>
  <c r="L34" i="81" s="1"/>
  <c r="P34" i="81" s="1"/>
  <c r="E34" i="81"/>
  <c r="G34" i="81" s="1"/>
  <c r="O34" i="81" s="1"/>
  <c r="D34" i="81"/>
  <c r="F34" i="81" s="1"/>
  <c r="N34" i="81" s="1"/>
  <c r="K33" i="81"/>
  <c r="M33" i="81" s="1"/>
  <c r="Q33" i="81" s="1"/>
  <c r="J33" i="81"/>
  <c r="L33" i="81" s="1"/>
  <c r="P33" i="81" s="1"/>
  <c r="E33" i="81"/>
  <c r="G33" i="81" s="1"/>
  <c r="O33" i="81" s="1"/>
  <c r="D33" i="81"/>
  <c r="F33" i="81" s="1"/>
  <c r="N33" i="81" s="1"/>
  <c r="K32" i="81"/>
  <c r="M32" i="81" s="1"/>
  <c r="Q32" i="81" s="1"/>
  <c r="J32" i="81"/>
  <c r="L32" i="81" s="1"/>
  <c r="P32" i="81" s="1"/>
  <c r="E32" i="81"/>
  <c r="G32" i="81" s="1"/>
  <c r="O32" i="81" s="1"/>
  <c r="D32" i="81"/>
  <c r="F32" i="81" s="1"/>
  <c r="N32" i="81" s="1"/>
  <c r="K31" i="81"/>
  <c r="M31" i="81" s="1"/>
  <c r="Q31" i="81" s="1"/>
  <c r="J31" i="81"/>
  <c r="L31" i="81" s="1"/>
  <c r="P31" i="81" s="1"/>
  <c r="E31" i="81"/>
  <c r="G31" i="81" s="1"/>
  <c r="O31" i="81" s="1"/>
  <c r="D31" i="81"/>
  <c r="F31" i="81" s="1"/>
  <c r="N31" i="81" s="1"/>
  <c r="K30" i="81"/>
  <c r="M30" i="81" s="1"/>
  <c r="Q30" i="81" s="1"/>
  <c r="J30" i="81"/>
  <c r="L30" i="81" s="1"/>
  <c r="P30" i="81" s="1"/>
  <c r="E30" i="81"/>
  <c r="G30" i="81" s="1"/>
  <c r="O30" i="81" s="1"/>
  <c r="D30" i="81"/>
  <c r="F30" i="81" s="1"/>
  <c r="N30" i="81" s="1"/>
  <c r="Z21" i="81"/>
  <c r="U3" i="81" s="1"/>
  <c r="U12" i="81"/>
  <c r="Z12" i="81" s="1"/>
  <c r="U10" i="81"/>
  <c r="U8" i="81"/>
  <c r="U6" i="81"/>
  <c r="Z6" i="81" s="1"/>
  <c r="R52" i="81" l="1"/>
  <c r="Q46" i="81"/>
  <c r="T46" i="81" s="1"/>
  <c r="Q47" i="81"/>
  <c r="T47" i="81" s="1"/>
  <c r="T52" i="81"/>
  <c r="V52" i="81" s="1"/>
  <c r="Y52" i="81" s="1"/>
  <c r="T61" i="81"/>
  <c r="T44" i="81"/>
  <c r="Q49" i="81"/>
  <c r="T49" i="81" s="1"/>
  <c r="Q51" i="81"/>
  <c r="T51" i="81" s="1"/>
  <c r="T50" i="81"/>
  <c r="Q48" i="81"/>
  <c r="T48" i="81" s="1"/>
  <c r="R59" i="81"/>
  <c r="R58" i="81"/>
  <c r="T55" i="81"/>
  <c r="R53" i="81"/>
  <c r="R46" i="81"/>
  <c r="T38" i="81"/>
  <c r="T32" i="81"/>
  <c r="R31" i="81"/>
  <c r="T36" i="81"/>
  <c r="T58" i="81"/>
  <c r="T34" i="81"/>
  <c r="R39" i="81"/>
  <c r="T30" i="81"/>
  <c r="R44" i="81"/>
  <c r="V44" i="81" s="1"/>
  <c r="Y44" i="81" s="1"/>
  <c r="AB44" i="81" s="1"/>
  <c r="R61" i="81"/>
  <c r="V61" i="81" s="1"/>
  <c r="Y61" i="81" s="1"/>
  <c r="AB61" i="81" s="1"/>
  <c r="T31" i="81"/>
  <c r="R43" i="81"/>
  <c r="R49" i="81"/>
  <c r="R45" i="81"/>
  <c r="Z10" i="81"/>
  <c r="T33" i="81"/>
  <c r="T41" i="81"/>
  <c r="T43" i="81"/>
  <c r="T56" i="81"/>
  <c r="T57" i="81"/>
  <c r="T37" i="81"/>
  <c r="R30" i="81"/>
  <c r="R32" i="81"/>
  <c r="R37" i="81"/>
  <c r="R40" i="81"/>
  <c r="R54" i="81"/>
  <c r="R55" i="81"/>
  <c r="R35" i="81"/>
  <c r="V35" i="81" s="1"/>
  <c r="Y35" i="81" s="1"/>
  <c r="AB35" i="81" s="1"/>
  <c r="R34" i="81"/>
  <c r="R56" i="81"/>
  <c r="R50" i="81"/>
  <c r="T40" i="81"/>
  <c r="R38" i="81"/>
  <c r="R41" i="81"/>
  <c r="R42" i="81"/>
  <c r="R47" i="81"/>
  <c r="R33" i="81"/>
  <c r="R36" i="81"/>
  <c r="T45" i="81"/>
  <c r="T53" i="81"/>
  <c r="R60" i="81"/>
  <c r="T60" i="81"/>
  <c r="R51" i="81"/>
  <c r="T39" i="81"/>
  <c r="T42" i="81"/>
  <c r="R48" i="81"/>
  <c r="T54" i="81"/>
  <c r="R57" i="81"/>
  <c r="T59" i="81"/>
  <c r="M52" i="80"/>
  <c r="M53" i="80"/>
  <c r="AA62" i="80"/>
  <c r="Z66" i="80" s="1"/>
  <c r="X62" i="80"/>
  <c r="M61" i="80"/>
  <c r="Q61" i="80" s="1"/>
  <c r="L61" i="80"/>
  <c r="P61" i="80" s="1"/>
  <c r="K61" i="80"/>
  <c r="J61" i="80"/>
  <c r="E61" i="80"/>
  <c r="G61" i="80" s="1"/>
  <c r="O61" i="80" s="1"/>
  <c r="D61" i="80"/>
  <c r="F61" i="80" s="1"/>
  <c r="N61" i="80" s="1"/>
  <c r="M60" i="80"/>
  <c r="Q60" i="80" s="1"/>
  <c r="L60" i="80"/>
  <c r="P60" i="80" s="1"/>
  <c r="K60" i="80"/>
  <c r="J60" i="80"/>
  <c r="G60" i="80"/>
  <c r="O60" i="80" s="1"/>
  <c r="E60" i="80"/>
  <c r="D60" i="80"/>
  <c r="F60" i="80" s="1"/>
  <c r="N60" i="80" s="1"/>
  <c r="K59" i="80"/>
  <c r="M59" i="80" s="1"/>
  <c r="Q59" i="80" s="1"/>
  <c r="J59" i="80"/>
  <c r="L59" i="80" s="1"/>
  <c r="P59" i="80" s="1"/>
  <c r="E59" i="80"/>
  <c r="G59" i="80" s="1"/>
  <c r="O59" i="80" s="1"/>
  <c r="D59" i="80"/>
  <c r="F59" i="80" s="1"/>
  <c r="N59" i="80" s="1"/>
  <c r="K58" i="80"/>
  <c r="M58" i="80" s="1"/>
  <c r="Q58" i="80" s="1"/>
  <c r="J58" i="80"/>
  <c r="L58" i="80" s="1"/>
  <c r="P58" i="80" s="1"/>
  <c r="E58" i="80"/>
  <c r="G58" i="80" s="1"/>
  <c r="O58" i="80" s="1"/>
  <c r="D58" i="80"/>
  <c r="F58" i="80" s="1"/>
  <c r="N58" i="80" s="1"/>
  <c r="K57" i="80"/>
  <c r="M57" i="80" s="1"/>
  <c r="Q57" i="80" s="1"/>
  <c r="J57" i="80"/>
  <c r="L57" i="80" s="1"/>
  <c r="P57" i="80" s="1"/>
  <c r="E57" i="80"/>
  <c r="G57" i="80" s="1"/>
  <c r="O57" i="80" s="1"/>
  <c r="D57" i="80"/>
  <c r="F57" i="80" s="1"/>
  <c r="N57" i="80" s="1"/>
  <c r="K56" i="80"/>
  <c r="M56" i="80" s="1"/>
  <c r="Q56" i="80" s="1"/>
  <c r="J56" i="80"/>
  <c r="L56" i="80" s="1"/>
  <c r="P56" i="80" s="1"/>
  <c r="E56" i="80"/>
  <c r="G56" i="80" s="1"/>
  <c r="O56" i="80" s="1"/>
  <c r="D56" i="80"/>
  <c r="F56" i="80" s="1"/>
  <c r="N56" i="80" s="1"/>
  <c r="K55" i="80"/>
  <c r="M55" i="80" s="1"/>
  <c r="Q55" i="80" s="1"/>
  <c r="J55" i="80"/>
  <c r="L55" i="80" s="1"/>
  <c r="P55" i="80" s="1"/>
  <c r="E55" i="80"/>
  <c r="G55" i="80" s="1"/>
  <c r="O55" i="80" s="1"/>
  <c r="D55" i="80"/>
  <c r="F55" i="80" s="1"/>
  <c r="N55" i="80" s="1"/>
  <c r="K54" i="80"/>
  <c r="M54" i="80" s="1"/>
  <c r="Q54" i="80" s="1"/>
  <c r="J54" i="80"/>
  <c r="L54" i="80" s="1"/>
  <c r="P54" i="80" s="1"/>
  <c r="E54" i="80"/>
  <c r="G54" i="80" s="1"/>
  <c r="O54" i="80" s="1"/>
  <c r="D54" i="80"/>
  <c r="F54" i="80" s="1"/>
  <c r="N54" i="80" s="1"/>
  <c r="K53" i="80"/>
  <c r="Q53" i="80" s="1"/>
  <c r="J53" i="80"/>
  <c r="L53" i="80" s="1"/>
  <c r="P53" i="80" s="1"/>
  <c r="E53" i="80"/>
  <c r="G53" i="80" s="1"/>
  <c r="O53" i="80" s="1"/>
  <c r="D53" i="80"/>
  <c r="F53" i="80" s="1"/>
  <c r="N53" i="80" s="1"/>
  <c r="L52" i="80"/>
  <c r="P52" i="80" s="1"/>
  <c r="K52" i="80"/>
  <c r="Q52" i="80" s="1"/>
  <c r="J52" i="80"/>
  <c r="E52" i="80"/>
  <c r="G52" i="80" s="1"/>
  <c r="O52" i="80" s="1"/>
  <c r="D52" i="80"/>
  <c r="F52" i="80" s="1"/>
  <c r="N52" i="80" s="1"/>
  <c r="K51" i="80"/>
  <c r="J51" i="80"/>
  <c r="L51" i="80" s="1"/>
  <c r="P51" i="80" s="1"/>
  <c r="E51" i="80"/>
  <c r="G51" i="80" s="1"/>
  <c r="O51" i="80" s="1"/>
  <c r="D51" i="80"/>
  <c r="F51" i="80" s="1"/>
  <c r="N51" i="80" s="1"/>
  <c r="K50" i="80"/>
  <c r="M50" i="80" s="1"/>
  <c r="Q50" i="80" s="1"/>
  <c r="J50" i="80"/>
  <c r="L50" i="80" s="1"/>
  <c r="P50" i="80" s="1"/>
  <c r="E50" i="80"/>
  <c r="G50" i="80" s="1"/>
  <c r="O50" i="80" s="1"/>
  <c r="D50" i="80"/>
  <c r="F50" i="80" s="1"/>
  <c r="N50" i="80" s="1"/>
  <c r="K49" i="80"/>
  <c r="M49" i="80" s="1"/>
  <c r="Q49" i="80" s="1"/>
  <c r="J49" i="80"/>
  <c r="L49" i="80" s="1"/>
  <c r="P49" i="80" s="1"/>
  <c r="E49" i="80"/>
  <c r="G49" i="80" s="1"/>
  <c r="O49" i="80" s="1"/>
  <c r="D49" i="80"/>
  <c r="F49" i="80" s="1"/>
  <c r="N49" i="80" s="1"/>
  <c r="K48" i="80"/>
  <c r="M48" i="80" s="1"/>
  <c r="Q48" i="80" s="1"/>
  <c r="J48" i="80"/>
  <c r="L48" i="80" s="1"/>
  <c r="P48" i="80" s="1"/>
  <c r="E48" i="80"/>
  <c r="G48" i="80" s="1"/>
  <c r="O48" i="80" s="1"/>
  <c r="D48" i="80"/>
  <c r="F48" i="80" s="1"/>
  <c r="N48" i="80" s="1"/>
  <c r="M47" i="80"/>
  <c r="Q47" i="80" s="1"/>
  <c r="L47" i="80"/>
  <c r="P47" i="80" s="1"/>
  <c r="K47" i="80"/>
  <c r="J47" i="80"/>
  <c r="E47" i="80"/>
  <c r="G47" i="80" s="1"/>
  <c r="O47" i="80" s="1"/>
  <c r="D47" i="80"/>
  <c r="F47" i="80" s="1"/>
  <c r="N47" i="80" s="1"/>
  <c r="K46" i="80"/>
  <c r="M46" i="80" s="1"/>
  <c r="Q46" i="80" s="1"/>
  <c r="J46" i="80"/>
  <c r="L46" i="80" s="1"/>
  <c r="P46" i="80" s="1"/>
  <c r="G46" i="80"/>
  <c r="O46" i="80" s="1"/>
  <c r="E46" i="80"/>
  <c r="D46" i="80"/>
  <c r="F46" i="80" s="1"/>
  <c r="N46" i="80" s="1"/>
  <c r="M45" i="80"/>
  <c r="Q45" i="80" s="1"/>
  <c r="K45" i="80"/>
  <c r="J45" i="80"/>
  <c r="L45" i="80" s="1"/>
  <c r="P45" i="80" s="1"/>
  <c r="E45" i="80"/>
  <c r="G45" i="80" s="1"/>
  <c r="O45" i="80" s="1"/>
  <c r="D45" i="80"/>
  <c r="F45" i="80" s="1"/>
  <c r="N45" i="80" s="1"/>
  <c r="K44" i="80"/>
  <c r="M44" i="80" s="1"/>
  <c r="Q44" i="80" s="1"/>
  <c r="J44" i="80"/>
  <c r="L44" i="80" s="1"/>
  <c r="P44" i="80" s="1"/>
  <c r="E44" i="80"/>
  <c r="G44" i="80" s="1"/>
  <c r="O44" i="80" s="1"/>
  <c r="D44" i="80"/>
  <c r="F44" i="80" s="1"/>
  <c r="N44" i="80" s="1"/>
  <c r="K43" i="80"/>
  <c r="M43" i="80" s="1"/>
  <c r="Q43" i="80" s="1"/>
  <c r="J43" i="80"/>
  <c r="L43" i="80" s="1"/>
  <c r="P43" i="80" s="1"/>
  <c r="E43" i="80"/>
  <c r="G43" i="80" s="1"/>
  <c r="O43" i="80" s="1"/>
  <c r="D43" i="80"/>
  <c r="F43" i="80" s="1"/>
  <c r="N43" i="80" s="1"/>
  <c r="K42" i="80"/>
  <c r="M42" i="80" s="1"/>
  <c r="Q42" i="80" s="1"/>
  <c r="J42" i="80"/>
  <c r="L42" i="80" s="1"/>
  <c r="P42" i="80" s="1"/>
  <c r="E42" i="80"/>
  <c r="G42" i="80" s="1"/>
  <c r="O42" i="80" s="1"/>
  <c r="D42" i="80"/>
  <c r="F42" i="80" s="1"/>
  <c r="N42" i="80" s="1"/>
  <c r="K41" i="80"/>
  <c r="M41" i="80" s="1"/>
  <c r="Q41" i="80" s="1"/>
  <c r="J41" i="80"/>
  <c r="L41" i="80" s="1"/>
  <c r="P41" i="80" s="1"/>
  <c r="E41" i="80"/>
  <c r="G41" i="80" s="1"/>
  <c r="O41" i="80" s="1"/>
  <c r="D41" i="80"/>
  <c r="F41" i="80" s="1"/>
  <c r="N41" i="80" s="1"/>
  <c r="K40" i="80"/>
  <c r="M40" i="80" s="1"/>
  <c r="Q40" i="80" s="1"/>
  <c r="J40" i="80"/>
  <c r="L40" i="80" s="1"/>
  <c r="P40" i="80" s="1"/>
  <c r="E40" i="80"/>
  <c r="G40" i="80" s="1"/>
  <c r="O40" i="80" s="1"/>
  <c r="D40" i="80"/>
  <c r="F40" i="80" s="1"/>
  <c r="N40" i="80" s="1"/>
  <c r="M39" i="80"/>
  <c r="Q39" i="80" s="1"/>
  <c r="K39" i="80"/>
  <c r="J39" i="80"/>
  <c r="L39" i="80" s="1"/>
  <c r="P39" i="80" s="1"/>
  <c r="E39" i="80"/>
  <c r="G39" i="80" s="1"/>
  <c r="O39" i="80" s="1"/>
  <c r="D39" i="80"/>
  <c r="F39" i="80" s="1"/>
  <c r="N39" i="80" s="1"/>
  <c r="K38" i="80"/>
  <c r="M38" i="80" s="1"/>
  <c r="Q38" i="80" s="1"/>
  <c r="J38" i="80"/>
  <c r="L38" i="80" s="1"/>
  <c r="P38" i="80" s="1"/>
  <c r="E38" i="80"/>
  <c r="G38" i="80" s="1"/>
  <c r="O38" i="80" s="1"/>
  <c r="D38" i="80"/>
  <c r="F38" i="80" s="1"/>
  <c r="N38" i="80" s="1"/>
  <c r="K37" i="80"/>
  <c r="M37" i="80" s="1"/>
  <c r="Q37" i="80" s="1"/>
  <c r="J37" i="80"/>
  <c r="L37" i="80" s="1"/>
  <c r="P37" i="80" s="1"/>
  <c r="E37" i="80"/>
  <c r="G37" i="80" s="1"/>
  <c r="O37" i="80" s="1"/>
  <c r="D37" i="80"/>
  <c r="F37" i="80" s="1"/>
  <c r="N37" i="80" s="1"/>
  <c r="K36" i="80"/>
  <c r="M36" i="80" s="1"/>
  <c r="Q36" i="80" s="1"/>
  <c r="J36" i="80"/>
  <c r="L36" i="80" s="1"/>
  <c r="P36" i="80" s="1"/>
  <c r="E36" i="80"/>
  <c r="G36" i="80" s="1"/>
  <c r="O36" i="80" s="1"/>
  <c r="D36" i="80"/>
  <c r="F36" i="80" s="1"/>
  <c r="N36" i="80" s="1"/>
  <c r="K35" i="80"/>
  <c r="M35" i="80" s="1"/>
  <c r="Q35" i="80" s="1"/>
  <c r="J35" i="80"/>
  <c r="L35" i="80" s="1"/>
  <c r="P35" i="80" s="1"/>
  <c r="E35" i="80"/>
  <c r="G35" i="80" s="1"/>
  <c r="O35" i="80" s="1"/>
  <c r="D35" i="80"/>
  <c r="F35" i="80" s="1"/>
  <c r="N35" i="80" s="1"/>
  <c r="K34" i="80"/>
  <c r="M34" i="80" s="1"/>
  <c r="Q34" i="80" s="1"/>
  <c r="J34" i="80"/>
  <c r="L34" i="80" s="1"/>
  <c r="P34" i="80" s="1"/>
  <c r="E34" i="80"/>
  <c r="G34" i="80" s="1"/>
  <c r="O34" i="80" s="1"/>
  <c r="D34" i="80"/>
  <c r="F34" i="80" s="1"/>
  <c r="N34" i="80" s="1"/>
  <c r="K33" i="80"/>
  <c r="M33" i="80" s="1"/>
  <c r="Q33" i="80" s="1"/>
  <c r="J33" i="80"/>
  <c r="L33" i="80" s="1"/>
  <c r="P33" i="80" s="1"/>
  <c r="E33" i="80"/>
  <c r="G33" i="80" s="1"/>
  <c r="O33" i="80" s="1"/>
  <c r="D33" i="80"/>
  <c r="F33" i="80" s="1"/>
  <c r="N33" i="80" s="1"/>
  <c r="L32" i="80"/>
  <c r="P32" i="80" s="1"/>
  <c r="K32" i="80"/>
  <c r="M32" i="80" s="1"/>
  <c r="Q32" i="80" s="1"/>
  <c r="J32" i="80"/>
  <c r="E32" i="80"/>
  <c r="G32" i="80" s="1"/>
  <c r="O32" i="80" s="1"/>
  <c r="D32" i="80"/>
  <c r="F32" i="80" s="1"/>
  <c r="N32" i="80" s="1"/>
  <c r="L31" i="80"/>
  <c r="P31" i="80" s="1"/>
  <c r="K31" i="80"/>
  <c r="M31" i="80" s="1"/>
  <c r="Q31" i="80" s="1"/>
  <c r="J31" i="80"/>
  <c r="E31" i="80"/>
  <c r="G31" i="80" s="1"/>
  <c r="O31" i="80" s="1"/>
  <c r="D31" i="80"/>
  <c r="F31" i="80" s="1"/>
  <c r="N31" i="80" s="1"/>
  <c r="K30" i="80"/>
  <c r="M30" i="80" s="1"/>
  <c r="Q30" i="80" s="1"/>
  <c r="J30" i="80"/>
  <c r="L30" i="80" s="1"/>
  <c r="P30" i="80" s="1"/>
  <c r="E30" i="80"/>
  <c r="G30" i="80" s="1"/>
  <c r="O30" i="80" s="1"/>
  <c r="D30" i="80"/>
  <c r="F30" i="80" s="1"/>
  <c r="N30" i="80" s="1"/>
  <c r="Z21" i="80"/>
  <c r="U3" i="80" s="1"/>
  <c r="U12" i="80"/>
  <c r="Z12" i="80" s="1"/>
  <c r="U10" i="80"/>
  <c r="U8" i="80"/>
  <c r="U6" i="80"/>
  <c r="Z6" i="80" s="1"/>
  <c r="V43" i="81" l="1"/>
  <c r="Y43" i="81" s="1"/>
  <c r="AB43" i="81" s="1"/>
  <c r="V59" i="81"/>
  <c r="Y59" i="81" s="1"/>
  <c r="AB59" i="81" s="1"/>
  <c r="V41" i="81"/>
  <c r="Y41" i="81" s="1"/>
  <c r="AB41" i="81" s="1"/>
  <c r="V50" i="81"/>
  <c r="Y50" i="81" s="1"/>
  <c r="AB50" i="81" s="1"/>
  <c r="AC50" i="81" s="1"/>
  <c r="V53" i="81"/>
  <c r="Y53" i="81" s="1"/>
  <c r="AB53" i="81" s="1"/>
  <c r="V30" i="81"/>
  <c r="Y30" i="81" s="1"/>
  <c r="AB30" i="81" s="1"/>
  <c r="V60" i="81"/>
  <c r="Y60" i="81" s="1"/>
  <c r="AB60" i="81" s="1"/>
  <c r="V57" i="81"/>
  <c r="Y57" i="81" s="1"/>
  <c r="AB57" i="81" s="1"/>
  <c r="AC57" i="81" s="1"/>
  <c r="V58" i="81"/>
  <c r="Y58" i="81" s="1"/>
  <c r="AB58" i="81" s="1"/>
  <c r="AC58" i="81" s="1"/>
  <c r="V56" i="81"/>
  <c r="Y56" i="81" s="1"/>
  <c r="AB56" i="81" s="1"/>
  <c r="AD56" i="81" s="1"/>
  <c r="AE56" i="81" s="1"/>
  <c r="Z56" i="81" s="1"/>
  <c r="V32" i="81"/>
  <c r="Y32" i="81" s="1"/>
  <c r="AB32" i="81" s="1"/>
  <c r="AD32" i="81" s="1"/>
  <c r="AE32" i="81" s="1"/>
  <c r="Z32" i="81" s="1"/>
  <c r="V55" i="81"/>
  <c r="Y55" i="81" s="1"/>
  <c r="AB55" i="81" s="1"/>
  <c r="AC55" i="81" s="1"/>
  <c r="V36" i="81"/>
  <c r="Y36" i="81" s="1"/>
  <c r="AB36" i="81" s="1"/>
  <c r="AC36" i="81" s="1"/>
  <c r="V47" i="81"/>
  <c r="Y47" i="81" s="1"/>
  <c r="AB47" i="81" s="1"/>
  <c r="AD47" i="81" s="1"/>
  <c r="AE47" i="81" s="1"/>
  <c r="Z47" i="81" s="1"/>
  <c r="AB52" i="81"/>
  <c r="AD52" i="81" s="1"/>
  <c r="AE52" i="81" s="1"/>
  <c r="Z52" i="81" s="1"/>
  <c r="V48" i="81"/>
  <c r="Y48" i="81" s="1"/>
  <c r="AB48" i="81" s="1"/>
  <c r="AD48" i="81" s="1"/>
  <c r="AE48" i="81" s="1"/>
  <c r="Z48" i="81" s="1"/>
  <c r="V46" i="81"/>
  <c r="Y46" i="81" s="1"/>
  <c r="AB46" i="81" s="1"/>
  <c r="AD46" i="81" s="1"/>
  <c r="AE46" i="81" s="1"/>
  <c r="Z46" i="81" s="1"/>
  <c r="V39" i="81"/>
  <c r="Y39" i="81" s="1"/>
  <c r="AB39" i="81" s="1"/>
  <c r="V38" i="81"/>
  <c r="Y38" i="81" s="1"/>
  <c r="AB38" i="81" s="1"/>
  <c r="AC38" i="81" s="1"/>
  <c r="V37" i="81"/>
  <c r="Y37" i="81" s="1"/>
  <c r="AB37" i="81" s="1"/>
  <c r="AC37" i="81" s="1"/>
  <c r="V34" i="81"/>
  <c r="Y34" i="81" s="1"/>
  <c r="AB34" i="81" s="1"/>
  <c r="AD34" i="81" s="1"/>
  <c r="AE34" i="81" s="1"/>
  <c r="Z34" i="81" s="1"/>
  <c r="V31" i="81"/>
  <c r="Y31" i="81" s="1"/>
  <c r="AB31" i="81" s="1"/>
  <c r="AC31" i="81" s="1"/>
  <c r="V40" i="81"/>
  <c r="Y40" i="81" s="1"/>
  <c r="AB40" i="81" s="1"/>
  <c r="AD40" i="81" s="1"/>
  <c r="AE40" i="81" s="1"/>
  <c r="Z40" i="81" s="1"/>
  <c r="T61" i="80"/>
  <c r="V45" i="81"/>
  <c r="Y45" i="81" s="1"/>
  <c r="AB45" i="81" s="1"/>
  <c r="AD45" i="81" s="1"/>
  <c r="AE45" i="81" s="1"/>
  <c r="Z45" i="81" s="1"/>
  <c r="V33" i="81"/>
  <c r="Y33" i="81" s="1"/>
  <c r="AB33" i="81" s="1"/>
  <c r="M51" i="80"/>
  <c r="Q51" i="80" s="1"/>
  <c r="T51" i="80" s="1"/>
  <c r="V51" i="80" s="1"/>
  <c r="Y51" i="80" s="1"/>
  <c r="AB51" i="80" s="1"/>
  <c r="V49" i="81"/>
  <c r="Y49" i="81" s="1"/>
  <c r="AB49" i="81" s="1"/>
  <c r="V51" i="81"/>
  <c r="Y51" i="81" s="1"/>
  <c r="AB51" i="81" s="1"/>
  <c r="AC51" i="81" s="1"/>
  <c r="AC56" i="81"/>
  <c r="AF56" i="81" s="1"/>
  <c r="V54" i="81"/>
  <c r="Y54" i="81" s="1"/>
  <c r="AB54" i="81" s="1"/>
  <c r="AC54" i="81" s="1"/>
  <c r="AD36" i="81"/>
  <c r="AE36" i="81" s="1"/>
  <c r="Z36" i="81" s="1"/>
  <c r="AD35" i="81"/>
  <c r="AE35" i="81" s="1"/>
  <c r="Z35" i="81" s="1"/>
  <c r="AC35" i="81"/>
  <c r="AC41" i="81"/>
  <c r="AD41" i="81"/>
  <c r="AE41" i="81" s="1"/>
  <c r="Z41" i="81" s="1"/>
  <c r="V42" i="81"/>
  <c r="Y42" i="81" s="1"/>
  <c r="AB42" i="81" s="1"/>
  <c r="AD60" i="81"/>
  <c r="AE60" i="81" s="1"/>
  <c r="Z60" i="81" s="1"/>
  <c r="AC60" i="81"/>
  <c r="AD43" i="81"/>
  <c r="AE43" i="81" s="1"/>
  <c r="Z43" i="81" s="1"/>
  <c r="AC43" i="81"/>
  <c r="AC44" i="81"/>
  <c r="AD44" i="81"/>
  <c r="AE44" i="81" s="1"/>
  <c r="Z44" i="81" s="1"/>
  <c r="AD49" i="81"/>
  <c r="AE49" i="81" s="1"/>
  <c r="Z49" i="81" s="1"/>
  <c r="AC49" i="81"/>
  <c r="AD39" i="81"/>
  <c r="AE39" i="81" s="1"/>
  <c r="Z39" i="81" s="1"/>
  <c r="AC39" i="81"/>
  <c r="AD59" i="81"/>
  <c r="AE59" i="81" s="1"/>
  <c r="Z59" i="81" s="1"/>
  <c r="AC59" i="81"/>
  <c r="AC61" i="81"/>
  <c r="AD61" i="81"/>
  <c r="AE61" i="81" s="1"/>
  <c r="Z61" i="81" s="1"/>
  <c r="AD53" i="81"/>
  <c r="AE53" i="81" s="1"/>
  <c r="Z53" i="81" s="1"/>
  <c r="AC53" i="81"/>
  <c r="Z10" i="80"/>
  <c r="R60" i="80"/>
  <c r="T54" i="80"/>
  <c r="T39" i="80"/>
  <c r="T48" i="80"/>
  <c r="T42" i="80"/>
  <c r="T37" i="80"/>
  <c r="R33" i="80"/>
  <c r="R57" i="80"/>
  <c r="R30" i="80"/>
  <c r="R49" i="80"/>
  <c r="T60" i="80"/>
  <c r="R31" i="80"/>
  <c r="R35" i="80"/>
  <c r="R51" i="80"/>
  <c r="T36" i="80"/>
  <c r="T45" i="80"/>
  <c r="T47" i="80"/>
  <c r="T33" i="80"/>
  <c r="T57" i="80"/>
  <c r="T55" i="80"/>
  <c r="V55" i="80" s="1"/>
  <c r="Y55" i="80" s="1"/>
  <c r="AB55" i="80" s="1"/>
  <c r="T58" i="80"/>
  <c r="T46" i="80"/>
  <c r="R59" i="80"/>
  <c r="R53" i="80"/>
  <c r="R38" i="80"/>
  <c r="R41" i="80"/>
  <c r="R42" i="80"/>
  <c r="R44" i="80"/>
  <c r="R52" i="80"/>
  <c r="R55" i="80"/>
  <c r="T30" i="80"/>
  <c r="T31" i="80"/>
  <c r="T34" i="80"/>
  <c r="R36" i="80"/>
  <c r="T40" i="80"/>
  <c r="R48" i="80"/>
  <c r="V48" i="80" s="1"/>
  <c r="Y48" i="80" s="1"/>
  <c r="AB48" i="80" s="1"/>
  <c r="R61" i="80"/>
  <c r="V61" i="80" s="1"/>
  <c r="Y61" i="80" s="1"/>
  <c r="AB61" i="80" s="1"/>
  <c r="T32" i="80"/>
  <c r="R37" i="80"/>
  <c r="V37" i="80" s="1"/>
  <c r="Y37" i="80" s="1"/>
  <c r="AB37" i="80" s="1"/>
  <c r="T38" i="80"/>
  <c r="T52" i="80"/>
  <c r="R56" i="80"/>
  <c r="R58" i="80"/>
  <c r="T59" i="80"/>
  <c r="R32" i="80"/>
  <c r="R34" i="80"/>
  <c r="T35" i="80"/>
  <c r="R40" i="80"/>
  <c r="T43" i="80"/>
  <c r="R47" i="80"/>
  <c r="T49" i="80"/>
  <c r="R50" i="80"/>
  <c r="T53" i="80"/>
  <c r="R54" i="80"/>
  <c r="V54" i="80" s="1"/>
  <c r="Y54" i="80" s="1"/>
  <c r="AB54" i="80" s="1"/>
  <c r="T56" i="80"/>
  <c r="R45" i="80"/>
  <c r="R46" i="80"/>
  <c r="T50" i="80"/>
  <c r="R39" i="80"/>
  <c r="T41" i="80"/>
  <c r="R43" i="80"/>
  <c r="T44" i="80"/>
  <c r="V60" i="80" l="1"/>
  <c r="Y60" i="80" s="1"/>
  <c r="AB60" i="80" s="1"/>
  <c r="AD60" i="80" s="1"/>
  <c r="AE60" i="80" s="1"/>
  <c r="Z60" i="80" s="1"/>
  <c r="AD55" i="81"/>
  <c r="AE55" i="81" s="1"/>
  <c r="Z55" i="81" s="1"/>
  <c r="V39" i="80"/>
  <c r="Y39" i="80" s="1"/>
  <c r="AB39" i="80" s="1"/>
  <c r="V42" i="80"/>
  <c r="Y42" i="80" s="1"/>
  <c r="AB42" i="80" s="1"/>
  <c r="AD57" i="81"/>
  <c r="AE57" i="81" s="1"/>
  <c r="Z57" i="81" s="1"/>
  <c r="AD50" i="81"/>
  <c r="AE50" i="81" s="1"/>
  <c r="Z50" i="81" s="1"/>
  <c r="AC32" i="81"/>
  <c r="AD58" i="81"/>
  <c r="AE58" i="81" s="1"/>
  <c r="Z58" i="81" s="1"/>
  <c r="AC47" i="81"/>
  <c r="AF47" i="81" s="1"/>
  <c r="AF32" i="81"/>
  <c r="AC40" i="81"/>
  <c r="AF53" i="81"/>
  <c r="AF59" i="81"/>
  <c r="AC52" i="81"/>
  <c r="AF52" i="81" s="1"/>
  <c r="AD51" i="81"/>
  <c r="AE51" i="81" s="1"/>
  <c r="Z51" i="81" s="1"/>
  <c r="AC48" i="81"/>
  <c r="AF48" i="81" s="1"/>
  <c r="AC46" i="81"/>
  <c r="AF46" i="81" s="1"/>
  <c r="AC45" i="81"/>
  <c r="AF45" i="81" s="1"/>
  <c r="AD38" i="81"/>
  <c r="AE38" i="81" s="1"/>
  <c r="Z38" i="81" s="1"/>
  <c r="AD37" i="81"/>
  <c r="AE37" i="81" s="1"/>
  <c r="Z37" i="81" s="1"/>
  <c r="AC34" i="81"/>
  <c r="AF34" i="81" s="1"/>
  <c r="AD31" i="81"/>
  <c r="AE31" i="81" s="1"/>
  <c r="Z31" i="81" s="1"/>
  <c r="AD54" i="81"/>
  <c r="AE54" i="81" s="1"/>
  <c r="Z54" i="81" s="1"/>
  <c r="V49" i="80"/>
  <c r="Y49" i="80" s="1"/>
  <c r="AB49" i="80" s="1"/>
  <c r="V31" i="80"/>
  <c r="Y31" i="80" s="1"/>
  <c r="AB31" i="80" s="1"/>
  <c r="AD31" i="80" s="1"/>
  <c r="AE31" i="80" s="1"/>
  <c r="Z31" i="80" s="1"/>
  <c r="AC60" i="80"/>
  <c r="AF60" i="80" s="1"/>
  <c r="V30" i="80"/>
  <c r="V57" i="80"/>
  <c r="Y57" i="80" s="1"/>
  <c r="AB57" i="80" s="1"/>
  <c r="AC57" i="80" s="1"/>
  <c r="V35" i="80"/>
  <c r="Y35" i="80" s="1"/>
  <c r="AB35" i="80" s="1"/>
  <c r="AD35" i="80" s="1"/>
  <c r="AE35" i="80" s="1"/>
  <c r="Z35" i="80" s="1"/>
  <c r="V41" i="80"/>
  <c r="Y41" i="80" s="1"/>
  <c r="AB41" i="80" s="1"/>
  <c r="AD41" i="80" s="1"/>
  <c r="AE41" i="80" s="1"/>
  <c r="Z41" i="80" s="1"/>
  <c r="AF60" i="81"/>
  <c r="AF49" i="81"/>
  <c r="AF43" i="81"/>
  <c r="AF36" i="81"/>
  <c r="AF39" i="81"/>
  <c r="AF57" i="81"/>
  <c r="AF35" i="81"/>
  <c r="V62" i="81"/>
  <c r="AD33" i="81"/>
  <c r="AE33" i="81" s="1"/>
  <c r="Z33" i="81" s="1"/>
  <c r="AC33" i="81"/>
  <c r="AF61" i="81"/>
  <c r="AF41" i="81"/>
  <c r="AF50" i="81"/>
  <c r="AF44" i="81"/>
  <c r="AF55" i="81"/>
  <c r="AF40" i="81"/>
  <c r="Y62" i="81"/>
  <c r="AD30" i="81"/>
  <c r="AE30" i="81" s="1"/>
  <c r="Z30" i="81" s="1"/>
  <c r="AC30" i="81"/>
  <c r="AD42" i="81"/>
  <c r="AE42" i="81" s="1"/>
  <c r="Z42" i="81" s="1"/>
  <c r="AC42" i="81"/>
  <c r="V44" i="80"/>
  <c r="Y44" i="80" s="1"/>
  <c r="AB44" i="80" s="1"/>
  <c r="AC44" i="80" s="1"/>
  <c r="V36" i="80"/>
  <c r="Y36" i="80" s="1"/>
  <c r="AB36" i="80" s="1"/>
  <c r="AD36" i="80" s="1"/>
  <c r="AE36" i="80" s="1"/>
  <c r="Z36" i="80" s="1"/>
  <c r="V33" i="80"/>
  <c r="Y33" i="80" s="1"/>
  <c r="AB33" i="80" s="1"/>
  <c r="V50" i="80"/>
  <c r="Y50" i="80" s="1"/>
  <c r="AB50" i="80" s="1"/>
  <c r="AC50" i="80" s="1"/>
  <c r="V52" i="80"/>
  <c r="Y52" i="80" s="1"/>
  <c r="AB52" i="80" s="1"/>
  <c r="AD52" i="80" s="1"/>
  <c r="AE52" i="80" s="1"/>
  <c r="Z52" i="80" s="1"/>
  <c r="AC33" i="80"/>
  <c r="AD33" i="80"/>
  <c r="AE33" i="80" s="1"/>
  <c r="Z33" i="80" s="1"/>
  <c r="V59" i="80"/>
  <c r="Y59" i="80" s="1"/>
  <c r="AB59" i="80" s="1"/>
  <c r="AD59" i="80" s="1"/>
  <c r="AE59" i="80" s="1"/>
  <c r="Z59" i="80" s="1"/>
  <c r="V53" i="80"/>
  <c r="Y53" i="80" s="1"/>
  <c r="AB53" i="80" s="1"/>
  <c r="AC53" i="80" s="1"/>
  <c r="AC51" i="80"/>
  <c r="AD51" i="80"/>
  <c r="AE51" i="80" s="1"/>
  <c r="Z51" i="80" s="1"/>
  <c r="V47" i="80"/>
  <c r="Y47" i="80" s="1"/>
  <c r="AB47" i="80" s="1"/>
  <c r="AD47" i="80" s="1"/>
  <c r="AE47" i="80" s="1"/>
  <c r="Z47" i="80" s="1"/>
  <c r="V58" i="80"/>
  <c r="Y58" i="80" s="1"/>
  <c r="AB58" i="80" s="1"/>
  <c r="AD58" i="80" s="1"/>
  <c r="AE58" i="80" s="1"/>
  <c r="Z58" i="80" s="1"/>
  <c r="V46" i="80"/>
  <c r="Y46" i="80" s="1"/>
  <c r="AB46" i="80" s="1"/>
  <c r="AD46" i="80" s="1"/>
  <c r="AE46" i="80" s="1"/>
  <c r="Z46" i="80" s="1"/>
  <c r="V45" i="80"/>
  <c r="Y45" i="80" s="1"/>
  <c r="AB45" i="80" s="1"/>
  <c r="AC45" i="80" s="1"/>
  <c r="V38" i="80"/>
  <c r="Y38" i="80" s="1"/>
  <c r="AB38" i="80" s="1"/>
  <c r="AD38" i="80" s="1"/>
  <c r="AE38" i="80" s="1"/>
  <c r="Z38" i="80" s="1"/>
  <c r="AC54" i="80"/>
  <c r="AD54" i="80"/>
  <c r="AE54" i="80" s="1"/>
  <c r="Z54" i="80" s="1"/>
  <c r="AC39" i="80"/>
  <c r="AD39" i="80"/>
  <c r="AE39" i="80" s="1"/>
  <c r="Z39" i="80" s="1"/>
  <c r="AC48" i="80"/>
  <c r="AD48" i="80"/>
  <c r="AE48" i="80" s="1"/>
  <c r="Z48" i="80" s="1"/>
  <c r="AD49" i="80"/>
  <c r="AE49" i="80" s="1"/>
  <c r="Z49" i="80" s="1"/>
  <c r="AC49" i="80"/>
  <c r="V32" i="80"/>
  <c r="Y32" i="80" s="1"/>
  <c r="AB32" i="80" s="1"/>
  <c r="AD37" i="80"/>
  <c r="AE37" i="80" s="1"/>
  <c r="Z37" i="80" s="1"/>
  <c r="AC37" i="80"/>
  <c r="AD61" i="80"/>
  <c r="AE61" i="80" s="1"/>
  <c r="Z61" i="80" s="1"/>
  <c r="AC61" i="80"/>
  <c r="V34" i="80"/>
  <c r="Y34" i="80" s="1"/>
  <c r="AB34" i="80" s="1"/>
  <c r="AC42" i="80"/>
  <c r="AD42" i="80"/>
  <c r="AE42" i="80" s="1"/>
  <c r="Z42" i="80" s="1"/>
  <c r="Y30" i="80"/>
  <c r="AD55" i="80"/>
  <c r="AE55" i="80" s="1"/>
  <c r="Z55" i="80" s="1"/>
  <c r="AC55" i="80"/>
  <c r="V56" i="80"/>
  <c r="Y56" i="80" s="1"/>
  <c r="AB56" i="80" s="1"/>
  <c r="V43" i="80"/>
  <c r="Y43" i="80" s="1"/>
  <c r="AB43" i="80" s="1"/>
  <c r="V40" i="80"/>
  <c r="Y40" i="80" s="1"/>
  <c r="AB40" i="80" s="1"/>
  <c r="AC31" i="80" l="1"/>
  <c r="AC41" i="80"/>
  <c r="AF41" i="80" s="1"/>
  <c r="AC35" i="80"/>
  <c r="AF35" i="80" s="1"/>
  <c r="AF58" i="81"/>
  <c r="AF38" i="81"/>
  <c r="AF54" i="81"/>
  <c r="AF51" i="81"/>
  <c r="AF37" i="81"/>
  <c r="AF31" i="81"/>
  <c r="AC36" i="80"/>
  <c r="AD50" i="80"/>
  <c r="AE50" i="80" s="1"/>
  <c r="Z50" i="80" s="1"/>
  <c r="AD44" i="80"/>
  <c r="AE44" i="80" s="1"/>
  <c r="Z44" i="80" s="1"/>
  <c r="AD57" i="80"/>
  <c r="AE57" i="80" s="1"/>
  <c r="Z57" i="80" s="1"/>
  <c r="AF30" i="81"/>
  <c r="AF42" i="81"/>
  <c r="Z62" i="81"/>
  <c r="Z65" i="81" s="1"/>
  <c r="Z8" i="81" s="1"/>
  <c r="AF33" i="81"/>
  <c r="AF51" i="80"/>
  <c r="AF33" i="80"/>
  <c r="AC52" i="80"/>
  <c r="AF49" i="80"/>
  <c r="AC46" i="80"/>
  <c r="AC38" i="80"/>
  <c r="AF38" i="80" s="1"/>
  <c r="AC59" i="80"/>
  <c r="AF59" i="80" s="1"/>
  <c r="AD53" i="80"/>
  <c r="AE53" i="80" s="1"/>
  <c r="Z53" i="80" s="1"/>
  <c r="AF61" i="80"/>
  <c r="AC47" i="80"/>
  <c r="AC58" i="80"/>
  <c r="AF58" i="80" s="1"/>
  <c r="AD45" i="80"/>
  <c r="AE45" i="80" s="1"/>
  <c r="Z45" i="80" s="1"/>
  <c r="AF50" i="80"/>
  <c r="AF47" i="80"/>
  <c r="AF57" i="80"/>
  <c r="AF37" i="80"/>
  <c r="AF42" i="80"/>
  <c r="AF54" i="80"/>
  <c r="AF55" i="80"/>
  <c r="AF52" i="80"/>
  <c r="Y62" i="80"/>
  <c r="AB30" i="80"/>
  <c r="AD34" i="80"/>
  <c r="AE34" i="80" s="1"/>
  <c r="Z34" i="80" s="1"/>
  <c r="AC34" i="80"/>
  <c r="AD40" i="80"/>
  <c r="AE40" i="80" s="1"/>
  <c r="Z40" i="80" s="1"/>
  <c r="AC40" i="80"/>
  <c r="V62" i="80"/>
  <c r="AF39" i="80"/>
  <c r="AD43" i="80"/>
  <c r="AE43" i="80" s="1"/>
  <c r="Z43" i="80" s="1"/>
  <c r="AC43" i="80"/>
  <c r="AD56" i="80"/>
  <c r="AE56" i="80" s="1"/>
  <c r="Z56" i="80" s="1"/>
  <c r="AC56" i="80"/>
  <c r="AF31" i="80"/>
  <c r="AF46" i="80"/>
  <c r="AD32" i="80"/>
  <c r="AE32" i="80" s="1"/>
  <c r="Z32" i="80" s="1"/>
  <c r="AC32" i="80"/>
  <c r="AF48" i="80"/>
  <c r="AF36" i="80"/>
  <c r="AF44" i="80" l="1"/>
  <c r="Z63" i="81"/>
  <c r="AB10" i="81"/>
  <c r="Z3" i="81"/>
  <c r="AF53" i="80"/>
  <c r="AF45" i="80"/>
  <c r="AF32" i="80"/>
  <c r="AF40" i="80"/>
  <c r="AF43" i="80"/>
  <c r="AF34" i="80"/>
  <c r="AD30" i="80"/>
  <c r="AE30" i="80" s="1"/>
  <c r="Z30" i="80" s="1"/>
  <c r="Z62" i="80" s="1"/>
  <c r="Z65" i="80" s="1"/>
  <c r="Z8" i="80" s="1"/>
  <c r="AC30" i="80"/>
  <c r="AF56" i="80"/>
  <c r="AF30" i="80" l="1"/>
  <c r="Z63" i="80"/>
  <c r="Z3" i="80"/>
  <c r="AB10" i="80"/>
  <c r="AA62" i="79" l="1"/>
  <c r="Z66" i="79" s="1"/>
  <c r="X62" i="79"/>
  <c r="M61" i="79"/>
  <c r="Q61" i="79" s="1"/>
  <c r="L61" i="79"/>
  <c r="P61" i="79" s="1"/>
  <c r="T61" i="79" s="1"/>
  <c r="K61" i="79"/>
  <c r="J61" i="79"/>
  <c r="G61" i="79"/>
  <c r="O61" i="79" s="1"/>
  <c r="F61" i="79"/>
  <c r="N61" i="79" s="1"/>
  <c r="E61" i="79"/>
  <c r="D61" i="79"/>
  <c r="K60" i="79"/>
  <c r="M60" i="79" s="1"/>
  <c r="Q60" i="79" s="1"/>
  <c r="J60" i="79"/>
  <c r="L60" i="79" s="1"/>
  <c r="P60" i="79" s="1"/>
  <c r="G60" i="79"/>
  <c r="O60" i="79" s="1"/>
  <c r="F60" i="79"/>
  <c r="N60" i="79" s="1"/>
  <c r="E60" i="79"/>
  <c r="D60" i="79"/>
  <c r="K59" i="79"/>
  <c r="M59" i="79" s="1"/>
  <c r="Q59" i="79" s="1"/>
  <c r="J59" i="79"/>
  <c r="L59" i="79" s="1"/>
  <c r="P59" i="79" s="1"/>
  <c r="E59" i="79"/>
  <c r="G59" i="79" s="1"/>
  <c r="O59" i="79" s="1"/>
  <c r="D59" i="79"/>
  <c r="F59" i="79" s="1"/>
  <c r="N59" i="79" s="1"/>
  <c r="K58" i="79"/>
  <c r="M58" i="79" s="1"/>
  <c r="Q58" i="79" s="1"/>
  <c r="J58" i="79"/>
  <c r="L58" i="79" s="1"/>
  <c r="P58" i="79" s="1"/>
  <c r="E58" i="79"/>
  <c r="G58" i="79" s="1"/>
  <c r="O58" i="79" s="1"/>
  <c r="D58" i="79"/>
  <c r="F58" i="79" s="1"/>
  <c r="N58" i="79" s="1"/>
  <c r="K57" i="79"/>
  <c r="M57" i="79" s="1"/>
  <c r="Q57" i="79" s="1"/>
  <c r="J57" i="79"/>
  <c r="L57" i="79" s="1"/>
  <c r="P57" i="79" s="1"/>
  <c r="E57" i="79"/>
  <c r="G57" i="79" s="1"/>
  <c r="O57" i="79" s="1"/>
  <c r="D57" i="79"/>
  <c r="F57" i="79" s="1"/>
  <c r="N57" i="79" s="1"/>
  <c r="K56" i="79"/>
  <c r="M56" i="79" s="1"/>
  <c r="Q56" i="79" s="1"/>
  <c r="J56" i="79"/>
  <c r="L56" i="79" s="1"/>
  <c r="P56" i="79" s="1"/>
  <c r="E56" i="79"/>
  <c r="G56" i="79" s="1"/>
  <c r="O56" i="79" s="1"/>
  <c r="D56" i="79"/>
  <c r="F56" i="79" s="1"/>
  <c r="N56" i="79" s="1"/>
  <c r="M55" i="79"/>
  <c r="Q55" i="79" s="1"/>
  <c r="L55" i="79"/>
  <c r="P55" i="79" s="1"/>
  <c r="K55" i="79"/>
  <c r="J55" i="79"/>
  <c r="E55" i="79"/>
  <c r="G55" i="79" s="1"/>
  <c r="O55" i="79" s="1"/>
  <c r="D55" i="79"/>
  <c r="F55" i="79" s="1"/>
  <c r="N55" i="79" s="1"/>
  <c r="K54" i="79"/>
  <c r="M54" i="79" s="1"/>
  <c r="Q54" i="79" s="1"/>
  <c r="J54" i="79"/>
  <c r="L54" i="79" s="1"/>
  <c r="P54" i="79" s="1"/>
  <c r="F54" i="79"/>
  <c r="N54" i="79" s="1"/>
  <c r="E54" i="79"/>
  <c r="G54" i="79" s="1"/>
  <c r="O54" i="79" s="1"/>
  <c r="D54" i="79"/>
  <c r="K53" i="79"/>
  <c r="M53" i="79" s="1"/>
  <c r="Q53" i="79" s="1"/>
  <c r="J53" i="79"/>
  <c r="L53" i="79" s="1"/>
  <c r="P53" i="79" s="1"/>
  <c r="E53" i="79"/>
  <c r="G53" i="79" s="1"/>
  <c r="O53" i="79" s="1"/>
  <c r="D53" i="79"/>
  <c r="F53" i="79" s="1"/>
  <c r="N53" i="79" s="1"/>
  <c r="K52" i="79"/>
  <c r="M52" i="79" s="1"/>
  <c r="Q52" i="79" s="1"/>
  <c r="J52" i="79"/>
  <c r="L52" i="79" s="1"/>
  <c r="P52" i="79" s="1"/>
  <c r="E52" i="79"/>
  <c r="G52" i="79" s="1"/>
  <c r="O52" i="79" s="1"/>
  <c r="D52" i="79"/>
  <c r="F52" i="79" s="1"/>
  <c r="N52" i="79" s="1"/>
  <c r="K51" i="79"/>
  <c r="M51" i="79" s="1"/>
  <c r="Q51" i="79" s="1"/>
  <c r="J51" i="79"/>
  <c r="L51" i="79" s="1"/>
  <c r="P51" i="79" s="1"/>
  <c r="E51" i="79"/>
  <c r="G51" i="79" s="1"/>
  <c r="O51" i="79" s="1"/>
  <c r="D51" i="79"/>
  <c r="F51" i="79" s="1"/>
  <c r="N51" i="79" s="1"/>
  <c r="K50" i="79"/>
  <c r="M50" i="79" s="1"/>
  <c r="Q50" i="79" s="1"/>
  <c r="J50" i="79"/>
  <c r="L50" i="79" s="1"/>
  <c r="P50" i="79" s="1"/>
  <c r="E50" i="79"/>
  <c r="G50" i="79" s="1"/>
  <c r="O50" i="79" s="1"/>
  <c r="D50" i="79"/>
  <c r="F50" i="79" s="1"/>
  <c r="N50" i="79" s="1"/>
  <c r="K49" i="79"/>
  <c r="M49" i="79" s="1"/>
  <c r="Q49" i="79" s="1"/>
  <c r="J49" i="79"/>
  <c r="L49" i="79" s="1"/>
  <c r="P49" i="79" s="1"/>
  <c r="E49" i="79"/>
  <c r="G49" i="79" s="1"/>
  <c r="O49" i="79" s="1"/>
  <c r="D49" i="79"/>
  <c r="F49" i="79" s="1"/>
  <c r="N49" i="79" s="1"/>
  <c r="K48" i="79"/>
  <c r="M48" i="79" s="1"/>
  <c r="Q48" i="79" s="1"/>
  <c r="J48" i="79"/>
  <c r="L48" i="79" s="1"/>
  <c r="P48" i="79" s="1"/>
  <c r="E48" i="79"/>
  <c r="G48" i="79" s="1"/>
  <c r="O48" i="79" s="1"/>
  <c r="D48" i="79"/>
  <c r="F48" i="79" s="1"/>
  <c r="N48" i="79" s="1"/>
  <c r="R48" i="79" s="1"/>
  <c r="L47" i="79"/>
  <c r="P47" i="79" s="1"/>
  <c r="K47" i="79"/>
  <c r="M47" i="79" s="1"/>
  <c r="Q47" i="79" s="1"/>
  <c r="J47" i="79"/>
  <c r="E47" i="79"/>
  <c r="G47" i="79" s="1"/>
  <c r="O47" i="79" s="1"/>
  <c r="D47" i="79"/>
  <c r="F47" i="79" s="1"/>
  <c r="N47" i="79" s="1"/>
  <c r="K46" i="79"/>
  <c r="M46" i="79" s="1"/>
  <c r="Q46" i="79" s="1"/>
  <c r="J46" i="79"/>
  <c r="L46" i="79" s="1"/>
  <c r="P46" i="79" s="1"/>
  <c r="E46" i="79"/>
  <c r="G46" i="79" s="1"/>
  <c r="O46" i="79" s="1"/>
  <c r="D46" i="79"/>
  <c r="F46" i="79" s="1"/>
  <c r="N46" i="79" s="1"/>
  <c r="K45" i="79"/>
  <c r="M45" i="79" s="1"/>
  <c r="Q45" i="79" s="1"/>
  <c r="J45" i="79"/>
  <c r="L45" i="79" s="1"/>
  <c r="P45" i="79" s="1"/>
  <c r="E45" i="79"/>
  <c r="G45" i="79" s="1"/>
  <c r="O45" i="79" s="1"/>
  <c r="D45" i="79"/>
  <c r="F45" i="79" s="1"/>
  <c r="N45" i="79" s="1"/>
  <c r="K44" i="79"/>
  <c r="M44" i="79" s="1"/>
  <c r="Q44" i="79" s="1"/>
  <c r="J44" i="79"/>
  <c r="L44" i="79" s="1"/>
  <c r="P44" i="79" s="1"/>
  <c r="E44" i="79"/>
  <c r="G44" i="79" s="1"/>
  <c r="O44" i="79" s="1"/>
  <c r="D44" i="79"/>
  <c r="F44" i="79" s="1"/>
  <c r="N44" i="79" s="1"/>
  <c r="K43" i="79"/>
  <c r="M43" i="79" s="1"/>
  <c r="Q43" i="79" s="1"/>
  <c r="J43" i="79"/>
  <c r="L43" i="79" s="1"/>
  <c r="P43" i="79" s="1"/>
  <c r="E43" i="79"/>
  <c r="G43" i="79" s="1"/>
  <c r="O43" i="79" s="1"/>
  <c r="D43" i="79"/>
  <c r="F43" i="79" s="1"/>
  <c r="N43" i="79" s="1"/>
  <c r="K42" i="79"/>
  <c r="M42" i="79" s="1"/>
  <c r="Q42" i="79" s="1"/>
  <c r="J42" i="79"/>
  <c r="L42" i="79" s="1"/>
  <c r="P42" i="79" s="1"/>
  <c r="E42" i="79"/>
  <c r="G42" i="79" s="1"/>
  <c r="O42" i="79" s="1"/>
  <c r="D42" i="79"/>
  <c r="F42" i="79" s="1"/>
  <c r="N42" i="79" s="1"/>
  <c r="K41" i="79"/>
  <c r="M41" i="79" s="1"/>
  <c r="Q41" i="79" s="1"/>
  <c r="J41" i="79"/>
  <c r="L41" i="79" s="1"/>
  <c r="P41" i="79" s="1"/>
  <c r="E41" i="79"/>
  <c r="G41" i="79" s="1"/>
  <c r="O41" i="79" s="1"/>
  <c r="D41" i="79"/>
  <c r="F41" i="79" s="1"/>
  <c r="N41" i="79" s="1"/>
  <c r="K40" i="79"/>
  <c r="M40" i="79" s="1"/>
  <c r="Q40" i="79" s="1"/>
  <c r="J40" i="79"/>
  <c r="L40" i="79" s="1"/>
  <c r="P40" i="79" s="1"/>
  <c r="E40" i="79"/>
  <c r="G40" i="79" s="1"/>
  <c r="O40" i="79" s="1"/>
  <c r="D40" i="79"/>
  <c r="F40" i="79" s="1"/>
  <c r="N40" i="79" s="1"/>
  <c r="K39" i="79"/>
  <c r="M39" i="79" s="1"/>
  <c r="Q39" i="79" s="1"/>
  <c r="J39" i="79"/>
  <c r="L39" i="79" s="1"/>
  <c r="P39" i="79" s="1"/>
  <c r="E39" i="79"/>
  <c r="G39" i="79" s="1"/>
  <c r="O39" i="79" s="1"/>
  <c r="D39" i="79"/>
  <c r="F39" i="79" s="1"/>
  <c r="N39" i="79" s="1"/>
  <c r="K38" i="79"/>
  <c r="M38" i="79" s="1"/>
  <c r="Q38" i="79" s="1"/>
  <c r="J38" i="79"/>
  <c r="L38" i="79" s="1"/>
  <c r="P38" i="79" s="1"/>
  <c r="E38" i="79"/>
  <c r="G38" i="79" s="1"/>
  <c r="O38" i="79" s="1"/>
  <c r="D38" i="79"/>
  <c r="F38" i="79" s="1"/>
  <c r="N38" i="79" s="1"/>
  <c r="K37" i="79"/>
  <c r="M37" i="79" s="1"/>
  <c r="Q37" i="79" s="1"/>
  <c r="J37" i="79"/>
  <c r="L37" i="79" s="1"/>
  <c r="P37" i="79" s="1"/>
  <c r="E37" i="79"/>
  <c r="G37" i="79" s="1"/>
  <c r="O37" i="79" s="1"/>
  <c r="D37" i="79"/>
  <c r="F37" i="79" s="1"/>
  <c r="N37" i="79" s="1"/>
  <c r="K36" i="79"/>
  <c r="M36" i="79" s="1"/>
  <c r="Q36" i="79" s="1"/>
  <c r="J36" i="79"/>
  <c r="L36" i="79" s="1"/>
  <c r="P36" i="79" s="1"/>
  <c r="E36" i="79"/>
  <c r="G36" i="79" s="1"/>
  <c r="O36" i="79" s="1"/>
  <c r="D36" i="79"/>
  <c r="F36" i="79" s="1"/>
  <c r="N36" i="79" s="1"/>
  <c r="R36" i="79" s="1"/>
  <c r="K35" i="79"/>
  <c r="M35" i="79" s="1"/>
  <c r="Q35" i="79" s="1"/>
  <c r="J35" i="79"/>
  <c r="L35" i="79" s="1"/>
  <c r="P35" i="79" s="1"/>
  <c r="E35" i="79"/>
  <c r="G35" i="79" s="1"/>
  <c r="O35" i="79" s="1"/>
  <c r="D35" i="79"/>
  <c r="F35" i="79" s="1"/>
  <c r="N35" i="79" s="1"/>
  <c r="L34" i="79"/>
  <c r="P34" i="79" s="1"/>
  <c r="K34" i="79"/>
  <c r="M34" i="79" s="1"/>
  <c r="Q34" i="79" s="1"/>
  <c r="J34" i="79"/>
  <c r="F34" i="79"/>
  <c r="N34" i="79" s="1"/>
  <c r="E34" i="79"/>
  <c r="G34" i="79" s="1"/>
  <c r="O34" i="79" s="1"/>
  <c r="D34" i="79"/>
  <c r="K33" i="79"/>
  <c r="M33" i="79" s="1"/>
  <c r="Q33" i="79" s="1"/>
  <c r="J33" i="79"/>
  <c r="L33" i="79" s="1"/>
  <c r="P33" i="79" s="1"/>
  <c r="G33" i="79"/>
  <c r="O33" i="79" s="1"/>
  <c r="E33" i="79"/>
  <c r="D33" i="79"/>
  <c r="F33" i="79" s="1"/>
  <c r="N33" i="79" s="1"/>
  <c r="K32" i="79"/>
  <c r="M32" i="79" s="1"/>
  <c r="Q32" i="79" s="1"/>
  <c r="J32" i="79"/>
  <c r="L32" i="79" s="1"/>
  <c r="P32" i="79" s="1"/>
  <c r="E32" i="79"/>
  <c r="G32" i="79" s="1"/>
  <c r="O32" i="79" s="1"/>
  <c r="D32" i="79"/>
  <c r="F32" i="79" s="1"/>
  <c r="N32" i="79" s="1"/>
  <c r="K31" i="79"/>
  <c r="M31" i="79" s="1"/>
  <c r="Q31" i="79" s="1"/>
  <c r="J31" i="79"/>
  <c r="L31" i="79" s="1"/>
  <c r="P31" i="79" s="1"/>
  <c r="E31" i="79"/>
  <c r="G31" i="79" s="1"/>
  <c r="O31" i="79" s="1"/>
  <c r="D31" i="79"/>
  <c r="F31" i="79" s="1"/>
  <c r="N31" i="79" s="1"/>
  <c r="K30" i="79"/>
  <c r="M30" i="79" s="1"/>
  <c r="Q30" i="79" s="1"/>
  <c r="J30" i="79"/>
  <c r="L30" i="79" s="1"/>
  <c r="P30" i="79" s="1"/>
  <c r="E30" i="79"/>
  <c r="G30" i="79" s="1"/>
  <c r="O30" i="79" s="1"/>
  <c r="D30" i="79"/>
  <c r="F30" i="79" s="1"/>
  <c r="N30" i="79" s="1"/>
  <c r="Z21" i="79"/>
  <c r="U3" i="79" s="1"/>
  <c r="U12" i="79"/>
  <c r="Z12" i="79" s="1"/>
  <c r="U10" i="79"/>
  <c r="U8" i="79"/>
  <c r="U6" i="79"/>
  <c r="Z6" i="79" s="1"/>
  <c r="R55" i="79" l="1"/>
  <c r="T40" i="79"/>
  <c r="R61" i="79"/>
  <c r="V61" i="79"/>
  <c r="Y61" i="79" s="1"/>
  <c r="AB61" i="79" s="1"/>
  <c r="R34" i="79"/>
  <c r="Z10" i="79"/>
  <c r="T36" i="79"/>
  <c r="V36" i="79" s="1"/>
  <c r="Y36" i="79" s="1"/>
  <c r="AB36" i="79" s="1"/>
  <c r="R35" i="79"/>
  <c r="T37" i="79"/>
  <c r="T33" i="79"/>
  <c r="T43" i="79"/>
  <c r="T59" i="79"/>
  <c r="R52" i="79"/>
  <c r="R33" i="79"/>
  <c r="V33" i="79" s="1"/>
  <c r="Y33" i="79" s="1"/>
  <c r="AB33" i="79" s="1"/>
  <c r="R53" i="79"/>
  <c r="T51" i="79"/>
  <c r="T31" i="79"/>
  <c r="T34" i="79"/>
  <c r="T49" i="79"/>
  <c r="T54" i="79"/>
  <c r="T55" i="79"/>
  <c r="V55" i="79" s="1"/>
  <c r="Y55" i="79" s="1"/>
  <c r="AB55" i="79" s="1"/>
  <c r="AC55" i="79" s="1"/>
  <c r="R31" i="79"/>
  <c r="R41" i="79"/>
  <c r="R37" i="79"/>
  <c r="R46" i="79"/>
  <c r="T30" i="79"/>
  <c r="R30" i="79"/>
  <c r="T46" i="79"/>
  <c r="T42" i="79"/>
  <c r="T56" i="79"/>
  <c r="T58" i="79"/>
  <c r="T41" i="79"/>
  <c r="T52" i="79"/>
  <c r="R43" i="79"/>
  <c r="R51" i="79"/>
  <c r="R38" i="79"/>
  <c r="R44" i="79"/>
  <c r="R47" i="79"/>
  <c r="R39" i="79"/>
  <c r="R49" i="79"/>
  <c r="R40" i="79"/>
  <c r="V40" i="79" s="1"/>
  <c r="Y40" i="79" s="1"/>
  <c r="AB40" i="79" s="1"/>
  <c r="AD40" i="79" s="1"/>
  <c r="AE40" i="79" s="1"/>
  <c r="Z40" i="79" s="1"/>
  <c r="R58" i="79"/>
  <c r="R32" i="79"/>
  <c r="AD61" i="79"/>
  <c r="AE61" i="79" s="1"/>
  <c r="Z61" i="79" s="1"/>
  <c r="AC61" i="79"/>
  <c r="T45" i="79"/>
  <c r="R50" i="79"/>
  <c r="R56" i="79"/>
  <c r="T35" i="79"/>
  <c r="T39" i="79"/>
  <c r="T48" i="79"/>
  <c r="V48" i="79" s="1"/>
  <c r="Y48" i="79" s="1"/>
  <c r="AB48" i="79" s="1"/>
  <c r="T50" i="79"/>
  <c r="R60" i="79"/>
  <c r="R42" i="79"/>
  <c r="R45" i="79"/>
  <c r="R54" i="79"/>
  <c r="T32" i="79"/>
  <c r="T38" i="79"/>
  <c r="T47" i="79"/>
  <c r="R59" i="79"/>
  <c r="V59" i="79" s="1"/>
  <c r="Y59" i="79" s="1"/>
  <c r="AB59" i="79" s="1"/>
  <c r="T60" i="79"/>
  <c r="T44" i="79"/>
  <c r="T53" i="79"/>
  <c r="R57" i="79"/>
  <c r="T57" i="79"/>
  <c r="V35" i="79" l="1"/>
  <c r="Y35" i="79" s="1"/>
  <c r="AB35" i="79" s="1"/>
  <c r="V34" i="79"/>
  <c r="Y34" i="79" s="1"/>
  <c r="AB34" i="79" s="1"/>
  <c r="AC34" i="79" s="1"/>
  <c r="AF61" i="79"/>
  <c r="V51" i="79"/>
  <c r="Y51" i="79" s="1"/>
  <c r="AB51" i="79" s="1"/>
  <c r="V53" i="79"/>
  <c r="Y53" i="79" s="1"/>
  <c r="AB53" i="79" s="1"/>
  <c r="AD53" i="79" s="1"/>
  <c r="AE53" i="79" s="1"/>
  <c r="Z53" i="79" s="1"/>
  <c r="V52" i="79"/>
  <c r="Y52" i="79" s="1"/>
  <c r="AB52" i="79" s="1"/>
  <c r="AD52" i="79" s="1"/>
  <c r="AE52" i="79" s="1"/>
  <c r="Z52" i="79" s="1"/>
  <c r="V43" i="79"/>
  <c r="Y43" i="79" s="1"/>
  <c r="AB43" i="79" s="1"/>
  <c r="AC43" i="79" s="1"/>
  <c r="V37" i="79"/>
  <c r="Y37" i="79" s="1"/>
  <c r="AB37" i="79" s="1"/>
  <c r="AD37" i="79" s="1"/>
  <c r="AE37" i="79" s="1"/>
  <c r="Z37" i="79" s="1"/>
  <c r="V31" i="79"/>
  <c r="Y31" i="79" s="1"/>
  <c r="AB31" i="79" s="1"/>
  <c r="AC31" i="79" s="1"/>
  <c r="V38" i="79"/>
  <c r="Y38" i="79" s="1"/>
  <c r="AB38" i="79" s="1"/>
  <c r="AD38" i="79" s="1"/>
  <c r="AE38" i="79" s="1"/>
  <c r="Z38" i="79" s="1"/>
  <c r="V47" i="79"/>
  <c r="Y47" i="79" s="1"/>
  <c r="AB47" i="79" s="1"/>
  <c r="AC47" i="79" s="1"/>
  <c r="V44" i="79"/>
  <c r="Y44" i="79" s="1"/>
  <c r="AB44" i="79" s="1"/>
  <c r="AD44" i="79" s="1"/>
  <c r="AE44" i="79" s="1"/>
  <c r="Z44" i="79" s="1"/>
  <c r="V54" i="79"/>
  <c r="Y54" i="79" s="1"/>
  <c r="AB54" i="79" s="1"/>
  <c r="AD54" i="79" s="1"/>
  <c r="AE54" i="79" s="1"/>
  <c r="Z54" i="79" s="1"/>
  <c r="V49" i="79"/>
  <c r="Y49" i="79" s="1"/>
  <c r="AB49" i="79" s="1"/>
  <c r="AC49" i="79" s="1"/>
  <c r="V32" i="79"/>
  <c r="Y32" i="79" s="1"/>
  <c r="AB32" i="79" s="1"/>
  <c r="AD32" i="79" s="1"/>
  <c r="AE32" i="79" s="1"/>
  <c r="Z32" i="79" s="1"/>
  <c r="V58" i="79"/>
  <c r="Y58" i="79" s="1"/>
  <c r="AB58" i="79" s="1"/>
  <c r="AD58" i="79" s="1"/>
  <c r="AE58" i="79" s="1"/>
  <c r="Z58" i="79" s="1"/>
  <c r="V39" i="79"/>
  <c r="Y39" i="79" s="1"/>
  <c r="AB39" i="79" s="1"/>
  <c r="AD39" i="79" s="1"/>
  <c r="AE39" i="79" s="1"/>
  <c r="Z39" i="79" s="1"/>
  <c r="AC40" i="79"/>
  <c r="AF40" i="79" s="1"/>
  <c r="V46" i="79"/>
  <c r="Y46" i="79" s="1"/>
  <c r="AB46" i="79" s="1"/>
  <c r="AC46" i="79" s="1"/>
  <c r="V56" i="79"/>
  <c r="Y56" i="79" s="1"/>
  <c r="AB56" i="79" s="1"/>
  <c r="AC56" i="79" s="1"/>
  <c r="V41" i="79"/>
  <c r="Y41" i="79" s="1"/>
  <c r="AB41" i="79" s="1"/>
  <c r="AD41" i="79" s="1"/>
  <c r="AE41" i="79" s="1"/>
  <c r="Z41" i="79" s="1"/>
  <c r="V45" i="79"/>
  <c r="Y45" i="79" s="1"/>
  <c r="AB45" i="79" s="1"/>
  <c r="AC45" i="79" s="1"/>
  <c r="V42" i="79"/>
  <c r="Y42" i="79" s="1"/>
  <c r="AB42" i="79" s="1"/>
  <c r="AD42" i="79" s="1"/>
  <c r="AE42" i="79" s="1"/>
  <c r="Z42" i="79" s="1"/>
  <c r="V30" i="79"/>
  <c r="Y30" i="79" s="1"/>
  <c r="AD55" i="79"/>
  <c r="AE55" i="79" s="1"/>
  <c r="Z55" i="79" s="1"/>
  <c r="V60" i="79"/>
  <c r="Y60" i="79" s="1"/>
  <c r="AB60" i="79" s="1"/>
  <c r="AD60" i="79" s="1"/>
  <c r="AE60" i="79" s="1"/>
  <c r="Z60" i="79" s="1"/>
  <c r="AD59" i="79"/>
  <c r="AE59" i="79" s="1"/>
  <c r="Z59" i="79" s="1"/>
  <c r="AC59" i="79"/>
  <c r="AD35" i="79"/>
  <c r="AE35" i="79" s="1"/>
  <c r="Z35" i="79" s="1"/>
  <c r="AC35" i="79"/>
  <c r="AC37" i="79"/>
  <c r="AD34" i="79"/>
  <c r="AE34" i="79" s="1"/>
  <c r="Z34" i="79" s="1"/>
  <c r="AD33" i="79"/>
  <c r="AE33" i="79" s="1"/>
  <c r="Z33" i="79" s="1"/>
  <c r="AC33" i="79"/>
  <c r="V57" i="79"/>
  <c r="Y57" i="79" s="1"/>
  <c r="AB57" i="79" s="1"/>
  <c r="AD51" i="79"/>
  <c r="AE51" i="79" s="1"/>
  <c r="Z51" i="79" s="1"/>
  <c r="AC51" i="79"/>
  <c r="AD48" i="79"/>
  <c r="AE48" i="79" s="1"/>
  <c r="Z48" i="79" s="1"/>
  <c r="AC48" i="79"/>
  <c r="V50" i="79"/>
  <c r="Y50" i="79" s="1"/>
  <c r="AB50" i="79" s="1"/>
  <c r="AD36" i="79"/>
  <c r="AE36" i="79" s="1"/>
  <c r="Z36" i="79" s="1"/>
  <c r="AC36" i="79"/>
  <c r="AD31" i="79" l="1"/>
  <c r="AE31" i="79" s="1"/>
  <c r="Z31" i="79" s="1"/>
  <c r="AD47" i="79"/>
  <c r="AE47" i="79" s="1"/>
  <c r="Z47" i="79" s="1"/>
  <c r="AC54" i="79"/>
  <c r="AC53" i="79"/>
  <c r="AC52" i="79"/>
  <c r="AC44" i="79"/>
  <c r="AF44" i="79" s="1"/>
  <c r="AD43" i="79"/>
  <c r="AE43" i="79" s="1"/>
  <c r="Z43" i="79" s="1"/>
  <c r="AC38" i="79"/>
  <c r="AF38" i="79" s="1"/>
  <c r="AF36" i="79"/>
  <c r="AC32" i="79"/>
  <c r="AF32" i="79" s="1"/>
  <c r="AF31" i="79"/>
  <c r="AD49" i="79"/>
  <c r="AE49" i="79" s="1"/>
  <c r="Z49" i="79" s="1"/>
  <c r="AC39" i="79"/>
  <c r="AF39" i="79" s="1"/>
  <c r="AD45" i="79"/>
  <c r="AE45" i="79" s="1"/>
  <c r="Z45" i="79" s="1"/>
  <c r="AD46" i="79"/>
  <c r="AE46" i="79" s="1"/>
  <c r="Z46" i="79" s="1"/>
  <c r="AC58" i="79"/>
  <c r="AF58" i="79" s="1"/>
  <c r="AF37" i="79"/>
  <c r="AF55" i="79"/>
  <c r="AD56" i="79"/>
  <c r="AE56" i="79" s="1"/>
  <c r="Z56" i="79" s="1"/>
  <c r="AC41" i="79"/>
  <c r="AF41" i="79" s="1"/>
  <c r="AC42" i="79"/>
  <c r="AF42" i="79" s="1"/>
  <c r="AF34" i="79"/>
  <c r="AC60" i="79"/>
  <c r="AF60" i="79" s="1"/>
  <c r="AF48" i="79"/>
  <c r="AF59" i="79"/>
  <c r="AF47" i="79"/>
  <c r="AF53" i="79"/>
  <c r="AF52" i="79"/>
  <c r="AD50" i="79"/>
  <c r="AE50" i="79" s="1"/>
  <c r="Z50" i="79" s="1"/>
  <c r="AC50" i="79"/>
  <c r="AF35" i="79"/>
  <c r="AF54" i="79"/>
  <c r="AD57" i="79"/>
  <c r="AE57" i="79" s="1"/>
  <c r="Z57" i="79" s="1"/>
  <c r="AC57" i="79"/>
  <c r="Y62" i="79"/>
  <c r="AB30" i="79"/>
  <c r="AF51" i="79"/>
  <c r="AF33" i="79"/>
  <c r="V62" i="79"/>
  <c r="AF43" i="79" l="1"/>
  <c r="AF49" i="79"/>
  <c r="AF45" i="79"/>
  <c r="AF46" i="79"/>
  <c r="AF56" i="79"/>
  <c r="AF50" i="79"/>
  <c r="AF57" i="79"/>
  <c r="AC30" i="79"/>
  <c r="AD30" i="79"/>
  <c r="AE30" i="79" s="1"/>
  <c r="Z30" i="79" s="1"/>
  <c r="Z62" i="79" s="1"/>
  <c r="Z65" i="79" s="1"/>
  <c r="Z8" i="79" s="1"/>
  <c r="Z3" i="79" l="1"/>
  <c r="AB10" i="79"/>
  <c r="AF30" i="79"/>
  <c r="Z63" i="79"/>
  <c r="AA62" i="78" l="1"/>
  <c r="Z66" i="78" s="1"/>
  <c r="X62" i="78"/>
  <c r="M61" i="78"/>
  <c r="Q61" i="78" s="1"/>
  <c r="L61" i="78"/>
  <c r="P61" i="78" s="1"/>
  <c r="K61" i="78"/>
  <c r="J61" i="78"/>
  <c r="G61" i="78"/>
  <c r="O61" i="78" s="1"/>
  <c r="F61" i="78"/>
  <c r="N61" i="78" s="1"/>
  <c r="R61" i="78" s="1"/>
  <c r="E61" i="78"/>
  <c r="D61" i="78"/>
  <c r="K60" i="78"/>
  <c r="M60" i="78" s="1"/>
  <c r="Q60" i="78" s="1"/>
  <c r="J60" i="78"/>
  <c r="L60" i="78" s="1"/>
  <c r="P60" i="78" s="1"/>
  <c r="E60" i="78"/>
  <c r="G60" i="78" s="1"/>
  <c r="O60" i="78" s="1"/>
  <c r="D60" i="78"/>
  <c r="F60" i="78" s="1"/>
  <c r="N60" i="78" s="1"/>
  <c r="K59" i="78"/>
  <c r="M59" i="78" s="1"/>
  <c r="Q59" i="78" s="1"/>
  <c r="J59" i="78"/>
  <c r="L59" i="78" s="1"/>
  <c r="P59" i="78" s="1"/>
  <c r="E59" i="78"/>
  <c r="G59" i="78" s="1"/>
  <c r="O59" i="78" s="1"/>
  <c r="D59" i="78"/>
  <c r="F59" i="78" s="1"/>
  <c r="N59" i="78" s="1"/>
  <c r="M58" i="78"/>
  <c r="Q58" i="78" s="1"/>
  <c r="L58" i="78"/>
  <c r="P58" i="78" s="1"/>
  <c r="T58" i="78" s="1"/>
  <c r="K58" i="78"/>
  <c r="J58" i="78"/>
  <c r="G58" i="78"/>
  <c r="O58" i="78" s="1"/>
  <c r="F58" i="78"/>
  <c r="N58" i="78" s="1"/>
  <c r="R58" i="78" s="1"/>
  <c r="E58" i="78"/>
  <c r="D58" i="78"/>
  <c r="L57" i="78"/>
  <c r="P57" i="78" s="1"/>
  <c r="K57" i="78"/>
  <c r="M57" i="78" s="1"/>
  <c r="Q57" i="78" s="1"/>
  <c r="J57" i="78"/>
  <c r="G57" i="78"/>
  <c r="O57" i="78" s="1"/>
  <c r="E57" i="78"/>
  <c r="D57" i="78"/>
  <c r="F57" i="78" s="1"/>
  <c r="N57" i="78" s="1"/>
  <c r="K56" i="78"/>
  <c r="M56" i="78" s="1"/>
  <c r="Q56" i="78" s="1"/>
  <c r="J56" i="78"/>
  <c r="L56" i="78" s="1"/>
  <c r="P56" i="78" s="1"/>
  <c r="E56" i="78"/>
  <c r="G56" i="78" s="1"/>
  <c r="O56" i="78" s="1"/>
  <c r="D56" i="78"/>
  <c r="F56" i="78" s="1"/>
  <c r="N56" i="78" s="1"/>
  <c r="K55" i="78"/>
  <c r="M55" i="78" s="1"/>
  <c r="Q55" i="78" s="1"/>
  <c r="J55" i="78"/>
  <c r="L55" i="78" s="1"/>
  <c r="P55" i="78" s="1"/>
  <c r="E55" i="78"/>
  <c r="G55" i="78" s="1"/>
  <c r="O55" i="78" s="1"/>
  <c r="D55" i="78"/>
  <c r="F55" i="78" s="1"/>
  <c r="N55" i="78" s="1"/>
  <c r="K54" i="78"/>
  <c r="M54" i="78" s="1"/>
  <c r="Q54" i="78" s="1"/>
  <c r="J54" i="78"/>
  <c r="L54" i="78" s="1"/>
  <c r="P54" i="78" s="1"/>
  <c r="E54" i="78"/>
  <c r="G54" i="78" s="1"/>
  <c r="O54" i="78" s="1"/>
  <c r="D54" i="78"/>
  <c r="F54" i="78" s="1"/>
  <c r="N54" i="78" s="1"/>
  <c r="K53" i="78"/>
  <c r="M53" i="78" s="1"/>
  <c r="Q53" i="78" s="1"/>
  <c r="J53" i="78"/>
  <c r="L53" i="78" s="1"/>
  <c r="P53" i="78" s="1"/>
  <c r="E53" i="78"/>
  <c r="G53" i="78" s="1"/>
  <c r="O53" i="78" s="1"/>
  <c r="D53" i="78"/>
  <c r="F53" i="78" s="1"/>
  <c r="N53" i="78" s="1"/>
  <c r="K52" i="78"/>
  <c r="M52" i="78" s="1"/>
  <c r="Q52" i="78" s="1"/>
  <c r="J52" i="78"/>
  <c r="L52" i="78" s="1"/>
  <c r="P52" i="78" s="1"/>
  <c r="E52" i="78"/>
  <c r="G52" i="78" s="1"/>
  <c r="O52" i="78" s="1"/>
  <c r="D52" i="78"/>
  <c r="F52" i="78" s="1"/>
  <c r="N52" i="78" s="1"/>
  <c r="L51" i="78"/>
  <c r="P51" i="78" s="1"/>
  <c r="K51" i="78"/>
  <c r="M51" i="78" s="1"/>
  <c r="Q51" i="78" s="1"/>
  <c r="J51" i="78"/>
  <c r="G51" i="78"/>
  <c r="O51" i="78" s="1"/>
  <c r="F51" i="78"/>
  <c r="N51" i="78" s="1"/>
  <c r="E51" i="78"/>
  <c r="D51" i="78"/>
  <c r="M50" i="78"/>
  <c r="Q50" i="78" s="1"/>
  <c r="K50" i="78"/>
  <c r="J50" i="78"/>
  <c r="L50" i="78" s="1"/>
  <c r="P50" i="78" s="1"/>
  <c r="G50" i="78"/>
  <c r="O50" i="78" s="1"/>
  <c r="E50" i="78"/>
  <c r="D50" i="78"/>
  <c r="F50" i="78" s="1"/>
  <c r="N50" i="78" s="1"/>
  <c r="K49" i="78"/>
  <c r="M49" i="78" s="1"/>
  <c r="Q49" i="78" s="1"/>
  <c r="J49" i="78"/>
  <c r="L49" i="78" s="1"/>
  <c r="P49" i="78" s="1"/>
  <c r="E49" i="78"/>
  <c r="G49" i="78" s="1"/>
  <c r="O49" i="78" s="1"/>
  <c r="D49" i="78"/>
  <c r="F49" i="78" s="1"/>
  <c r="N49" i="78" s="1"/>
  <c r="K48" i="78"/>
  <c r="M48" i="78" s="1"/>
  <c r="Q48" i="78" s="1"/>
  <c r="J48" i="78"/>
  <c r="L48" i="78" s="1"/>
  <c r="P48" i="78" s="1"/>
  <c r="E48" i="78"/>
  <c r="G48" i="78" s="1"/>
  <c r="O48" i="78" s="1"/>
  <c r="D48" i="78"/>
  <c r="F48" i="78" s="1"/>
  <c r="N48" i="78" s="1"/>
  <c r="K47" i="78"/>
  <c r="M47" i="78" s="1"/>
  <c r="Q47" i="78" s="1"/>
  <c r="J47" i="78"/>
  <c r="L47" i="78" s="1"/>
  <c r="P47" i="78" s="1"/>
  <c r="E47" i="78"/>
  <c r="G47" i="78" s="1"/>
  <c r="O47" i="78" s="1"/>
  <c r="D47" i="78"/>
  <c r="F47" i="78" s="1"/>
  <c r="N47" i="78" s="1"/>
  <c r="K46" i="78"/>
  <c r="M46" i="78" s="1"/>
  <c r="Q46" i="78" s="1"/>
  <c r="J46" i="78"/>
  <c r="L46" i="78" s="1"/>
  <c r="P46" i="78" s="1"/>
  <c r="E46" i="78"/>
  <c r="G46" i="78" s="1"/>
  <c r="O46" i="78" s="1"/>
  <c r="D46" i="78"/>
  <c r="F46" i="78" s="1"/>
  <c r="N46" i="78" s="1"/>
  <c r="K45" i="78"/>
  <c r="M45" i="78" s="1"/>
  <c r="Q45" i="78" s="1"/>
  <c r="J45" i="78"/>
  <c r="L45" i="78" s="1"/>
  <c r="P45" i="78" s="1"/>
  <c r="E45" i="78"/>
  <c r="G45" i="78" s="1"/>
  <c r="O45" i="78" s="1"/>
  <c r="D45" i="78"/>
  <c r="F45" i="78" s="1"/>
  <c r="N45" i="78" s="1"/>
  <c r="M44" i="78"/>
  <c r="Q44" i="78" s="1"/>
  <c r="L44" i="78"/>
  <c r="P44" i="78" s="1"/>
  <c r="K44" i="78"/>
  <c r="J44" i="78"/>
  <c r="E44" i="78"/>
  <c r="G44" i="78" s="1"/>
  <c r="O44" i="78" s="1"/>
  <c r="D44" i="78"/>
  <c r="F44" i="78" s="1"/>
  <c r="N44" i="78" s="1"/>
  <c r="K43" i="78"/>
  <c r="M43" i="78" s="1"/>
  <c r="Q43" i="78" s="1"/>
  <c r="J43" i="78"/>
  <c r="L43" i="78" s="1"/>
  <c r="P43" i="78" s="1"/>
  <c r="F43" i="78"/>
  <c r="N43" i="78" s="1"/>
  <c r="E43" i="78"/>
  <c r="G43" i="78" s="1"/>
  <c r="O43" i="78" s="1"/>
  <c r="D43" i="78"/>
  <c r="K42" i="78"/>
  <c r="M42" i="78" s="1"/>
  <c r="Q42" i="78" s="1"/>
  <c r="J42" i="78"/>
  <c r="L42" i="78" s="1"/>
  <c r="P42" i="78" s="1"/>
  <c r="E42" i="78"/>
  <c r="G42" i="78" s="1"/>
  <c r="O42" i="78" s="1"/>
  <c r="D42" i="78"/>
  <c r="F42" i="78" s="1"/>
  <c r="N42" i="78" s="1"/>
  <c r="K41" i="78"/>
  <c r="M41" i="78" s="1"/>
  <c r="Q41" i="78" s="1"/>
  <c r="J41" i="78"/>
  <c r="L41" i="78" s="1"/>
  <c r="P41" i="78" s="1"/>
  <c r="E41" i="78"/>
  <c r="G41" i="78" s="1"/>
  <c r="O41" i="78" s="1"/>
  <c r="D41" i="78"/>
  <c r="F41" i="78" s="1"/>
  <c r="N41" i="78" s="1"/>
  <c r="K40" i="78"/>
  <c r="M40" i="78" s="1"/>
  <c r="Q40" i="78" s="1"/>
  <c r="J40" i="78"/>
  <c r="L40" i="78" s="1"/>
  <c r="P40" i="78" s="1"/>
  <c r="E40" i="78"/>
  <c r="G40" i="78" s="1"/>
  <c r="O40" i="78" s="1"/>
  <c r="D40" i="78"/>
  <c r="F40" i="78" s="1"/>
  <c r="N40" i="78" s="1"/>
  <c r="K39" i="78"/>
  <c r="M39" i="78" s="1"/>
  <c r="Q39" i="78" s="1"/>
  <c r="J39" i="78"/>
  <c r="L39" i="78" s="1"/>
  <c r="P39" i="78" s="1"/>
  <c r="E39" i="78"/>
  <c r="G39" i="78" s="1"/>
  <c r="O39" i="78" s="1"/>
  <c r="D39" i="78"/>
  <c r="F39" i="78" s="1"/>
  <c r="N39" i="78" s="1"/>
  <c r="K38" i="78"/>
  <c r="M38" i="78" s="1"/>
  <c r="Q38" i="78" s="1"/>
  <c r="J38" i="78"/>
  <c r="L38" i="78" s="1"/>
  <c r="P38" i="78" s="1"/>
  <c r="E38" i="78"/>
  <c r="G38" i="78" s="1"/>
  <c r="O38" i="78" s="1"/>
  <c r="D38" i="78"/>
  <c r="F38" i="78" s="1"/>
  <c r="N38" i="78" s="1"/>
  <c r="K37" i="78"/>
  <c r="M37" i="78" s="1"/>
  <c r="Q37" i="78" s="1"/>
  <c r="J37" i="78"/>
  <c r="L37" i="78" s="1"/>
  <c r="P37" i="78" s="1"/>
  <c r="F37" i="78"/>
  <c r="N37" i="78" s="1"/>
  <c r="E37" i="78"/>
  <c r="G37" i="78" s="1"/>
  <c r="O37" i="78" s="1"/>
  <c r="D37" i="78"/>
  <c r="L36" i="78"/>
  <c r="P36" i="78" s="1"/>
  <c r="K36" i="78"/>
  <c r="M36" i="78" s="1"/>
  <c r="Q36" i="78" s="1"/>
  <c r="J36" i="78"/>
  <c r="G36" i="78"/>
  <c r="O36" i="78" s="1"/>
  <c r="F36" i="78"/>
  <c r="N36" i="78" s="1"/>
  <c r="E36" i="78"/>
  <c r="D36" i="78"/>
  <c r="M35" i="78"/>
  <c r="Q35" i="78" s="1"/>
  <c r="K35" i="78"/>
  <c r="J35" i="78"/>
  <c r="L35" i="78" s="1"/>
  <c r="P35" i="78" s="1"/>
  <c r="E35" i="78"/>
  <c r="G35" i="78" s="1"/>
  <c r="O35" i="78" s="1"/>
  <c r="D35" i="78"/>
  <c r="F35" i="78" s="1"/>
  <c r="N35" i="78" s="1"/>
  <c r="K34" i="78"/>
  <c r="M34" i="78" s="1"/>
  <c r="Q34" i="78" s="1"/>
  <c r="J34" i="78"/>
  <c r="L34" i="78" s="1"/>
  <c r="P34" i="78" s="1"/>
  <c r="F34" i="78"/>
  <c r="N34" i="78" s="1"/>
  <c r="E34" i="78"/>
  <c r="G34" i="78" s="1"/>
  <c r="O34" i="78" s="1"/>
  <c r="D34" i="78"/>
  <c r="M33" i="78"/>
  <c r="Q33" i="78" s="1"/>
  <c r="L33" i="78"/>
  <c r="P33" i="78" s="1"/>
  <c r="K33" i="78"/>
  <c r="J33" i="78"/>
  <c r="G33" i="78"/>
  <c r="O33" i="78" s="1"/>
  <c r="F33" i="78"/>
  <c r="N33" i="78" s="1"/>
  <c r="E33" i="78"/>
  <c r="D33" i="78"/>
  <c r="M32" i="78"/>
  <c r="Q32" i="78" s="1"/>
  <c r="L32" i="78"/>
  <c r="P32" i="78" s="1"/>
  <c r="K32" i="78"/>
  <c r="J32" i="78"/>
  <c r="G32" i="78"/>
  <c r="O32" i="78" s="1"/>
  <c r="F32" i="78"/>
  <c r="N32" i="78" s="1"/>
  <c r="E32" i="78"/>
  <c r="D32" i="78"/>
  <c r="M31" i="78"/>
  <c r="Q31" i="78" s="1"/>
  <c r="L31" i="78"/>
  <c r="P31" i="78" s="1"/>
  <c r="K31" i="78"/>
  <c r="J31" i="78"/>
  <c r="G31" i="78"/>
  <c r="O31" i="78" s="1"/>
  <c r="F31" i="78"/>
  <c r="N31" i="78" s="1"/>
  <c r="E31" i="78"/>
  <c r="D31" i="78"/>
  <c r="L30" i="78"/>
  <c r="P30" i="78" s="1"/>
  <c r="K30" i="78"/>
  <c r="M30" i="78" s="1"/>
  <c r="Q30" i="78" s="1"/>
  <c r="J30" i="78"/>
  <c r="G30" i="78"/>
  <c r="O30" i="78" s="1"/>
  <c r="F30" i="78"/>
  <c r="N30" i="78" s="1"/>
  <c r="E30" i="78"/>
  <c r="D30" i="78"/>
  <c r="Z21" i="78"/>
  <c r="U3" i="78" s="1"/>
  <c r="U12" i="78"/>
  <c r="Z12" i="78" s="1"/>
  <c r="U10" i="78"/>
  <c r="Z10" i="78" s="1"/>
  <c r="U8" i="78"/>
  <c r="U6" i="78"/>
  <c r="Z6" i="78" s="1"/>
  <c r="T32" i="78" l="1"/>
  <c r="T44" i="78"/>
  <c r="T31" i="78"/>
  <c r="R49" i="78"/>
  <c r="R51" i="78"/>
  <c r="R35" i="78"/>
  <c r="R60" i="78"/>
  <c r="R52" i="78"/>
  <c r="T55" i="78"/>
  <c r="T53" i="78"/>
  <c r="T49" i="78"/>
  <c r="V49" i="78" s="1"/>
  <c r="Y49" i="78" s="1"/>
  <c r="AB49" i="78" s="1"/>
  <c r="AC49" i="78" s="1"/>
  <c r="R48" i="78"/>
  <c r="T47" i="78"/>
  <c r="T41" i="78"/>
  <c r="R50" i="78"/>
  <c r="T60" i="78"/>
  <c r="T50" i="78"/>
  <c r="R42" i="78"/>
  <c r="R59" i="78"/>
  <c r="T35" i="78"/>
  <c r="R46" i="78"/>
  <c r="T52" i="78"/>
  <c r="R55" i="78"/>
  <c r="R38" i="78"/>
  <c r="R53" i="78"/>
  <c r="T46" i="78"/>
  <c r="T61" i="78"/>
  <c r="V61" i="78" s="1"/>
  <c r="Y61" i="78" s="1"/>
  <c r="AB61" i="78" s="1"/>
  <c r="AC61" i="78" s="1"/>
  <c r="T38" i="78"/>
  <c r="V38" i="78" s="1"/>
  <c r="Y38" i="78" s="1"/>
  <c r="AB38" i="78" s="1"/>
  <c r="AD38" i="78" s="1"/>
  <c r="AE38" i="78" s="1"/>
  <c r="Z38" i="78" s="1"/>
  <c r="R47" i="78"/>
  <c r="T56" i="78"/>
  <c r="T48" i="78"/>
  <c r="V48" i="78" s="1"/>
  <c r="Y48" i="78" s="1"/>
  <c r="AB48" i="78" s="1"/>
  <c r="T33" i="78"/>
  <c r="T34" i="78"/>
  <c r="T37" i="78"/>
  <c r="T45" i="78"/>
  <c r="R30" i="78"/>
  <c r="R39" i="78"/>
  <c r="R43" i="78"/>
  <c r="R54" i="78"/>
  <c r="R31" i="78"/>
  <c r="V31" i="78" s="1"/>
  <c r="Y31" i="78" s="1"/>
  <c r="AB31" i="78" s="1"/>
  <c r="R33" i="78"/>
  <c r="R41" i="78"/>
  <c r="R57" i="78"/>
  <c r="R45" i="78"/>
  <c r="R56" i="78"/>
  <c r="R44" i="78"/>
  <c r="V44" i="78" s="1"/>
  <c r="Y44" i="78" s="1"/>
  <c r="AB44" i="78" s="1"/>
  <c r="R36" i="78"/>
  <c r="R32" i="78"/>
  <c r="V32" i="78" s="1"/>
  <c r="Y32" i="78" s="1"/>
  <c r="AB32" i="78" s="1"/>
  <c r="AD32" i="78" s="1"/>
  <c r="AE32" i="78" s="1"/>
  <c r="Z32" i="78" s="1"/>
  <c r="T30" i="78"/>
  <c r="T36" i="78"/>
  <c r="R40" i="78"/>
  <c r="T43" i="78"/>
  <c r="V58" i="78"/>
  <c r="Y58" i="78" s="1"/>
  <c r="AB58" i="78" s="1"/>
  <c r="R34" i="78"/>
  <c r="R37" i="78"/>
  <c r="T40" i="78"/>
  <c r="T42" i="78"/>
  <c r="T57" i="78"/>
  <c r="T51" i="78"/>
  <c r="V51" i="78" s="1"/>
  <c r="Y51" i="78" s="1"/>
  <c r="AB51" i="78" s="1"/>
  <c r="T54" i="78"/>
  <c r="T39" i="78"/>
  <c r="T59" i="78"/>
  <c r="V34" i="78" l="1"/>
  <c r="Y34" i="78" s="1"/>
  <c r="AB34" i="78" s="1"/>
  <c r="V50" i="78"/>
  <c r="Y50" i="78" s="1"/>
  <c r="AB50" i="78" s="1"/>
  <c r="V37" i="78"/>
  <c r="Y37" i="78" s="1"/>
  <c r="AB37" i="78" s="1"/>
  <c r="V47" i="78"/>
  <c r="Y47" i="78" s="1"/>
  <c r="AB47" i="78" s="1"/>
  <c r="AD47" i="78" s="1"/>
  <c r="AE47" i="78" s="1"/>
  <c r="Z47" i="78" s="1"/>
  <c r="V41" i="78"/>
  <c r="Y41" i="78" s="1"/>
  <c r="AB41" i="78" s="1"/>
  <c r="AC41" i="78" s="1"/>
  <c r="V33" i="78"/>
  <c r="Y33" i="78" s="1"/>
  <c r="AB33" i="78" s="1"/>
  <c r="AD33" i="78" s="1"/>
  <c r="AE33" i="78" s="1"/>
  <c r="Z33" i="78" s="1"/>
  <c r="V53" i="78"/>
  <c r="Y53" i="78" s="1"/>
  <c r="AB53" i="78" s="1"/>
  <c r="AD53" i="78" s="1"/>
  <c r="AE53" i="78" s="1"/>
  <c r="Z53" i="78" s="1"/>
  <c r="V55" i="78"/>
  <c r="Y55" i="78" s="1"/>
  <c r="AB55" i="78" s="1"/>
  <c r="AC55" i="78" s="1"/>
  <c r="V52" i="78"/>
  <c r="Y52" i="78" s="1"/>
  <c r="AB52" i="78" s="1"/>
  <c r="AD52" i="78" s="1"/>
  <c r="AE52" i="78" s="1"/>
  <c r="Z52" i="78" s="1"/>
  <c r="V35" i="78"/>
  <c r="Y35" i="78" s="1"/>
  <c r="AB35" i="78" s="1"/>
  <c r="V60" i="78"/>
  <c r="Y60" i="78" s="1"/>
  <c r="AB60" i="78" s="1"/>
  <c r="AD60" i="78" s="1"/>
  <c r="AE60" i="78" s="1"/>
  <c r="Z60" i="78" s="1"/>
  <c r="V59" i="78"/>
  <c r="Y59" i="78" s="1"/>
  <c r="AB59" i="78" s="1"/>
  <c r="AC59" i="78" s="1"/>
  <c r="V56" i="78"/>
  <c r="Y56" i="78" s="1"/>
  <c r="AB56" i="78" s="1"/>
  <c r="AD56" i="78" s="1"/>
  <c r="AE56" i="78" s="1"/>
  <c r="Z56" i="78" s="1"/>
  <c r="AD48" i="78"/>
  <c r="AE48" i="78" s="1"/>
  <c r="Z48" i="78" s="1"/>
  <c r="AC48" i="78"/>
  <c r="V46" i="78"/>
  <c r="Y46" i="78" s="1"/>
  <c r="AB46" i="78" s="1"/>
  <c r="AC46" i="78" s="1"/>
  <c r="V45" i="78"/>
  <c r="Y45" i="78" s="1"/>
  <c r="AB45" i="78" s="1"/>
  <c r="AD45" i="78" s="1"/>
  <c r="AE45" i="78" s="1"/>
  <c r="Z45" i="78" s="1"/>
  <c r="V39" i="78"/>
  <c r="Y39" i="78" s="1"/>
  <c r="AB39" i="78" s="1"/>
  <c r="AC39" i="78" s="1"/>
  <c r="V54" i="78"/>
  <c r="Y54" i="78" s="1"/>
  <c r="AB54" i="78" s="1"/>
  <c r="AD54" i="78" s="1"/>
  <c r="AE54" i="78" s="1"/>
  <c r="Z54" i="78" s="1"/>
  <c r="V36" i="78"/>
  <c r="Y36" i="78" s="1"/>
  <c r="AB36" i="78" s="1"/>
  <c r="AC36" i="78" s="1"/>
  <c r="AD61" i="78"/>
  <c r="AE61" i="78" s="1"/>
  <c r="Z61" i="78" s="1"/>
  <c r="V43" i="78"/>
  <c r="Y43" i="78" s="1"/>
  <c r="AB43" i="78" s="1"/>
  <c r="AC43" i="78" s="1"/>
  <c r="V30" i="78"/>
  <c r="Y30" i="78" s="1"/>
  <c r="V57" i="78"/>
  <c r="Y57" i="78" s="1"/>
  <c r="AB57" i="78" s="1"/>
  <c r="AD57" i="78" s="1"/>
  <c r="AE57" i="78" s="1"/>
  <c r="Z57" i="78" s="1"/>
  <c r="V42" i="78"/>
  <c r="Y42" i="78" s="1"/>
  <c r="AB42" i="78" s="1"/>
  <c r="AD42" i="78" s="1"/>
  <c r="AE42" i="78" s="1"/>
  <c r="Z42" i="78" s="1"/>
  <c r="V40" i="78"/>
  <c r="Y40" i="78" s="1"/>
  <c r="AB40" i="78" s="1"/>
  <c r="AD40" i="78" s="1"/>
  <c r="AE40" i="78" s="1"/>
  <c r="Z40" i="78" s="1"/>
  <c r="AC32" i="78"/>
  <c r="AF32" i="78" s="1"/>
  <c r="AD49" i="78"/>
  <c r="AE49" i="78" s="1"/>
  <c r="Z49" i="78" s="1"/>
  <c r="AC33" i="78"/>
  <c r="AF33" i="78" s="1"/>
  <c r="AC38" i="78"/>
  <c r="AF38" i="78" s="1"/>
  <c r="AC52" i="78"/>
  <c r="AF52" i="78" s="1"/>
  <c r="AD41" i="78"/>
  <c r="AE41" i="78" s="1"/>
  <c r="Z41" i="78" s="1"/>
  <c r="AC34" i="78"/>
  <c r="AD34" i="78"/>
  <c r="AE34" i="78" s="1"/>
  <c r="Z34" i="78" s="1"/>
  <c r="AD51" i="78"/>
  <c r="AE51" i="78" s="1"/>
  <c r="Z51" i="78" s="1"/>
  <c r="AC51" i="78"/>
  <c r="AD44" i="78"/>
  <c r="AE44" i="78" s="1"/>
  <c r="Z44" i="78" s="1"/>
  <c r="AC44" i="78"/>
  <c r="AD36" i="78"/>
  <c r="AE36" i="78" s="1"/>
  <c r="Z36" i="78" s="1"/>
  <c r="AC37" i="78"/>
  <c r="AD37" i="78"/>
  <c r="AE37" i="78" s="1"/>
  <c r="Z37" i="78" s="1"/>
  <c r="AD50" i="78"/>
  <c r="AE50" i="78" s="1"/>
  <c r="Z50" i="78" s="1"/>
  <c r="AC50" i="78"/>
  <c r="AC31" i="78"/>
  <c r="AD31" i="78"/>
  <c r="AE31" i="78" s="1"/>
  <c r="Z31" i="78" s="1"/>
  <c r="AC58" i="78"/>
  <c r="AD58" i="78"/>
  <c r="AE58" i="78" s="1"/>
  <c r="Z58" i="78" s="1"/>
  <c r="AC47" i="78" l="1"/>
  <c r="AC56" i="78"/>
  <c r="AC53" i="78"/>
  <c r="AF47" i="78"/>
  <c r="AD39" i="78"/>
  <c r="AE39" i="78" s="1"/>
  <c r="Z39" i="78" s="1"/>
  <c r="AF36" i="78"/>
  <c r="AC35" i="78"/>
  <c r="AD35" i="78"/>
  <c r="AE35" i="78" s="1"/>
  <c r="Z35" i="78" s="1"/>
  <c r="AC45" i="78"/>
  <c r="AF45" i="78" s="1"/>
  <c r="AD55" i="78"/>
  <c r="AE55" i="78" s="1"/>
  <c r="Z55" i="78" s="1"/>
  <c r="AC60" i="78"/>
  <c r="AF60" i="78" s="1"/>
  <c r="AD59" i="78"/>
  <c r="AE59" i="78" s="1"/>
  <c r="Z59" i="78" s="1"/>
  <c r="AC57" i="78"/>
  <c r="AF57" i="78" s="1"/>
  <c r="AF55" i="78"/>
  <c r="AF48" i="78"/>
  <c r="AD46" i="78"/>
  <c r="AE46" i="78" s="1"/>
  <c r="Z46" i="78" s="1"/>
  <c r="V62" i="78"/>
  <c r="AD43" i="78"/>
  <c r="AE43" i="78" s="1"/>
  <c r="Z43" i="78" s="1"/>
  <c r="AF37" i="78"/>
  <c r="AC40" i="78"/>
  <c r="AF40" i="78" s="1"/>
  <c r="AF61" i="78"/>
  <c r="AC42" i="78"/>
  <c r="AF42" i="78" s="1"/>
  <c r="AC54" i="78"/>
  <c r="AF54" i="78" s="1"/>
  <c r="AF49" i="78"/>
  <c r="AF34" i="78"/>
  <c r="AF58" i="78"/>
  <c r="AF31" i="78"/>
  <c r="Y62" i="78"/>
  <c r="AB30" i="78"/>
  <c r="AF56" i="78"/>
  <c r="AF44" i="78"/>
  <c r="AF53" i="78"/>
  <c r="AF50" i="78"/>
  <c r="AF51" i="78"/>
  <c r="AF41" i="78"/>
  <c r="AF39" i="78" l="1"/>
  <c r="AF43" i="78"/>
  <c r="AF46" i="78"/>
  <c r="AF35" i="78"/>
  <c r="AF59" i="78"/>
  <c r="AD30" i="78"/>
  <c r="AE30" i="78" s="1"/>
  <c r="Z30" i="78" s="1"/>
  <c r="Z62" i="78" s="1"/>
  <c r="Z65" i="78" s="1"/>
  <c r="Z8" i="78" s="1"/>
  <c r="AC30" i="78"/>
  <c r="AF30" i="78" l="1"/>
  <c r="Z63" i="78"/>
  <c r="AB10" i="78"/>
  <c r="Z3" i="78"/>
  <c r="AA62" i="77" l="1"/>
  <c r="Z66" i="77" s="1"/>
  <c r="X62" i="77"/>
  <c r="M61" i="77"/>
  <c r="Q61" i="77" s="1"/>
  <c r="L61" i="77"/>
  <c r="P61" i="77" s="1"/>
  <c r="K61" i="77"/>
  <c r="J61" i="77"/>
  <c r="G61" i="77"/>
  <c r="O61" i="77" s="1"/>
  <c r="F61" i="77"/>
  <c r="N61" i="77" s="1"/>
  <c r="R61" i="77" s="1"/>
  <c r="E61" i="77"/>
  <c r="D61" i="77"/>
  <c r="M60" i="77"/>
  <c r="Q60" i="77" s="1"/>
  <c r="L60" i="77"/>
  <c r="P60" i="77" s="1"/>
  <c r="T60" i="77" s="1"/>
  <c r="K60" i="77"/>
  <c r="J60" i="77"/>
  <c r="G60" i="77"/>
  <c r="O60" i="77" s="1"/>
  <c r="F60" i="77"/>
  <c r="N60" i="77" s="1"/>
  <c r="E60" i="77"/>
  <c r="D60" i="77"/>
  <c r="M59" i="77"/>
  <c r="Q59" i="77" s="1"/>
  <c r="K59" i="77"/>
  <c r="J59" i="77"/>
  <c r="L59" i="77" s="1"/>
  <c r="P59" i="77" s="1"/>
  <c r="G59" i="77"/>
  <c r="O59" i="77" s="1"/>
  <c r="F59" i="77"/>
  <c r="N59" i="77" s="1"/>
  <c r="E59" i="77"/>
  <c r="D59" i="77"/>
  <c r="L58" i="77"/>
  <c r="P58" i="77" s="1"/>
  <c r="K58" i="77"/>
  <c r="M58" i="77" s="1"/>
  <c r="Q58" i="77" s="1"/>
  <c r="J58" i="77"/>
  <c r="E58" i="77"/>
  <c r="G58" i="77" s="1"/>
  <c r="O58" i="77" s="1"/>
  <c r="D58" i="77"/>
  <c r="F58" i="77" s="1"/>
  <c r="N58" i="77" s="1"/>
  <c r="K57" i="77"/>
  <c r="M57" i="77" s="1"/>
  <c r="Q57" i="77" s="1"/>
  <c r="J57" i="77"/>
  <c r="L57" i="77" s="1"/>
  <c r="P57" i="77" s="1"/>
  <c r="E57" i="77"/>
  <c r="G57" i="77" s="1"/>
  <c r="O57" i="77" s="1"/>
  <c r="D57" i="77"/>
  <c r="F57" i="77" s="1"/>
  <c r="N57" i="77" s="1"/>
  <c r="K56" i="77"/>
  <c r="M56" i="77" s="1"/>
  <c r="Q56" i="77" s="1"/>
  <c r="J56" i="77"/>
  <c r="L56" i="77" s="1"/>
  <c r="P56" i="77" s="1"/>
  <c r="E56" i="77"/>
  <c r="G56" i="77" s="1"/>
  <c r="O56" i="77" s="1"/>
  <c r="D56" i="77"/>
  <c r="F56" i="77" s="1"/>
  <c r="N56" i="77" s="1"/>
  <c r="K55" i="77"/>
  <c r="M55" i="77" s="1"/>
  <c r="Q55" i="77" s="1"/>
  <c r="J55" i="77"/>
  <c r="L55" i="77" s="1"/>
  <c r="P55" i="77" s="1"/>
  <c r="E55" i="77"/>
  <c r="G55" i="77" s="1"/>
  <c r="O55" i="77" s="1"/>
  <c r="D55" i="77"/>
  <c r="F55" i="77" s="1"/>
  <c r="N55" i="77" s="1"/>
  <c r="K54" i="77"/>
  <c r="M54" i="77" s="1"/>
  <c r="Q54" i="77" s="1"/>
  <c r="J54" i="77"/>
  <c r="L54" i="77" s="1"/>
  <c r="P54" i="77" s="1"/>
  <c r="E54" i="77"/>
  <c r="G54" i="77" s="1"/>
  <c r="O54" i="77" s="1"/>
  <c r="D54" i="77"/>
  <c r="F54" i="77" s="1"/>
  <c r="N54" i="77" s="1"/>
  <c r="M53" i="77"/>
  <c r="Q53" i="77" s="1"/>
  <c r="L53" i="77"/>
  <c r="P53" i="77" s="1"/>
  <c r="K53" i="77"/>
  <c r="J53" i="77"/>
  <c r="F53" i="77"/>
  <c r="N53" i="77" s="1"/>
  <c r="E53" i="77"/>
  <c r="G53" i="77" s="1"/>
  <c r="O53" i="77" s="1"/>
  <c r="D53" i="77"/>
  <c r="M52" i="77"/>
  <c r="Q52" i="77" s="1"/>
  <c r="L52" i="77"/>
  <c r="P52" i="77" s="1"/>
  <c r="K52" i="77"/>
  <c r="J52" i="77"/>
  <c r="E52" i="77"/>
  <c r="G52" i="77" s="1"/>
  <c r="O52" i="77" s="1"/>
  <c r="D52" i="77"/>
  <c r="F52" i="77" s="1"/>
  <c r="N52" i="77" s="1"/>
  <c r="K51" i="77"/>
  <c r="M51" i="77" s="1"/>
  <c r="Q51" i="77" s="1"/>
  <c r="J51" i="77"/>
  <c r="L51" i="77" s="1"/>
  <c r="P51" i="77" s="1"/>
  <c r="E51" i="77"/>
  <c r="G51" i="77" s="1"/>
  <c r="O51" i="77" s="1"/>
  <c r="D51" i="77"/>
  <c r="F51" i="77" s="1"/>
  <c r="N51" i="77" s="1"/>
  <c r="K50" i="77"/>
  <c r="M50" i="77" s="1"/>
  <c r="Q50" i="77" s="1"/>
  <c r="J50" i="77"/>
  <c r="L50" i="77" s="1"/>
  <c r="P50" i="77" s="1"/>
  <c r="E50" i="77"/>
  <c r="G50" i="77" s="1"/>
  <c r="O50" i="77" s="1"/>
  <c r="D50" i="77"/>
  <c r="F50" i="77" s="1"/>
  <c r="N50" i="77" s="1"/>
  <c r="K49" i="77"/>
  <c r="M49" i="77" s="1"/>
  <c r="Q49" i="77" s="1"/>
  <c r="J49" i="77"/>
  <c r="L49" i="77" s="1"/>
  <c r="P49" i="77" s="1"/>
  <c r="E49" i="77"/>
  <c r="G49" i="77" s="1"/>
  <c r="O49" i="77" s="1"/>
  <c r="D49" i="77"/>
  <c r="F49" i="77" s="1"/>
  <c r="N49" i="77" s="1"/>
  <c r="K48" i="77"/>
  <c r="M48" i="77" s="1"/>
  <c r="Q48" i="77" s="1"/>
  <c r="J48" i="77"/>
  <c r="L48" i="77" s="1"/>
  <c r="P48" i="77" s="1"/>
  <c r="E48" i="77"/>
  <c r="G48" i="77" s="1"/>
  <c r="O48" i="77" s="1"/>
  <c r="D48" i="77"/>
  <c r="F48" i="77" s="1"/>
  <c r="N48" i="77" s="1"/>
  <c r="K47" i="77"/>
  <c r="M47" i="77" s="1"/>
  <c r="Q47" i="77" s="1"/>
  <c r="J47" i="77"/>
  <c r="L47" i="77" s="1"/>
  <c r="P47" i="77" s="1"/>
  <c r="E47" i="77"/>
  <c r="G47" i="77" s="1"/>
  <c r="O47" i="77" s="1"/>
  <c r="D47" i="77"/>
  <c r="F47" i="77" s="1"/>
  <c r="N47" i="77" s="1"/>
  <c r="K46" i="77"/>
  <c r="M46" i="77" s="1"/>
  <c r="Q46" i="77" s="1"/>
  <c r="J46" i="77"/>
  <c r="L46" i="77" s="1"/>
  <c r="P46" i="77" s="1"/>
  <c r="E46" i="77"/>
  <c r="G46" i="77" s="1"/>
  <c r="O46" i="77" s="1"/>
  <c r="D46" i="77"/>
  <c r="F46" i="77" s="1"/>
  <c r="N46" i="77" s="1"/>
  <c r="M45" i="77"/>
  <c r="Q45" i="77" s="1"/>
  <c r="K45" i="77"/>
  <c r="J45" i="77"/>
  <c r="L45" i="77" s="1"/>
  <c r="P45" i="77" s="1"/>
  <c r="G45" i="77"/>
  <c r="O45" i="77" s="1"/>
  <c r="F45" i="77"/>
  <c r="N45" i="77" s="1"/>
  <c r="R45" i="77" s="1"/>
  <c r="E45" i="77"/>
  <c r="D45" i="77"/>
  <c r="K44" i="77"/>
  <c r="M44" i="77" s="1"/>
  <c r="Q44" i="77" s="1"/>
  <c r="J44" i="77"/>
  <c r="L44" i="77" s="1"/>
  <c r="P44" i="77" s="1"/>
  <c r="E44" i="77"/>
  <c r="G44" i="77" s="1"/>
  <c r="O44" i="77" s="1"/>
  <c r="D44" i="77"/>
  <c r="F44" i="77" s="1"/>
  <c r="N44" i="77" s="1"/>
  <c r="K43" i="77"/>
  <c r="M43" i="77" s="1"/>
  <c r="Q43" i="77" s="1"/>
  <c r="J43" i="77"/>
  <c r="L43" i="77" s="1"/>
  <c r="P43" i="77" s="1"/>
  <c r="E43" i="77"/>
  <c r="G43" i="77" s="1"/>
  <c r="O43" i="77" s="1"/>
  <c r="D43" i="77"/>
  <c r="F43" i="77" s="1"/>
  <c r="N43" i="77" s="1"/>
  <c r="K42" i="77"/>
  <c r="M42" i="77" s="1"/>
  <c r="Q42" i="77" s="1"/>
  <c r="J42" i="77"/>
  <c r="L42" i="77" s="1"/>
  <c r="P42" i="77" s="1"/>
  <c r="E42" i="77"/>
  <c r="G42" i="77" s="1"/>
  <c r="O42" i="77" s="1"/>
  <c r="D42" i="77"/>
  <c r="F42" i="77" s="1"/>
  <c r="N42" i="77" s="1"/>
  <c r="K41" i="77"/>
  <c r="M41" i="77" s="1"/>
  <c r="Q41" i="77" s="1"/>
  <c r="J41" i="77"/>
  <c r="L41" i="77" s="1"/>
  <c r="P41" i="77" s="1"/>
  <c r="E41" i="77"/>
  <c r="G41" i="77" s="1"/>
  <c r="O41" i="77" s="1"/>
  <c r="D41" i="77"/>
  <c r="F41" i="77" s="1"/>
  <c r="N41" i="77" s="1"/>
  <c r="K40" i="77"/>
  <c r="M40" i="77" s="1"/>
  <c r="Q40" i="77" s="1"/>
  <c r="J40" i="77"/>
  <c r="L40" i="77" s="1"/>
  <c r="P40" i="77" s="1"/>
  <c r="E40" i="77"/>
  <c r="G40" i="77" s="1"/>
  <c r="O40" i="77" s="1"/>
  <c r="D40" i="77"/>
  <c r="F40" i="77" s="1"/>
  <c r="N40" i="77" s="1"/>
  <c r="K39" i="77"/>
  <c r="M39" i="77" s="1"/>
  <c r="Q39" i="77" s="1"/>
  <c r="J39" i="77"/>
  <c r="L39" i="77" s="1"/>
  <c r="P39" i="77" s="1"/>
  <c r="G39" i="77"/>
  <c r="O39" i="77" s="1"/>
  <c r="E39" i="77"/>
  <c r="D39" i="77"/>
  <c r="F39" i="77" s="1"/>
  <c r="N39" i="77" s="1"/>
  <c r="M38" i="77"/>
  <c r="Q38" i="77" s="1"/>
  <c r="L38" i="77"/>
  <c r="P38" i="77" s="1"/>
  <c r="K38" i="77"/>
  <c r="J38" i="77"/>
  <c r="F38" i="77"/>
  <c r="N38" i="77" s="1"/>
  <c r="E38" i="77"/>
  <c r="G38" i="77" s="1"/>
  <c r="O38" i="77" s="1"/>
  <c r="D38" i="77"/>
  <c r="K37" i="77"/>
  <c r="M37" i="77" s="1"/>
  <c r="Q37" i="77" s="1"/>
  <c r="J37" i="77"/>
  <c r="L37" i="77" s="1"/>
  <c r="P37" i="77" s="1"/>
  <c r="E37" i="77"/>
  <c r="G37" i="77" s="1"/>
  <c r="O37" i="77" s="1"/>
  <c r="D37" i="77"/>
  <c r="F37" i="77" s="1"/>
  <c r="N37" i="77" s="1"/>
  <c r="K36" i="77"/>
  <c r="M36" i="77" s="1"/>
  <c r="Q36" i="77" s="1"/>
  <c r="J36" i="77"/>
  <c r="L36" i="77" s="1"/>
  <c r="P36" i="77" s="1"/>
  <c r="E36" i="77"/>
  <c r="G36" i="77" s="1"/>
  <c r="O36" i="77" s="1"/>
  <c r="D36" i="77"/>
  <c r="F36" i="77" s="1"/>
  <c r="N36" i="77" s="1"/>
  <c r="K35" i="77"/>
  <c r="M35" i="77" s="1"/>
  <c r="Q35" i="77" s="1"/>
  <c r="J35" i="77"/>
  <c r="L35" i="77" s="1"/>
  <c r="P35" i="77" s="1"/>
  <c r="E35" i="77"/>
  <c r="G35" i="77" s="1"/>
  <c r="O35" i="77" s="1"/>
  <c r="D35" i="77"/>
  <c r="F35" i="77" s="1"/>
  <c r="N35" i="77" s="1"/>
  <c r="K34" i="77"/>
  <c r="M34" i="77" s="1"/>
  <c r="Q34" i="77" s="1"/>
  <c r="J34" i="77"/>
  <c r="L34" i="77" s="1"/>
  <c r="P34" i="77" s="1"/>
  <c r="E34" i="77"/>
  <c r="G34" i="77" s="1"/>
  <c r="O34" i="77" s="1"/>
  <c r="D34" i="77"/>
  <c r="F34" i="77" s="1"/>
  <c r="N34" i="77" s="1"/>
  <c r="K33" i="77"/>
  <c r="M33" i="77" s="1"/>
  <c r="Q33" i="77" s="1"/>
  <c r="J33" i="77"/>
  <c r="L33" i="77" s="1"/>
  <c r="P33" i="77" s="1"/>
  <c r="E33" i="77"/>
  <c r="G33" i="77" s="1"/>
  <c r="O33" i="77" s="1"/>
  <c r="D33" i="77"/>
  <c r="F33" i="77" s="1"/>
  <c r="N33" i="77" s="1"/>
  <c r="M32" i="77"/>
  <c r="Q32" i="77" s="1"/>
  <c r="K32" i="77"/>
  <c r="J32" i="77"/>
  <c r="L32" i="77" s="1"/>
  <c r="P32" i="77" s="1"/>
  <c r="G32" i="77"/>
  <c r="O32" i="77" s="1"/>
  <c r="F32" i="77"/>
  <c r="N32" i="77" s="1"/>
  <c r="E32" i="77"/>
  <c r="D32" i="77"/>
  <c r="M31" i="77"/>
  <c r="Q31" i="77" s="1"/>
  <c r="K31" i="77"/>
  <c r="J31" i="77"/>
  <c r="L31" i="77" s="1"/>
  <c r="P31" i="77" s="1"/>
  <c r="G31" i="77"/>
  <c r="O31" i="77" s="1"/>
  <c r="E31" i="77"/>
  <c r="D31" i="77"/>
  <c r="F31" i="77" s="1"/>
  <c r="N31" i="77" s="1"/>
  <c r="K30" i="77"/>
  <c r="M30" i="77" s="1"/>
  <c r="Q30" i="77" s="1"/>
  <c r="J30" i="77"/>
  <c r="L30" i="77" s="1"/>
  <c r="P30" i="77" s="1"/>
  <c r="E30" i="77"/>
  <c r="G30" i="77" s="1"/>
  <c r="O30" i="77" s="1"/>
  <c r="D30" i="77"/>
  <c r="F30" i="77" s="1"/>
  <c r="N30" i="77" s="1"/>
  <c r="Z21" i="77"/>
  <c r="U3" i="77" s="1"/>
  <c r="U12" i="77"/>
  <c r="Z12" i="77" s="1"/>
  <c r="U10" i="77"/>
  <c r="U8" i="77"/>
  <c r="U6" i="77"/>
  <c r="Z6" i="77" s="1"/>
  <c r="T58" i="77" l="1"/>
  <c r="T53" i="77"/>
  <c r="R56" i="77"/>
  <c r="R35" i="77"/>
  <c r="T45" i="77"/>
  <c r="V45" i="77" s="1"/>
  <c r="Y45" i="77" s="1"/>
  <c r="AB45" i="77" s="1"/>
  <c r="AC45" i="77" s="1"/>
  <c r="T51" i="77"/>
  <c r="T50" i="77"/>
  <c r="T40" i="77"/>
  <c r="R40" i="77"/>
  <c r="V40" i="77" s="1"/>
  <c r="Y40" i="77" s="1"/>
  <c r="AB40" i="77" s="1"/>
  <c r="T37" i="77"/>
  <c r="R34" i="77"/>
  <c r="R43" i="77"/>
  <c r="R47" i="77"/>
  <c r="T43" i="77"/>
  <c r="R55" i="77"/>
  <c r="T32" i="77"/>
  <c r="V32" i="77" s="1"/>
  <c r="Y32" i="77" s="1"/>
  <c r="AB32" i="77" s="1"/>
  <c r="T48" i="77"/>
  <c r="T61" i="77"/>
  <c r="V61" i="77" s="1"/>
  <c r="Y61" i="77" s="1"/>
  <c r="AB61" i="77" s="1"/>
  <c r="AD61" i="77" s="1"/>
  <c r="AE61" i="77" s="1"/>
  <c r="Z61" i="77" s="1"/>
  <c r="R60" i="77"/>
  <c r="T55" i="77"/>
  <c r="Z10" i="77"/>
  <c r="T33" i="77"/>
  <c r="T35" i="77"/>
  <c r="V35" i="77" s="1"/>
  <c r="Y35" i="77" s="1"/>
  <c r="AB35" i="77" s="1"/>
  <c r="T41" i="77"/>
  <c r="T44" i="77"/>
  <c r="T59" i="77"/>
  <c r="V59" i="77" s="1"/>
  <c r="Y59" i="77" s="1"/>
  <c r="AB59" i="77" s="1"/>
  <c r="T36" i="77"/>
  <c r="T30" i="77"/>
  <c r="T34" i="77"/>
  <c r="T38" i="77"/>
  <c r="T52" i="77"/>
  <c r="T42" i="77"/>
  <c r="T47" i="77"/>
  <c r="T46" i="77"/>
  <c r="T54" i="77"/>
  <c r="R48" i="77"/>
  <c r="R58" i="77"/>
  <c r="V58" i="77" s="1"/>
  <c r="Y58" i="77" s="1"/>
  <c r="AB58" i="77" s="1"/>
  <c r="R59" i="77"/>
  <c r="R52" i="77"/>
  <c r="R30" i="77"/>
  <c r="R44" i="77"/>
  <c r="R32" i="77"/>
  <c r="R38" i="77"/>
  <c r="T49" i="77"/>
  <c r="R53" i="77"/>
  <c r="V53" i="77" s="1"/>
  <c r="Y53" i="77" s="1"/>
  <c r="AB53" i="77" s="1"/>
  <c r="T31" i="77"/>
  <c r="R37" i="77"/>
  <c r="V37" i="77" s="1"/>
  <c r="Y37" i="77" s="1"/>
  <c r="AB37" i="77" s="1"/>
  <c r="R46" i="77"/>
  <c r="R41" i="77"/>
  <c r="R49" i="77"/>
  <c r="R50" i="77"/>
  <c r="T56" i="77"/>
  <c r="V56" i="77" s="1"/>
  <c r="Y56" i="77" s="1"/>
  <c r="AB56" i="77" s="1"/>
  <c r="T57" i="77"/>
  <c r="R31" i="77"/>
  <c r="R39" i="77"/>
  <c r="T39" i="77"/>
  <c r="V39" i="77" s="1"/>
  <c r="Y39" i="77" s="1"/>
  <c r="AB39" i="77" s="1"/>
  <c r="AD45" i="77"/>
  <c r="AE45" i="77" s="1"/>
  <c r="Z45" i="77" s="1"/>
  <c r="R36" i="77"/>
  <c r="R51" i="77"/>
  <c r="V51" i="77" s="1"/>
  <c r="Y51" i="77" s="1"/>
  <c r="AB51" i="77" s="1"/>
  <c r="R54" i="77"/>
  <c r="R57" i="77"/>
  <c r="V60" i="77"/>
  <c r="Y60" i="77" s="1"/>
  <c r="AB60" i="77" s="1"/>
  <c r="R33" i="77"/>
  <c r="R42" i="77"/>
  <c r="V41" i="77" l="1"/>
  <c r="Y41" i="77" s="1"/>
  <c r="AB41" i="77" s="1"/>
  <c r="V50" i="77"/>
  <c r="Y50" i="77" s="1"/>
  <c r="AB50" i="77" s="1"/>
  <c r="V54" i="77"/>
  <c r="Y54" i="77" s="1"/>
  <c r="AB54" i="77" s="1"/>
  <c r="V55" i="77"/>
  <c r="Y55" i="77" s="1"/>
  <c r="AB55" i="77" s="1"/>
  <c r="AC55" i="77" s="1"/>
  <c r="V52" i="77"/>
  <c r="Y52" i="77" s="1"/>
  <c r="AB52" i="77" s="1"/>
  <c r="V43" i="77"/>
  <c r="Y43" i="77" s="1"/>
  <c r="AB43" i="77" s="1"/>
  <c r="AD43" i="77" s="1"/>
  <c r="AE43" i="77" s="1"/>
  <c r="Z43" i="77" s="1"/>
  <c r="V46" i="77"/>
  <c r="Y46" i="77" s="1"/>
  <c r="AB46" i="77" s="1"/>
  <c r="AC46" i="77" s="1"/>
  <c r="V48" i="77"/>
  <c r="Y48" i="77" s="1"/>
  <c r="AB48" i="77" s="1"/>
  <c r="AC48" i="77" s="1"/>
  <c r="V47" i="77"/>
  <c r="Y47" i="77" s="1"/>
  <c r="AB47" i="77" s="1"/>
  <c r="AC47" i="77" s="1"/>
  <c r="V31" i="77"/>
  <c r="Y31" i="77" s="1"/>
  <c r="AB31" i="77" s="1"/>
  <c r="AD31" i="77" s="1"/>
  <c r="AE31" i="77" s="1"/>
  <c r="Z31" i="77" s="1"/>
  <c r="V30" i="77"/>
  <c r="Y30" i="77" s="1"/>
  <c r="V33" i="77"/>
  <c r="Y33" i="77" s="1"/>
  <c r="AB33" i="77" s="1"/>
  <c r="AD33" i="77" s="1"/>
  <c r="AE33" i="77" s="1"/>
  <c r="Z33" i="77" s="1"/>
  <c r="V34" i="77"/>
  <c r="Y34" i="77" s="1"/>
  <c r="AB34" i="77" s="1"/>
  <c r="AC34" i="77" s="1"/>
  <c r="AC61" i="77"/>
  <c r="AF61" i="77" s="1"/>
  <c r="V44" i="77"/>
  <c r="Y44" i="77" s="1"/>
  <c r="AB44" i="77" s="1"/>
  <c r="AC44" i="77" s="1"/>
  <c r="V42" i="77"/>
  <c r="Y42" i="77" s="1"/>
  <c r="AB42" i="77" s="1"/>
  <c r="AC42" i="77" s="1"/>
  <c r="V38" i="77"/>
  <c r="Y38" i="77" s="1"/>
  <c r="AB38" i="77" s="1"/>
  <c r="AD38" i="77" s="1"/>
  <c r="AE38" i="77" s="1"/>
  <c r="Z38" i="77" s="1"/>
  <c r="V36" i="77"/>
  <c r="Y36" i="77" s="1"/>
  <c r="AB36" i="77" s="1"/>
  <c r="AD36" i="77" s="1"/>
  <c r="AE36" i="77" s="1"/>
  <c r="Z36" i="77" s="1"/>
  <c r="AD58" i="77"/>
  <c r="AE58" i="77" s="1"/>
  <c r="Z58" i="77" s="1"/>
  <c r="AC58" i="77"/>
  <c r="AF45" i="77"/>
  <c r="AC54" i="77"/>
  <c r="AD54" i="77"/>
  <c r="AE54" i="77" s="1"/>
  <c r="Z54" i="77" s="1"/>
  <c r="AC41" i="77"/>
  <c r="AD41" i="77"/>
  <c r="AE41" i="77" s="1"/>
  <c r="Z41" i="77" s="1"/>
  <c r="AC50" i="77"/>
  <c r="AD50" i="77"/>
  <c r="AE50" i="77" s="1"/>
  <c r="Z50" i="77" s="1"/>
  <c r="AD37" i="77"/>
  <c r="AE37" i="77" s="1"/>
  <c r="Z37" i="77" s="1"/>
  <c r="AC37" i="77"/>
  <c r="AC39" i="77"/>
  <c r="AD39" i="77"/>
  <c r="AE39" i="77" s="1"/>
  <c r="Z39" i="77" s="1"/>
  <c r="AC35" i="77"/>
  <c r="AD35" i="77"/>
  <c r="AE35" i="77" s="1"/>
  <c r="Z35" i="77" s="1"/>
  <c r="AC51" i="77"/>
  <c r="AD51" i="77"/>
  <c r="AE51" i="77" s="1"/>
  <c r="Z51" i="77" s="1"/>
  <c r="AD60" i="77"/>
  <c r="AE60" i="77" s="1"/>
  <c r="Z60" i="77" s="1"/>
  <c r="AC60" i="77"/>
  <c r="AC40" i="77"/>
  <c r="AD40" i="77"/>
  <c r="AE40" i="77" s="1"/>
  <c r="Z40" i="77" s="1"/>
  <c r="V57" i="77"/>
  <c r="Y57" i="77" s="1"/>
  <c r="AB57" i="77" s="1"/>
  <c r="AD52" i="77"/>
  <c r="AE52" i="77" s="1"/>
  <c r="Z52" i="77" s="1"/>
  <c r="AC52" i="77"/>
  <c r="AC53" i="77"/>
  <c r="AD53" i="77"/>
  <c r="AE53" i="77" s="1"/>
  <c r="Z53" i="77" s="1"/>
  <c r="AC59" i="77"/>
  <c r="AD59" i="77"/>
  <c r="AE59" i="77" s="1"/>
  <c r="Z59" i="77" s="1"/>
  <c r="AC31" i="77"/>
  <c r="AC56" i="77"/>
  <c r="AD56" i="77"/>
  <c r="AE56" i="77" s="1"/>
  <c r="Z56" i="77" s="1"/>
  <c r="V49" i="77"/>
  <c r="Y49" i="77" s="1"/>
  <c r="AB49" i="77" s="1"/>
  <c r="AC32" i="77"/>
  <c r="AD32" i="77"/>
  <c r="AE32" i="77" s="1"/>
  <c r="Z32" i="77" s="1"/>
  <c r="AD55" i="77" l="1"/>
  <c r="AE55" i="77" s="1"/>
  <c r="Z55" i="77" s="1"/>
  <c r="AC38" i="77"/>
  <c r="AD34" i="77"/>
  <c r="AE34" i="77" s="1"/>
  <c r="Z34" i="77" s="1"/>
  <c r="AC43" i="77"/>
  <c r="AF43" i="77" s="1"/>
  <c r="AD48" i="77"/>
  <c r="AE48" i="77" s="1"/>
  <c r="Z48" i="77" s="1"/>
  <c r="AC33" i="77"/>
  <c r="AF33" i="77" s="1"/>
  <c r="AD42" i="77"/>
  <c r="AE42" i="77" s="1"/>
  <c r="Z42" i="77" s="1"/>
  <c r="AD46" i="77"/>
  <c r="AE46" i="77" s="1"/>
  <c r="Z46" i="77" s="1"/>
  <c r="AD47" i="77"/>
  <c r="AE47" i="77" s="1"/>
  <c r="Z47" i="77" s="1"/>
  <c r="AC36" i="77"/>
  <c r="AF36" i="77" s="1"/>
  <c r="AF54" i="77"/>
  <c r="AF37" i="77"/>
  <c r="AD44" i="77"/>
  <c r="AE44" i="77" s="1"/>
  <c r="Z44" i="77" s="1"/>
  <c r="AF59" i="77"/>
  <c r="AF39" i="77"/>
  <c r="AF50" i="77"/>
  <c r="AF58" i="77"/>
  <c r="AF32" i="77"/>
  <c r="AF52" i="77"/>
  <c r="Y62" i="77"/>
  <c r="AB30" i="77"/>
  <c r="AF38" i="77"/>
  <c r="AF55" i="77"/>
  <c r="AF31" i="77"/>
  <c r="AF40" i="77"/>
  <c r="AF35" i="77"/>
  <c r="AF41" i="77"/>
  <c r="AD49" i="77"/>
  <c r="AE49" i="77" s="1"/>
  <c r="Z49" i="77" s="1"/>
  <c r="AC49" i="77"/>
  <c r="AF60" i="77"/>
  <c r="AF56" i="77"/>
  <c r="V62" i="77"/>
  <c r="AF53" i="77"/>
  <c r="AC57" i="77"/>
  <c r="AD57" i="77"/>
  <c r="AE57" i="77" s="1"/>
  <c r="Z57" i="77" s="1"/>
  <c r="AF51" i="77"/>
  <c r="AF48" i="77" l="1"/>
  <c r="AF47" i="77"/>
  <c r="AF34" i="77"/>
  <c r="AF42" i="77"/>
  <c r="AF44" i="77"/>
  <c r="AF46" i="77"/>
  <c r="AF57" i="77"/>
  <c r="AF49" i="77"/>
  <c r="AD30" i="77"/>
  <c r="AE30" i="77" s="1"/>
  <c r="Z30" i="77" s="1"/>
  <c r="Z62" i="77" s="1"/>
  <c r="Z65" i="77" s="1"/>
  <c r="Z8" i="77" s="1"/>
  <c r="AC30" i="77"/>
  <c r="Z63" i="77" l="1"/>
  <c r="AF30" i="77"/>
  <c r="Z3" i="77"/>
  <c r="AB10" i="77"/>
  <c r="AA62" i="76" l="1"/>
  <c r="Z66" i="76" s="1"/>
  <c r="X62" i="76"/>
  <c r="M61" i="76"/>
  <c r="Q61" i="76" s="1"/>
  <c r="L61" i="76"/>
  <c r="P61" i="76" s="1"/>
  <c r="K61" i="76"/>
  <c r="J61" i="76"/>
  <c r="G61" i="76"/>
  <c r="O61" i="76" s="1"/>
  <c r="F61" i="76"/>
  <c r="N61" i="76" s="1"/>
  <c r="E61" i="76"/>
  <c r="D61" i="76"/>
  <c r="L60" i="76"/>
  <c r="P60" i="76" s="1"/>
  <c r="K60" i="76"/>
  <c r="M60" i="76" s="1"/>
  <c r="Q60" i="76" s="1"/>
  <c r="J60" i="76"/>
  <c r="G60" i="76"/>
  <c r="O60" i="76" s="1"/>
  <c r="E60" i="76"/>
  <c r="D60" i="76"/>
  <c r="F60" i="76" s="1"/>
  <c r="N60" i="76" s="1"/>
  <c r="K59" i="76"/>
  <c r="M59" i="76" s="1"/>
  <c r="Q59" i="76" s="1"/>
  <c r="J59" i="76"/>
  <c r="L59" i="76" s="1"/>
  <c r="P59" i="76" s="1"/>
  <c r="E59" i="76"/>
  <c r="G59" i="76" s="1"/>
  <c r="O59" i="76" s="1"/>
  <c r="D59" i="76"/>
  <c r="F59" i="76" s="1"/>
  <c r="N59" i="76" s="1"/>
  <c r="K58" i="76"/>
  <c r="M58" i="76" s="1"/>
  <c r="Q58" i="76" s="1"/>
  <c r="J58" i="76"/>
  <c r="L58" i="76" s="1"/>
  <c r="P58" i="76" s="1"/>
  <c r="E58" i="76"/>
  <c r="G58" i="76" s="1"/>
  <c r="O58" i="76" s="1"/>
  <c r="D58" i="76"/>
  <c r="F58" i="76" s="1"/>
  <c r="N58" i="76" s="1"/>
  <c r="K57" i="76"/>
  <c r="M57" i="76" s="1"/>
  <c r="Q57" i="76" s="1"/>
  <c r="J57" i="76"/>
  <c r="L57" i="76" s="1"/>
  <c r="P57" i="76" s="1"/>
  <c r="E57" i="76"/>
  <c r="G57" i="76" s="1"/>
  <c r="O57" i="76" s="1"/>
  <c r="D57" i="76"/>
  <c r="F57" i="76" s="1"/>
  <c r="N57" i="76" s="1"/>
  <c r="M56" i="76"/>
  <c r="Q56" i="76" s="1"/>
  <c r="L56" i="76"/>
  <c r="P56" i="76" s="1"/>
  <c r="K56" i="76"/>
  <c r="J56" i="76"/>
  <c r="G56" i="76"/>
  <c r="O56" i="76" s="1"/>
  <c r="E56" i="76"/>
  <c r="D56" i="76"/>
  <c r="F56" i="76" s="1"/>
  <c r="N56" i="76" s="1"/>
  <c r="M55" i="76"/>
  <c r="Q55" i="76" s="1"/>
  <c r="L55" i="76"/>
  <c r="P55" i="76" s="1"/>
  <c r="K55" i="76"/>
  <c r="J55" i="76"/>
  <c r="G55" i="76"/>
  <c r="O55" i="76" s="1"/>
  <c r="E55" i="76"/>
  <c r="D55" i="76"/>
  <c r="F55" i="76" s="1"/>
  <c r="N55" i="76" s="1"/>
  <c r="K54" i="76"/>
  <c r="M54" i="76" s="1"/>
  <c r="Q54" i="76" s="1"/>
  <c r="J54" i="76"/>
  <c r="L54" i="76" s="1"/>
  <c r="P54" i="76" s="1"/>
  <c r="E54" i="76"/>
  <c r="G54" i="76" s="1"/>
  <c r="O54" i="76" s="1"/>
  <c r="D54" i="76"/>
  <c r="F54" i="76" s="1"/>
  <c r="N54" i="76" s="1"/>
  <c r="K53" i="76"/>
  <c r="M53" i="76" s="1"/>
  <c r="Q53" i="76" s="1"/>
  <c r="J53" i="76"/>
  <c r="L53" i="76" s="1"/>
  <c r="P53" i="76" s="1"/>
  <c r="E53" i="76"/>
  <c r="G53" i="76" s="1"/>
  <c r="O53" i="76" s="1"/>
  <c r="D53" i="76"/>
  <c r="F53" i="76" s="1"/>
  <c r="N53" i="76" s="1"/>
  <c r="K52" i="76"/>
  <c r="M52" i="76" s="1"/>
  <c r="Q52" i="76" s="1"/>
  <c r="J52" i="76"/>
  <c r="L52" i="76" s="1"/>
  <c r="P52" i="76" s="1"/>
  <c r="E52" i="76"/>
  <c r="G52" i="76" s="1"/>
  <c r="O52" i="76" s="1"/>
  <c r="D52" i="76"/>
  <c r="F52" i="76" s="1"/>
  <c r="N52" i="76" s="1"/>
  <c r="K51" i="76"/>
  <c r="M51" i="76" s="1"/>
  <c r="Q51" i="76" s="1"/>
  <c r="J51" i="76"/>
  <c r="L51" i="76" s="1"/>
  <c r="P51" i="76" s="1"/>
  <c r="E51" i="76"/>
  <c r="G51" i="76" s="1"/>
  <c r="O51" i="76" s="1"/>
  <c r="D51" i="76"/>
  <c r="F51" i="76" s="1"/>
  <c r="N51" i="76" s="1"/>
  <c r="M50" i="76"/>
  <c r="Q50" i="76" s="1"/>
  <c r="L50" i="76"/>
  <c r="P50" i="76" s="1"/>
  <c r="K50" i="76"/>
  <c r="J50" i="76"/>
  <c r="G50" i="76"/>
  <c r="O50" i="76" s="1"/>
  <c r="E50" i="76"/>
  <c r="D50" i="76"/>
  <c r="F50" i="76" s="1"/>
  <c r="N50" i="76" s="1"/>
  <c r="M49" i="76"/>
  <c r="Q49" i="76" s="1"/>
  <c r="L49" i="76"/>
  <c r="P49" i="76" s="1"/>
  <c r="K49" i="76"/>
  <c r="J49" i="76"/>
  <c r="G49" i="76"/>
  <c r="O49" i="76" s="1"/>
  <c r="F49" i="76"/>
  <c r="N49" i="76" s="1"/>
  <c r="E49" i="76"/>
  <c r="D49" i="76"/>
  <c r="M48" i="76"/>
  <c r="Q48" i="76" s="1"/>
  <c r="L48" i="76"/>
  <c r="P48" i="76" s="1"/>
  <c r="K48" i="76"/>
  <c r="J48" i="76"/>
  <c r="G48" i="76"/>
  <c r="O48" i="76" s="1"/>
  <c r="F48" i="76"/>
  <c r="N48" i="76" s="1"/>
  <c r="E48" i="76"/>
  <c r="D48" i="76"/>
  <c r="K47" i="76"/>
  <c r="M47" i="76" s="1"/>
  <c r="Q47" i="76" s="1"/>
  <c r="J47" i="76"/>
  <c r="L47" i="76" s="1"/>
  <c r="P47" i="76" s="1"/>
  <c r="E47" i="76"/>
  <c r="G47" i="76" s="1"/>
  <c r="O47" i="76" s="1"/>
  <c r="D47" i="76"/>
  <c r="F47" i="76" s="1"/>
  <c r="N47" i="76" s="1"/>
  <c r="K46" i="76"/>
  <c r="M46" i="76" s="1"/>
  <c r="Q46" i="76" s="1"/>
  <c r="J46" i="76"/>
  <c r="L46" i="76" s="1"/>
  <c r="P46" i="76" s="1"/>
  <c r="E46" i="76"/>
  <c r="G46" i="76" s="1"/>
  <c r="O46" i="76" s="1"/>
  <c r="D46" i="76"/>
  <c r="F46" i="76" s="1"/>
  <c r="N46" i="76" s="1"/>
  <c r="K45" i="76"/>
  <c r="M45" i="76" s="1"/>
  <c r="Q45" i="76" s="1"/>
  <c r="J45" i="76"/>
  <c r="L45" i="76" s="1"/>
  <c r="P45" i="76" s="1"/>
  <c r="E45" i="76"/>
  <c r="G45" i="76" s="1"/>
  <c r="O45" i="76" s="1"/>
  <c r="D45" i="76"/>
  <c r="F45" i="76" s="1"/>
  <c r="N45" i="76" s="1"/>
  <c r="K44" i="76"/>
  <c r="M44" i="76" s="1"/>
  <c r="Q44" i="76" s="1"/>
  <c r="J44" i="76"/>
  <c r="L44" i="76" s="1"/>
  <c r="P44" i="76" s="1"/>
  <c r="E44" i="76"/>
  <c r="G44" i="76" s="1"/>
  <c r="O44" i="76" s="1"/>
  <c r="D44" i="76"/>
  <c r="F44" i="76" s="1"/>
  <c r="N44" i="76" s="1"/>
  <c r="K43" i="76"/>
  <c r="M43" i="76" s="1"/>
  <c r="Q43" i="76" s="1"/>
  <c r="J43" i="76"/>
  <c r="L43" i="76" s="1"/>
  <c r="P43" i="76" s="1"/>
  <c r="E43" i="76"/>
  <c r="G43" i="76" s="1"/>
  <c r="O43" i="76" s="1"/>
  <c r="D43" i="76"/>
  <c r="F43" i="76" s="1"/>
  <c r="N43" i="76" s="1"/>
  <c r="M42" i="76"/>
  <c r="Q42" i="76" s="1"/>
  <c r="L42" i="76"/>
  <c r="P42" i="76" s="1"/>
  <c r="K42" i="76"/>
  <c r="J42" i="76"/>
  <c r="G42" i="76"/>
  <c r="O42" i="76" s="1"/>
  <c r="F42" i="76"/>
  <c r="N42" i="76" s="1"/>
  <c r="E42" i="76"/>
  <c r="D42" i="76"/>
  <c r="M41" i="76"/>
  <c r="Q41" i="76" s="1"/>
  <c r="L41" i="76"/>
  <c r="P41" i="76" s="1"/>
  <c r="K41" i="76"/>
  <c r="J41" i="76"/>
  <c r="G41" i="76"/>
  <c r="O41" i="76" s="1"/>
  <c r="E41" i="76"/>
  <c r="D41" i="76"/>
  <c r="F41" i="76" s="1"/>
  <c r="N41" i="76" s="1"/>
  <c r="K40" i="76"/>
  <c r="M40" i="76" s="1"/>
  <c r="Q40" i="76" s="1"/>
  <c r="J40" i="76"/>
  <c r="L40" i="76" s="1"/>
  <c r="P40" i="76" s="1"/>
  <c r="E40" i="76"/>
  <c r="G40" i="76" s="1"/>
  <c r="O40" i="76" s="1"/>
  <c r="D40" i="76"/>
  <c r="F40" i="76" s="1"/>
  <c r="N40" i="76" s="1"/>
  <c r="K39" i="76"/>
  <c r="M39" i="76" s="1"/>
  <c r="Q39" i="76" s="1"/>
  <c r="J39" i="76"/>
  <c r="L39" i="76" s="1"/>
  <c r="P39" i="76" s="1"/>
  <c r="E39" i="76"/>
  <c r="G39" i="76" s="1"/>
  <c r="O39" i="76" s="1"/>
  <c r="D39" i="76"/>
  <c r="F39" i="76" s="1"/>
  <c r="N39" i="76" s="1"/>
  <c r="K38" i="76"/>
  <c r="M38" i="76" s="1"/>
  <c r="Q38" i="76" s="1"/>
  <c r="J38" i="76"/>
  <c r="L38" i="76" s="1"/>
  <c r="P38" i="76" s="1"/>
  <c r="E38" i="76"/>
  <c r="G38" i="76" s="1"/>
  <c r="O38" i="76" s="1"/>
  <c r="D38" i="76"/>
  <c r="F38" i="76" s="1"/>
  <c r="N38" i="76" s="1"/>
  <c r="K37" i="76"/>
  <c r="M37" i="76" s="1"/>
  <c r="Q37" i="76" s="1"/>
  <c r="J37" i="76"/>
  <c r="L37" i="76" s="1"/>
  <c r="P37" i="76" s="1"/>
  <c r="E37" i="76"/>
  <c r="G37" i="76" s="1"/>
  <c r="O37" i="76" s="1"/>
  <c r="D37" i="76"/>
  <c r="F37" i="76" s="1"/>
  <c r="N37" i="76" s="1"/>
  <c r="K36" i="76"/>
  <c r="M36" i="76" s="1"/>
  <c r="Q36" i="76" s="1"/>
  <c r="J36" i="76"/>
  <c r="L36" i="76" s="1"/>
  <c r="P36" i="76" s="1"/>
  <c r="E36" i="76"/>
  <c r="G36" i="76" s="1"/>
  <c r="O36" i="76" s="1"/>
  <c r="D36" i="76"/>
  <c r="F36" i="76" s="1"/>
  <c r="N36" i="76" s="1"/>
  <c r="M35" i="76"/>
  <c r="Q35" i="76" s="1"/>
  <c r="L35" i="76"/>
  <c r="P35" i="76" s="1"/>
  <c r="T35" i="76" s="1"/>
  <c r="K35" i="76"/>
  <c r="J35" i="76"/>
  <c r="G35" i="76"/>
  <c r="O35" i="76" s="1"/>
  <c r="F35" i="76"/>
  <c r="N35" i="76" s="1"/>
  <c r="E35" i="76"/>
  <c r="D35" i="76"/>
  <c r="M34" i="76"/>
  <c r="Q34" i="76" s="1"/>
  <c r="L34" i="76"/>
  <c r="P34" i="76" s="1"/>
  <c r="K34" i="76"/>
  <c r="J34" i="76"/>
  <c r="G34" i="76"/>
  <c r="O34" i="76" s="1"/>
  <c r="F34" i="76"/>
  <c r="N34" i="76" s="1"/>
  <c r="E34" i="76"/>
  <c r="D34" i="76"/>
  <c r="K33" i="76"/>
  <c r="M33" i="76" s="1"/>
  <c r="Q33" i="76" s="1"/>
  <c r="J33" i="76"/>
  <c r="L33" i="76" s="1"/>
  <c r="P33" i="76" s="1"/>
  <c r="E33" i="76"/>
  <c r="G33" i="76" s="1"/>
  <c r="O33" i="76" s="1"/>
  <c r="D33" i="76"/>
  <c r="F33" i="76" s="1"/>
  <c r="N33" i="76" s="1"/>
  <c r="K32" i="76"/>
  <c r="M32" i="76" s="1"/>
  <c r="Q32" i="76" s="1"/>
  <c r="J32" i="76"/>
  <c r="L32" i="76" s="1"/>
  <c r="P32" i="76" s="1"/>
  <c r="E32" i="76"/>
  <c r="G32" i="76" s="1"/>
  <c r="O32" i="76" s="1"/>
  <c r="D32" i="76"/>
  <c r="F32" i="76" s="1"/>
  <c r="N32" i="76" s="1"/>
  <c r="R32" i="76" s="1"/>
  <c r="K31" i="76"/>
  <c r="M31" i="76" s="1"/>
  <c r="Q31" i="76" s="1"/>
  <c r="J31" i="76"/>
  <c r="L31" i="76" s="1"/>
  <c r="P31" i="76" s="1"/>
  <c r="E31" i="76"/>
  <c r="G31" i="76" s="1"/>
  <c r="O31" i="76" s="1"/>
  <c r="D31" i="76"/>
  <c r="F31" i="76" s="1"/>
  <c r="N31" i="76" s="1"/>
  <c r="K30" i="76"/>
  <c r="M30" i="76" s="1"/>
  <c r="Q30" i="76" s="1"/>
  <c r="J30" i="76"/>
  <c r="L30" i="76" s="1"/>
  <c r="P30" i="76" s="1"/>
  <c r="E30" i="76"/>
  <c r="G30" i="76" s="1"/>
  <c r="O30" i="76" s="1"/>
  <c r="D30" i="76"/>
  <c r="F30" i="76" s="1"/>
  <c r="N30" i="76" s="1"/>
  <c r="Z21" i="76"/>
  <c r="U3" i="76" s="1"/>
  <c r="U12" i="76"/>
  <c r="Z12" i="76" s="1"/>
  <c r="U10" i="76"/>
  <c r="U8" i="76"/>
  <c r="U6" i="76"/>
  <c r="Z6" i="76" s="1"/>
  <c r="R37" i="76" l="1"/>
  <c r="T50" i="76"/>
  <c r="T60" i="76"/>
  <c r="R60" i="76"/>
  <c r="T58" i="76"/>
  <c r="R57" i="76"/>
  <c r="R46" i="76"/>
  <c r="T55" i="76"/>
  <c r="T53" i="76"/>
  <c r="T44" i="76"/>
  <c r="T40" i="76"/>
  <c r="T37" i="76"/>
  <c r="V37" i="76" s="1"/>
  <c r="Y37" i="76" s="1"/>
  <c r="AB37" i="76" s="1"/>
  <c r="AC37" i="76" s="1"/>
  <c r="R36" i="76"/>
  <c r="T32" i="76"/>
  <c r="V32" i="76" s="1"/>
  <c r="Y32" i="76" s="1"/>
  <c r="AB32" i="76" s="1"/>
  <c r="T46" i="76"/>
  <c r="V46" i="76" s="1"/>
  <c r="Y46" i="76" s="1"/>
  <c r="AB46" i="76" s="1"/>
  <c r="AC46" i="76" s="1"/>
  <c r="R48" i="76"/>
  <c r="T61" i="76"/>
  <c r="T38" i="76"/>
  <c r="T41" i="76"/>
  <c r="T47" i="76"/>
  <c r="T48" i="76"/>
  <c r="T42" i="76"/>
  <c r="T43" i="76"/>
  <c r="T49" i="76"/>
  <c r="T52" i="76"/>
  <c r="R30" i="76"/>
  <c r="R34" i="76"/>
  <c r="R41" i="76"/>
  <c r="R35" i="76"/>
  <c r="V35" i="76" s="1"/>
  <c r="Y35" i="76" s="1"/>
  <c r="AB35" i="76" s="1"/>
  <c r="R38" i="76"/>
  <c r="R39" i="76"/>
  <c r="R43" i="76"/>
  <c r="Z10" i="76"/>
  <c r="T34" i="76"/>
  <c r="T30" i="76"/>
  <c r="T31" i="76"/>
  <c r="T36" i="76"/>
  <c r="R44" i="76"/>
  <c r="R50" i="76"/>
  <c r="V50" i="76" s="1"/>
  <c r="Y50" i="76" s="1"/>
  <c r="AB50" i="76" s="1"/>
  <c r="R53" i="76"/>
  <c r="R56" i="76"/>
  <c r="R59" i="76"/>
  <c r="R31" i="76"/>
  <c r="T39" i="76"/>
  <c r="R40" i="76"/>
  <c r="V40" i="76" s="1"/>
  <c r="Y40" i="76" s="1"/>
  <c r="AB40" i="76" s="1"/>
  <c r="R49" i="76"/>
  <c r="R52" i="76"/>
  <c r="R55" i="76"/>
  <c r="V55" i="76" s="1"/>
  <c r="Y55" i="76" s="1"/>
  <c r="AB55" i="76" s="1"/>
  <c r="T57" i="76"/>
  <c r="R58" i="76"/>
  <c r="T33" i="76"/>
  <c r="R45" i="76"/>
  <c r="R51" i="76"/>
  <c r="R54" i="76"/>
  <c r="R33" i="76"/>
  <c r="R42" i="76"/>
  <c r="T45" i="76"/>
  <c r="R47" i="76"/>
  <c r="T51" i="76"/>
  <c r="T54" i="76"/>
  <c r="T56" i="76"/>
  <c r="V56" i="76" s="1"/>
  <c r="Y56" i="76" s="1"/>
  <c r="AB56" i="76" s="1"/>
  <c r="T59" i="76"/>
  <c r="V59" i="76" s="1"/>
  <c r="Y59" i="76" s="1"/>
  <c r="AB59" i="76" s="1"/>
  <c r="R61" i="76"/>
  <c r="V60" i="76" l="1"/>
  <c r="Y60" i="76" s="1"/>
  <c r="AB60" i="76" s="1"/>
  <c r="V44" i="76"/>
  <c r="Y44" i="76" s="1"/>
  <c r="AB44" i="76" s="1"/>
  <c r="V48" i="76"/>
  <c r="Y48" i="76" s="1"/>
  <c r="AB48" i="76" s="1"/>
  <c r="V58" i="76"/>
  <c r="Y58" i="76" s="1"/>
  <c r="AB58" i="76" s="1"/>
  <c r="V57" i="76"/>
  <c r="Y57" i="76" s="1"/>
  <c r="AB57" i="76" s="1"/>
  <c r="V61" i="76"/>
  <c r="Y61" i="76" s="1"/>
  <c r="AB61" i="76" s="1"/>
  <c r="V53" i="76"/>
  <c r="Y53" i="76" s="1"/>
  <c r="AB53" i="76" s="1"/>
  <c r="V54" i="76"/>
  <c r="Y54" i="76" s="1"/>
  <c r="AB54" i="76" s="1"/>
  <c r="AD54" i="76" s="1"/>
  <c r="AE54" i="76" s="1"/>
  <c r="Z54" i="76" s="1"/>
  <c r="AD46" i="76"/>
  <c r="AE46" i="76" s="1"/>
  <c r="Z46" i="76" s="1"/>
  <c r="V39" i="76"/>
  <c r="Y39" i="76" s="1"/>
  <c r="AB39" i="76" s="1"/>
  <c r="AC39" i="76" s="1"/>
  <c r="V38" i="76"/>
  <c r="Y38" i="76" s="1"/>
  <c r="AB38" i="76" s="1"/>
  <c r="AD38" i="76" s="1"/>
  <c r="AE38" i="76" s="1"/>
  <c r="Z38" i="76" s="1"/>
  <c r="AD37" i="76"/>
  <c r="AE37" i="76" s="1"/>
  <c r="Z37" i="76" s="1"/>
  <c r="V36" i="76"/>
  <c r="Y36" i="76" s="1"/>
  <c r="AB36" i="76" s="1"/>
  <c r="AD36" i="76" s="1"/>
  <c r="AE36" i="76" s="1"/>
  <c r="Z36" i="76" s="1"/>
  <c r="V30" i="76"/>
  <c r="AD48" i="76"/>
  <c r="AE48" i="76" s="1"/>
  <c r="Z48" i="76" s="1"/>
  <c r="AC48" i="76"/>
  <c r="V34" i="76"/>
  <c r="Y34" i="76" s="1"/>
  <c r="AB34" i="76" s="1"/>
  <c r="AC34" i="76" s="1"/>
  <c r="V42" i="76"/>
  <c r="Y42" i="76" s="1"/>
  <c r="AB42" i="76" s="1"/>
  <c r="AD42" i="76" s="1"/>
  <c r="AE42" i="76" s="1"/>
  <c r="Z42" i="76" s="1"/>
  <c r="V47" i="76"/>
  <c r="Y47" i="76" s="1"/>
  <c r="AB47" i="76" s="1"/>
  <c r="AC47" i="76" s="1"/>
  <c r="V41" i="76"/>
  <c r="Y41" i="76" s="1"/>
  <c r="AB41" i="76" s="1"/>
  <c r="AC41" i="76" s="1"/>
  <c r="V52" i="76"/>
  <c r="Y52" i="76" s="1"/>
  <c r="AB52" i="76" s="1"/>
  <c r="AC52" i="76" s="1"/>
  <c r="V49" i="76"/>
  <c r="Y49" i="76" s="1"/>
  <c r="AB49" i="76" s="1"/>
  <c r="AC49" i="76" s="1"/>
  <c r="V43" i="76"/>
  <c r="Y43" i="76" s="1"/>
  <c r="AB43" i="76" s="1"/>
  <c r="AC43" i="76" s="1"/>
  <c r="AC58" i="76"/>
  <c r="AD58" i="76"/>
  <c r="AE58" i="76" s="1"/>
  <c r="Z58" i="76" s="1"/>
  <c r="AC53" i="76"/>
  <c r="AD53" i="76"/>
  <c r="AE53" i="76" s="1"/>
  <c r="Z53" i="76" s="1"/>
  <c r="AC44" i="76"/>
  <c r="AD44" i="76"/>
  <c r="AE44" i="76" s="1"/>
  <c r="Z44" i="76" s="1"/>
  <c r="AC55" i="76"/>
  <c r="AD55" i="76"/>
  <c r="AE55" i="76" s="1"/>
  <c r="Z55" i="76" s="1"/>
  <c r="AD32" i="76"/>
  <c r="AE32" i="76" s="1"/>
  <c r="Z32" i="76" s="1"/>
  <c r="AC32" i="76"/>
  <c r="AD56" i="76"/>
  <c r="AE56" i="76" s="1"/>
  <c r="Z56" i="76" s="1"/>
  <c r="AC56" i="76"/>
  <c r="AC50" i="76"/>
  <c r="AD50" i="76"/>
  <c r="AE50" i="76" s="1"/>
  <c r="Z50" i="76" s="1"/>
  <c r="AD57" i="76"/>
  <c r="AE57" i="76" s="1"/>
  <c r="Z57" i="76" s="1"/>
  <c r="AC57" i="76"/>
  <c r="AC61" i="76"/>
  <c r="AD61" i="76"/>
  <c r="AE61" i="76" s="1"/>
  <c r="Z61" i="76" s="1"/>
  <c r="AC40" i="76"/>
  <c r="AD40" i="76"/>
  <c r="AE40" i="76" s="1"/>
  <c r="Z40" i="76" s="1"/>
  <c r="V51" i="76"/>
  <c r="Y51" i="76" s="1"/>
  <c r="AB51" i="76" s="1"/>
  <c r="V31" i="76"/>
  <c r="Y31" i="76" s="1"/>
  <c r="AB31" i="76" s="1"/>
  <c r="AF37" i="76"/>
  <c r="Y30" i="76"/>
  <c r="V45" i="76"/>
  <c r="Y45" i="76" s="1"/>
  <c r="AB45" i="76" s="1"/>
  <c r="V33" i="76"/>
  <c r="Y33" i="76" s="1"/>
  <c r="AB33" i="76" s="1"/>
  <c r="AD35" i="76"/>
  <c r="AE35" i="76" s="1"/>
  <c r="Z35" i="76" s="1"/>
  <c r="AC35" i="76"/>
  <c r="AD59" i="76"/>
  <c r="AE59" i="76" s="1"/>
  <c r="Z59" i="76" s="1"/>
  <c r="AC59" i="76"/>
  <c r="AD60" i="76"/>
  <c r="AE60" i="76" s="1"/>
  <c r="Z60" i="76" s="1"/>
  <c r="AC60" i="76"/>
  <c r="AF48" i="76" l="1"/>
  <c r="AC54" i="76"/>
  <c r="AF54" i="76" s="1"/>
  <c r="AF59" i="76"/>
  <c r="AF46" i="76"/>
  <c r="AD34" i="76"/>
  <c r="AE34" i="76" s="1"/>
  <c r="Z34" i="76" s="1"/>
  <c r="AD52" i="76"/>
  <c r="AE52" i="76" s="1"/>
  <c r="Z52" i="76" s="1"/>
  <c r="AD49" i="76"/>
  <c r="AE49" i="76" s="1"/>
  <c r="Z49" i="76" s="1"/>
  <c r="AF60" i="76"/>
  <c r="AD47" i="76"/>
  <c r="AE47" i="76" s="1"/>
  <c r="Z47" i="76" s="1"/>
  <c r="AD43" i="76"/>
  <c r="AE43" i="76" s="1"/>
  <c r="Z43" i="76" s="1"/>
  <c r="AD39" i="76"/>
  <c r="AE39" i="76" s="1"/>
  <c r="Z39" i="76" s="1"/>
  <c r="AC38" i="76"/>
  <c r="AF38" i="76" s="1"/>
  <c r="AC36" i="76"/>
  <c r="AF36" i="76" s="1"/>
  <c r="AC42" i="76"/>
  <c r="AF42" i="76" s="1"/>
  <c r="AD41" i="76"/>
  <c r="AE41" i="76" s="1"/>
  <c r="Z41" i="76" s="1"/>
  <c r="AF56" i="76"/>
  <c r="AF44" i="76"/>
  <c r="AD33" i="76"/>
  <c r="AE33" i="76" s="1"/>
  <c r="Z33" i="76" s="1"/>
  <c r="AC33" i="76"/>
  <c r="AF40" i="76"/>
  <c r="AF61" i="76"/>
  <c r="AF55" i="76"/>
  <c r="AF53" i="76"/>
  <c r="AD45" i="76"/>
  <c r="AE45" i="76" s="1"/>
  <c r="Z45" i="76" s="1"/>
  <c r="AC45" i="76"/>
  <c r="AF57" i="76"/>
  <c r="AF32" i="76"/>
  <c r="V62" i="76"/>
  <c r="Y62" i="76"/>
  <c r="AB30" i="76"/>
  <c r="AC31" i="76"/>
  <c r="AD31" i="76"/>
  <c r="AE31" i="76" s="1"/>
  <c r="Z31" i="76" s="1"/>
  <c r="AF35" i="76"/>
  <c r="AD51" i="76"/>
  <c r="AE51" i="76" s="1"/>
  <c r="Z51" i="76" s="1"/>
  <c r="AC51" i="76"/>
  <c r="AF50" i="76"/>
  <c r="AF58" i="76"/>
  <c r="AF34" i="76" l="1"/>
  <c r="AF49" i="76"/>
  <c r="AF52" i="76"/>
  <c r="AF47" i="76"/>
  <c r="AF45" i="76"/>
  <c r="AF43" i="76"/>
  <c r="AF39" i="76"/>
  <c r="AF41" i="76"/>
  <c r="AF51" i="76"/>
  <c r="AF33" i="76"/>
  <c r="AF31" i="76"/>
  <c r="AC30" i="76"/>
  <c r="AD30" i="76"/>
  <c r="AE30" i="76" s="1"/>
  <c r="Z30" i="76" s="1"/>
  <c r="Z62" i="76" s="1"/>
  <c r="Z65" i="76" s="1"/>
  <c r="Z8" i="76" s="1"/>
  <c r="Z63" i="76" l="1"/>
  <c r="AB10" i="76"/>
  <c r="Z3" i="76"/>
  <c r="AF30" i="76"/>
  <c r="AA62" i="75" l="1"/>
  <c r="Z66" i="75" s="1"/>
  <c r="X62" i="75"/>
  <c r="M61" i="75"/>
  <c r="Q61" i="75" s="1"/>
  <c r="L61" i="75"/>
  <c r="P61" i="75" s="1"/>
  <c r="T61" i="75" s="1"/>
  <c r="K61" i="75"/>
  <c r="J61" i="75"/>
  <c r="G61" i="75"/>
  <c r="O61" i="75" s="1"/>
  <c r="F61" i="75"/>
  <c r="N61" i="75" s="1"/>
  <c r="R61" i="75" s="1"/>
  <c r="E61" i="75"/>
  <c r="D61" i="75"/>
  <c r="K60" i="75"/>
  <c r="M60" i="75" s="1"/>
  <c r="Q60" i="75" s="1"/>
  <c r="J60" i="75"/>
  <c r="L60" i="75" s="1"/>
  <c r="P60" i="75" s="1"/>
  <c r="G60" i="75"/>
  <c r="O60" i="75" s="1"/>
  <c r="F60" i="75"/>
  <c r="N60" i="75" s="1"/>
  <c r="E60" i="75"/>
  <c r="D60" i="75"/>
  <c r="M59" i="75"/>
  <c r="Q59" i="75" s="1"/>
  <c r="L59" i="75"/>
  <c r="P59" i="75" s="1"/>
  <c r="K59" i="75"/>
  <c r="J59" i="75"/>
  <c r="G59" i="75"/>
  <c r="O59" i="75" s="1"/>
  <c r="F59" i="75"/>
  <c r="N59" i="75" s="1"/>
  <c r="E59" i="75"/>
  <c r="D59" i="75"/>
  <c r="M58" i="75"/>
  <c r="Q58" i="75" s="1"/>
  <c r="L58" i="75"/>
  <c r="P58" i="75" s="1"/>
  <c r="T58" i="75" s="1"/>
  <c r="K58" i="75"/>
  <c r="J58" i="75"/>
  <c r="G58" i="75"/>
  <c r="O58" i="75" s="1"/>
  <c r="F58" i="75"/>
  <c r="N58" i="75" s="1"/>
  <c r="E58" i="75"/>
  <c r="D58" i="75"/>
  <c r="K57" i="75"/>
  <c r="M57" i="75" s="1"/>
  <c r="Q57" i="75" s="1"/>
  <c r="J57" i="75"/>
  <c r="L57" i="75" s="1"/>
  <c r="P57" i="75" s="1"/>
  <c r="E57" i="75"/>
  <c r="G57" i="75" s="1"/>
  <c r="O57" i="75" s="1"/>
  <c r="D57" i="75"/>
  <c r="F57" i="75" s="1"/>
  <c r="N57" i="75" s="1"/>
  <c r="M56" i="75"/>
  <c r="Q56" i="75" s="1"/>
  <c r="L56" i="75"/>
  <c r="P56" i="75" s="1"/>
  <c r="K56" i="75"/>
  <c r="J56" i="75"/>
  <c r="E56" i="75"/>
  <c r="G56" i="75" s="1"/>
  <c r="O56" i="75" s="1"/>
  <c r="D56" i="75"/>
  <c r="F56" i="75" s="1"/>
  <c r="N56" i="75" s="1"/>
  <c r="M55" i="75"/>
  <c r="Q55" i="75" s="1"/>
  <c r="K55" i="75"/>
  <c r="J55" i="75"/>
  <c r="L55" i="75" s="1"/>
  <c r="P55" i="75" s="1"/>
  <c r="E55" i="75"/>
  <c r="G55" i="75" s="1"/>
  <c r="O55" i="75" s="1"/>
  <c r="D55" i="75"/>
  <c r="F55" i="75" s="1"/>
  <c r="N55" i="75" s="1"/>
  <c r="K54" i="75"/>
  <c r="M54" i="75" s="1"/>
  <c r="Q54" i="75" s="1"/>
  <c r="J54" i="75"/>
  <c r="L54" i="75" s="1"/>
  <c r="P54" i="75" s="1"/>
  <c r="E54" i="75"/>
  <c r="G54" i="75" s="1"/>
  <c r="O54" i="75" s="1"/>
  <c r="D54" i="75"/>
  <c r="F54" i="75" s="1"/>
  <c r="N54" i="75" s="1"/>
  <c r="K53" i="75"/>
  <c r="M53" i="75" s="1"/>
  <c r="Q53" i="75" s="1"/>
  <c r="J53" i="75"/>
  <c r="L53" i="75" s="1"/>
  <c r="P53" i="75" s="1"/>
  <c r="E53" i="75"/>
  <c r="G53" i="75" s="1"/>
  <c r="O53" i="75" s="1"/>
  <c r="D53" i="75"/>
  <c r="F53" i="75" s="1"/>
  <c r="N53" i="75" s="1"/>
  <c r="M52" i="75"/>
  <c r="Q52" i="75" s="1"/>
  <c r="L52" i="75"/>
  <c r="P52" i="75" s="1"/>
  <c r="K52" i="75"/>
  <c r="J52" i="75"/>
  <c r="E52" i="75"/>
  <c r="G52" i="75" s="1"/>
  <c r="O52" i="75" s="1"/>
  <c r="D52" i="75"/>
  <c r="F52" i="75" s="1"/>
  <c r="N52" i="75" s="1"/>
  <c r="K51" i="75"/>
  <c r="M51" i="75" s="1"/>
  <c r="Q51" i="75" s="1"/>
  <c r="J51" i="75"/>
  <c r="L51" i="75" s="1"/>
  <c r="P51" i="75" s="1"/>
  <c r="E51" i="75"/>
  <c r="G51" i="75" s="1"/>
  <c r="O51" i="75" s="1"/>
  <c r="D51" i="75"/>
  <c r="F51" i="75" s="1"/>
  <c r="N51" i="75" s="1"/>
  <c r="K50" i="75"/>
  <c r="M50" i="75" s="1"/>
  <c r="Q50" i="75" s="1"/>
  <c r="J50" i="75"/>
  <c r="L50" i="75" s="1"/>
  <c r="P50" i="75" s="1"/>
  <c r="E50" i="75"/>
  <c r="G50" i="75" s="1"/>
  <c r="O50" i="75" s="1"/>
  <c r="D50" i="75"/>
  <c r="F50" i="75" s="1"/>
  <c r="N50" i="75" s="1"/>
  <c r="M49" i="75"/>
  <c r="Q49" i="75" s="1"/>
  <c r="L49" i="75"/>
  <c r="P49" i="75" s="1"/>
  <c r="K49" i="75"/>
  <c r="J49" i="75"/>
  <c r="E49" i="75"/>
  <c r="G49" i="75" s="1"/>
  <c r="O49" i="75" s="1"/>
  <c r="D49" i="75"/>
  <c r="F49" i="75" s="1"/>
  <c r="N49" i="75" s="1"/>
  <c r="K48" i="75"/>
  <c r="M48" i="75" s="1"/>
  <c r="Q48" i="75" s="1"/>
  <c r="J48" i="75"/>
  <c r="L48" i="75" s="1"/>
  <c r="P48" i="75" s="1"/>
  <c r="E48" i="75"/>
  <c r="G48" i="75" s="1"/>
  <c r="O48" i="75" s="1"/>
  <c r="D48" i="75"/>
  <c r="F48" i="75" s="1"/>
  <c r="N48" i="75" s="1"/>
  <c r="L47" i="75"/>
  <c r="P47" i="75" s="1"/>
  <c r="K47" i="75"/>
  <c r="M47" i="75" s="1"/>
  <c r="Q47" i="75" s="1"/>
  <c r="J47" i="75"/>
  <c r="E47" i="75"/>
  <c r="G47" i="75" s="1"/>
  <c r="O47" i="75" s="1"/>
  <c r="D47" i="75"/>
  <c r="F47" i="75" s="1"/>
  <c r="N47" i="75" s="1"/>
  <c r="K46" i="75"/>
  <c r="M46" i="75" s="1"/>
  <c r="Q46" i="75" s="1"/>
  <c r="J46" i="75"/>
  <c r="L46" i="75" s="1"/>
  <c r="P46" i="75" s="1"/>
  <c r="E46" i="75"/>
  <c r="G46" i="75" s="1"/>
  <c r="O46" i="75" s="1"/>
  <c r="D46" i="75"/>
  <c r="F46" i="75" s="1"/>
  <c r="N46" i="75" s="1"/>
  <c r="K45" i="75"/>
  <c r="M45" i="75" s="1"/>
  <c r="Q45" i="75" s="1"/>
  <c r="J45" i="75"/>
  <c r="L45" i="75" s="1"/>
  <c r="P45" i="75" s="1"/>
  <c r="E45" i="75"/>
  <c r="G45" i="75" s="1"/>
  <c r="O45" i="75" s="1"/>
  <c r="D45" i="75"/>
  <c r="F45" i="75" s="1"/>
  <c r="N45" i="75" s="1"/>
  <c r="K44" i="75"/>
  <c r="M44" i="75" s="1"/>
  <c r="Q44" i="75" s="1"/>
  <c r="J44" i="75"/>
  <c r="L44" i="75" s="1"/>
  <c r="P44" i="75" s="1"/>
  <c r="E44" i="75"/>
  <c r="G44" i="75" s="1"/>
  <c r="O44" i="75" s="1"/>
  <c r="D44" i="75"/>
  <c r="F44" i="75" s="1"/>
  <c r="N44" i="75" s="1"/>
  <c r="K43" i="75"/>
  <c r="M43" i="75" s="1"/>
  <c r="Q43" i="75" s="1"/>
  <c r="J43" i="75"/>
  <c r="L43" i="75" s="1"/>
  <c r="P43" i="75" s="1"/>
  <c r="E43" i="75"/>
  <c r="G43" i="75" s="1"/>
  <c r="O43" i="75" s="1"/>
  <c r="D43" i="75"/>
  <c r="F43" i="75" s="1"/>
  <c r="N43" i="75" s="1"/>
  <c r="K42" i="75"/>
  <c r="M42" i="75" s="1"/>
  <c r="Q42" i="75" s="1"/>
  <c r="J42" i="75"/>
  <c r="L42" i="75" s="1"/>
  <c r="P42" i="75" s="1"/>
  <c r="G42" i="75"/>
  <c r="O42" i="75" s="1"/>
  <c r="E42" i="75"/>
  <c r="D42" i="75"/>
  <c r="F42" i="75" s="1"/>
  <c r="N42" i="75" s="1"/>
  <c r="L41" i="75"/>
  <c r="P41" i="75" s="1"/>
  <c r="K41" i="75"/>
  <c r="M41" i="75" s="1"/>
  <c r="Q41" i="75" s="1"/>
  <c r="J41" i="75"/>
  <c r="E41" i="75"/>
  <c r="G41" i="75" s="1"/>
  <c r="O41" i="75" s="1"/>
  <c r="D41" i="75"/>
  <c r="F41" i="75" s="1"/>
  <c r="N41" i="75" s="1"/>
  <c r="M40" i="75"/>
  <c r="Q40" i="75" s="1"/>
  <c r="L40" i="75"/>
  <c r="P40" i="75" s="1"/>
  <c r="K40" i="75"/>
  <c r="J40" i="75"/>
  <c r="E40" i="75"/>
  <c r="G40" i="75" s="1"/>
  <c r="O40" i="75" s="1"/>
  <c r="D40" i="75"/>
  <c r="F40" i="75" s="1"/>
  <c r="N40" i="75" s="1"/>
  <c r="K39" i="75"/>
  <c r="M39" i="75" s="1"/>
  <c r="Q39" i="75" s="1"/>
  <c r="J39" i="75"/>
  <c r="L39" i="75" s="1"/>
  <c r="P39" i="75" s="1"/>
  <c r="E39" i="75"/>
  <c r="G39" i="75" s="1"/>
  <c r="O39" i="75" s="1"/>
  <c r="D39" i="75"/>
  <c r="F39" i="75" s="1"/>
  <c r="N39" i="75" s="1"/>
  <c r="K38" i="75"/>
  <c r="M38" i="75" s="1"/>
  <c r="Q38" i="75" s="1"/>
  <c r="J38" i="75"/>
  <c r="L38" i="75" s="1"/>
  <c r="P38" i="75" s="1"/>
  <c r="E38" i="75"/>
  <c r="G38" i="75" s="1"/>
  <c r="O38" i="75" s="1"/>
  <c r="D38" i="75"/>
  <c r="F38" i="75" s="1"/>
  <c r="N38" i="75" s="1"/>
  <c r="K37" i="75"/>
  <c r="M37" i="75" s="1"/>
  <c r="Q37" i="75" s="1"/>
  <c r="J37" i="75"/>
  <c r="L37" i="75" s="1"/>
  <c r="P37" i="75" s="1"/>
  <c r="E37" i="75"/>
  <c r="G37" i="75" s="1"/>
  <c r="O37" i="75" s="1"/>
  <c r="D37" i="75"/>
  <c r="F37" i="75" s="1"/>
  <c r="N37" i="75" s="1"/>
  <c r="K36" i="75"/>
  <c r="M36" i="75" s="1"/>
  <c r="Q36" i="75" s="1"/>
  <c r="J36" i="75"/>
  <c r="L36" i="75" s="1"/>
  <c r="P36" i="75" s="1"/>
  <c r="E36" i="75"/>
  <c r="G36" i="75" s="1"/>
  <c r="O36" i="75" s="1"/>
  <c r="D36" i="75"/>
  <c r="F36" i="75" s="1"/>
  <c r="N36" i="75" s="1"/>
  <c r="L35" i="75"/>
  <c r="P35" i="75" s="1"/>
  <c r="K35" i="75"/>
  <c r="M35" i="75" s="1"/>
  <c r="Q35" i="75" s="1"/>
  <c r="J35" i="75"/>
  <c r="E35" i="75"/>
  <c r="G35" i="75" s="1"/>
  <c r="O35" i="75" s="1"/>
  <c r="D35" i="75"/>
  <c r="F35" i="75" s="1"/>
  <c r="N35" i="75" s="1"/>
  <c r="M34" i="75"/>
  <c r="Q34" i="75" s="1"/>
  <c r="L34" i="75"/>
  <c r="P34" i="75" s="1"/>
  <c r="K34" i="75"/>
  <c r="J34" i="75"/>
  <c r="E34" i="75"/>
  <c r="G34" i="75" s="1"/>
  <c r="O34" i="75" s="1"/>
  <c r="D34" i="75"/>
  <c r="F34" i="75" s="1"/>
  <c r="N34" i="75" s="1"/>
  <c r="K33" i="75"/>
  <c r="M33" i="75" s="1"/>
  <c r="Q33" i="75" s="1"/>
  <c r="J33" i="75"/>
  <c r="L33" i="75" s="1"/>
  <c r="P33" i="75" s="1"/>
  <c r="E33" i="75"/>
  <c r="G33" i="75" s="1"/>
  <c r="O33" i="75" s="1"/>
  <c r="D33" i="75"/>
  <c r="F33" i="75" s="1"/>
  <c r="N33" i="75" s="1"/>
  <c r="K32" i="75"/>
  <c r="M32" i="75" s="1"/>
  <c r="Q32" i="75" s="1"/>
  <c r="J32" i="75"/>
  <c r="L32" i="75" s="1"/>
  <c r="P32" i="75" s="1"/>
  <c r="E32" i="75"/>
  <c r="G32" i="75" s="1"/>
  <c r="O32" i="75" s="1"/>
  <c r="D32" i="75"/>
  <c r="F32" i="75" s="1"/>
  <c r="N32" i="75" s="1"/>
  <c r="K31" i="75"/>
  <c r="M31" i="75" s="1"/>
  <c r="Q31" i="75" s="1"/>
  <c r="J31" i="75"/>
  <c r="L31" i="75" s="1"/>
  <c r="P31" i="75" s="1"/>
  <c r="E31" i="75"/>
  <c r="G31" i="75" s="1"/>
  <c r="O31" i="75" s="1"/>
  <c r="D31" i="75"/>
  <c r="F31" i="75" s="1"/>
  <c r="N31" i="75" s="1"/>
  <c r="K30" i="75"/>
  <c r="M30" i="75" s="1"/>
  <c r="Q30" i="75" s="1"/>
  <c r="J30" i="75"/>
  <c r="L30" i="75" s="1"/>
  <c r="P30" i="75" s="1"/>
  <c r="E30" i="75"/>
  <c r="G30" i="75" s="1"/>
  <c r="O30" i="75" s="1"/>
  <c r="D30" i="75"/>
  <c r="F30" i="75" s="1"/>
  <c r="N30" i="75" s="1"/>
  <c r="Z21" i="75"/>
  <c r="U3" i="75" s="1"/>
  <c r="U12" i="75"/>
  <c r="Z12" i="75" s="1"/>
  <c r="U10" i="75"/>
  <c r="Z10" i="75" s="1"/>
  <c r="U8" i="75"/>
  <c r="U6" i="75"/>
  <c r="Z6" i="75" s="1"/>
  <c r="R34" i="75" l="1"/>
  <c r="R43" i="75"/>
  <c r="T40" i="75"/>
  <c r="T52" i="75"/>
  <c r="R38" i="75"/>
  <c r="T38" i="75"/>
  <c r="R39" i="75"/>
  <c r="R40" i="75"/>
  <c r="V40" i="75" s="1"/>
  <c r="Y40" i="75" s="1"/>
  <c r="AB40" i="75" s="1"/>
  <c r="R37" i="75"/>
  <c r="R44" i="75"/>
  <c r="R55" i="75"/>
  <c r="T30" i="75"/>
  <c r="R42" i="75"/>
  <c r="R53" i="75"/>
  <c r="R47" i="75"/>
  <c r="R58" i="75"/>
  <c r="V58" i="75" s="1"/>
  <c r="Y58" i="75" s="1"/>
  <c r="AB58" i="75" s="1"/>
  <c r="R31" i="75"/>
  <c r="T47" i="75"/>
  <c r="R50" i="75"/>
  <c r="R52" i="75"/>
  <c r="R32" i="75"/>
  <c r="R30" i="75"/>
  <c r="T33" i="75"/>
  <c r="R35" i="75"/>
  <c r="T55" i="75"/>
  <c r="T31" i="75"/>
  <c r="T39" i="75"/>
  <c r="V39" i="75" s="1"/>
  <c r="Y39" i="75" s="1"/>
  <c r="AB39" i="75" s="1"/>
  <c r="T46" i="75"/>
  <c r="T45" i="75"/>
  <c r="T48" i="75"/>
  <c r="T36" i="75"/>
  <c r="T49" i="75"/>
  <c r="T54" i="75"/>
  <c r="T37" i="75"/>
  <c r="T43" i="75"/>
  <c r="V43" i="75" s="1"/>
  <c r="Y43" i="75" s="1"/>
  <c r="AB43" i="75" s="1"/>
  <c r="AD43" i="75" s="1"/>
  <c r="AE43" i="75" s="1"/>
  <c r="Z43" i="75" s="1"/>
  <c r="T56" i="75"/>
  <c r="T57" i="75"/>
  <c r="T60" i="75"/>
  <c r="R46" i="75"/>
  <c r="R49" i="75"/>
  <c r="R36" i="75"/>
  <c r="R41" i="75"/>
  <c r="R45" i="75"/>
  <c r="R54" i="75"/>
  <c r="R56" i="75"/>
  <c r="R59" i="75"/>
  <c r="R51" i="75"/>
  <c r="R57" i="75"/>
  <c r="R60" i="75"/>
  <c r="T41" i="75"/>
  <c r="T34" i="75"/>
  <c r="V34" i="75" s="1"/>
  <c r="Y34" i="75" s="1"/>
  <c r="AB34" i="75" s="1"/>
  <c r="T42" i="75"/>
  <c r="R33" i="75"/>
  <c r="V61" i="75"/>
  <c r="Y61" i="75" s="1"/>
  <c r="AB61" i="75" s="1"/>
  <c r="T35" i="75"/>
  <c r="R48" i="75"/>
  <c r="T32" i="75"/>
  <c r="T50" i="75"/>
  <c r="T51" i="75"/>
  <c r="T44" i="75"/>
  <c r="T53" i="75"/>
  <c r="T59" i="75"/>
  <c r="V38" i="75" l="1"/>
  <c r="Y38" i="75" s="1"/>
  <c r="AB38" i="75" s="1"/>
  <c r="V52" i="75"/>
  <c r="Y52" i="75" s="1"/>
  <c r="AB52" i="75" s="1"/>
  <c r="AD52" i="75" s="1"/>
  <c r="AE52" i="75" s="1"/>
  <c r="Z52" i="75" s="1"/>
  <c r="V44" i="75"/>
  <c r="Y44" i="75" s="1"/>
  <c r="AB44" i="75" s="1"/>
  <c r="AD44" i="75" s="1"/>
  <c r="AE44" i="75" s="1"/>
  <c r="Z44" i="75" s="1"/>
  <c r="V37" i="75"/>
  <c r="Y37" i="75" s="1"/>
  <c r="AB37" i="75" s="1"/>
  <c r="AC37" i="75" s="1"/>
  <c r="V53" i="75"/>
  <c r="Y53" i="75" s="1"/>
  <c r="AB53" i="75" s="1"/>
  <c r="AD53" i="75" s="1"/>
  <c r="AE53" i="75" s="1"/>
  <c r="Z53" i="75" s="1"/>
  <c r="V42" i="75"/>
  <c r="Y42" i="75" s="1"/>
  <c r="AB42" i="75" s="1"/>
  <c r="AD42" i="75" s="1"/>
  <c r="AE42" i="75" s="1"/>
  <c r="Z42" i="75" s="1"/>
  <c r="V47" i="75"/>
  <c r="Y47" i="75" s="1"/>
  <c r="AB47" i="75" s="1"/>
  <c r="AD47" i="75" s="1"/>
  <c r="AE47" i="75" s="1"/>
  <c r="Z47" i="75" s="1"/>
  <c r="V45" i="75"/>
  <c r="Y45" i="75" s="1"/>
  <c r="AB45" i="75" s="1"/>
  <c r="AD45" i="75" s="1"/>
  <c r="AE45" i="75" s="1"/>
  <c r="Z45" i="75" s="1"/>
  <c r="V48" i="75"/>
  <c r="Y48" i="75" s="1"/>
  <c r="AB48" i="75" s="1"/>
  <c r="AC48" i="75" s="1"/>
  <c r="V46" i="75"/>
  <c r="Y46" i="75" s="1"/>
  <c r="AB46" i="75" s="1"/>
  <c r="AC46" i="75" s="1"/>
  <c r="V32" i="75"/>
  <c r="Y32" i="75" s="1"/>
  <c r="AB32" i="75" s="1"/>
  <c r="AD32" i="75" s="1"/>
  <c r="AE32" i="75" s="1"/>
  <c r="Z32" i="75" s="1"/>
  <c r="V31" i="75"/>
  <c r="Y31" i="75" s="1"/>
  <c r="AB31" i="75" s="1"/>
  <c r="AC31" i="75" s="1"/>
  <c r="V55" i="75"/>
  <c r="Y55" i="75" s="1"/>
  <c r="AB55" i="75" s="1"/>
  <c r="AD55" i="75" s="1"/>
  <c r="AE55" i="75" s="1"/>
  <c r="Z55" i="75" s="1"/>
  <c r="V51" i="75"/>
  <c r="Y51" i="75" s="1"/>
  <c r="AB51" i="75" s="1"/>
  <c r="AC51" i="75" s="1"/>
  <c r="V54" i="75"/>
  <c r="Y54" i="75" s="1"/>
  <c r="AB54" i="75" s="1"/>
  <c r="AD54" i="75" s="1"/>
  <c r="AE54" i="75" s="1"/>
  <c r="Z54" i="75" s="1"/>
  <c r="V50" i="75"/>
  <c r="Y50" i="75" s="1"/>
  <c r="AB50" i="75" s="1"/>
  <c r="AD50" i="75" s="1"/>
  <c r="AE50" i="75" s="1"/>
  <c r="Z50" i="75" s="1"/>
  <c r="V57" i="75"/>
  <c r="Y57" i="75" s="1"/>
  <c r="AB57" i="75" s="1"/>
  <c r="AD57" i="75" s="1"/>
  <c r="AE57" i="75" s="1"/>
  <c r="Z57" i="75" s="1"/>
  <c r="V33" i="75"/>
  <c r="Y33" i="75" s="1"/>
  <c r="AB33" i="75" s="1"/>
  <c r="AD33" i="75" s="1"/>
  <c r="AE33" i="75" s="1"/>
  <c r="Z33" i="75" s="1"/>
  <c r="V35" i="75"/>
  <c r="Y35" i="75" s="1"/>
  <c r="AB35" i="75" s="1"/>
  <c r="AC35" i="75" s="1"/>
  <c r="V36" i="75"/>
  <c r="Y36" i="75" s="1"/>
  <c r="AB36" i="75" s="1"/>
  <c r="AC36" i="75" s="1"/>
  <c r="V56" i="75"/>
  <c r="Y56" i="75" s="1"/>
  <c r="AB56" i="75" s="1"/>
  <c r="AC56" i="75" s="1"/>
  <c r="V59" i="75"/>
  <c r="Y59" i="75" s="1"/>
  <c r="AB59" i="75" s="1"/>
  <c r="AC59" i="75" s="1"/>
  <c r="V30" i="75"/>
  <c r="Y30" i="75" s="1"/>
  <c r="AB30" i="75" s="1"/>
  <c r="AC43" i="75"/>
  <c r="AF43" i="75" s="1"/>
  <c r="V60" i="75"/>
  <c r="Y60" i="75" s="1"/>
  <c r="AB60" i="75" s="1"/>
  <c r="AD60" i="75" s="1"/>
  <c r="AE60" i="75" s="1"/>
  <c r="Z60" i="75" s="1"/>
  <c r="V49" i="75"/>
  <c r="Y49" i="75" s="1"/>
  <c r="AB49" i="75" s="1"/>
  <c r="AD49" i="75" s="1"/>
  <c r="AE49" i="75" s="1"/>
  <c r="Z49" i="75" s="1"/>
  <c r="V41" i="75"/>
  <c r="Y41" i="75" s="1"/>
  <c r="AB41" i="75" s="1"/>
  <c r="AD41" i="75" s="1"/>
  <c r="AE41" i="75" s="1"/>
  <c r="Z41" i="75" s="1"/>
  <c r="AC34" i="75"/>
  <c r="AD34" i="75"/>
  <c r="AE34" i="75" s="1"/>
  <c r="Z34" i="75" s="1"/>
  <c r="AC52" i="75"/>
  <c r="AC44" i="75"/>
  <c r="AD58" i="75"/>
  <c r="AE58" i="75" s="1"/>
  <c r="Z58" i="75" s="1"/>
  <c r="AC58" i="75"/>
  <c r="AC40" i="75"/>
  <c r="AD40" i="75"/>
  <c r="AE40" i="75" s="1"/>
  <c r="Z40" i="75" s="1"/>
  <c r="AD39" i="75"/>
  <c r="AE39" i="75" s="1"/>
  <c r="Z39" i="75" s="1"/>
  <c r="AC39" i="75"/>
  <c r="AD38" i="75"/>
  <c r="AE38" i="75" s="1"/>
  <c r="Z38" i="75" s="1"/>
  <c r="AC38" i="75"/>
  <c r="AD61" i="75"/>
  <c r="AE61" i="75" s="1"/>
  <c r="Z61" i="75" s="1"/>
  <c r="AC61" i="75"/>
  <c r="AC53" i="75" l="1"/>
  <c r="AF53" i="75" s="1"/>
  <c r="AC45" i="75"/>
  <c r="AF45" i="75" s="1"/>
  <c r="AC42" i="75"/>
  <c r="AD31" i="75"/>
  <c r="AE31" i="75" s="1"/>
  <c r="Z31" i="75" s="1"/>
  <c r="AD37" i="75"/>
  <c r="AE37" i="75" s="1"/>
  <c r="Z37" i="75" s="1"/>
  <c r="AF42" i="75"/>
  <c r="AC32" i="75"/>
  <c r="AC47" i="75"/>
  <c r="AF61" i="75"/>
  <c r="AC55" i="75"/>
  <c r="AF55" i="75" s="1"/>
  <c r="AD48" i="75"/>
  <c r="AE48" i="75" s="1"/>
  <c r="Z48" i="75" s="1"/>
  <c r="AF32" i="75"/>
  <c r="AC50" i="75"/>
  <c r="AF50" i="75" s="1"/>
  <c r="AD46" i="75"/>
  <c r="AE46" i="75" s="1"/>
  <c r="Z46" i="75" s="1"/>
  <c r="AC54" i="75"/>
  <c r="AF54" i="75" s="1"/>
  <c r="AD35" i="75"/>
  <c r="AE35" i="75" s="1"/>
  <c r="Z35" i="75" s="1"/>
  <c r="AD51" i="75"/>
  <c r="AE51" i="75" s="1"/>
  <c r="Z51" i="75" s="1"/>
  <c r="AD56" i="75"/>
  <c r="AE56" i="75" s="1"/>
  <c r="Z56" i="75" s="1"/>
  <c r="AD59" i="75"/>
  <c r="AE59" i="75" s="1"/>
  <c r="Z59" i="75" s="1"/>
  <c r="AC57" i="75"/>
  <c r="AF57" i="75" s="1"/>
  <c r="AC33" i="75"/>
  <c r="AF33" i="75" s="1"/>
  <c r="AD36" i="75"/>
  <c r="AE36" i="75" s="1"/>
  <c r="Z36" i="75" s="1"/>
  <c r="Y62" i="75"/>
  <c r="AC49" i="75"/>
  <c r="AF49" i="75" s="1"/>
  <c r="AC41" i="75"/>
  <c r="AF41" i="75" s="1"/>
  <c r="AF38" i="75"/>
  <c r="AC60" i="75"/>
  <c r="AF60" i="75" s="1"/>
  <c r="AF58" i="75"/>
  <c r="AF44" i="75"/>
  <c r="AF47" i="75"/>
  <c r="AF39" i="75"/>
  <c r="V62" i="75"/>
  <c r="AF52" i="75"/>
  <c r="AF34" i="75"/>
  <c r="AF40" i="75"/>
  <c r="AC30" i="75"/>
  <c r="AD30" i="75"/>
  <c r="AE30" i="75" s="1"/>
  <c r="Z30" i="75" s="1"/>
  <c r="AF31" i="75" l="1"/>
  <c r="AF37" i="75"/>
  <c r="AF48" i="75"/>
  <c r="AF59" i="75"/>
  <c r="AF46" i="75"/>
  <c r="AF35" i="75"/>
  <c r="AF36" i="75"/>
  <c r="AF51" i="75"/>
  <c r="Z62" i="75"/>
  <c r="Z65" i="75" s="1"/>
  <c r="Z8" i="75" s="1"/>
  <c r="AB10" i="75" s="1"/>
  <c r="AF56" i="75"/>
  <c r="AF30" i="75"/>
  <c r="Z63" i="75" l="1"/>
  <c r="Z3" i="75"/>
  <c r="AA62" i="74"/>
  <c r="Z66" i="74" s="1"/>
  <c r="X62" i="74"/>
  <c r="M61" i="74"/>
  <c r="Q61" i="74" s="1"/>
  <c r="L61" i="74"/>
  <c r="P61" i="74" s="1"/>
  <c r="K61" i="74"/>
  <c r="J61" i="74"/>
  <c r="G61" i="74"/>
  <c r="O61" i="74" s="1"/>
  <c r="F61" i="74"/>
  <c r="N61" i="74" s="1"/>
  <c r="R61" i="74" s="1"/>
  <c r="E61" i="74"/>
  <c r="D61" i="74"/>
  <c r="K60" i="74"/>
  <c r="M60" i="74" s="1"/>
  <c r="Q60" i="74" s="1"/>
  <c r="J60" i="74"/>
  <c r="L60" i="74" s="1"/>
  <c r="P60" i="74" s="1"/>
  <c r="E60" i="74"/>
  <c r="G60" i="74" s="1"/>
  <c r="O60" i="74" s="1"/>
  <c r="D60" i="74"/>
  <c r="F60" i="74" s="1"/>
  <c r="N60" i="74" s="1"/>
  <c r="M59" i="74"/>
  <c r="Q59" i="74" s="1"/>
  <c r="L59" i="74"/>
  <c r="P59" i="74" s="1"/>
  <c r="K59" i="74"/>
  <c r="J59" i="74"/>
  <c r="G59" i="74"/>
  <c r="O59" i="74" s="1"/>
  <c r="F59" i="74"/>
  <c r="N59" i="74" s="1"/>
  <c r="E59" i="74"/>
  <c r="D59" i="74"/>
  <c r="M58" i="74"/>
  <c r="Q58" i="74" s="1"/>
  <c r="L58" i="74"/>
  <c r="P58" i="74" s="1"/>
  <c r="K58" i="74"/>
  <c r="J58" i="74"/>
  <c r="G58" i="74"/>
  <c r="O58" i="74" s="1"/>
  <c r="F58" i="74"/>
  <c r="N58" i="74" s="1"/>
  <c r="E58" i="74"/>
  <c r="D58" i="74"/>
  <c r="K57" i="74"/>
  <c r="M57" i="74" s="1"/>
  <c r="Q57" i="74" s="1"/>
  <c r="J57" i="74"/>
  <c r="L57" i="74" s="1"/>
  <c r="P57" i="74" s="1"/>
  <c r="E57" i="74"/>
  <c r="G57" i="74" s="1"/>
  <c r="O57" i="74" s="1"/>
  <c r="D57" i="74"/>
  <c r="F57" i="74" s="1"/>
  <c r="N57" i="74" s="1"/>
  <c r="K56" i="74"/>
  <c r="M56" i="74" s="1"/>
  <c r="Q56" i="74" s="1"/>
  <c r="J56" i="74"/>
  <c r="L56" i="74" s="1"/>
  <c r="P56" i="74" s="1"/>
  <c r="E56" i="74"/>
  <c r="G56" i="74" s="1"/>
  <c r="O56" i="74" s="1"/>
  <c r="D56" i="74"/>
  <c r="F56" i="74" s="1"/>
  <c r="N56" i="74" s="1"/>
  <c r="K55" i="74"/>
  <c r="M55" i="74" s="1"/>
  <c r="Q55" i="74" s="1"/>
  <c r="J55" i="74"/>
  <c r="L55" i="74" s="1"/>
  <c r="P55" i="74" s="1"/>
  <c r="E55" i="74"/>
  <c r="G55" i="74" s="1"/>
  <c r="O55" i="74" s="1"/>
  <c r="D55" i="74"/>
  <c r="F55" i="74" s="1"/>
  <c r="N55" i="74" s="1"/>
  <c r="K54" i="74"/>
  <c r="M54" i="74" s="1"/>
  <c r="Q54" i="74" s="1"/>
  <c r="J54" i="74"/>
  <c r="L54" i="74" s="1"/>
  <c r="P54" i="74" s="1"/>
  <c r="E54" i="74"/>
  <c r="G54" i="74" s="1"/>
  <c r="O54" i="74" s="1"/>
  <c r="D54" i="74"/>
  <c r="F54" i="74" s="1"/>
  <c r="N54" i="74" s="1"/>
  <c r="K53" i="74"/>
  <c r="M53" i="74" s="1"/>
  <c r="Q53" i="74" s="1"/>
  <c r="J53" i="74"/>
  <c r="L53" i="74" s="1"/>
  <c r="P53" i="74" s="1"/>
  <c r="E53" i="74"/>
  <c r="G53" i="74" s="1"/>
  <c r="O53" i="74" s="1"/>
  <c r="D53" i="74"/>
  <c r="F53" i="74" s="1"/>
  <c r="N53" i="74" s="1"/>
  <c r="L52" i="74"/>
  <c r="P52" i="74" s="1"/>
  <c r="K52" i="74"/>
  <c r="M52" i="74" s="1"/>
  <c r="Q52" i="74" s="1"/>
  <c r="J52" i="74"/>
  <c r="E52" i="74"/>
  <c r="G52" i="74" s="1"/>
  <c r="O52" i="74" s="1"/>
  <c r="D52" i="74"/>
  <c r="F52" i="74" s="1"/>
  <c r="N52" i="74" s="1"/>
  <c r="K51" i="74"/>
  <c r="M51" i="74" s="1"/>
  <c r="Q51" i="74" s="1"/>
  <c r="J51" i="74"/>
  <c r="L51" i="74" s="1"/>
  <c r="P51" i="74" s="1"/>
  <c r="E51" i="74"/>
  <c r="G51" i="74" s="1"/>
  <c r="O51" i="74" s="1"/>
  <c r="D51" i="74"/>
  <c r="F51" i="74" s="1"/>
  <c r="N51" i="74" s="1"/>
  <c r="K50" i="74"/>
  <c r="M50" i="74" s="1"/>
  <c r="Q50" i="74" s="1"/>
  <c r="J50" i="74"/>
  <c r="L50" i="74" s="1"/>
  <c r="P50" i="74" s="1"/>
  <c r="E50" i="74"/>
  <c r="G50" i="74" s="1"/>
  <c r="O50" i="74" s="1"/>
  <c r="D50" i="74"/>
  <c r="F50" i="74" s="1"/>
  <c r="N50" i="74" s="1"/>
  <c r="K49" i="74"/>
  <c r="M49" i="74" s="1"/>
  <c r="Q49" i="74" s="1"/>
  <c r="J49" i="74"/>
  <c r="L49" i="74" s="1"/>
  <c r="P49" i="74" s="1"/>
  <c r="E49" i="74"/>
  <c r="G49" i="74" s="1"/>
  <c r="O49" i="74" s="1"/>
  <c r="D49" i="74"/>
  <c r="F49" i="74" s="1"/>
  <c r="N49" i="74" s="1"/>
  <c r="K48" i="74"/>
  <c r="M48" i="74" s="1"/>
  <c r="Q48" i="74" s="1"/>
  <c r="J48" i="74"/>
  <c r="L48" i="74" s="1"/>
  <c r="P48" i="74" s="1"/>
  <c r="E48" i="74"/>
  <c r="G48" i="74" s="1"/>
  <c r="O48" i="74" s="1"/>
  <c r="D48" i="74"/>
  <c r="F48" i="74" s="1"/>
  <c r="N48" i="74" s="1"/>
  <c r="K47" i="74"/>
  <c r="M47" i="74" s="1"/>
  <c r="Q47" i="74" s="1"/>
  <c r="J47" i="74"/>
  <c r="L47" i="74" s="1"/>
  <c r="P47" i="74" s="1"/>
  <c r="E47" i="74"/>
  <c r="G47" i="74" s="1"/>
  <c r="O47" i="74" s="1"/>
  <c r="D47" i="74"/>
  <c r="F47" i="74" s="1"/>
  <c r="N47" i="74" s="1"/>
  <c r="K46" i="74"/>
  <c r="M46" i="74" s="1"/>
  <c r="Q46" i="74" s="1"/>
  <c r="J46" i="74"/>
  <c r="L46" i="74" s="1"/>
  <c r="P46" i="74" s="1"/>
  <c r="G46" i="74"/>
  <c r="O46" i="74" s="1"/>
  <c r="E46" i="74"/>
  <c r="D46" i="74"/>
  <c r="F46" i="74" s="1"/>
  <c r="N46" i="74" s="1"/>
  <c r="M45" i="74"/>
  <c r="Q45" i="74" s="1"/>
  <c r="K45" i="74"/>
  <c r="J45" i="74"/>
  <c r="L45" i="74" s="1"/>
  <c r="P45" i="74" s="1"/>
  <c r="E45" i="74"/>
  <c r="G45" i="74" s="1"/>
  <c r="O45" i="74" s="1"/>
  <c r="D45" i="74"/>
  <c r="F45" i="74" s="1"/>
  <c r="N45" i="74" s="1"/>
  <c r="L44" i="74"/>
  <c r="P44" i="74" s="1"/>
  <c r="K44" i="74"/>
  <c r="M44" i="74" s="1"/>
  <c r="Q44" i="74" s="1"/>
  <c r="J44" i="74"/>
  <c r="E44" i="74"/>
  <c r="G44" i="74" s="1"/>
  <c r="O44" i="74" s="1"/>
  <c r="D44" i="74"/>
  <c r="F44" i="74" s="1"/>
  <c r="N44" i="74" s="1"/>
  <c r="K43" i="74"/>
  <c r="M43" i="74" s="1"/>
  <c r="Q43" i="74" s="1"/>
  <c r="J43" i="74"/>
  <c r="L43" i="74" s="1"/>
  <c r="P43" i="74" s="1"/>
  <c r="E43" i="74"/>
  <c r="G43" i="74" s="1"/>
  <c r="O43" i="74" s="1"/>
  <c r="D43" i="74"/>
  <c r="F43" i="74" s="1"/>
  <c r="N43" i="74" s="1"/>
  <c r="K42" i="74"/>
  <c r="M42" i="74" s="1"/>
  <c r="Q42" i="74" s="1"/>
  <c r="J42" i="74"/>
  <c r="L42" i="74" s="1"/>
  <c r="P42" i="74" s="1"/>
  <c r="E42" i="74"/>
  <c r="G42" i="74" s="1"/>
  <c r="O42" i="74" s="1"/>
  <c r="D42" i="74"/>
  <c r="F42" i="74" s="1"/>
  <c r="N42" i="74" s="1"/>
  <c r="K41" i="74"/>
  <c r="M41" i="74" s="1"/>
  <c r="Q41" i="74" s="1"/>
  <c r="J41" i="74"/>
  <c r="L41" i="74" s="1"/>
  <c r="P41" i="74" s="1"/>
  <c r="E41" i="74"/>
  <c r="G41" i="74" s="1"/>
  <c r="O41" i="74" s="1"/>
  <c r="D41" i="74"/>
  <c r="F41" i="74" s="1"/>
  <c r="N41" i="74" s="1"/>
  <c r="K40" i="74"/>
  <c r="M40" i="74" s="1"/>
  <c r="Q40" i="74" s="1"/>
  <c r="J40" i="74"/>
  <c r="L40" i="74" s="1"/>
  <c r="P40" i="74" s="1"/>
  <c r="E40" i="74"/>
  <c r="G40" i="74" s="1"/>
  <c r="O40" i="74" s="1"/>
  <c r="D40" i="74"/>
  <c r="F40" i="74" s="1"/>
  <c r="N40" i="74" s="1"/>
  <c r="M39" i="74"/>
  <c r="Q39" i="74" s="1"/>
  <c r="K39" i="74"/>
  <c r="J39" i="74"/>
  <c r="L39" i="74" s="1"/>
  <c r="P39" i="74" s="1"/>
  <c r="E39" i="74"/>
  <c r="G39" i="74" s="1"/>
  <c r="O39" i="74" s="1"/>
  <c r="D39" i="74"/>
  <c r="F39" i="74" s="1"/>
  <c r="N39" i="74" s="1"/>
  <c r="K38" i="74"/>
  <c r="M38" i="74" s="1"/>
  <c r="Q38" i="74" s="1"/>
  <c r="J38" i="74"/>
  <c r="L38" i="74" s="1"/>
  <c r="P38" i="74" s="1"/>
  <c r="G38" i="74"/>
  <c r="O38" i="74" s="1"/>
  <c r="E38" i="74"/>
  <c r="D38" i="74"/>
  <c r="F38" i="74" s="1"/>
  <c r="N38" i="74" s="1"/>
  <c r="M37" i="74"/>
  <c r="Q37" i="74" s="1"/>
  <c r="L37" i="74"/>
  <c r="P37" i="74" s="1"/>
  <c r="K37" i="74"/>
  <c r="J37" i="74"/>
  <c r="G37" i="74"/>
  <c r="O37" i="74" s="1"/>
  <c r="E37" i="74"/>
  <c r="D37" i="74"/>
  <c r="F37" i="74" s="1"/>
  <c r="N37" i="74" s="1"/>
  <c r="K36" i="74"/>
  <c r="M36" i="74" s="1"/>
  <c r="Q36" i="74" s="1"/>
  <c r="J36" i="74"/>
  <c r="L36" i="74" s="1"/>
  <c r="P36" i="74" s="1"/>
  <c r="E36" i="74"/>
  <c r="G36" i="74" s="1"/>
  <c r="O36" i="74" s="1"/>
  <c r="D36" i="74"/>
  <c r="F36" i="74" s="1"/>
  <c r="N36" i="74" s="1"/>
  <c r="K35" i="74"/>
  <c r="M35" i="74" s="1"/>
  <c r="Q35" i="74" s="1"/>
  <c r="J35" i="74"/>
  <c r="L35" i="74" s="1"/>
  <c r="P35" i="74" s="1"/>
  <c r="E35" i="74"/>
  <c r="G35" i="74" s="1"/>
  <c r="O35" i="74" s="1"/>
  <c r="D35" i="74"/>
  <c r="F35" i="74" s="1"/>
  <c r="N35" i="74" s="1"/>
  <c r="K34" i="74"/>
  <c r="M34" i="74" s="1"/>
  <c r="Q34" i="74" s="1"/>
  <c r="J34" i="74"/>
  <c r="L34" i="74" s="1"/>
  <c r="P34" i="74" s="1"/>
  <c r="E34" i="74"/>
  <c r="G34" i="74" s="1"/>
  <c r="O34" i="74" s="1"/>
  <c r="D34" i="74"/>
  <c r="F34" i="74" s="1"/>
  <c r="N34" i="74" s="1"/>
  <c r="K33" i="74"/>
  <c r="M33" i="74" s="1"/>
  <c r="Q33" i="74" s="1"/>
  <c r="J33" i="74"/>
  <c r="L33" i="74" s="1"/>
  <c r="P33" i="74" s="1"/>
  <c r="E33" i="74"/>
  <c r="G33" i="74" s="1"/>
  <c r="O33" i="74" s="1"/>
  <c r="D33" i="74"/>
  <c r="F33" i="74" s="1"/>
  <c r="N33" i="74" s="1"/>
  <c r="M32" i="74"/>
  <c r="Q32" i="74" s="1"/>
  <c r="K32" i="74"/>
  <c r="J32" i="74"/>
  <c r="L32" i="74" s="1"/>
  <c r="P32" i="74" s="1"/>
  <c r="F32" i="74"/>
  <c r="N32" i="74" s="1"/>
  <c r="E32" i="74"/>
  <c r="G32" i="74" s="1"/>
  <c r="O32" i="74" s="1"/>
  <c r="D32" i="74"/>
  <c r="M31" i="74"/>
  <c r="Q31" i="74" s="1"/>
  <c r="L31" i="74"/>
  <c r="P31" i="74" s="1"/>
  <c r="K31" i="74"/>
  <c r="J31" i="74"/>
  <c r="G31" i="74"/>
  <c r="O31" i="74" s="1"/>
  <c r="E31" i="74"/>
  <c r="D31" i="74"/>
  <c r="F31" i="74" s="1"/>
  <c r="N31" i="74" s="1"/>
  <c r="M30" i="74"/>
  <c r="Q30" i="74" s="1"/>
  <c r="K30" i="74"/>
  <c r="J30" i="74"/>
  <c r="L30" i="74" s="1"/>
  <c r="P30" i="74" s="1"/>
  <c r="E30" i="74"/>
  <c r="G30" i="74" s="1"/>
  <c r="O30" i="74" s="1"/>
  <c r="D30" i="74"/>
  <c r="F30" i="74" s="1"/>
  <c r="N30" i="74" s="1"/>
  <c r="Z21" i="74"/>
  <c r="U3" i="74" s="1"/>
  <c r="U12" i="74"/>
  <c r="Z12" i="74" s="1"/>
  <c r="U10" i="74"/>
  <c r="Z10" i="74" s="1"/>
  <c r="U8" i="74"/>
  <c r="U6" i="74"/>
  <c r="Z6" i="74" s="1"/>
  <c r="R58" i="74" l="1"/>
  <c r="T58" i="74"/>
  <c r="T57" i="74"/>
  <c r="R48" i="74"/>
  <c r="T47" i="74"/>
  <c r="T41" i="74"/>
  <c r="T35" i="74"/>
  <c r="T49" i="74"/>
  <c r="T38" i="74"/>
  <c r="R59" i="74"/>
  <c r="T42" i="74"/>
  <c r="V42" i="74" s="1"/>
  <c r="Y42" i="74" s="1"/>
  <c r="AB42" i="74" s="1"/>
  <c r="T46" i="74"/>
  <c r="T32" i="74"/>
  <c r="T59" i="74"/>
  <c r="V59" i="74" s="1"/>
  <c r="Y59" i="74" s="1"/>
  <c r="AB59" i="74" s="1"/>
  <c r="AD59" i="74" s="1"/>
  <c r="AE59" i="74" s="1"/>
  <c r="Z59" i="74" s="1"/>
  <c r="R40" i="74"/>
  <c r="T56" i="74"/>
  <c r="T61" i="74"/>
  <c r="V61" i="74" s="1"/>
  <c r="Y61" i="74" s="1"/>
  <c r="AB61" i="74" s="1"/>
  <c r="AC61" i="74" s="1"/>
  <c r="T34" i="74"/>
  <c r="R60" i="74"/>
  <c r="V58" i="74"/>
  <c r="Y58" i="74" s="1"/>
  <c r="AB58" i="74" s="1"/>
  <c r="AD58" i="74" s="1"/>
  <c r="AE58" i="74" s="1"/>
  <c r="Z58" i="74" s="1"/>
  <c r="T37" i="74"/>
  <c r="T43" i="74"/>
  <c r="T44" i="74"/>
  <c r="T48" i="74"/>
  <c r="V48" i="74" s="1"/>
  <c r="Y48" i="74" s="1"/>
  <c r="AB48" i="74" s="1"/>
  <c r="T51" i="74"/>
  <c r="T54" i="74"/>
  <c r="T33" i="74"/>
  <c r="T36" i="74"/>
  <c r="T39" i="74"/>
  <c r="T30" i="74"/>
  <c r="T45" i="74"/>
  <c r="T53" i="74"/>
  <c r="T55" i="74"/>
  <c r="T52" i="74"/>
  <c r="R43" i="74"/>
  <c r="R33" i="74"/>
  <c r="R55" i="74"/>
  <c r="T31" i="74"/>
  <c r="R31" i="74"/>
  <c r="T50" i="74"/>
  <c r="R30" i="74"/>
  <c r="T40" i="74"/>
  <c r="R38" i="74"/>
  <c r="V38" i="74" s="1"/>
  <c r="Y38" i="74" s="1"/>
  <c r="AB38" i="74" s="1"/>
  <c r="R57" i="74"/>
  <c r="V57" i="74" s="1"/>
  <c r="Y57" i="74" s="1"/>
  <c r="AB57" i="74" s="1"/>
  <c r="R34" i="74"/>
  <c r="R39" i="74"/>
  <c r="R41" i="74"/>
  <c r="V41" i="74" s="1"/>
  <c r="Y41" i="74" s="1"/>
  <c r="AB41" i="74" s="1"/>
  <c r="R45" i="74"/>
  <c r="R53" i="74"/>
  <c r="R32" i="74"/>
  <c r="R35" i="74"/>
  <c r="R42" i="74"/>
  <c r="R46" i="74"/>
  <c r="R50" i="74"/>
  <c r="R51" i="74"/>
  <c r="R37" i="74"/>
  <c r="R36" i="74"/>
  <c r="R52" i="74"/>
  <c r="V52" i="74" s="1"/>
  <c r="Y52" i="74" s="1"/>
  <c r="AB52" i="74" s="1"/>
  <c r="R54" i="74"/>
  <c r="R49" i="74"/>
  <c r="V49" i="74" s="1"/>
  <c r="Y49" i="74" s="1"/>
  <c r="AB49" i="74" s="1"/>
  <c r="R56" i="74"/>
  <c r="T60" i="74"/>
  <c r="R44" i="74"/>
  <c r="R47" i="74"/>
  <c r="AC59" i="74" l="1"/>
  <c r="V35" i="74"/>
  <c r="Y35" i="74" s="1"/>
  <c r="AB35" i="74" s="1"/>
  <c r="V33" i="74"/>
  <c r="Y33" i="74" s="1"/>
  <c r="AB33" i="74" s="1"/>
  <c r="V32" i="74"/>
  <c r="Y32" i="74" s="1"/>
  <c r="AB32" i="74" s="1"/>
  <c r="V44" i="74"/>
  <c r="Y44" i="74" s="1"/>
  <c r="AB44" i="74" s="1"/>
  <c r="AC44" i="74" s="1"/>
  <c r="V47" i="74"/>
  <c r="Y47" i="74" s="1"/>
  <c r="AB47" i="74" s="1"/>
  <c r="V45" i="74"/>
  <c r="Y45" i="74" s="1"/>
  <c r="AB45" i="74" s="1"/>
  <c r="AC45" i="74" s="1"/>
  <c r="V56" i="74"/>
  <c r="Y56" i="74" s="1"/>
  <c r="AB56" i="74" s="1"/>
  <c r="AC56" i="74" s="1"/>
  <c r="V55" i="74"/>
  <c r="Y55" i="74" s="1"/>
  <c r="AB55" i="74" s="1"/>
  <c r="AD55" i="74" s="1"/>
  <c r="AE55" i="74" s="1"/>
  <c r="Z55" i="74" s="1"/>
  <c r="V54" i="74"/>
  <c r="Y54" i="74" s="1"/>
  <c r="AB54" i="74" s="1"/>
  <c r="AD54" i="74" s="1"/>
  <c r="AE54" i="74" s="1"/>
  <c r="Z54" i="74" s="1"/>
  <c r="V51" i="74"/>
  <c r="Y51" i="74" s="1"/>
  <c r="AB51" i="74" s="1"/>
  <c r="AC51" i="74" s="1"/>
  <c r="V46" i="74"/>
  <c r="Y46" i="74" s="1"/>
  <c r="AB46" i="74" s="1"/>
  <c r="AD46" i="74" s="1"/>
  <c r="AE46" i="74" s="1"/>
  <c r="Z46" i="74" s="1"/>
  <c r="V43" i="74"/>
  <c r="Y43" i="74" s="1"/>
  <c r="AB43" i="74" s="1"/>
  <c r="AD43" i="74" s="1"/>
  <c r="AE43" i="74" s="1"/>
  <c r="Z43" i="74" s="1"/>
  <c r="V40" i="74"/>
  <c r="Y40" i="74" s="1"/>
  <c r="AB40" i="74" s="1"/>
  <c r="AC40" i="74" s="1"/>
  <c r="V36" i="74"/>
  <c r="Y36" i="74" s="1"/>
  <c r="AB36" i="74" s="1"/>
  <c r="AC36" i="74" s="1"/>
  <c r="V34" i="74"/>
  <c r="Y34" i="74" s="1"/>
  <c r="AB34" i="74" s="1"/>
  <c r="AC34" i="74" s="1"/>
  <c r="V37" i="74"/>
  <c r="Y37" i="74" s="1"/>
  <c r="AB37" i="74" s="1"/>
  <c r="AC37" i="74" s="1"/>
  <c r="AC58" i="74"/>
  <c r="AF58" i="74" s="1"/>
  <c r="AD61" i="74"/>
  <c r="AE61" i="74" s="1"/>
  <c r="Z61" i="74" s="1"/>
  <c r="V60" i="74"/>
  <c r="Y60" i="74" s="1"/>
  <c r="AB60" i="74" s="1"/>
  <c r="AD60" i="74" s="1"/>
  <c r="AE60" i="74" s="1"/>
  <c r="Z60" i="74" s="1"/>
  <c r="V53" i="74"/>
  <c r="Y53" i="74" s="1"/>
  <c r="AB53" i="74" s="1"/>
  <c r="AC53" i="74" s="1"/>
  <c r="AC48" i="74"/>
  <c r="AD48" i="74"/>
  <c r="AE48" i="74" s="1"/>
  <c r="Z48" i="74" s="1"/>
  <c r="V30" i="74"/>
  <c r="Y30" i="74" s="1"/>
  <c r="V39" i="74"/>
  <c r="Y39" i="74" s="1"/>
  <c r="AB39" i="74" s="1"/>
  <c r="AC39" i="74" s="1"/>
  <c r="AC33" i="74"/>
  <c r="AD33" i="74"/>
  <c r="AE33" i="74" s="1"/>
  <c r="Z33" i="74" s="1"/>
  <c r="AC49" i="74"/>
  <c r="AD49" i="74"/>
  <c r="AE49" i="74" s="1"/>
  <c r="Z49" i="74" s="1"/>
  <c r="AC47" i="74"/>
  <c r="AD47" i="74"/>
  <c r="AE47" i="74" s="1"/>
  <c r="Z47" i="74" s="1"/>
  <c r="AC54" i="74"/>
  <c r="AC38" i="74"/>
  <c r="AD38" i="74"/>
  <c r="AE38" i="74" s="1"/>
  <c r="Z38" i="74" s="1"/>
  <c r="AC52" i="74"/>
  <c r="AD52" i="74"/>
  <c r="AE52" i="74" s="1"/>
  <c r="Z52" i="74" s="1"/>
  <c r="AC35" i="74"/>
  <c r="AD35" i="74"/>
  <c r="AE35" i="74" s="1"/>
  <c r="Z35" i="74" s="1"/>
  <c r="AD37" i="74"/>
  <c r="AE37" i="74" s="1"/>
  <c r="Z37" i="74" s="1"/>
  <c r="AC32" i="74"/>
  <c r="AD32" i="74"/>
  <c r="AE32" i="74" s="1"/>
  <c r="Z32" i="74" s="1"/>
  <c r="AC42" i="74"/>
  <c r="AD42" i="74"/>
  <c r="AE42" i="74" s="1"/>
  <c r="Z42" i="74" s="1"/>
  <c r="AC57" i="74"/>
  <c r="AD57" i="74"/>
  <c r="AE57" i="74" s="1"/>
  <c r="Z57" i="74" s="1"/>
  <c r="AC41" i="74"/>
  <c r="AD41" i="74"/>
  <c r="AE41" i="74" s="1"/>
  <c r="Z41" i="74" s="1"/>
  <c r="V50" i="74"/>
  <c r="Y50" i="74" s="1"/>
  <c r="AB50" i="74" s="1"/>
  <c r="V31" i="74"/>
  <c r="Y31" i="74" s="1"/>
  <c r="AB31" i="74" s="1"/>
  <c r="AF59" i="74"/>
  <c r="AD56" i="74" l="1"/>
  <c r="AE56" i="74" s="1"/>
  <c r="Z56" i="74" s="1"/>
  <c r="AD45" i="74"/>
  <c r="AE45" i="74" s="1"/>
  <c r="Z45" i="74" s="1"/>
  <c r="AD44" i="74"/>
  <c r="AE44" i="74" s="1"/>
  <c r="Z44" i="74" s="1"/>
  <c r="AD40" i="74"/>
  <c r="AE40" i="74" s="1"/>
  <c r="Z40" i="74" s="1"/>
  <c r="AD36" i="74"/>
  <c r="AE36" i="74" s="1"/>
  <c r="Z36" i="74" s="1"/>
  <c r="AF61" i="74"/>
  <c r="AC60" i="74"/>
  <c r="AF60" i="74" s="1"/>
  <c r="AC55" i="74"/>
  <c r="AF55" i="74" s="1"/>
  <c r="AD53" i="74"/>
  <c r="AE53" i="74" s="1"/>
  <c r="Z53" i="74" s="1"/>
  <c r="AD51" i="74"/>
  <c r="AE51" i="74" s="1"/>
  <c r="Z51" i="74" s="1"/>
  <c r="AC46" i="74"/>
  <c r="AF46" i="74" s="1"/>
  <c r="AC43" i="74"/>
  <c r="AF43" i="74" s="1"/>
  <c r="AD34" i="74"/>
  <c r="AE34" i="74" s="1"/>
  <c r="Z34" i="74" s="1"/>
  <c r="AF37" i="74"/>
  <c r="AF36" i="74"/>
  <c r="AF57" i="74"/>
  <c r="AF48" i="74"/>
  <c r="AD39" i="74"/>
  <c r="AE39" i="74" s="1"/>
  <c r="Z39" i="74" s="1"/>
  <c r="AF41" i="74"/>
  <c r="AF52" i="74"/>
  <c r="AF33" i="74"/>
  <c r="AF44" i="74"/>
  <c r="AF42" i="74"/>
  <c r="Y62" i="74"/>
  <c r="AB30" i="74"/>
  <c r="AC31" i="74"/>
  <c r="AD31" i="74"/>
  <c r="AE31" i="74" s="1"/>
  <c r="Z31" i="74" s="1"/>
  <c r="AF56" i="74"/>
  <c r="V62" i="74"/>
  <c r="AF38" i="74"/>
  <c r="AF54" i="74"/>
  <c r="AC50" i="74"/>
  <c r="AD50" i="74"/>
  <c r="AE50" i="74" s="1"/>
  <c r="Z50" i="74" s="1"/>
  <c r="AF32" i="74"/>
  <c r="AF35" i="74"/>
  <c r="AF45" i="74"/>
  <c r="AF47" i="74"/>
  <c r="AF49" i="74"/>
  <c r="AF40" i="74" l="1"/>
  <c r="AF34" i="74"/>
  <c r="AF39" i="74"/>
  <c r="AF53" i="74"/>
  <c r="AF51" i="74"/>
  <c r="AF31" i="74"/>
  <c r="AF50" i="74"/>
  <c r="AD30" i="74"/>
  <c r="AE30" i="74" s="1"/>
  <c r="Z30" i="74" s="1"/>
  <c r="Z62" i="74" s="1"/>
  <c r="Z65" i="74" s="1"/>
  <c r="Z8" i="74" s="1"/>
  <c r="AC30" i="74"/>
  <c r="Z63" i="74" l="1"/>
  <c r="AF30" i="74"/>
  <c r="AB10" i="74"/>
  <c r="Z3" i="74"/>
  <c r="AA62" i="73" l="1"/>
  <c r="Z66" i="73" s="1"/>
  <c r="X62" i="73"/>
  <c r="M61" i="73"/>
  <c r="Q61" i="73" s="1"/>
  <c r="L61" i="73"/>
  <c r="P61" i="73" s="1"/>
  <c r="K61" i="73"/>
  <c r="J61" i="73"/>
  <c r="G61" i="73"/>
  <c r="O61" i="73" s="1"/>
  <c r="F61" i="73"/>
  <c r="N61" i="73" s="1"/>
  <c r="R61" i="73" s="1"/>
  <c r="E61" i="73"/>
  <c r="D61" i="73"/>
  <c r="M60" i="73"/>
  <c r="Q60" i="73" s="1"/>
  <c r="L60" i="73"/>
  <c r="P60" i="73" s="1"/>
  <c r="K60" i="73"/>
  <c r="J60" i="73"/>
  <c r="G60" i="73"/>
  <c r="O60" i="73" s="1"/>
  <c r="F60" i="73"/>
  <c r="N60" i="73" s="1"/>
  <c r="E60" i="73"/>
  <c r="D60" i="73"/>
  <c r="M59" i="73"/>
  <c r="Q59" i="73" s="1"/>
  <c r="K59" i="73"/>
  <c r="J59" i="73"/>
  <c r="L59" i="73" s="1"/>
  <c r="P59" i="73" s="1"/>
  <c r="G59" i="73"/>
  <c r="O59" i="73" s="1"/>
  <c r="F59" i="73"/>
  <c r="N59" i="73" s="1"/>
  <c r="E59" i="73"/>
  <c r="D59" i="73"/>
  <c r="M58" i="73"/>
  <c r="Q58" i="73" s="1"/>
  <c r="L58" i="73"/>
  <c r="P58" i="73" s="1"/>
  <c r="K58" i="73"/>
  <c r="J58" i="73"/>
  <c r="E58" i="73"/>
  <c r="G58" i="73" s="1"/>
  <c r="O58" i="73" s="1"/>
  <c r="D58" i="73"/>
  <c r="F58" i="73" s="1"/>
  <c r="N58" i="73" s="1"/>
  <c r="P57" i="73"/>
  <c r="M57" i="73"/>
  <c r="Q57" i="73" s="1"/>
  <c r="L57" i="73"/>
  <c r="K57" i="73"/>
  <c r="J57" i="73"/>
  <c r="G57" i="73"/>
  <c r="O57" i="73" s="1"/>
  <c r="F57" i="73"/>
  <c r="N57" i="73" s="1"/>
  <c r="E57" i="73"/>
  <c r="D57" i="73"/>
  <c r="K56" i="73"/>
  <c r="M56" i="73" s="1"/>
  <c r="Q56" i="73" s="1"/>
  <c r="J56" i="73"/>
  <c r="L56" i="73" s="1"/>
  <c r="P56" i="73" s="1"/>
  <c r="E56" i="73"/>
  <c r="G56" i="73" s="1"/>
  <c r="O56" i="73" s="1"/>
  <c r="D56" i="73"/>
  <c r="F56" i="73" s="1"/>
  <c r="N56" i="73" s="1"/>
  <c r="M55" i="73"/>
  <c r="Q55" i="73" s="1"/>
  <c r="L55" i="73"/>
  <c r="P55" i="73" s="1"/>
  <c r="K55" i="73"/>
  <c r="J55" i="73"/>
  <c r="E55" i="73"/>
  <c r="G55" i="73" s="1"/>
  <c r="O55" i="73" s="1"/>
  <c r="D55" i="73"/>
  <c r="F55" i="73" s="1"/>
  <c r="N55" i="73" s="1"/>
  <c r="K54" i="73"/>
  <c r="M54" i="73" s="1"/>
  <c r="Q54" i="73" s="1"/>
  <c r="J54" i="73"/>
  <c r="L54" i="73" s="1"/>
  <c r="P54" i="73" s="1"/>
  <c r="G54" i="73"/>
  <c r="O54" i="73" s="1"/>
  <c r="E54" i="73"/>
  <c r="D54" i="73"/>
  <c r="F54" i="73" s="1"/>
  <c r="N54" i="73" s="1"/>
  <c r="R54" i="73" s="1"/>
  <c r="K53" i="73"/>
  <c r="M53" i="73" s="1"/>
  <c r="Q53" i="73" s="1"/>
  <c r="J53" i="73"/>
  <c r="L53" i="73" s="1"/>
  <c r="P53" i="73" s="1"/>
  <c r="E53" i="73"/>
  <c r="G53" i="73" s="1"/>
  <c r="O53" i="73" s="1"/>
  <c r="D53" i="73"/>
  <c r="F53" i="73" s="1"/>
  <c r="N53" i="73" s="1"/>
  <c r="K52" i="73"/>
  <c r="M52" i="73" s="1"/>
  <c r="Q52" i="73" s="1"/>
  <c r="J52" i="73"/>
  <c r="L52" i="73" s="1"/>
  <c r="P52" i="73" s="1"/>
  <c r="E52" i="73"/>
  <c r="G52" i="73" s="1"/>
  <c r="O52" i="73" s="1"/>
  <c r="D52" i="73"/>
  <c r="F52" i="73" s="1"/>
  <c r="N52" i="73" s="1"/>
  <c r="K51" i="73"/>
  <c r="M51" i="73" s="1"/>
  <c r="Q51" i="73" s="1"/>
  <c r="J51" i="73"/>
  <c r="L51" i="73" s="1"/>
  <c r="P51" i="73" s="1"/>
  <c r="E51" i="73"/>
  <c r="G51" i="73" s="1"/>
  <c r="O51" i="73" s="1"/>
  <c r="D51" i="73"/>
  <c r="F51" i="73" s="1"/>
  <c r="N51" i="73" s="1"/>
  <c r="K50" i="73"/>
  <c r="M50" i="73" s="1"/>
  <c r="Q50" i="73" s="1"/>
  <c r="J50" i="73"/>
  <c r="L50" i="73" s="1"/>
  <c r="P50" i="73" s="1"/>
  <c r="E50" i="73"/>
  <c r="G50" i="73" s="1"/>
  <c r="O50" i="73" s="1"/>
  <c r="D50" i="73"/>
  <c r="F50" i="73" s="1"/>
  <c r="N50" i="73" s="1"/>
  <c r="K49" i="73"/>
  <c r="M49" i="73" s="1"/>
  <c r="Q49" i="73" s="1"/>
  <c r="J49" i="73"/>
  <c r="L49" i="73" s="1"/>
  <c r="P49" i="73" s="1"/>
  <c r="E49" i="73"/>
  <c r="G49" i="73" s="1"/>
  <c r="O49" i="73" s="1"/>
  <c r="D49" i="73"/>
  <c r="F49" i="73" s="1"/>
  <c r="N49" i="73" s="1"/>
  <c r="K48" i="73"/>
  <c r="M48" i="73" s="1"/>
  <c r="Q48" i="73" s="1"/>
  <c r="J48" i="73"/>
  <c r="L48" i="73" s="1"/>
  <c r="P48" i="73" s="1"/>
  <c r="G48" i="73"/>
  <c r="O48" i="73" s="1"/>
  <c r="E48" i="73"/>
  <c r="D48" i="73"/>
  <c r="F48" i="73" s="1"/>
  <c r="N48" i="73" s="1"/>
  <c r="K47" i="73"/>
  <c r="M47" i="73" s="1"/>
  <c r="Q47" i="73" s="1"/>
  <c r="J47" i="73"/>
  <c r="L47" i="73" s="1"/>
  <c r="P47" i="73" s="1"/>
  <c r="G47" i="73"/>
  <c r="O47" i="73" s="1"/>
  <c r="F47" i="73"/>
  <c r="N47" i="73" s="1"/>
  <c r="E47" i="73"/>
  <c r="D47" i="73"/>
  <c r="K46" i="73"/>
  <c r="M46" i="73" s="1"/>
  <c r="Q46" i="73" s="1"/>
  <c r="J46" i="73"/>
  <c r="L46" i="73" s="1"/>
  <c r="P46" i="73" s="1"/>
  <c r="E46" i="73"/>
  <c r="G46" i="73" s="1"/>
  <c r="O46" i="73" s="1"/>
  <c r="D46" i="73"/>
  <c r="F46" i="73" s="1"/>
  <c r="N46" i="73" s="1"/>
  <c r="K45" i="73"/>
  <c r="M45" i="73" s="1"/>
  <c r="Q45" i="73" s="1"/>
  <c r="J45" i="73"/>
  <c r="L45" i="73" s="1"/>
  <c r="P45" i="73" s="1"/>
  <c r="E45" i="73"/>
  <c r="G45" i="73" s="1"/>
  <c r="O45" i="73" s="1"/>
  <c r="D45" i="73"/>
  <c r="F45" i="73" s="1"/>
  <c r="N45" i="73" s="1"/>
  <c r="K44" i="73"/>
  <c r="M44" i="73" s="1"/>
  <c r="Q44" i="73" s="1"/>
  <c r="J44" i="73"/>
  <c r="L44" i="73" s="1"/>
  <c r="P44" i="73" s="1"/>
  <c r="E44" i="73"/>
  <c r="G44" i="73" s="1"/>
  <c r="O44" i="73" s="1"/>
  <c r="D44" i="73"/>
  <c r="F44" i="73" s="1"/>
  <c r="N44" i="73" s="1"/>
  <c r="K43" i="73"/>
  <c r="M43" i="73" s="1"/>
  <c r="Q43" i="73" s="1"/>
  <c r="J43" i="73"/>
  <c r="L43" i="73" s="1"/>
  <c r="P43" i="73" s="1"/>
  <c r="E43" i="73"/>
  <c r="G43" i="73" s="1"/>
  <c r="O43" i="73" s="1"/>
  <c r="D43" i="73"/>
  <c r="F43" i="73" s="1"/>
  <c r="N43" i="73" s="1"/>
  <c r="K42" i="73"/>
  <c r="M42" i="73" s="1"/>
  <c r="Q42" i="73" s="1"/>
  <c r="J42" i="73"/>
  <c r="L42" i="73" s="1"/>
  <c r="P42" i="73" s="1"/>
  <c r="E42" i="73"/>
  <c r="G42" i="73" s="1"/>
  <c r="O42" i="73" s="1"/>
  <c r="D42" i="73"/>
  <c r="F42" i="73" s="1"/>
  <c r="N42" i="73" s="1"/>
  <c r="L41" i="73"/>
  <c r="P41" i="73" s="1"/>
  <c r="K41" i="73"/>
  <c r="M41" i="73" s="1"/>
  <c r="Q41" i="73" s="1"/>
  <c r="J41" i="73"/>
  <c r="G41" i="73"/>
  <c r="O41" i="73" s="1"/>
  <c r="F41" i="73"/>
  <c r="N41" i="73" s="1"/>
  <c r="E41" i="73"/>
  <c r="D41" i="73"/>
  <c r="M40" i="73"/>
  <c r="Q40" i="73" s="1"/>
  <c r="L40" i="73"/>
  <c r="P40" i="73" s="1"/>
  <c r="K40" i="73"/>
  <c r="J40" i="73"/>
  <c r="E40" i="73"/>
  <c r="G40" i="73" s="1"/>
  <c r="O40" i="73" s="1"/>
  <c r="D40" i="73"/>
  <c r="F40" i="73" s="1"/>
  <c r="N40" i="73" s="1"/>
  <c r="K39" i="73"/>
  <c r="M39" i="73" s="1"/>
  <c r="Q39" i="73" s="1"/>
  <c r="J39" i="73"/>
  <c r="L39" i="73" s="1"/>
  <c r="P39" i="73" s="1"/>
  <c r="E39" i="73"/>
  <c r="G39" i="73" s="1"/>
  <c r="O39" i="73" s="1"/>
  <c r="D39" i="73"/>
  <c r="F39" i="73" s="1"/>
  <c r="N39" i="73" s="1"/>
  <c r="K38" i="73"/>
  <c r="M38" i="73" s="1"/>
  <c r="Q38" i="73" s="1"/>
  <c r="J38" i="73"/>
  <c r="L38" i="73" s="1"/>
  <c r="P38" i="73" s="1"/>
  <c r="E38" i="73"/>
  <c r="G38" i="73" s="1"/>
  <c r="O38" i="73" s="1"/>
  <c r="D38" i="73"/>
  <c r="F38" i="73" s="1"/>
  <c r="N38" i="73" s="1"/>
  <c r="K37" i="73"/>
  <c r="M37" i="73" s="1"/>
  <c r="Q37" i="73" s="1"/>
  <c r="J37" i="73"/>
  <c r="L37" i="73" s="1"/>
  <c r="P37" i="73" s="1"/>
  <c r="E37" i="73"/>
  <c r="G37" i="73" s="1"/>
  <c r="O37" i="73" s="1"/>
  <c r="D37" i="73"/>
  <c r="F37" i="73" s="1"/>
  <c r="N37" i="73" s="1"/>
  <c r="K36" i="73"/>
  <c r="M36" i="73" s="1"/>
  <c r="Q36" i="73" s="1"/>
  <c r="J36" i="73"/>
  <c r="L36" i="73" s="1"/>
  <c r="P36" i="73" s="1"/>
  <c r="E36" i="73"/>
  <c r="G36" i="73" s="1"/>
  <c r="O36" i="73" s="1"/>
  <c r="D36" i="73"/>
  <c r="F36" i="73" s="1"/>
  <c r="N36" i="73" s="1"/>
  <c r="K35" i="73"/>
  <c r="M35" i="73" s="1"/>
  <c r="Q35" i="73" s="1"/>
  <c r="J35" i="73"/>
  <c r="L35" i="73" s="1"/>
  <c r="P35" i="73" s="1"/>
  <c r="E35" i="73"/>
  <c r="G35" i="73" s="1"/>
  <c r="O35" i="73" s="1"/>
  <c r="D35" i="73"/>
  <c r="F35" i="73" s="1"/>
  <c r="N35" i="73" s="1"/>
  <c r="M34" i="73"/>
  <c r="Q34" i="73" s="1"/>
  <c r="L34" i="73"/>
  <c r="P34" i="73" s="1"/>
  <c r="K34" i="73"/>
  <c r="J34" i="73"/>
  <c r="E34" i="73"/>
  <c r="G34" i="73" s="1"/>
  <c r="O34" i="73" s="1"/>
  <c r="D34" i="73"/>
  <c r="F34" i="73" s="1"/>
  <c r="N34" i="73" s="1"/>
  <c r="K33" i="73"/>
  <c r="M33" i="73" s="1"/>
  <c r="Q33" i="73" s="1"/>
  <c r="J33" i="73"/>
  <c r="L33" i="73" s="1"/>
  <c r="P33" i="73" s="1"/>
  <c r="G33" i="73"/>
  <c r="O33" i="73" s="1"/>
  <c r="F33" i="73"/>
  <c r="N33" i="73" s="1"/>
  <c r="E33" i="73"/>
  <c r="D33" i="73"/>
  <c r="K32" i="73"/>
  <c r="M32" i="73" s="1"/>
  <c r="Q32" i="73" s="1"/>
  <c r="J32" i="73"/>
  <c r="L32" i="73" s="1"/>
  <c r="P32" i="73" s="1"/>
  <c r="E32" i="73"/>
  <c r="G32" i="73" s="1"/>
  <c r="O32" i="73" s="1"/>
  <c r="D32" i="73"/>
  <c r="F32" i="73" s="1"/>
  <c r="N32" i="73" s="1"/>
  <c r="K31" i="73"/>
  <c r="M31" i="73" s="1"/>
  <c r="Q31" i="73" s="1"/>
  <c r="J31" i="73"/>
  <c r="L31" i="73" s="1"/>
  <c r="P31" i="73" s="1"/>
  <c r="E31" i="73"/>
  <c r="G31" i="73" s="1"/>
  <c r="O31" i="73" s="1"/>
  <c r="D31" i="73"/>
  <c r="F31" i="73" s="1"/>
  <c r="N31" i="73" s="1"/>
  <c r="K30" i="73"/>
  <c r="M30" i="73" s="1"/>
  <c r="Q30" i="73" s="1"/>
  <c r="J30" i="73"/>
  <c r="L30" i="73" s="1"/>
  <c r="P30" i="73" s="1"/>
  <c r="E30" i="73"/>
  <c r="G30" i="73" s="1"/>
  <c r="O30" i="73" s="1"/>
  <c r="D30" i="73"/>
  <c r="F30" i="73" s="1"/>
  <c r="N30" i="73" s="1"/>
  <c r="Z21" i="73"/>
  <c r="U3" i="73" s="1"/>
  <c r="U12" i="73"/>
  <c r="Z12" i="73" s="1"/>
  <c r="U10" i="73"/>
  <c r="Z10" i="73" s="1"/>
  <c r="U8" i="73"/>
  <c r="U6" i="73"/>
  <c r="Z6" i="73" s="1"/>
  <c r="AA62" i="72"/>
  <c r="Z66" i="72" s="1"/>
  <c r="X62" i="72"/>
  <c r="M61" i="72"/>
  <c r="Q61" i="72" s="1"/>
  <c r="L61" i="72"/>
  <c r="P61" i="72" s="1"/>
  <c r="K61" i="72"/>
  <c r="J61" i="72"/>
  <c r="G61" i="72"/>
  <c r="O61" i="72" s="1"/>
  <c r="F61" i="72"/>
  <c r="N61" i="72" s="1"/>
  <c r="E61" i="72"/>
  <c r="D61" i="72"/>
  <c r="M60" i="72"/>
  <c r="Q60" i="72" s="1"/>
  <c r="L60" i="72"/>
  <c r="P60" i="72" s="1"/>
  <c r="K60" i="72"/>
  <c r="J60" i="72"/>
  <c r="G60" i="72"/>
  <c r="O60" i="72" s="1"/>
  <c r="F60" i="72"/>
  <c r="N60" i="72" s="1"/>
  <c r="E60" i="72"/>
  <c r="D60" i="72"/>
  <c r="K59" i="72"/>
  <c r="M59" i="72" s="1"/>
  <c r="Q59" i="72" s="1"/>
  <c r="J59" i="72"/>
  <c r="L59" i="72" s="1"/>
  <c r="P59" i="72" s="1"/>
  <c r="E59" i="72"/>
  <c r="G59" i="72" s="1"/>
  <c r="O59" i="72" s="1"/>
  <c r="D59" i="72"/>
  <c r="F59" i="72" s="1"/>
  <c r="N59" i="72" s="1"/>
  <c r="K58" i="72"/>
  <c r="M58" i="72" s="1"/>
  <c r="Q58" i="72" s="1"/>
  <c r="J58" i="72"/>
  <c r="L58" i="72" s="1"/>
  <c r="P58" i="72" s="1"/>
  <c r="E58" i="72"/>
  <c r="G58" i="72" s="1"/>
  <c r="O58" i="72" s="1"/>
  <c r="D58" i="72"/>
  <c r="F58" i="72" s="1"/>
  <c r="N58" i="72" s="1"/>
  <c r="M57" i="72"/>
  <c r="Q57" i="72" s="1"/>
  <c r="K57" i="72"/>
  <c r="J57" i="72"/>
  <c r="L57" i="72" s="1"/>
  <c r="P57" i="72" s="1"/>
  <c r="F57" i="72"/>
  <c r="N57" i="72" s="1"/>
  <c r="E57" i="72"/>
  <c r="G57" i="72" s="1"/>
  <c r="O57" i="72" s="1"/>
  <c r="D57" i="72"/>
  <c r="L56" i="72"/>
  <c r="P56" i="72" s="1"/>
  <c r="K56" i="72"/>
  <c r="M56" i="72" s="1"/>
  <c r="Q56" i="72" s="1"/>
  <c r="J56" i="72"/>
  <c r="E56" i="72"/>
  <c r="G56" i="72" s="1"/>
  <c r="O56" i="72" s="1"/>
  <c r="D56" i="72"/>
  <c r="F56" i="72" s="1"/>
  <c r="N56" i="72" s="1"/>
  <c r="K55" i="72"/>
  <c r="M55" i="72" s="1"/>
  <c r="Q55" i="72" s="1"/>
  <c r="J55" i="72"/>
  <c r="L55" i="72" s="1"/>
  <c r="P55" i="72" s="1"/>
  <c r="E55" i="72"/>
  <c r="G55" i="72" s="1"/>
  <c r="O55" i="72" s="1"/>
  <c r="D55" i="72"/>
  <c r="F55" i="72" s="1"/>
  <c r="N55" i="72" s="1"/>
  <c r="K54" i="72"/>
  <c r="M54" i="72" s="1"/>
  <c r="Q54" i="72" s="1"/>
  <c r="J54" i="72"/>
  <c r="L54" i="72" s="1"/>
  <c r="P54" i="72" s="1"/>
  <c r="E54" i="72"/>
  <c r="G54" i="72" s="1"/>
  <c r="O54" i="72" s="1"/>
  <c r="D54" i="72"/>
  <c r="F54" i="72" s="1"/>
  <c r="N54" i="72" s="1"/>
  <c r="K53" i="72"/>
  <c r="M53" i="72" s="1"/>
  <c r="Q53" i="72" s="1"/>
  <c r="J53" i="72"/>
  <c r="L53" i="72" s="1"/>
  <c r="P53" i="72" s="1"/>
  <c r="E53" i="72"/>
  <c r="G53" i="72" s="1"/>
  <c r="O53" i="72" s="1"/>
  <c r="D53" i="72"/>
  <c r="F53" i="72" s="1"/>
  <c r="N53" i="72" s="1"/>
  <c r="M52" i="72"/>
  <c r="Q52" i="72" s="1"/>
  <c r="L52" i="72"/>
  <c r="P52" i="72" s="1"/>
  <c r="K52" i="72"/>
  <c r="J52" i="72"/>
  <c r="G52" i="72"/>
  <c r="O52" i="72" s="1"/>
  <c r="E52" i="72"/>
  <c r="D52" i="72"/>
  <c r="F52" i="72" s="1"/>
  <c r="N52" i="72" s="1"/>
  <c r="K51" i="72"/>
  <c r="M51" i="72" s="1"/>
  <c r="Q51" i="72" s="1"/>
  <c r="J51" i="72"/>
  <c r="L51" i="72" s="1"/>
  <c r="P51" i="72" s="1"/>
  <c r="E51" i="72"/>
  <c r="G51" i="72" s="1"/>
  <c r="O51" i="72" s="1"/>
  <c r="D51" i="72"/>
  <c r="F51" i="72" s="1"/>
  <c r="N51" i="72" s="1"/>
  <c r="M50" i="72"/>
  <c r="Q50" i="72" s="1"/>
  <c r="L50" i="72"/>
  <c r="P50" i="72" s="1"/>
  <c r="K50" i="72"/>
  <c r="J50" i="72"/>
  <c r="E50" i="72"/>
  <c r="G50" i="72" s="1"/>
  <c r="O50" i="72" s="1"/>
  <c r="D50" i="72"/>
  <c r="F50" i="72" s="1"/>
  <c r="N50" i="72" s="1"/>
  <c r="K49" i="72"/>
  <c r="M49" i="72" s="1"/>
  <c r="Q49" i="72" s="1"/>
  <c r="J49" i="72"/>
  <c r="L49" i="72" s="1"/>
  <c r="P49" i="72" s="1"/>
  <c r="G49" i="72"/>
  <c r="O49" i="72" s="1"/>
  <c r="E49" i="72"/>
  <c r="D49" i="72"/>
  <c r="F49" i="72" s="1"/>
  <c r="N49" i="72" s="1"/>
  <c r="K48" i="72"/>
  <c r="M48" i="72" s="1"/>
  <c r="Q48" i="72" s="1"/>
  <c r="J48" i="72"/>
  <c r="L48" i="72" s="1"/>
  <c r="P48" i="72" s="1"/>
  <c r="E48" i="72"/>
  <c r="G48" i="72" s="1"/>
  <c r="O48" i="72" s="1"/>
  <c r="D48" i="72"/>
  <c r="F48" i="72" s="1"/>
  <c r="N48" i="72" s="1"/>
  <c r="K47" i="72"/>
  <c r="M47" i="72" s="1"/>
  <c r="Q47" i="72" s="1"/>
  <c r="J47" i="72"/>
  <c r="L47" i="72" s="1"/>
  <c r="P47" i="72" s="1"/>
  <c r="E47" i="72"/>
  <c r="G47" i="72" s="1"/>
  <c r="O47" i="72" s="1"/>
  <c r="D47" i="72"/>
  <c r="F47" i="72" s="1"/>
  <c r="N47" i="72" s="1"/>
  <c r="K46" i="72"/>
  <c r="M46" i="72" s="1"/>
  <c r="Q46" i="72" s="1"/>
  <c r="J46" i="72"/>
  <c r="L46" i="72" s="1"/>
  <c r="P46" i="72" s="1"/>
  <c r="E46" i="72"/>
  <c r="G46" i="72" s="1"/>
  <c r="O46" i="72" s="1"/>
  <c r="D46" i="72"/>
  <c r="F46" i="72" s="1"/>
  <c r="N46" i="72" s="1"/>
  <c r="K45" i="72"/>
  <c r="M45" i="72" s="1"/>
  <c r="Q45" i="72" s="1"/>
  <c r="J45" i="72"/>
  <c r="L45" i="72" s="1"/>
  <c r="P45" i="72" s="1"/>
  <c r="E45" i="72"/>
  <c r="G45" i="72" s="1"/>
  <c r="O45" i="72" s="1"/>
  <c r="D45" i="72"/>
  <c r="F45" i="72" s="1"/>
  <c r="N45" i="72" s="1"/>
  <c r="K44" i="72"/>
  <c r="M44" i="72" s="1"/>
  <c r="Q44" i="72" s="1"/>
  <c r="J44" i="72"/>
  <c r="L44" i="72" s="1"/>
  <c r="P44" i="72" s="1"/>
  <c r="E44" i="72"/>
  <c r="G44" i="72" s="1"/>
  <c r="O44" i="72" s="1"/>
  <c r="D44" i="72"/>
  <c r="F44" i="72" s="1"/>
  <c r="N44" i="72" s="1"/>
  <c r="L43" i="72"/>
  <c r="P43" i="72" s="1"/>
  <c r="K43" i="72"/>
  <c r="M43" i="72" s="1"/>
  <c r="Q43" i="72" s="1"/>
  <c r="J43" i="72"/>
  <c r="G43" i="72"/>
  <c r="O43" i="72" s="1"/>
  <c r="E43" i="72"/>
  <c r="D43" i="72"/>
  <c r="F43" i="72" s="1"/>
  <c r="N43" i="72" s="1"/>
  <c r="M42" i="72"/>
  <c r="Q42" i="72" s="1"/>
  <c r="K42" i="72"/>
  <c r="J42" i="72"/>
  <c r="L42" i="72" s="1"/>
  <c r="P42" i="72" s="1"/>
  <c r="F42" i="72"/>
  <c r="N42" i="72" s="1"/>
  <c r="E42" i="72"/>
  <c r="G42" i="72" s="1"/>
  <c r="O42" i="72" s="1"/>
  <c r="D42" i="72"/>
  <c r="K41" i="72"/>
  <c r="M41" i="72" s="1"/>
  <c r="Q41" i="72" s="1"/>
  <c r="J41" i="72"/>
  <c r="L41" i="72" s="1"/>
  <c r="P41" i="72" s="1"/>
  <c r="E41" i="72"/>
  <c r="G41" i="72" s="1"/>
  <c r="O41" i="72" s="1"/>
  <c r="D41" i="72"/>
  <c r="F41" i="72" s="1"/>
  <c r="N41" i="72" s="1"/>
  <c r="K40" i="72"/>
  <c r="M40" i="72" s="1"/>
  <c r="Q40" i="72" s="1"/>
  <c r="J40" i="72"/>
  <c r="L40" i="72" s="1"/>
  <c r="P40" i="72" s="1"/>
  <c r="E40" i="72"/>
  <c r="G40" i="72" s="1"/>
  <c r="O40" i="72" s="1"/>
  <c r="D40" i="72"/>
  <c r="F40" i="72" s="1"/>
  <c r="N40" i="72" s="1"/>
  <c r="K39" i="72"/>
  <c r="M39" i="72" s="1"/>
  <c r="Q39" i="72" s="1"/>
  <c r="J39" i="72"/>
  <c r="L39" i="72" s="1"/>
  <c r="P39" i="72" s="1"/>
  <c r="E39" i="72"/>
  <c r="G39" i="72" s="1"/>
  <c r="O39" i="72" s="1"/>
  <c r="D39" i="72"/>
  <c r="F39" i="72" s="1"/>
  <c r="N39" i="72" s="1"/>
  <c r="K38" i="72"/>
  <c r="M38" i="72" s="1"/>
  <c r="Q38" i="72" s="1"/>
  <c r="J38" i="72"/>
  <c r="L38" i="72" s="1"/>
  <c r="P38" i="72" s="1"/>
  <c r="E38" i="72"/>
  <c r="G38" i="72" s="1"/>
  <c r="O38" i="72" s="1"/>
  <c r="D38" i="72"/>
  <c r="F38" i="72" s="1"/>
  <c r="N38" i="72" s="1"/>
  <c r="K37" i="72"/>
  <c r="M37" i="72" s="1"/>
  <c r="Q37" i="72" s="1"/>
  <c r="J37" i="72"/>
  <c r="L37" i="72" s="1"/>
  <c r="P37" i="72" s="1"/>
  <c r="E37" i="72"/>
  <c r="G37" i="72" s="1"/>
  <c r="O37" i="72" s="1"/>
  <c r="D37" i="72"/>
  <c r="F37" i="72" s="1"/>
  <c r="N37" i="72" s="1"/>
  <c r="M36" i="72"/>
  <c r="Q36" i="72" s="1"/>
  <c r="K36" i="72"/>
  <c r="J36" i="72"/>
  <c r="L36" i="72" s="1"/>
  <c r="P36" i="72" s="1"/>
  <c r="F36" i="72"/>
  <c r="N36" i="72" s="1"/>
  <c r="E36" i="72"/>
  <c r="G36" i="72" s="1"/>
  <c r="O36" i="72" s="1"/>
  <c r="D36" i="72"/>
  <c r="L35" i="72"/>
  <c r="P35" i="72" s="1"/>
  <c r="K35" i="72"/>
  <c r="M35" i="72" s="1"/>
  <c r="Q35" i="72" s="1"/>
  <c r="J35" i="72"/>
  <c r="E35" i="72"/>
  <c r="G35" i="72" s="1"/>
  <c r="O35" i="72" s="1"/>
  <c r="D35" i="72"/>
  <c r="F35" i="72" s="1"/>
  <c r="N35" i="72" s="1"/>
  <c r="K34" i="72"/>
  <c r="M34" i="72" s="1"/>
  <c r="Q34" i="72" s="1"/>
  <c r="J34" i="72"/>
  <c r="L34" i="72" s="1"/>
  <c r="P34" i="72" s="1"/>
  <c r="E34" i="72"/>
  <c r="G34" i="72" s="1"/>
  <c r="O34" i="72" s="1"/>
  <c r="D34" i="72"/>
  <c r="F34" i="72" s="1"/>
  <c r="N34" i="72" s="1"/>
  <c r="K33" i="72"/>
  <c r="M33" i="72" s="1"/>
  <c r="Q33" i="72" s="1"/>
  <c r="J33" i="72"/>
  <c r="L33" i="72" s="1"/>
  <c r="P33" i="72" s="1"/>
  <c r="E33" i="72"/>
  <c r="G33" i="72" s="1"/>
  <c r="O33" i="72" s="1"/>
  <c r="D33" i="72"/>
  <c r="F33" i="72" s="1"/>
  <c r="N33" i="72" s="1"/>
  <c r="M32" i="72"/>
  <c r="Q32" i="72" s="1"/>
  <c r="L32" i="72"/>
  <c r="P32" i="72" s="1"/>
  <c r="K32" i="72"/>
  <c r="J32" i="72"/>
  <c r="G32" i="72"/>
  <c r="O32" i="72" s="1"/>
  <c r="E32" i="72"/>
  <c r="D32" i="72"/>
  <c r="F32" i="72" s="1"/>
  <c r="N32" i="72" s="1"/>
  <c r="K31" i="72"/>
  <c r="M31" i="72" s="1"/>
  <c r="Q31" i="72" s="1"/>
  <c r="J31" i="72"/>
  <c r="L31" i="72" s="1"/>
  <c r="P31" i="72" s="1"/>
  <c r="E31" i="72"/>
  <c r="G31" i="72" s="1"/>
  <c r="O31" i="72" s="1"/>
  <c r="D31" i="72"/>
  <c r="F31" i="72" s="1"/>
  <c r="N31" i="72" s="1"/>
  <c r="K30" i="72"/>
  <c r="M30" i="72" s="1"/>
  <c r="Q30" i="72" s="1"/>
  <c r="J30" i="72"/>
  <c r="L30" i="72" s="1"/>
  <c r="P30" i="72" s="1"/>
  <c r="E30" i="72"/>
  <c r="G30" i="72" s="1"/>
  <c r="O30" i="72" s="1"/>
  <c r="D30" i="72"/>
  <c r="F30" i="72" s="1"/>
  <c r="N30" i="72" s="1"/>
  <c r="Z21" i="72"/>
  <c r="U3" i="72" s="1"/>
  <c r="U12" i="72"/>
  <c r="Z12" i="72" s="1"/>
  <c r="U10" i="72"/>
  <c r="U8" i="72"/>
  <c r="U6" i="72"/>
  <c r="Z6" i="72" s="1"/>
  <c r="AA62" i="71"/>
  <c r="Z66" i="71" s="1"/>
  <c r="X62" i="71"/>
  <c r="M61" i="71"/>
  <c r="Q61" i="71" s="1"/>
  <c r="L61" i="71"/>
  <c r="P61" i="71" s="1"/>
  <c r="K61" i="71"/>
  <c r="J61" i="71"/>
  <c r="G61" i="71"/>
  <c r="O61" i="71" s="1"/>
  <c r="F61" i="71"/>
  <c r="N61" i="71" s="1"/>
  <c r="E61" i="71"/>
  <c r="D61" i="71"/>
  <c r="M60" i="71"/>
  <c r="Q60" i="71" s="1"/>
  <c r="L60" i="71"/>
  <c r="P60" i="71" s="1"/>
  <c r="K60" i="71"/>
  <c r="J60" i="71"/>
  <c r="G60" i="71"/>
  <c r="O60" i="71" s="1"/>
  <c r="F60" i="71"/>
  <c r="N60" i="71" s="1"/>
  <c r="E60" i="71"/>
  <c r="D60" i="71"/>
  <c r="M59" i="71"/>
  <c r="Q59" i="71" s="1"/>
  <c r="K59" i="71"/>
  <c r="J59" i="71"/>
  <c r="L59" i="71" s="1"/>
  <c r="P59" i="71" s="1"/>
  <c r="G59" i="71"/>
  <c r="O59" i="71" s="1"/>
  <c r="F59" i="71"/>
  <c r="N59" i="71" s="1"/>
  <c r="E59" i="71"/>
  <c r="D59" i="71"/>
  <c r="K58" i="71"/>
  <c r="M58" i="71" s="1"/>
  <c r="Q58" i="71" s="1"/>
  <c r="J58" i="71"/>
  <c r="L58" i="71" s="1"/>
  <c r="P58" i="71" s="1"/>
  <c r="E58" i="71"/>
  <c r="G58" i="71" s="1"/>
  <c r="O58" i="71" s="1"/>
  <c r="D58" i="71"/>
  <c r="F58" i="71" s="1"/>
  <c r="N58" i="71" s="1"/>
  <c r="K57" i="71"/>
  <c r="M57" i="71" s="1"/>
  <c r="Q57" i="71" s="1"/>
  <c r="J57" i="71"/>
  <c r="L57" i="71" s="1"/>
  <c r="P57" i="71" s="1"/>
  <c r="E57" i="71"/>
  <c r="G57" i="71" s="1"/>
  <c r="O57" i="71" s="1"/>
  <c r="D57" i="71"/>
  <c r="F57" i="71" s="1"/>
  <c r="N57" i="71" s="1"/>
  <c r="K56" i="71"/>
  <c r="M56" i="71" s="1"/>
  <c r="Q56" i="71" s="1"/>
  <c r="J56" i="71"/>
  <c r="L56" i="71" s="1"/>
  <c r="P56" i="71" s="1"/>
  <c r="E56" i="71"/>
  <c r="G56" i="71" s="1"/>
  <c r="O56" i="71" s="1"/>
  <c r="D56" i="71"/>
  <c r="F56" i="71" s="1"/>
  <c r="N56" i="71" s="1"/>
  <c r="K55" i="71"/>
  <c r="M55" i="71" s="1"/>
  <c r="Q55" i="71" s="1"/>
  <c r="J55" i="71"/>
  <c r="L55" i="71" s="1"/>
  <c r="P55" i="71" s="1"/>
  <c r="E55" i="71"/>
  <c r="G55" i="71" s="1"/>
  <c r="O55" i="71" s="1"/>
  <c r="D55" i="71"/>
  <c r="F55" i="71" s="1"/>
  <c r="N55" i="71" s="1"/>
  <c r="K54" i="71"/>
  <c r="M54" i="71" s="1"/>
  <c r="Q54" i="71" s="1"/>
  <c r="J54" i="71"/>
  <c r="L54" i="71" s="1"/>
  <c r="P54" i="71" s="1"/>
  <c r="E54" i="71"/>
  <c r="G54" i="71" s="1"/>
  <c r="O54" i="71" s="1"/>
  <c r="D54" i="71"/>
  <c r="F54" i="71" s="1"/>
  <c r="N54" i="71" s="1"/>
  <c r="M53" i="71"/>
  <c r="Q53" i="71" s="1"/>
  <c r="K53" i="71"/>
  <c r="J53" i="71"/>
  <c r="L53" i="71" s="1"/>
  <c r="P53" i="71" s="1"/>
  <c r="G53" i="71"/>
  <c r="O53" i="71" s="1"/>
  <c r="F53" i="71"/>
  <c r="N53" i="71" s="1"/>
  <c r="E53" i="71"/>
  <c r="D53" i="71"/>
  <c r="K52" i="71"/>
  <c r="M52" i="71" s="1"/>
  <c r="Q52" i="71" s="1"/>
  <c r="J52" i="71"/>
  <c r="L52" i="71" s="1"/>
  <c r="P52" i="71" s="1"/>
  <c r="E52" i="71"/>
  <c r="G52" i="71" s="1"/>
  <c r="O52" i="71" s="1"/>
  <c r="D52" i="71"/>
  <c r="F52" i="71" s="1"/>
  <c r="N52" i="71" s="1"/>
  <c r="K51" i="71"/>
  <c r="M51" i="71" s="1"/>
  <c r="Q51" i="71" s="1"/>
  <c r="J51" i="71"/>
  <c r="L51" i="71" s="1"/>
  <c r="P51" i="71" s="1"/>
  <c r="E51" i="71"/>
  <c r="G51" i="71" s="1"/>
  <c r="O51" i="71" s="1"/>
  <c r="D51" i="71"/>
  <c r="F51" i="71" s="1"/>
  <c r="N51" i="71" s="1"/>
  <c r="K50" i="71"/>
  <c r="M50" i="71" s="1"/>
  <c r="Q50" i="71" s="1"/>
  <c r="J50" i="71"/>
  <c r="L50" i="71" s="1"/>
  <c r="P50" i="71" s="1"/>
  <c r="E50" i="71"/>
  <c r="G50" i="71" s="1"/>
  <c r="O50" i="71" s="1"/>
  <c r="D50" i="71"/>
  <c r="F50" i="71" s="1"/>
  <c r="N50" i="71" s="1"/>
  <c r="K49" i="71"/>
  <c r="M49" i="71" s="1"/>
  <c r="Q49" i="71" s="1"/>
  <c r="J49" i="71"/>
  <c r="L49" i="71" s="1"/>
  <c r="P49" i="71" s="1"/>
  <c r="E49" i="71"/>
  <c r="G49" i="71" s="1"/>
  <c r="O49" i="71" s="1"/>
  <c r="D49" i="71"/>
  <c r="F49" i="71" s="1"/>
  <c r="N49" i="71" s="1"/>
  <c r="K48" i="71"/>
  <c r="M48" i="71" s="1"/>
  <c r="Q48" i="71" s="1"/>
  <c r="J48" i="71"/>
  <c r="L48" i="71" s="1"/>
  <c r="P48" i="71" s="1"/>
  <c r="E48" i="71"/>
  <c r="G48" i="71" s="1"/>
  <c r="O48" i="71" s="1"/>
  <c r="D48" i="71"/>
  <c r="F48" i="71" s="1"/>
  <c r="N48" i="71" s="1"/>
  <c r="K47" i="71"/>
  <c r="M47" i="71" s="1"/>
  <c r="Q47" i="71" s="1"/>
  <c r="J47" i="71"/>
  <c r="L47" i="71" s="1"/>
  <c r="P47" i="71" s="1"/>
  <c r="E47" i="71"/>
  <c r="G47" i="71" s="1"/>
  <c r="O47" i="71" s="1"/>
  <c r="D47" i="71"/>
  <c r="F47" i="71" s="1"/>
  <c r="N47" i="71" s="1"/>
  <c r="M46" i="71"/>
  <c r="Q46" i="71" s="1"/>
  <c r="L46" i="71"/>
  <c r="P46" i="71" s="1"/>
  <c r="K46" i="71"/>
  <c r="J46" i="71"/>
  <c r="E46" i="71"/>
  <c r="G46" i="71" s="1"/>
  <c r="O46" i="71" s="1"/>
  <c r="D46" i="71"/>
  <c r="F46" i="71" s="1"/>
  <c r="N46" i="71" s="1"/>
  <c r="K45" i="71"/>
  <c r="M45" i="71" s="1"/>
  <c r="Q45" i="71" s="1"/>
  <c r="J45" i="71"/>
  <c r="L45" i="71" s="1"/>
  <c r="P45" i="71" s="1"/>
  <c r="F45" i="71"/>
  <c r="N45" i="71" s="1"/>
  <c r="E45" i="71"/>
  <c r="G45" i="71" s="1"/>
  <c r="O45" i="71" s="1"/>
  <c r="D45" i="71"/>
  <c r="K44" i="71"/>
  <c r="M44" i="71" s="1"/>
  <c r="Q44" i="71" s="1"/>
  <c r="J44" i="71"/>
  <c r="L44" i="71" s="1"/>
  <c r="P44" i="71" s="1"/>
  <c r="E44" i="71"/>
  <c r="G44" i="71" s="1"/>
  <c r="O44" i="71" s="1"/>
  <c r="D44" i="71"/>
  <c r="F44" i="71" s="1"/>
  <c r="N44" i="71" s="1"/>
  <c r="K43" i="71"/>
  <c r="M43" i="71" s="1"/>
  <c r="Q43" i="71" s="1"/>
  <c r="J43" i="71"/>
  <c r="L43" i="71" s="1"/>
  <c r="P43" i="71" s="1"/>
  <c r="E43" i="71"/>
  <c r="G43" i="71" s="1"/>
  <c r="O43" i="71" s="1"/>
  <c r="D43" i="71"/>
  <c r="F43" i="71" s="1"/>
  <c r="N43" i="71" s="1"/>
  <c r="K42" i="71"/>
  <c r="M42" i="71" s="1"/>
  <c r="Q42" i="71" s="1"/>
  <c r="J42" i="71"/>
  <c r="L42" i="71" s="1"/>
  <c r="P42" i="71" s="1"/>
  <c r="E42" i="71"/>
  <c r="G42" i="71" s="1"/>
  <c r="O42" i="71" s="1"/>
  <c r="D42" i="71"/>
  <c r="F42" i="71" s="1"/>
  <c r="N42" i="71" s="1"/>
  <c r="K41" i="71"/>
  <c r="M41" i="71" s="1"/>
  <c r="Q41" i="71" s="1"/>
  <c r="J41" i="71"/>
  <c r="L41" i="71" s="1"/>
  <c r="P41" i="71" s="1"/>
  <c r="E41" i="71"/>
  <c r="G41" i="71" s="1"/>
  <c r="O41" i="71" s="1"/>
  <c r="D41" i="71"/>
  <c r="F41" i="71" s="1"/>
  <c r="N41" i="71" s="1"/>
  <c r="K40" i="71"/>
  <c r="M40" i="71" s="1"/>
  <c r="Q40" i="71" s="1"/>
  <c r="J40" i="71"/>
  <c r="L40" i="71" s="1"/>
  <c r="P40" i="71" s="1"/>
  <c r="E40" i="71"/>
  <c r="G40" i="71" s="1"/>
  <c r="O40" i="71" s="1"/>
  <c r="D40" i="71"/>
  <c r="F40" i="71" s="1"/>
  <c r="N40" i="71" s="1"/>
  <c r="K39" i="71"/>
  <c r="M39" i="71" s="1"/>
  <c r="Q39" i="71" s="1"/>
  <c r="J39" i="71"/>
  <c r="L39" i="71" s="1"/>
  <c r="P39" i="71" s="1"/>
  <c r="G39" i="71"/>
  <c r="O39" i="71" s="1"/>
  <c r="E39" i="71"/>
  <c r="D39" i="71"/>
  <c r="F39" i="71" s="1"/>
  <c r="N39" i="71" s="1"/>
  <c r="M38" i="71"/>
  <c r="Q38" i="71" s="1"/>
  <c r="K38" i="71"/>
  <c r="J38" i="71"/>
  <c r="L38" i="71" s="1"/>
  <c r="P38" i="71" s="1"/>
  <c r="G38" i="71"/>
  <c r="O38" i="71" s="1"/>
  <c r="F38" i="71"/>
  <c r="N38" i="71" s="1"/>
  <c r="E38" i="71"/>
  <c r="D38" i="71"/>
  <c r="K37" i="71"/>
  <c r="M37" i="71" s="1"/>
  <c r="Q37" i="71" s="1"/>
  <c r="J37" i="71"/>
  <c r="L37" i="71" s="1"/>
  <c r="P37" i="71" s="1"/>
  <c r="E37" i="71"/>
  <c r="G37" i="71" s="1"/>
  <c r="O37" i="71" s="1"/>
  <c r="D37" i="71"/>
  <c r="F37" i="71" s="1"/>
  <c r="N37" i="71" s="1"/>
  <c r="K36" i="71"/>
  <c r="M36" i="71" s="1"/>
  <c r="Q36" i="71" s="1"/>
  <c r="J36" i="71"/>
  <c r="L36" i="71" s="1"/>
  <c r="P36" i="71" s="1"/>
  <c r="E36" i="71"/>
  <c r="G36" i="71" s="1"/>
  <c r="O36" i="71" s="1"/>
  <c r="D36" i="71"/>
  <c r="F36" i="71" s="1"/>
  <c r="N36" i="71" s="1"/>
  <c r="K35" i="71"/>
  <c r="M35" i="71" s="1"/>
  <c r="Q35" i="71" s="1"/>
  <c r="J35" i="71"/>
  <c r="L35" i="71" s="1"/>
  <c r="P35" i="71" s="1"/>
  <c r="E35" i="71"/>
  <c r="G35" i="71" s="1"/>
  <c r="O35" i="71" s="1"/>
  <c r="D35" i="71"/>
  <c r="F35" i="71" s="1"/>
  <c r="N35" i="71" s="1"/>
  <c r="K34" i="71"/>
  <c r="M34" i="71" s="1"/>
  <c r="Q34" i="71" s="1"/>
  <c r="J34" i="71"/>
  <c r="L34" i="71" s="1"/>
  <c r="P34" i="71" s="1"/>
  <c r="E34" i="71"/>
  <c r="G34" i="71" s="1"/>
  <c r="O34" i="71" s="1"/>
  <c r="D34" i="71"/>
  <c r="F34" i="71" s="1"/>
  <c r="N34" i="71" s="1"/>
  <c r="K33" i="71"/>
  <c r="M33" i="71" s="1"/>
  <c r="Q33" i="71" s="1"/>
  <c r="J33" i="71"/>
  <c r="L33" i="71" s="1"/>
  <c r="P33" i="71" s="1"/>
  <c r="E33" i="71"/>
  <c r="G33" i="71" s="1"/>
  <c r="O33" i="71" s="1"/>
  <c r="D33" i="71"/>
  <c r="F33" i="71" s="1"/>
  <c r="N33" i="71" s="1"/>
  <c r="K32" i="71"/>
  <c r="M32" i="71" s="1"/>
  <c r="Q32" i="71" s="1"/>
  <c r="J32" i="71"/>
  <c r="L32" i="71" s="1"/>
  <c r="P32" i="71" s="1"/>
  <c r="F32" i="71"/>
  <c r="N32" i="71" s="1"/>
  <c r="E32" i="71"/>
  <c r="G32" i="71" s="1"/>
  <c r="O32" i="71" s="1"/>
  <c r="D32" i="71"/>
  <c r="L31" i="71"/>
  <c r="P31" i="71" s="1"/>
  <c r="K31" i="71"/>
  <c r="M31" i="71" s="1"/>
  <c r="Q31" i="71" s="1"/>
  <c r="J31" i="71"/>
  <c r="G31" i="71"/>
  <c r="O31" i="71" s="1"/>
  <c r="E31" i="71"/>
  <c r="D31" i="71"/>
  <c r="F31" i="71" s="1"/>
  <c r="N31" i="71" s="1"/>
  <c r="K30" i="71"/>
  <c r="M30" i="71" s="1"/>
  <c r="Q30" i="71" s="1"/>
  <c r="J30" i="71"/>
  <c r="L30" i="71" s="1"/>
  <c r="P30" i="71" s="1"/>
  <c r="E30" i="71"/>
  <c r="G30" i="71" s="1"/>
  <c r="O30" i="71" s="1"/>
  <c r="D30" i="71"/>
  <c r="F30" i="71" s="1"/>
  <c r="N30" i="71" s="1"/>
  <c r="Z21" i="71"/>
  <c r="U3" i="71" s="1"/>
  <c r="U12" i="71"/>
  <c r="Z12" i="71" s="1"/>
  <c r="U10" i="71"/>
  <c r="U8" i="71"/>
  <c r="U6" i="71"/>
  <c r="Z6" i="71" s="1"/>
  <c r="AA62" i="70"/>
  <c r="Z66" i="70" s="1"/>
  <c r="X62" i="70"/>
  <c r="M61" i="70"/>
  <c r="Q61" i="70" s="1"/>
  <c r="L61" i="70"/>
  <c r="P61" i="70" s="1"/>
  <c r="K61" i="70"/>
  <c r="J61" i="70"/>
  <c r="G61" i="70"/>
  <c r="O61" i="70" s="1"/>
  <c r="F61" i="70"/>
  <c r="N61" i="70" s="1"/>
  <c r="E61" i="70"/>
  <c r="D61" i="70"/>
  <c r="K60" i="70"/>
  <c r="M60" i="70" s="1"/>
  <c r="Q60" i="70" s="1"/>
  <c r="J60" i="70"/>
  <c r="L60" i="70" s="1"/>
  <c r="P60" i="70" s="1"/>
  <c r="E60" i="70"/>
  <c r="G60" i="70" s="1"/>
  <c r="O60" i="70" s="1"/>
  <c r="D60" i="70"/>
  <c r="F60" i="70" s="1"/>
  <c r="N60" i="70" s="1"/>
  <c r="K59" i="70"/>
  <c r="M59" i="70" s="1"/>
  <c r="Q59" i="70" s="1"/>
  <c r="J59" i="70"/>
  <c r="L59" i="70" s="1"/>
  <c r="P59" i="70" s="1"/>
  <c r="E59" i="70"/>
  <c r="G59" i="70" s="1"/>
  <c r="O59" i="70" s="1"/>
  <c r="D59" i="70"/>
  <c r="F59" i="70" s="1"/>
  <c r="N59" i="70" s="1"/>
  <c r="K58" i="70"/>
  <c r="M58" i="70" s="1"/>
  <c r="Q58" i="70" s="1"/>
  <c r="J58" i="70"/>
  <c r="L58" i="70" s="1"/>
  <c r="P58" i="70" s="1"/>
  <c r="E58" i="70"/>
  <c r="G58" i="70" s="1"/>
  <c r="O58" i="70" s="1"/>
  <c r="D58" i="70"/>
  <c r="F58" i="70" s="1"/>
  <c r="N58" i="70" s="1"/>
  <c r="K57" i="70"/>
  <c r="M57" i="70" s="1"/>
  <c r="Q57" i="70" s="1"/>
  <c r="J57" i="70"/>
  <c r="L57" i="70" s="1"/>
  <c r="P57" i="70" s="1"/>
  <c r="E57" i="70"/>
  <c r="G57" i="70" s="1"/>
  <c r="O57" i="70" s="1"/>
  <c r="D57" i="70"/>
  <c r="F57" i="70" s="1"/>
  <c r="N57" i="70" s="1"/>
  <c r="K56" i="70"/>
  <c r="M56" i="70" s="1"/>
  <c r="Q56" i="70" s="1"/>
  <c r="J56" i="70"/>
  <c r="L56" i="70" s="1"/>
  <c r="P56" i="70" s="1"/>
  <c r="E56" i="70"/>
  <c r="G56" i="70" s="1"/>
  <c r="O56" i="70" s="1"/>
  <c r="D56" i="70"/>
  <c r="F56" i="70" s="1"/>
  <c r="N56" i="70" s="1"/>
  <c r="M55" i="70"/>
  <c r="Q55" i="70" s="1"/>
  <c r="L55" i="70"/>
  <c r="P55" i="70" s="1"/>
  <c r="K55" i="70"/>
  <c r="J55" i="70"/>
  <c r="E55" i="70"/>
  <c r="G55" i="70" s="1"/>
  <c r="O55" i="70" s="1"/>
  <c r="D55" i="70"/>
  <c r="F55" i="70" s="1"/>
  <c r="N55" i="70" s="1"/>
  <c r="K54" i="70"/>
  <c r="M54" i="70" s="1"/>
  <c r="Q54" i="70" s="1"/>
  <c r="J54" i="70"/>
  <c r="L54" i="70" s="1"/>
  <c r="P54" i="70" s="1"/>
  <c r="E54" i="70"/>
  <c r="G54" i="70" s="1"/>
  <c r="O54" i="70" s="1"/>
  <c r="D54" i="70"/>
  <c r="F54" i="70" s="1"/>
  <c r="N54" i="70" s="1"/>
  <c r="K53" i="70"/>
  <c r="M53" i="70" s="1"/>
  <c r="Q53" i="70" s="1"/>
  <c r="J53" i="70"/>
  <c r="L53" i="70" s="1"/>
  <c r="P53" i="70" s="1"/>
  <c r="E53" i="70"/>
  <c r="G53" i="70" s="1"/>
  <c r="O53" i="70" s="1"/>
  <c r="D53" i="70"/>
  <c r="F53" i="70" s="1"/>
  <c r="N53" i="70" s="1"/>
  <c r="L52" i="70"/>
  <c r="P52" i="70" s="1"/>
  <c r="K52" i="70"/>
  <c r="M52" i="70" s="1"/>
  <c r="Q52" i="70" s="1"/>
  <c r="J52" i="70"/>
  <c r="E52" i="70"/>
  <c r="G52" i="70" s="1"/>
  <c r="O52" i="70" s="1"/>
  <c r="D52" i="70"/>
  <c r="F52" i="70" s="1"/>
  <c r="N52" i="70" s="1"/>
  <c r="K51" i="70"/>
  <c r="M51" i="70" s="1"/>
  <c r="Q51" i="70" s="1"/>
  <c r="J51" i="70"/>
  <c r="L51" i="70" s="1"/>
  <c r="P51" i="70" s="1"/>
  <c r="E51" i="70"/>
  <c r="G51" i="70" s="1"/>
  <c r="O51" i="70" s="1"/>
  <c r="D51" i="70"/>
  <c r="F51" i="70" s="1"/>
  <c r="N51" i="70" s="1"/>
  <c r="K50" i="70"/>
  <c r="M50" i="70" s="1"/>
  <c r="Q50" i="70" s="1"/>
  <c r="J50" i="70"/>
  <c r="L50" i="70" s="1"/>
  <c r="P50" i="70" s="1"/>
  <c r="E50" i="70"/>
  <c r="G50" i="70" s="1"/>
  <c r="O50" i="70" s="1"/>
  <c r="D50" i="70"/>
  <c r="F50" i="70" s="1"/>
  <c r="N50" i="70" s="1"/>
  <c r="M49" i="70"/>
  <c r="Q49" i="70" s="1"/>
  <c r="L49" i="70"/>
  <c r="P49" i="70" s="1"/>
  <c r="K49" i="70"/>
  <c r="J49" i="70"/>
  <c r="E49" i="70"/>
  <c r="G49" i="70" s="1"/>
  <c r="O49" i="70" s="1"/>
  <c r="D49" i="70"/>
  <c r="F49" i="70" s="1"/>
  <c r="N49" i="70" s="1"/>
  <c r="K48" i="70"/>
  <c r="M48" i="70" s="1"/>
  <c r="Q48" i="70" s="1"/>
  <c r="J48" i="70"/>
  <c r="L48" i="70" s="1"/>
  <c r="P48" i="70" s="1"/>
  <c r="F48" i="70"/>
  <c r="N48" i="70" s="1"/>
  <c r="E48" i="70"/>
  <c r="G48" i="70" s="1"/>
  <c r="O48" i="70" s="1"/>
  <c r="D48" i="70"/>
  <c r="L47" i="70"/>
  <c r="P47" i="70" s="1"/>
  <c r="K47" i="70"/>
  <c r="M47" i="70" s="1"/>
  <c r="Q47" i="70" s="1"/>
  <c r="J47" i="70"/>
  <c r="G47" i="70"/>
  <c r="O47" i="70" s="1"/>
  <c r="F47" i="70"/>
  <c r="N47" i="70" s="1"/>
  <c r="E47" i="70"/>
  <c r="D47" i="70"/>
  <c r="K46" i="70"/>
  <c r="M46" i="70" s="1"/>
  <c r="Q46" i="70" s="1"/>
  <c r="J46" i="70"/>
  <c r="L46" i="70" s="1"/>
  <c r="P46" i="70" s="1"/>
  <c r="E46" i="70"/>
  <c r="G46" i="70" s="1"/>
  <c r="O46" i="70" s="1"/>
  <c r="D46" i="70"/>
  <c r="F46" i="70" s="1"/>
  <c r="N46" i="70" s="1"/>
  <c r="K45" i="70"/>
  <c r="M45" i="70" s="1"/>
  <c r="Q45" i="70" s="1"/>
  <c r="J45" i="70"/>
  <c r="L45" i="70" s="1"/>
  <c r="P45" i="70" s="1"/>
  <c r="E45" i="70"/>
  <c r="G45" i="70" s="1"/>
  <c r="O45" i="70" s="1"/>
  <c r="D45" i="70"/>
  <c r="F45" i="70" s="1"/>
  <c r="N45" i="70" s="1"/>
  <c r="K44" i="70"/>
  <c r="M44" i="70" s="1"/>
  <c r="Q44" i="70" s="1"/>
  <c r="J44" i="70"/>
  <c r="L44" i="70" s="1"/>
  <c r="P44" i="70" s="1"/>
  <c r="E44" i="70"/>
  <c r="G44" i="70" s="1"/>
  <c r="O44" i="70" s="1"/>
  <c r="D44" i="70"/>
  <c r="F44" i="70" s="1"/>
  <c r="N44" i="70" s="1"/>
  <c r="K43" i="70"/>
  <c r="M43" i="70" s="1"/>
  <c r="Q43" i="70" s="1"/>
  <c r="J43" i="70"/>
  <c r="L43" i="70" s="1"/>
  <c r="P43" i="70" s="1"/>
  <c r="E43" i="70"/>
  <c r="G43" i="70" s="1"/>
  <c r="O43" i="70" s="1"/>
  <c r="D43" i="70"/>
  <c r="F43" i="70" s="1"/>
  <c r="N43" i="70" s="1"/>
  <c r="K42" i="70"/>
  <c r="M42" i="70" s="1"/>
  <c r="Q42" i="70" s="1"/>
  <c r="J42" i="70"/>
  <c r="L42" i="70" s="1"/>
  <c r="P42" i="70" s="1"/>
  <c r="E42" i="70"/>
  <c r="G42" i="70" s="1"/>
  <c r="O42" i="70" s="1"/>
  <c r="D42" i="70"/>
  <c r="F42" i="70" s="1"/>
  <c r="N42" i="70" s="1"/>
  <c r="L41" i="70"/>
  <c r="P41" i="70" s="1"/>
  <c r="K41" i="70"/>
  <c r="M41" i="70" s="1"/>
  <c r="Q41" i="70" s="1"/>
  <c r="J41" i="70"/>
  <c r="G41" i="70"/>
  <c r="O41" i="70" s="1"/>
  <c r="F41" i="70"/>
  <c r="N41" i="70" s="1"/>
  <c r="E41" i="70"/>
  <c r="D41" i="70"/>
  <c r="M40" i="70"/>
  <c r="Q40" i="70" s="1"/>
  <c r="L40" i="70"/>
  <c r="P40" i="70" s="1"/>
  <c r="K40" i="70"/>
  <c r="J40" i="70"/>
  <c r="E40" i="70"/>
  <c r="G40" i="70" s="1"/>
  <c r="O40" i="70" s="1"/>
  <c r="D40" i="70"/>
  <c r="F40" i="70" s="1"/>
  <c r="N40" i="70" s="1"/>
  <c r="K39" i="70"/>
  <c r="M39" i="70" s="1"/>
  <c r="Q39" i="70" s="1"/>
  <c r="J39" i="70"/>
  <c r="L39" i="70" s="1"/>
  <c r="P39" i="70" s="1"/>
  <c r="E39" i="70"/>
  <c r="G39" i="70" s="1"/>
  <c r="O39" i="70" s="1"/>
  <c r="D39" i="70"/>
  <c r="F39" i="70" s="1"/>
  <c r="N39" i="70" s="1"/>
  <c r="K38" i="70"/>
  <c r="M38" i="70" s="1"/>
  <c r="Q38" i="70" s="1"/>
  <c r="J38" i="70"/>
  <c r="L38" i="70" s="1"/>
  <c r="P38" i="70" s="1"/>
  <c r="E38" i="70"/>
  <c r="G38" i="70" s="1"/>
  <c r="O38" i="70" s="1"/>
  <c r="D38" i="70"/>
  <c r="F38" i="70" s="1"/>
  <c r="N38" i="70" s="1"/>
  <c r="K37" i="70"/>
  <c r="M37" i="70" s="1"/>
  <c r="Q37" i="70" s="1"/>
  <c r="J37" i="70"/>
  <c r="L37" i="70" s="1"/>
  <c r="P37" i="70" s="1"/>
  <c r="E37" i="70"/>
  <c r="G37" i="70" s="1"/>
  <c r="O37" i="70" s="1"/>
  <c r="D37" i="70"/>
  <c r="F37" i="70" s="1"/>
  <c r="N37" i="70" s="1"/>
  <c r="K36" i="70"/>
  <c r="M36" i="70" s="1"/>
  <c r="Q36" i="70" s="1"/>
  <c r="J36" i="70"/>
  <c r="L36" i="70" s="1"/>
  <c r="P36" i="70" s="1"/>
  <c r="E36" i="70"/>
  <c r="G36" i="70" s="1"/>
  <c r="O36" i="70" s="1"/>
  <c r="D36" i="70"/>
  <c r="F36" i="70" s="1"/>
  <c r="N36" i="70" s="1"/>
  <c r="K35" i="70"/>
  <c r="M35" i="70" s="1"/>
  <c r="Q35" i="70" s="1"/>
  <c r="J35" i="70"/>
  <c r="L35" i="70" s="1"/>
  <c r="P35" i="70" s="1"/>
  <c r="E35" i="70"/>
  <c r="G35" i="70" s="1"/>
  <c r="O35" i="70" s="1"/>
  <c r="D35" i="70"/>
  <c r="F35" i="70" s="1"/>
  <c r="N35" i="70" s="1"/>
  <c r="K34" i="70"/>
  <c r="M34" i="70" s="1"/>
  <c r="Q34" i="70" s="1"/>
  <c r="J34" i="70"/>
  <c r="L34" i="70" s="1"/>
  <c r="P34" i="70" s="1"/>
  <c r="E34" i="70"/>
  <c r="G34" i="70" s="1"/>
  <c r="O34" i="70" s="1"/>
  <c r="D34" i="70"/>
  <c r="F34" i="70" s="1"/>
  <c r="N34" i="70" s="1"/>
  <c r="K33" i="70"/>
  <c r="M33" i="70" s="1"/>
  <c r="Q33" i="70" s="1"/>
  <c r="J33" i="70"/>
  <c r="L33" i="70" s="1"/>
  <c r="P33" i="70" s="1"/>
  <c r="G33" i="70"/>
  <c r="O33" i="70" s="1"/>
  <c r="E33" i="70"/>
  <c r="D33" i="70"/>
  <c r="F33" i="70" s="1"/>
  <c r="N33" i="70" s="1"/>
  <c r="K32" i="70"/>
  <c r="M32" i="70" s="1"/>
  <c r="Q32" i="70" s="1"/>
  <c r="J32" i="70"/>
  <c r="L32" i="70" s="1"/>
  <c r="P32" i="70" s="1"/>
  <c r="E32" i="70"/>
  <c r="G32" i="70" s="1"/>
  <c r="O32" i="70" s="1"/>
  <c r="D32" i="70"/>
  <c r="F32" i="70" s="1"/>
  <c r="N32" i="70" s="1"/>
  <c r="K31" i="70"/>
  <c r="M31" i="70" s="1"/>
  <c r="Q31" i="70" s="1"/>
  <c r="J31" i="70"/>
  <c r="L31" i="70" s="1"/>
  <c r="P31" i="70" s="1"/>
  <c r="E31" i="70"/>
  <c r="G31" i="70" s="1"/>
  <c r="O31" i="70" s="1"/>
  <c r="D31" i="70"/>
  <c r="F31" i="70" s="1"/>
  <c r="N31" i="70" s="1"/>
  <c r="K30" i="70"/>
  <c r="M30" i="70" s="1"/>
  <c r="Q30" i="70" s="1"/>
  <c r="J30" i="70"/>
  <c r="L30" i="70" s="1"/>
  <c r="P30" i="70" s="1"/>
  <c r="E30" i="70"/>
  <c r="G30" i="70" s="1"/>
  <c r="O30" i="70" s="1"/>
  <c r="D30" i="70"/>
  <c r="F30" i="70" s="1"/>
  <c r="N30" i="70" s="1"/>
  <c r="Z21" i="70"/>
  <c r="U3" i="70" s="1"/>
  <c r="U12" i="70"/>
  <c r="Z12" i="70" s="1"/>
  <c r="U10" i="70"/>
  <c r="U8" i="70"/>
  <c r="U6" i="70"/>
  <c r="Z6" i="70" s="1"/>
  <c r="U12" i="69"/>
  <c r="Z12" i="69" s="1"/>
  <c r="U10" i="69"/>
  <c r="U8" i="69"/>
  <c r="U6" i="69"/>
  <c r="Z6" i="69" s="1"/>
  <c r="AA62" i="69"/>
  <c r="Z66" i="69" s="1"/>
  <c r="X62" i="69"/>
  <c r="M61" i="69"/>
  <c r="Q61" i="69" s="1"/>
  <c r="L61" i="69"/>
  <c r="P61" i="69" s="1"/>
  <c r="K61" i="69"/>
  <c r="J61" i="69"/>
  <c r="G61" i="69"/>
  <c r="O61" i="69" s="1"/>
  <c r="F61" i="69"/>
  <c r="N61" i="69" s="1"/>
  <c r="E61" i="69"/>
  <c r="D61" i="69"/>
  <c r="K60" i="69"/>
  <c r="M60" i="69" s="1"/>
  <c r="Q60" i="69" s="1"/>
  <c r="J60" i="69"/>
  <c r="L60" i="69" s="1"/>
  <c r="P60" i="69" s="1"/>
  <c r="E60" i="69"/>
  <c r="G60" i="69" s="1"/>
  <c r="O60" i="69" s="1"/>
  <c r="D60" i="69"/>
  <c r="F60" i="69" s="1"/>
  <c r="N60" i="69" s="1"/>
  <c r="K59" i="69"/>
  <c r="M59" i="69" s="1"/>
  <c r="Q59" i="69" s="1"/>
  <c r="J59" i="69"/>
  <c r="L59" i="69" s="1"/>
  <c r="P59" i="69" s="1"/>
  <c r="E59" i="69"/>
  <c r="G59" i="69" s="1"/>
  <c r="O59" i="69" s="1"/>
  <c r="D59" i="69"/>
  <c r="F59" i="69" s="1"/>
  <c r="N59" i="69" s="1"/>
  <c r="M58" i="69"/>
  <c r="Q58" i="69" s="1"/>
  <c r="L58" i="69"/>
  <c r="P58" i="69" s="1"/>
  <c r="K58" i="69"/>
  <c r="J58" i="69"/>
  <c r="E58" i="69"/>
  <c r="G58" i="69" s="1"/>
  <c r="O58" i="69" s="1"/>
  <c r="D58" i="69"/>
  <c r="F58" i="69" s="1"/>
  <c r="N58" i="69" s="1"/>
  <c r="K57" i="69"/>
  <c r="M57" i="69" s="1"/>
  <c r="Q57" i="69" s="1"/>
  <c r="J57" i="69"/>
  <c r="L57" i="69" s="1"/>
  <c r="P57" i="69" s="1"/>
  <c r="G57" i="69"/>
  <c r="O57" i="69" s="1"/>
  <c r="E57" i="69"/>
  <c r="D57" i="69"/>
  <c r="F57" i="69" s="1"/>
  <c r="N57" i="69" s="1"/>
  <c r="K56" i="69"/>
  <c r="M56" i="69" s="1"/>
  <c r="Q56" i="69" s="1"/>
  <c r="J56" i="69"/>
  <c r="L56" i="69" s="1"/>
  <c r="P56" i="69" s="1"/>
  <c r="E56" i="69"/>
  <c r="G56" i="69" s="1"/>
  <c r="O56" i="69" s="1"/>
  <c r="D56" i="69"/>
  <c r="F56" i="69" s="1"/>
  <c r="N56" i="69" s="1"/>
  <c r="K55" i="69"/>
  <c r="M55" i="69" s="1"/>
  <c r="Q55" i="69" s="1"/>
  <c r="J55" i="69"/>
  <c r="L55" i="69" s="1"/>
  <c r="P55" i="69" s="1"/>
  <c r="E55" i="69"/>
  <c r="G55" i="69" s="1"/>
  <c r="O55" i="69" s="1"/>
  <c r="D55" i="69"/>
  <c r="F55" i="69" s="1"/>
  <c r="N55" i="69" s="1"/>
  <c r="K54" i="69"/>
  <c r="M54" i="69" s="1"/>
  <c r="Q54" i="69" s="1"/>
  <c r="J54" i="69"/>
  <c r="L54" i="69" s="1"/>
  <c r="P54" i="69" s="1"/>
  <c r="E54" i="69"/>
  <c r="G54" i="69" s="1"/>
  <c r="O54" i="69" s="1"/>
  <c r="D54" i="69"/>
  <c r="F54" i="69" s="1"/>
  <c r="N54" i="69" s="1"/>
  <c r="K53" i="69"/>
  <c r="M53" i="69" s="1"/>
  <c r="Q53" i="69" s="1"/>
  <c r="J53" i="69"/>
  <c r="L53" i="69" s="1"/>
  <c r="P53" i="69" s="1"/>
  <c r="E53" i="69"/>
  <c r="G53" i="69" s="1"/>
  <c r="O53" i="69" s="1"/>
  <c r="D53" i="69"/>
  <c r="F53" i="69" s="1"/>
  <c r="N53" i="69" s="1"/>
  <c r="K52" i="69"/>
  <c r="M52" i="69" s="1"/>
  <c r="Q52" i="69" s="1"/>
  <c r="J52" i="69"/>
  <c r="L52" i="69" s="1"/>
  <c r="P52" i="69" s="1"/>
  <c r="E52" i="69"/>
  <c r="G52" i="69" s="1"/>
  <c r="O52" i="69" s="1"/>
  <c r="D52" i="69"/>
  <c r="F52" i="69" s="1"/>
  <c r="N52" i="69" s="1"/>
  <c r="M51" i="69"/>
  <c r="Q51" i="69" s="1"/>
  <c r="L51" i="69"/>
  <c r="P51" i="69" s="1"/>
  <c r="K51" i="69"/>
  <c r="J51" i="69"/>
  <c r="G51" i="69"/>
  <c r="O51" i="69" s="1"/>
  <c r="F51" i="69"/>
  <c r="N51" i="69" s="1"/>
  <c r="E51" i="69"/>
  <c r="D51" i="69"/>
  <c r="M50" i="69"/>
  <c r="Q50" i="69" s="1"/>
  <c r="K50" i="69"/>
  <c r="J50" i="69"/>
  <c r="L50" i="69" s="1"/>
  <c r="P50" i="69" s="1"/>
  <c r="E50" i="69"/>
  <c r="G50" i="69" s="1"/>
  <c r="O50" i="69" s="1"/>
  <c r="D50" i="69"/>
  <c r="F50" i="69" s="1"/>
  <c r="N50" i="69" s="1"/>
  <c r="K49" i="69"/>
  <c r="M49" i="69" s="1"/>
  <c r="Q49" i="69" s="1"/>
  <c r="J49" i="69"/>
  <c r="L49" i="69" s="1"/>
  <c r="P49" i="69" s="1"/>
  <c r="E49" i="69"/>
  <c r="G49" i="69" s="1"/>
  <c r="O49" i="69" s="1"/>
  <c r="D49" i="69"/>
  <c r="F49" i="69" s="1"/>
  <c r="N49" i="69" s="1"/>
  <c r="K48" i="69"/>
  <c r="M48" i="69" s="1"/>
  <c r="Q48" i="69" s="1"/>
  <c r="J48" i="69"/>
  <c r="L48" i="69" s="1"/>
  <c r="P48" i="69" s="1"/>
  <c r="E48" i="69"/>
  <c r="G48" i="69" s="1"/>
  <c r="O48" i="69" s="1"/>
  <c r="D48" i="69"/>
  <c r="F48" i="69" s="1"/>
  <c r="N48" i="69" s="1"/>
  <c r="K47" i="69"/>
  <c r="M47" i="69" s="1"/>
  <c r="Q47" i="69" s="1"/>
  <c r="J47" i="69"/>
  <c r="L47" i="69" s="1"/>
  <c r="P47" i="69" s="1"/>
  <c r="E47" i="69"/>
  <c r="G47" i="69" s="1"/>
  <c r="O47" i="69" s="1"/>
  <c r="D47" i="69"/>
  <c r="F47" i="69" s="1"/>
  <c r="N47" i="69" s="1"/>
  <c r="K46" i="69"/>
  <c r="M46" i="69" s="1"/>
  <c r="Q46" i="69" s="1"/>
  <c r="J46" i="69"/>
  <c r="L46" i="69" s="1"/>
  <c r="P46" i="69" s="1"/>
  <c r="E46" i="69"/>
  <c r="G46" i="69" s="1"/>
  <c r="O46" i="69" s="1"/>
  <c r="D46" i="69"/>
  <c r="F46" i="69" s="1"/>
  <c r="N46" i="69" s="1"/>
  <c r="K45" i="69"/>
  <c r="M45" i="69" s="1"/>
  <c r="Q45" i="69" s="1"/>
  <c r="J45" i="69"/>
  <c r="L45" i="69" s="1"/>
  <c r="P45" i="69" s="1"/>
  <c r="E45" i="69"/>
  <c r="G45" i="69" s="1"/>
  <c r="O45" i="69" s="1"/>
  <c r="D45" i="69"/>
  <c r="F45" i="69" s="1"/>
  <c r="N45" i="69" s="1"/>
  <c r="M44" i="69"/>
  <c r="Q44" i="69" s="1"/>
  <c r="K44" i="69"/>
  <c r="J44" i="69"/>
  <c r="L44" i="69" s="1"/>
  <c r="P44" i="69" s="1"/>
  <c r="G44" i="69"/>
  <c r="O44" i="69" s="1"/>
  <c r="F44" i="69"/>
  <c r="N44" i="69" s="1"/>
  <c r="E44" i="69"/>
  <c r="D44" i="69"/>
  <c r="M43" i="69"/>
  <c r="Q43" i="69" s="1"/>
  <c r="L43" i="69"/>
  <c r="P43" i="69" s="1"/>
  <c r="K43" i="69"/>
  <c r="J43" i="69"/>
  <c r="E43" i="69"/>
  <c r="G43" i="69" s="1"/>
  <c r="O43" i="69" s="1"/>
  <c r="D43" i="69"/>
  <c r="F43" i="69" s="1"/>
  <c r="N43" i="69" s="1"/>
  <c r="K42" i="69"/>
  <c r="M42" i="69" s="1"/>
  <c r="Q42" i="69" s="1"/>
  <c r="J42" i="69"/>
  <c r="L42" i="69" s="1"/>
  <c r="P42" i="69" s="1"/>
  <c r="E42" i="69"/>
  <c r="G42" i="69" s="1"/>
  <c r="O42" i="69" s="1"/>
  <c r="D42" i="69"/>
  <c r="F42" i="69" s="1"/>
  <c r="N42" i="69" s="1"/>
  <c r="K41" i="69"/>
  <c r="M41" i="69" s="1"/>
  <c r="Q41" i="69" s="1"/>
  <c r="J41" i="69"/>
  <c r="L41" i="69" s="1"/>
  <c r="P41" i="69" s="1"/>
  <c r="E41" i="69"/>
  <c r="G41" i="69" s="1"/>
  <c r="O41" i="69" s="1"/>
  <c r="D41" i="69"/>
  <c r="F41" i="69" s="1"/>
  <c r="N41" i="69" s="1"/>
  <c r="K40" i="69"/>
  <c r="M40" i="69" s="1"/>
  <c r="Q40" i="69" s="1"/>
  <c r="J40" i="69"/>
  <c r="L40" i="69" s="1"/>
  <c r="P40" i="69" s="1"/>
  <c r="E40" i="69"/>
  <c r="G40" i="69" s="1"/>
  <c r="O40" i="69" s="1"/>
  <c r="D40" i="69"/>
  <c r="F40" i="69" s="1"/>
  <c r="N40" i="69" s="1"/>
  <c r="K39" i="69"/>
  <c r="M39" i="69" s="1"/>
  <c r="Q39" i="69" s="1"/>
  <c r="J39" i="69"/>
  <c r="L39" i="69" s="1"/>
  <c r="P39" i="69" s="1"/>
  <c r="E39" i="69"/>
  <c r="G39" i="69" s="1"/>
  <c r="O39" i="69" s="1"/>
  <c r="D39" i="69"/>
  <c r="F39" i="69" s="1"/>
  <c r="N39" i="69" s="1"/>
  <c r="M38" i="69"/>
  <c r="Q38" i="69" s="1"/>
  <c r="K38" i="69"/>
  <c r="J38" i="69"/>
  <c r="L38" i="69" s="1"/>
  <c r="P38" i="69" s="1"/>
  <c r="E38" i="69"/>
  <c r="G38" i="69" s="1"/>
  <c r="O38" i="69" s="1"/>
  <c r="D38" i="69"/>
  <c r="F38" i="69" s="1"/>
  <c r="N38" i="69" s="1"/>
  <c r="M37" i="69"/>
  <c r="Q37" i="69" s="1"/>
  <c r="L37" i="69"/>
  <c r="P37" i="69" s="1"/>
  <c r="K37" i="69"/>
  <c r="J37" i="69"/>
  <c r="E37" i="69"/>
  <c r="G37" i="69" s="1"/>
  <c r="O37" i="69" s="1"/>
  <c r="D37" i="69"/>
  <c r="F37" i="69" s="1"/>
  <c r="N37" i="69" s="1"/>
  <c r="K36" i="69"/>
  <c r="M36" i="69" s="1"/>
  <c r="Q36" i="69" s="1"/>
  <c r="J36" i="69"/>
  <c r="L36" i="69" s="1"/>
  <c r="P36" i="69" s="1"/>
  <c r="G36" i="69"/>
  <c r="O36" i="69" s="1"/>
  <c r="E36" i="69"/>
  <c r="D36" i="69"/>
  <c r="F36" i="69" s="1"/>
  <c r="N36" i="69" s="1"/>
  <c r="K35" i="69"/>
  <c r="M35" i="69" s="1"/>
  <c r="Q35" i="69" s="1"/>
  <c r="J35" i="69"/>
  <c r="L35" i="69" s="1"/>
  <c r="P35" i="69" s="1"/>
  <c r="E35" i="69"/>
  <c r="G35" i="69" s="1"/>
  <c r="O35" i="69" s="1"/>
  <c r="D35" i="69"/>
  <c r="F35" i="69" s="1"/>
  <c r="N35" i="69" s="1"/>
  <c r="K34" i="69"/>
  <c r="M34" i="69" s="1"/>
  <c r="Q34" i="69" s="1"/>
  <c r="J34" i="69"/>
  <c r="L34" i="69" s="1"/>
  <c r="P34" i="69" s="1"/>
  <c r="E34" i="69"/>
  <c r="G34" i="69" s="1"/>
  <c r="O34" i="69" s="1"/>
  <c r="D34" i="69"/>
  <c r="F34" i="69" s="1"/>
  <c r="N34" i="69" s="1"/>
  <c r="K33" i="69"/>
  <c r="M33" i="69" s="1"/>
  <c r="Q33" i="69" s="1"/>
  <c r="J33" i="69"/>
  <c r="L33" i="69" s="1"/>
  <c r="P33" i="69" s="1"/>
  <c r="E33" i="69"/>
  <c r="G33" i="69" s="1"/>
  <c r="O33" i="69" s="1"/>
  <c r="D33" i="69"/>
  <c r="F33" i="69" s="1"/>
  <c r="N33" i="69" s="1"/>
  <c r="K32" i="69"/>
  <c r="M32" i="69" s="1"/>
  <c r="Q32" i="69" s="1"/>
  <c r="J32" i="69"/>
  <c r="L32" i="69" s="1"/>
  <c r="P32" i="69" s="1"/>
  <c r="E32" i="69"/>
  <c r="G32" i="69" s="1"/>
  <c r="O32" i="69" s="1"/>
  <c r="D32" i="69"/>
  <c r="F32" i="69" s="1"/>
  <c r="N32" i="69" s="1"/>
  <c r="K31" i="69"/>
  <c r="M31" i="69" s="1"/>
  <c r="Q31" i="69" s="1"/>
  <c r="J31" i="69"/>
  <c r="L31" i="69" s="1"/>
  <c r="P31" i="69" s="1"/>
  <c r="E31" i="69"/>
  <c r="G31" i="69" s="1"/>
  <c r="O31" i="69" s="1"/>
  <c r="D31" i="69"/>
  <c r="F31" i="69" s="1"/>
  <c r="N31" i="69" s="1"/>
  <c r="K30" i="69"/>
  <c r="M30" i="69" s="1"/>
  <c r="Q30" i="69" s="1"/>
  <c r="J30" i="69"/>
  <c r="L30" i="69" s="1"/>
  <c r="P30" i="69" s="1"/>
  <c r="E30" i="69"/>
  <c r="G30" i="69" s="1"/>
  <c r="O30" i="69" s="1"/>
  <c r="D30" i="69"/>
  <c r="F30" i="69" s="1"/>
  <c r="N30" i="69" s="1"/>
  <c r="Z21" i="69"/>
  <c r="U3" i="69" s="1"/>
  <c r="AA62" i="68"/>
  <c r="Z66" i="68" s="1"/>
  <c r="X62" i="68"/>
  <c r="M61" i="68"/>
  <c r="Q61" i="68" s="1"/>
  <c r="L61" i="68"/>
  <c r="P61" i="68" s="1"/>
  <c r="K61" i="68"/>
  <c r="J61" i="68"/>
  <c r="G61" i="68"/>
  <c r="O61" i="68" s="1"/>
  <c r="F61" i="68"/>
  <c r="N61" i="68" s="1"/>
  <c r="E61" i="68"/>
  <c r="D61" i="68"/>
  <c r="M60" i="68"/>
  <c r="Q60" i="68" s="1"/>
  <c r="L60" i="68"/>
  <c r="P60" i="68" s="1"/>
  <c r="K60" i="68"/>
  <c r="J60" i="68"/>
  <c r="G60" i="68"/>
  <c r="O60" i="68" s="1"/>
  <c r="F60" i="68"/>
  <c r="N60" i="68" s="1"/>
  <c r="E60" i="68"/>
  <c r="D60" i="68"/>
  <c r="K59" i="68"/>
  <c r="M59" i="68" s="1"/>
  <c r="Q59" i="68" s="1"/>
  <c r="J59" i="68"/>
  <c r="L59" i="68" s="1"/>
  <c r="P59" i="68" s="1"/>
  <c r="E59" i="68"/>
  <c r="G59" i="68" s="1"/>
  <c r="O59" i="68" s="1"/>
  <c r="D59" i="68"/>
  <c r="F59" i="68" s="1"/>
  <c r="N59" i="68" s="1"/>
  <c r="K58" i="68"/>
  <c r="M58" i="68" s="1"/>
  <c r="Q58" i="68" s="1"/>
  <c r="J58" i="68"/>
  <c r="L58" i="68" s="1"/>
  <c r="P58" i="68" s="1"/>
  <c r="E58" i="68"/>
  <c r="G58" i="68" s="1"/>
  <c r="O58" i="68" s="1"/>
  <c r="D58" i="68"/>
  <c r="F58" i="68" s="1"/>
  <c r="N58" i="68" s="1"/>
  <c r="K57" i="68"/>
  <c r="M57" i="68" s="1"/>
  <c r="Q57" i="68" s="1"/>
  <c r="J57" i="68"/>
  <c r="L57" i="68" s="1"/>
  <c r="P57" i="68" s="1"/>
  <c r="E57" i="68"/>
  <c r="G57" i="68" s="1"/>
  <c r="O57" i="68" s="1"/>
  <c r="D57" i="68"/>
  <c r="F57" i="68" s="1"/>
  <c r="N57" i="68" s="1"/>
  <c r="K56" i="68"/>
  <c r="M56" i="68" s="1"/>
  <c r="Q56" i="68" s="1"/>
  <c r="J56" i="68"/>
  <c r="L56" i="68" s="1"/>
  <c r="P56" i="68" s="1"/>
  <c r="E56" i="68"/>
  <c r="G56" i="68" s="1"/>
  <c r="O56" i="68" s="1"/>
  <c r="D56" i="68"/>
  <c r="F56" i="68" s="1"/>
  <c r="N56" i="68" s="1"/>
  <c r="K55" i="68"/>
  <c r="M55" i="68" s="1"/>
  <c r="Q55" i="68" s="1"/>
  <c r="J55" i="68"/>
  <c r="L55" i="68" s="1"/>
  <c r="P55" i="68" s="1"/>
  <c r="E55" i="68"/>
  <c r="G55" i="68" s="1"/>
  <c r="O55" i="68" s="1"/>
  <c r="D55" i="68"/>
  <c r="F55" i="68" s="1"/>
  <c r="N55" i="68" s="1"/>
  <c r="L54" i="68"/>
  <c r="P54" i="68" s="1"/>
  <c r="K54" i="68"/>
  <c r="M54" i="68" s="1"/>
  <c r="Q54" i="68" s="1"/>
  <c r="J54" i="68"/>
  <c r="E54" i="68"/>
  <c r="G54" i="68" s="1"/>
  <c r="O54" i="68" s="1"/>
  <c r="D54" i="68"/>
  <c r="F54" i="68" s="1"/>
  <c r="N54" i="68" s="1"/>
  <c r="K53" i="68"/>
  <c r="M53" i="68" s="1"/>
  <c r="Q53" i="68" s="1"/>
  <c r="J53" i="68"/>
  <c r="L53" i="68" s="1"/>
  <c r="P53" i="68" s="1"/>
  <c r="E53" i="68"/>
  <c r="G53" i="68" s="1"/>
  <c r="O53" i="68" s="1"/>
  <c r="D53" i="68"/>
  <c r="F53" i="68" s="1"/>
  <c r="N53" i="68" s="1"/>
  <c r="M52" i="68"/>
  <c r="Q52" i="68" s="1"/>
  <c r="K52" i="68"/>
  <c r="J52" i="68"/>
  <c r="L52" i="68" s="1"/>
  <c r="P52" i="68" s="1"/>
  <c r="G52" i="68"/>
  <c r="O52" i="68" s="1"/>
  <c r="F52" i="68"/>
  <c r="N52" i="68" s="1"/>
  <c r="E52" i="68"/>
  <c r="D52" i="68"/>
  <c r="L51" i="68"/>
  <c r="P51" i="68" s="1"/>
  <c r="K51" i="68"/>
  <c r="M51" i="68" s="1"/>
  <c r="Q51" i="68" s="1"/>
  <c r="J51" i="68"/>
  <c r="E51" i="68"/>
  <c r="G51" i="68" s="1"/>
  <c r="O51" i="68" s="1"/>
  <c r="D51" i="68"/>
  <c r="F51" i="68" s="1"/>
  <c r="N51" i="68" s="1"/>
  <c r="K50" i="68"/>
  <c r="M50" i="68" s="1"/>
  <c r="Q50" i="68" s="1"/>
  <c r="J50" i="68"/>
  <c r="L50" i="68" s="1"/>
  <c r="P50" i="68" s="1"/>
  <c r="E50" i="68"/>
  <c r="G50" i="68" s="1"/>
  <c r="O50" i="68" s="1"/>
  <c r="D50" i="68"/>
  <c r="F50" i="68" s="1"/>
  <c r="N50" i="68" s="1"/>
  <c r="K49" i="68"/>
  <c r="M49" i="68" s="1"/>
  <c r="Q49" i="68" s="1"/>
  <c r="J49" i="68"/>
  <c r="L49" i="68" s="1"/>
  <c r="P49" i="68" s="1"/>
  <c r="E49" i="68"/>
  <c r="G49" i="68" s="1"/>
  <c r="O49" i="68" s="1"/>
  <c r="D49" i="68"/>
  <c r="F49" i="68" s="1"/>
  <c r="N49" i="68" s="1"/>
  <c r="K48" i="68"/>
  <c r="M48" i="68" s="1"/>
  <c r="Q48" i="68" s="1"/>
  <c r="J48" i="68"/>
  <c r="L48" i="68" s="1"/>
  <c r="P48" i="68" s="1"/>
  <c r="E48" i="68"/>
  <c r="G48" i="68" s="1"/>
  <c r="O48" i="68" s="1"/>
  <c r="D48" i="68"/>
  <c r="F48" i="68" s="1"/>
  <c r="N48" i="68" s="1"/>
  <c r="M47" i="68"/>
  <c r="Q47" i="68" s="1"/>
  <c r="K47" i="68"/>
  <c r="J47" i="68"/>
  <c r="L47" i="68" s="1"/>
  <c r="P47" i="68" s="1"/>
  <c r="E47" i="68"/>
  <c r="G47" i="68" s="1"/>
  <c r="O47" i="68" s="1"/>
  <c r="D47" i="68"/>
  <c r="F47" i="68" s="1"/>
  <c r="N47" i="68" s="1"/>
  <c r="M46" i="68"/>
  <c r="Q46" i="68" s="1"/>
  <c r="K46" i="68"/>
  <c r="J46" i="68"/>
  <c r="L46" i="68" s="1"/>
  <c r="P46" i="68" s="1"/>
  <c r="G46" i="68"/>
  <c r="O46" i="68" s="1"/>
  <c r="F46" i="68"/>
  <c r="N46" i="68" s="1"/>
  <c r="E46" i="68"/>
  <c r="D46" i="68"/>
  <c r="K45" i="68"/>
  <c r="M45" i="68" s="1"/>
  <c r="Q45" i="68" s="1"/>
  <c r="J45" i="68"/>
  <c r="L45" i="68" s="1"/>
  <c r="P45" i="68" s="1"/>
  <c r="E45" i="68"/>
  <c r="G45" i="68" s="1"/>
  <c r="O45" i="68" s="1"/>
  <c r="D45" i="68"/>
  <c r="F45" i="68" s="1"/>
  <c r="N45" i="68" s="1"/>
  <c r="K44" i="68"/>
  <c r="M44" i="68" s="1"/>
  <c r="Q44" i="68" s="1"/>
  <c r="J44" i="68"/>
  <c r="L44" i="68" s="1"/>
  <c r="P44" i="68" s="1"/>
  <c r="E44" i="68"/>
  <c r="G44" i="68" s="1"/>
  <c r="O44" i="68" s="1"/>
  <c r="D44" i="68"/>
  <c r="F44" i="68" s="1"/>
  <c r="N44" i="68" s="1"/>
  <c r="K43" i="68"/>
  <c r="M43" i="68" s="1"/>
  <c r="Q43" i="68" s="1"/>
  <c r="J43" i="68"/>
  <c r="L43" i="68" s="1"/>
  <c r="P43" i="68" s="1"/>
  <c r="E43" i="68"/>
  <c r="G43" i="68" s="1"/>
  <c r="O43" i="68" s="1"/>
  <c r="D43" i="68"/>
  <c r="F43" i="68" s="1"/>
  <c r="N43" i="68" s="1"/>
  <c r="K42" i="68"/>
  <c r="M42" i="68" s="1"/>
  <c r="Q42" i="68" s="1"/>
  <c r="J42" i="68"/>
  <c r="L42" i="68" s="1"/>
  <c r="P42" i="68" s="1"/>
  <c r="E42" i="68"/>
  <c r="G42" i="68" s="1"/>
  <c r="O42" i="68" s="1"/>
  <c r="D42" i="68"/>
  <c r="F42" i="68" s="1"/>
  <c r="N42" i="68" s="1"/>
  <c r="K41" i="68"/>
  <c r="M41" i="68" s="1"/>
  <c r="Q41" i="68" s="1"/>
  <c r="J41" i="68"/>
  <c r="L41" i="68" s="1"/>
  <c r="P41" i="68" s="1"/>
  <c r="E41" i="68"/>
  <c r="G41" i="68" s="1"/>
  <c r="O41" i="68" s="1"/>
  <c r="D41" i="68"/>
  <c r="F41" i="68" s="1"/>
  <c r="N41" i="68" s="1"/>
  <c r="M40" i="68"/>
  <c r="Q40" i="68" s="1"/>
  <c r="K40" i="68"/>
  <c r="J40" i="68"/>
  <c r="L40" i="68" s="1"/>
  <c r="P40" i="68" s="1"/>
  <c r="G40" i="68"/>
  <c r="O40" i="68" s="1"/>
  <c r="F40" i="68"/>
  <c r="N40" i="68" s="1"/>
  <c r="E40" i="68"/>
  <c r="D40" i="68"/>
  <c r="L39" i="68"/>
  <c r="P39" i="68" s="1"/>
  <c r="K39" i="68"/>
  <c r="M39" i="68" s="1"/>
  <c r="Q39" i="68" s="1"/>
  <c r="J39" i="68"/>
  <c r="E39" i="68"/>
  <c r="G39" i="68" s="1"/>
  <c r="O39" i="68" s="1"/>
  <c r="D39" i="68"/>
  <c r="F39" i="68" s="1"/>
  <c r="N39" i="68" s="1"/>
  <c r="K38" i="68"/>
  <c r="M38" i="68" s="1"/>
  <c r="Q38" i="68" s="1"/>
  <c r="J38" i="68"/>
  <c r="L38" i="68" s="1"/>
  <c r="P38" i="68" s="1"/>
  <c r="E38" i="68"/>
  <c r="G38" i="68" s="1"/>
  <c r="O38" i="68" s="1"/>
  <c r="D38" i="68"/>
  <c r="F38" i="68" s="1"/>
  <c r="N38" i="68" s="1"/>
  <c r="K37" i="68"/>
  <c r="M37" i="68" s="1"/>
  <c r="Q37" i="68" s="1"/>
  <c r="J37" i="68"/>
  <c r="L37" i="68" s="1"/>
  <c r="P37" i="68" s="1"/>
  <c r="E37" i="68"/>
  <c r="G37" i="68" s="1"/>
  <c r="O37" i="68" s="1"/>
  <c r="D37" i="68"/>
  <c r="F37" i="68" s="1"/>
  <c r="N37" i="68" s="1"/>
  <c r="K36" i="68"/>
  <c r="M36" i="68" s="1"/>
  <c r="Q36" i="68" s="1"/>
  <c r="J36" i="68"/>
  <c r="L36" i="68" s="1"/>
  <c r="P36" i="68" s="1"/>
  <c r="E36" i="68"/>
  <c r="G36" i="68" s="1"/>
  <c r="O36" i="68" s="1"/>
  <c r="D36" i="68"/>
  <c r="F36" i="68" s="1"/>
  <c r="N36" i="68" s="1"/>
  <c r="K35" i="68"/>
  <c r="M35" i="68" s="1"/>
  <c r="Q35" i="68" s="1"/>
  <c r="J35" i="68"/>
  <c r="L35" i="68" s="1"/>
  <c r="P35" i="68" s="1"/>
  <c r="E35" i="68"/>
  <c r="G35" i="68" s="1"/>
  <c r="O35" i="68" s="1"/>
  <c r="D35" i="68"/>
  <c r="F35" i="68" s="1"/>
  <c r="N35" i="68" s="1"/>
  <c r="K34" i="68"/>
  <c r="M34" i="68" s="1"/>
  <c r="Q34" i="68" s="1"/>
  <c r="J34" i="68"/>
  <c r="L34" i="68" s="1"/>
  <c r="P34" i="68" s="1"/>
  <c r="E34" i="68"/>
  <c r="G34" i="68" s="1"/>
  <c r="O34" i="68" s="1"/>
  <c r="D34" i="68"/>
  <c r="F34" i="68" s="1"/>
  <c r="N34" i="68" s="1"/>
  <c r="M33" i="68"/>
  <c r="Q33" i="68" s="1"/>
  <c r="L33" i="68"/>
  <c r="P33" i="68" s="1"/>
  <c r="K33" i="68"/>
  <c r="J33" i="68"/>
  <c r="G33" i="68"/>
  <c r="O33" i="68" s="1"/>
  <c r="F33" i="68"/>
  <c r="N33" i="68" s="1"/>
  <c r="E33" i="68"/>
  <c r="D33" i="68"/>
  <c r="M32" i="68"/>
  <c r="Q32" i="68" s="1"/>
  <c r="L32" i="68"/>
  <c r="P32" i="68" s="1"/>
  <c r="K32" i="68"/>
  <c r="J32" i="68"/>
  <c r="G32" i="68"/>
  <c r="O32" i="68" s="1"/>
  <c r="F32" i="68"/>
  <c r="N32" i="68" s="1"/>
  <c r="E32" i="68"/>
  <c r="D32" i="68"/>
  <c r="K31" i="68"/>
  <c r="M31" i="68" s="1"/>
  <c r="Q31" i="68" s="1"/>
  <c r="J31" i="68"/>
  <c r="L31" i="68" s="1"/>
  <c r="P31" i="68" s="1"/>
  <c r="E31" i="68"/>
  <c r="G31" i="68" s="1"/>
  <c r="O31" i="68" s="1"/>
  <c r="D31" i="68"/>
  <c r="F31" i="68" s="1"/>
  <c r="N31" i="68" s="1"/>
  <c r="K30" i="68"/>
  <c r="M30" i="68" s="1"/>
  <c r="Q30" i="68" s="1"/>
  <c r="J30" i="68"/>
  <c r="L30" i="68" s="1"/>
  <c r="P30" i="68" s="1"/>
  <c r="E30" i="68"/>
  <c r="G30" i="68" s="1"/>
  <c r="O30" i="68" s="1"/>
  <c r="D30" i="68"/>
  <c r="F30" i="68" s="1"/>
  <c r="N30" i="68" s="1"/>
  <c r="Z21" i="68"/>
  <c r="U3" i="68" s="1"/>
  <c r="U6" i="68"/>
  <c r="U8" i="68" s="1"/>
  <c r="AA62" i="67"/>
  <c r="Z66" i="67" s="1"/>
  <c r="X62" i="67"/>
  <c r="M61" i="67"/>
  <c r="Q61" i="67" s="1"/>
  <c r="L61" i="67"/>
  <c r="P61" i="67" s="1"/>
  <c r="K61" i="67"/>
  <c r="J61" i="67"/>
  <c r="G61" i="67"/>
  <c r="O61" i="67" s="1"/>
  <c r="F61" i="67"/>
  <c r="N61" i="67" s="1"/>
  <c r="E61" i="67"/>
  <c r="D61" i="67"/>
  <c r="K60" i="67"/>
  <c r="M60" i="67" s="1"/>
  <c r="Q60" i="67" s="1"/>
  <c r="J60" i="67"/>
  <c r="L60" i="67" s="1"/>
  <c r="P60" i="67" s="1"/>
  <c r="E60" i="67"/>
  <c r="G60" i="67" s="1"/>
  <c r="O60" i="67" s="1"/>
  <c r="D60" i="67"/>
  <c r="F60" i="67" s="1"/>
  <c r="N60" i="67" s="1"/>
  <c r="K59" i="67"/>
  <c r="M59" i="67" s="1"/>
  <c r="Q59" i="67" s="1"/>
  <c r="J59" i="67"/>
  <c r="L59" i="67" s="1"/>
  <c r="P59" i="67" s="1"/>
  <c r="E59" i="67"/>
  <c r="G59" i="67" s="1"/>
  <c r="O59" i="67" s="1"/>
  <c r="D59" i="67"/>
  <c r="F59" i="67" s="1"/>
  <c r="N59" i="67" s="1"/>
  <c r="K58" i="67"/>
  <c r="M58" i="67" s="1"/>
  <c r="Q58" i="67" s="1"/>
  <c r="J58" i="67"/>
  <c r="L58" i="67" s="1"/>
  <c r="P58" i="67" s="1"/>
  <c r="E58" i="67"/>
  <c r="G58" i="67" s="1"/>
  <c r="O58" i="67" s="1"/>
  <c r="D58" i="67"/>
  <c r="F58" i="67" s="1"/>
  <c r="N58" i="67" s="1"/>
  <c r="K57" i="67"/>
  <c r="M57" i="67" s="1"/>
  <c r="Q57" i="67" s="1"/>
  <c r="J57" i="67"/>
  <c r="L57" i="67" s="1"/>
  <c r="P57" i="67" s="1"/>
  <c r="E57" i="67"/>
  <c r="G57" i="67" s="1"/>
  <c r="O57" i="67" s="1"/>
  <c r="D57" i="67"/>
  <c r="F57" i="67" s="1"/>
  <c r="N57" i="67" s="1"/>
  <c r="L56" i="67"/>
  <c r="P56" i="67" s="1"/>
  <c r="K56" i="67"/>
  <c r="M56" i="67" s="1"/>
  <c r="Q56" i="67" s="1"/>
  <c r="J56" i="67"/>
  <c r="E56" i="67"/>
  <c r="G56" i="67" s="1"/>
  <c r="O56" i="67" s="1"/>
  <c r="D56" i="67"/>
  <c r="F56" i="67" s="1"/>
  <c r="N56" i="67" s="1"/>
  <c r="K55" i="67"/>
  <c r="M55" i="67" s="1"/>
  <c r="Q55" i="67" s="1"/>
  <c r="J55" i="67"/>
  <c r="L55" i="67" s="1"/>
  <c r="P55" i="67" s="1"/>
  <c r="E55" i="67"/>
  <c r="G55" i="67" s="1"/>
  <c r="O55" i="67" s="1"/>
  <c r="D55" i="67"/>
  <c r="F55" i="67" s="1"/>
  <c r="N55" i="67" s="1"/>
  <c r="K54" i="67"/>
  <c r="M54" i="67" s="1"/>
  <c r="Q54" i="67" s="1"/>
  <c r="J54" i="67"/>
  <c r="L54" i="67" s="1"/>
  <c r="P54" i="67" s="1"/>
  <c r="E54" i="67"/>
  <c r="G54" i="67" s="1"/>
  <c r="O54" i="67" s="1"/>
  <c r="D54" i="67"/>
  <c r="F54" i="67" s="1"/>
  <c r="N54" i="67" s="1"/>
  <c r="K53" i="67"/>
  <c r="M53" i="67" s="1"/>
  <c r="Q53" i="67" s="1"/>
  <c r="J53" i="67"/>
  <c r="L53" i="67" s="1"/>
  <c r="P53" i="67" s="1"/>
  <c r="E53" i="67"/>
  <c r="G53" i="67" s="1"/>
  <c r="O53" i="67" s="1"/>
  <c r="D53" i="67"/>
  <c r="F53" i="67" s="1"/>
  <c r="N53" i="67" s="1"/>
  <c r="K52" i="67"/>
  <c r="M52" i="67" s="1"/>
  <c r="Q52" i="67" s="1"/>
  <c r="J52" i="67"/>
  <c r="L52" i="67" s="1"/>
  <c r="P52" i="67" s="1"/>
  <c r="E52" i="67"/>
  <c r="G52" i="67" s="1"/>
  <c r="O52" i="67" s="1"/>
  <c r="D52" i="67"/>
  <c r="F52" i="67" s="1"/>
  <c r="N52" i="67" s="1"/>
  <c r="K51" i="67"/>
  <c r="M51" i="67" s="1"/>
  <c r="Q51" i="67" s="1"/>
  <c r="J51" i="67"/>
  <c r="L51" i="67" s="1"/>
  <c r="P51" i="67" s="1"/>
  <c r="E51" i="67"/>
  <c r="G51" i="67" s="1"/>
  <c r="O51" i="67" s="1"/>
  <c r="D51" i="67"/>
  <c r="F51" i="67" s="1"/>
  <c r="N51" i="67" s="1"/>
  <c r="K50" i="67"/>
  <c r="M50" i="67" s="1"/>
  <c r="Q50" i="67" s="1"/>
  <c r="J50" i="67"/>
  <c r="L50" i="67" s="1"/>
  <c r="P50" i="67" s="1"/>
  <c r="E50" i="67"/>
  <c r="G50" i="67" s="1"/>
  <c r="O50" i="67" s="1"/>
  <c r="D50" i="67"/>
  <c r="F50" i="67" s="1"/>
  <c r="N50" i="67" s="1"/>
  <c r="K49" i="67"/>
  <c r="M49" i="67" s="1"/>
  <c r="Q49" i="67" s="1"/>
  <c r="J49" i="67"/>
  <c r="L49" i="67" s="1"/>
  <c r="P49" i="67" s="1"/>
  <c r="E49" i="67"/>
  <c r="G49" i="67" s="1"/>
  <c r="O49" i="67" s="1"/>
  <c r="D49" i="67"/>
  <c r="F49" i="67" s="1"/>
  <c r="N49" i="67" s="1"/>
  <c r="K48" i="67"/>
  <c r="M48" i="67" s="1"/>
  <c r="Q48" i="67" s="1"/>
  <c r="J48" i="67"/>
  <c r="L48" i="67" s="1"/>
  <c r="P48" i="67" s="1"/>
  <c r="E48" i="67"/>
  <c r="G48" i="67" s="1"/>
  <c r="O48" i="67" s="1"/>
  <c r="D48" i="67"/>
  <c r="F48" i="67" s="1"/>
  <c r="N48" i="67" s="1"/>
  <c r="K47" i="67"/>
  <c r="M47" i="67" s="1"/>
  <c r="Q47" i="67" s="1"/>
  <c r="J47" i="67"/>
  <c r="L47" i="67" s="1"/>
  <c r="P47" i="67" s="1"/>
  <c r="E47" i="67"/>
  <c r="G47" i="67" s="1"/>
  <c r="O47" i="67" s="1"/>
  <c r="D47" i="67"/>
  <c r="F47" i="67" s="1"/>
  <c r="N47" i="67" s="1"/>
  <c r="K46" i="67"/>
  <c r="M46" i="67" s="1"/>
  <c r="Q46" i="67" s="1"/>
  <c r="J46" i="67"/>
  <c r="L46" i="67" s="1"/>
  <c r="P46" i="67" s="1"/>
  <c r="E46" i="67"/>
  <c r="G46" i="67" s="1"/>
  <c r="O46" i="67" s="1"/>
  <c r="D46" i="67"/>
  <c r="F46" i="67" s="1"/>
  <c r="N46" i="67" s="1"/>
  <c r="K45" i="67"/>
  <c r="M45" i="67" s="1"/>
  <c r="Q45" i="67" s="1"/>
  <c r="J45" i="67"/>
  <c r="L45" i="67" s="1"/>
  <c r="P45" i="67" s="1"/>
  <c r="E45" i="67"/>
  <c r="G45" i="67" s="1"/>
  <c r="O45" i="67" s="1"/>
  <c r="D45" i="67"/>
  <c r="F45" i="67" s="1"/>
  <c r="N45" i="67" s="1"/>
  <c r="K44" i="67"/>
  <c r="M44" i="67" s="1"/>
  <c r="Q44" i="67" s="1"/>
  <c r="J44" i="67"/>
  <c r="L44" i="67" s="1"/>
  <c r="P44" i="67" s="1"/>
  <c r="E44" i="67"/>
  <c r="G44" i="67" s="1"/>
  <c r="O44" i="67" s="1"/>
  <c r="D44" i="67"/>
  <c r="F44" i="67" s="1"/>
  <c r="N44" i="67" s="1"/>
  <c r="K43" i="67"/>
  <c r="M43" i="67" s="1"/>
  <c r="Q43" i="67" s="1"/>
  <c r="J43" i="67"/>
  <c r="L43" i="67" s="1"/>
  <c r="P43" i="67" s="1"/>
  <c r="E43" i="67"/>
  <c r="G43" i="67" s="1"/>
  <c r="O43" i="67" s="1"/>
  <c r="D43" i="67"/>
  <c r="F43" i="67" s="1"/>
  <c r="N43" i="67" s="1"/>
  <c r="K42" i="67"/>
  <c r="M42" i="67" s="1"/>
  <c r="Q42" i="67" s="1"/>
  <c r="J42" i="67"/>
  <c r="L42" i="67" s="1"/>
  <c r="P42" i="67" s="1"/>
  <c r="E42" i="67"/>
  <c r="G42" i="67" s="1"/>
  <c r="O42" i="67" s="1"/>
  <c r="D42" i="67"/>
  <c r="F42" i="67" s="1"/>
  <c r="N42" i="67" s="1"/>
  <c r="K41" i="67"/>
  <c r="M41" i="67" s="1"/>
  <c r="Q41" i="67" s="1"/>
  <c r="J41" i="67"/>
  <c r="L41" i="67" s="1"/>
  <c r="P41" i="67" s="1"/>
  <c r="G41" i="67"/>
  <c r="O41" i="67" s="1"/>
  <c r="F41" i="67"/>
  <c r="N41" i="67" s="1"/>
  <c r="E41" i="67"/>
  <c r="D41" i="67"/>
  <c r="K40" i="67"/>
  <c r="M40" i="67" s="1"/>
  <c r="Q40" i="67" s="1"/>
  <c r="J40" i="67"/>
  <c r="L40" i="67" s="1"/>
  <c r="P40" i="67" s="1"/>
  <c r="E40" i="67"/>
  <c r="G40" i="67" s="1"/>
  <c r="O40" i="67" s="1"/>
  <c r="D40" i="67"/>
  <c r="F40" i="67" s="1"/>
  <c r="N40" i="67" s="1"/>
  <c r="K39" i="67"/>
  <c r="M39" i="67" s="1"/>
  <c r="Q39" i="67" s="1"/>
  <c r="J39" i="67"/>
  <c r="L39" i="67" s="1"/>
  <c r="P39" i="67" s="1"/>
  <c r="E39" i="67"/>
  <c r="G39" i="67" s="1"/>
  <c r="O39" i="67" s="1"/>
  <c r="D39" i="67"/>
  <c r="F39" i="67" s="1"/>
  <c r="N39" i="67" s="1"/>
  <c r="K38" i="67"/>
  <c r="M38" i="67" s="1"/>
  <c r="Q38" i="67" s="1"/>
  <c r="J38" i="67"/>
  <c r="L38" i="67" s="1"/>
  <c r="P38" i="67" s="1"/>
  <c r="E38" i="67"/>
  <c r="G38" i="67" s="1"/>
  <c r="O38" i="67" s="1"/>
  <c r="D38" i="67"/>
  <c r="F38" i="67" s="1"/>
  <c r="N38" i="67" s="1"/>
  <c r="K37" i="67"/>
  <c r="M37" i="67" s="1"/>
  <c r="Q37" i="67" s="1"/>
  <c r="J37" i="67"/>
  <c r="L37" i="67" s="1"/>
  <c r="P37" i="67" s="1"/>
  <c r="E37" i="67"/>
  <c r="G37" i="67" s="1"/>
  <c r="O37" i="67" s="1"/>
  <c r="D37" i="67"/>
  <c r="F37" i="67" s="1"/>
  <c r="N37" i="67" s="1"/>
  <c r="K36" i="67"/>
  <c r="M36" i="67" s="1"/>
  <c r="Q36" i="67" s="1"/>
  <c r="J36" i="67"/>
  <c r="L36" i="67" s="1"/>
  <c r="P36" i="67" s="1"/>
  <c r="E36" i="67"/>
  <c r="G36" i="67" s="1"/>
  <c r="O36" i="67" s="1"/>
  <c r="D36" i="67"/>
  <c r="F36" i="67" s="1"/>
  <c r="N36" i="67" s="1"/>
  <c r="K35" i="67"/>
  <c r="M35" i="67" s="1"/>
  <c r="Q35" i="67" s="1"/>
  <c r="J35" i="67"/>
  <c r="L35" i="67" s="1"/>
  <c r="P35" i="67" s="1"/>
  <c r="E35" i="67"/>
  <c r="G35" i="67" s="1"/>
  <c r="O35" i="67" s="1"/>
  <c r="D35" i="67"/>
  <c r="F35" i="67" s="1"/>
  <c r="N35" i="67" s="1"/>
  <c r="M34" i="67"/>
  <c r="Q34" i="67" s="1"/>
  <c r="L34" i="67"/>
  <c r="P34" i="67" s="1"/>
  <c r="K34" i="67"/>
  <c r="J34" i="67"/>
  <c r="G34" i="67"/>
  <c r="O34" i="67" s="1"/>
  <c r="F34" i="67"/>
  <c r="N34" i="67" s="1"/>
  <c r="E34" i="67"/>
  <c r="D34" i="67"/>
  <c r="M33" i="67"/>
  <c r="Q33" i="67" s="1"/>
  <c r="L33" i="67"/>
  <c r="P33" i="67" s="1"/>
  <c r="K33" i="67"/>
  <c r="J33" i="67"/>
  <c r="G33" i="67"/>
  <c r="O33" i="67" s="1"/>
  <c r="F33" i="67"/>
  <c r="N33" i="67" s="1"/>
  <c r="E33" i="67"/>
  <c r="D33" i="67"/>
  <c r="M32" i="67"/>
  <c r="Q32" i="67" s="1"/>
  <c r="L32" i="67"/>
  <c r="P32" i="67" s="1"/>
  <c r="K32" i="67"/>
  <c r="J32" i="67"/>
  <c r="G32" i="67"/>
  <c r="O32" i="67" s="1"/>
  <c r="F32" i="67"/>
  <c r="N32" i="67" s="1"/>
  <c r="E32" i="67"/>
  <c r="D32" i="67"/>
  <c r="M31" i="67"/>
  <c r="Q31" i="67" s="1"/>
  <c r="L31" i="67"/>
  <c r="P31" i="67" s="1"/>
  <c r="K31" i="67"/>
  <c r="J31" i="67"/>
  <c r="G31" i="67"/>
  <c r="O31" i="67" s="1"/>
  <c r="F31" i="67"/>
  <c r="N31" i="67" s="1"/>
  <c r="E31" i="67"/>
  <c r="D31" i="67"/>
  <c r="M30" i="67"/>
  <c r="Q30" i="67" s="1"/>
  <c r="L30" i="67"/>
  <c r="P30" i="67" s="1"/>
  <c r="K30" i="67"/>
  <c r="J30" i="67"/>
  <c r="G30" i="67"/>
  <c r="O30" i="67" s="1"/>
  <c r="E30" i="67"/>
  <c r="D30" i="67"/>
  <c r="F30" i="67" s="1"/>
  <c r="N30" i="67" s="1"/>
  <c r="Z21" i="67"/>
  <c r="U3" i="67" s="1"/>
  <c r="U6" i="67"/>
  <c r="U8" i="67" s="1"/>
  <c r="AA62" i="66"/>
  <c r="Z66" i="66" s="1"/>
  <c r="X62" i="66"/>
  <c r="M61" i="66"/>
  <c r="Q61" i="66" s="1"/>
  <c r="L61" i="66"/>
  <c r="P61" i="66" s="1"/>
  <c r="K61" i="66"/>
  <c r="J61" i="66"/>
  <c r="G61" i="66"/>
  <c r="O61" i="66" s="1"/>
  <c r="F61" i="66"/>
  <c r="N61" i="66" s="1"/>
  <c r="E61" i="66"/>
  <c r="D61" i="66"/>
  <c r="K60" i="66"/>
  <c r="M60" i="66" s="1"/>
  <c r="Q60" i="66" s="1"/>
  <c r="J60" i="66"/>
  <c r="L60" i="66" s="1"/>
  <c r="E60" i="66"/>
  <c r="G60" i="66" s="1"/>
  <c r="O60" i="66" s="1"/>
  <c r="D60" i="66"/>
  <c r="F60" i="66" s="1"/>
  <c r="N60" i="66" s="1"/>
  <c r="K59" i="66"/>
  <c r="M59" i="66" s="1"/>
  <c r="Q59" i="66" s="1"/>
  <c r="J59" i="66"/>
  <c r="L59" i="66" s="1"/>
  <c r="P59" i="66" s="1"/>
  <c r="E59" i="66"/>
  <c r="G59" i="66" s="1"/>
  <c r="O59" i="66" s="1"/>
  <c r="D59" i="66"/>
  <c r="F59" i="66" s="1"/>
  <c r="N59" i="66" s="1"/>
  <c r="K58" i="66"/>
  <c r="M58" i="66" s="1"/>
  <c r="Q58" i="66" s="1"/>
  <c r="J58" i="66"/>
  <c r="L58" i="66" s="1"/>
  <c r="P58" i="66" s="1"/>
  <c r="E58" i="66"/>
  <c r="G58" i="66" s="1"/>
  <c r="O58" i="66" s="1"/>
  <c r="D58" i="66"/>
  <c r="F58" i="66" s="1"/>
  <c r="N58" i="66" s="1"/>
  <c r="K57" i="66"/>
  <c r="M57" i="66" s="1"/>
  <c r="Q57" i="66" s="1"/>
  <c r="J57" i="66"/>
  <c r="L57" i="66" s="1"/>
  <c r="P57" i="66" s="1"/>
  <c r="E57" i="66"/>
  <c r="G57" i="66" s="1"/>
  <c r="O57" i="66" s="1"/>
  <c r="D57" i="66"/>
  <c r="F57" i="66" s="1"/>
  <c r="N57" i="66" s="1"/>
  <c r="K56" i="66"/>
  <c r="M56" i="66" s="1"/>
  <c r="Q56" i="66" s="1"/>
  <c r="J56" i="66"/>
  <c r="L56" i="66" s="1"/>
  <c r="P56" i="66" s="1"/>
  <c r="E56" i="66"/>
  <c r="G56" i="66" s="1"/>
  <c r="O56" i="66" s="1"/>
  <c r="D56" i="66"/>
  <c r="F56" i="66" s="1"/>
  <c r="N56" i="66" s="1"/>
  <c r="K55" i="66"/>
  <c r="M55" i="66" s="1"/>
  <c r="Q55" i="66" s="1"/>
  <c r="J55" i="66"/>
  <c r="L55" i="66" s="1"/>
  <c r="P55" i="66" s="1"/>
  <c r="E55" i="66"/>
  <c r="G55" i="66" s="1"/>
  <c r="O55" i="66" s="1"/>
  <c r="D55" i="66"/>
  <c r="F55" i="66" s="1"/>
  <c r="N55" i="66" s="1"/>
  <c r="K54" i="66"/>
  <c r="M54" i="66" s="1"/>
  <c r="Q54" i="66" s="1"/>
  <c r="J54" i="66"/>
  <c r="L54" i="66" s="1"/>
  <c r="P54" i="66" s="1"/>
  <c r="E54" i="66"/>
  <c r="G54" i="66" s="1"/>
  <c r="O54" i="66" s="1"/>
  <c r="D54" i="66"/>
  <c r="F54" i="66" s="1"/>
  <c r="N54" i="66" s="1"/>
  <c r="K53" i="66"/>
  <c r="M53" i="66" s="1"/>
  <c r="Q53" i="66" s="1"/>
  <c r="J53" i="66"/>
  <c r="L53" i="66" s="1"/>
  <c r="P53" i="66" s="1"/>
  <c r="E53" i="66"/>
  <c r="G53" i="66" s="1"/>
  <c r="O53" i="66" s="1"/>
  <c r="D53" i="66"/>
  <c r="F53" i="66" s="1"/>
  <c r="N53" i="66" s="1"/>
  <c r="L52" i="66"/>
  <c r="P52" i="66" s="1"/>
  <c r="K52" i="66"/>
  <c r="M52" i="66" s="1"/>
  <c r="Q52" i="66" s="1"/>
  <c r="J52" i="66"/>
  <c r="E52" i="66"/>
  <c r="G52" i="66" s="1"/>
  <c r="O52" i="66" s="1"/>
  <c r="D52" i="66"/>
  <c r="F52" i="66" s="1"/>
  <c r="N52" i="66" s="1"/>
  <c r="K51" i="66"/>
  <c r="M51" i="66" s="1"/>
  <c r="Q51" i="66" s="1"/>
  <c r="J51" i="66"/>
  <c r="L51" i="66" s="1"/>
  <c r="P51" i="66" s="1"/>
  <c r="E51" i="66"/>
  <c r="G51" i="66" s="1"/>
  <c r="O51" i="66" s="1"/>
  <c r="D51" i="66"/>
  <c r="F51" i="66" s="1"/>
  <c r="N51" i="66" s="1"/>
  <c r="K50" i="66"/>
  <c r="M50" i="66" s="1"/>
  <c r="Q50" i="66" s="1"/>
  <c r="J50" i="66"/>
  <c r="L50" i="66" s="1"/>
  <c r="P50" i="66" s="1"/>
  <c r="E50" i="66"/>
  <c r="G50" i="66" s="1"/>
  <c r="O50" i="66" s="1"/>
  <c r="D50" i="66"/>
  <c r="F50" i="66" s="1"/>
  <c r="N50" i="66" s="1"/>
  <c r="K49" i="66"/>
  <c r="M49" i="66" s="1"/>
  <c r="Q49" i="66" s="1"/>
  <c r="J49" i="66"/>
  <c r="L49" i="66" s="1"/>
  <c r="P49" i="66" s="1"/>
  <c r="E49" i="66"/>
  <c r="G49" i="66" s="1"/>
  <c r="O49" i="66" s="1"/>
  <c r="D49" i="66"/>
  <c r="F49" i="66" s="1"/>
  <c r="N49" i="66" s="1"/>
  <c r="K48" i="66"/>
  <c r="M48" i="66" s="1"/>
  <c r="Q48" i="66" s="1"/>
  <c r="J48" i="66"/>
  <c r="L48" i="66" s="1"/>
  <c r="P48" i="66" s="1"/>
  <c r="E48" i="66"/>
  <c r="G48" i="66" s="1"/>
  <c r="O48" i="66" s="1"/>
  <c r="D48" i="66"/>
  <c r="F48" i="66" s="1"/>
  <c r="N48" i="66" s="1"/>
  <c r="K47" i="66"/>
  <c r="M47" i="66" s="1"/>
  <c r="J47" i="66"/>
  <c r="L47" i="66" s="1"/>
  <c r="P47" i="66" s="1"/>
  <c r="E47" i="66"/>
  <c r="G47" i="66" s="1"/>
  <c r="O47" i="66" s="1"/>
  <c r="D47" i="66"/>
  <c r="F47" i="66" s="1"/>
  <c r="N47" i="66" s="1"/>
  <c r="K46" i="66"/>
  <c r="J46" i="66"/>
  <c r="L46" i="66" s="1"/>
  <c r="P46" i="66" s="1"/>
  <c r="E46" i="66"/>
  <c r="G46" i="66" s="1"/>
  <c r="O46" i="66" s="1"/>
  <c r="D46" i="66"/>
  <c r="F46" i="66" s="1"/>
  <c r="N46" i="66" s="1"/>
  <c r="K45" i="66"/>
  <c r="M45" i="66" s="1"/>
  <c r="Q45" i="66" s="1"/>
  <c r="J45" i="66"/>
  <c r="L45" i="66" s="1"/>
  <c r="P45" i="66" s="1"/>
  <c r="E45" i="66"/>
  <c r="G45" i="66" s="1"/>
  <c r="O45" i="66" s="1"/>
  <c r="D45" i="66"/>
  <c r="F45" i="66" s="1"/>
  <c r="N45" i="66" s="1"/>
  <c r="K44" i="66"/>
  <c r="M44" i="66" s="1"/>
  <c r="Q44" i="66" s="1"/>
  <c r="J44" i="66"/>
  <c r="L44" i="66" s="1"/>
  <c r="P44" i="66" s="1"/>
  <c r="E44" i="66"/>
  <c r="G44" i="66" s="1"/>
  <c r="O44" i="66" s="1"/>
  <c r="D44" i="66"/>
  <c r="F44" i="66" s="1"/>
  <c r="N44" i="66" s="1"/>
  <c r="K43" i="66"/>
  <c r="M43" i="66" s="1"/>
  <c r="Q43" i="66" s="1"/>
  <c r="J43" i="66"/>
  <c r="L43" i="66" s="1"/>
  <c r="P43" i="66" s="1"/>
  <c r="E43" i="66"/>
  <c r="G43" i="66" s="1"/>
  <c r="O43" i="66" s="1"/>
  <c r="D43" i="66"/>
  <c r="F43" i="66" s="1"/>
  <c r="N43" i="66" s="1"/>
  <c r="K42" i="66"/>
  <c r="M42" i="66" s="1"/>
  <c r="Q42" i="66" s="1"/>
  <c r="J42" i="66"/>
  <c r="L42" i="66" s="1"/>
  <c r="P42" i="66" s="1"/>
  <c r="E42" i="66"/>
  <c r="G42" i="66" s="1"/>
  <c r="O42" i="66" s="1"/>
  <c r="D42" i="66"/>
  <c r="F42" i="66" s="1"/>
  <c r="N42" i="66" s="1"/>
  <c r="K41" i="66"/>
  <c r="M41" i="66" s="1"/>
  <c r="Q41" i="66" s="1"/>
  <c r="J41" i="66"/>
  <c r="L41" i="66" s="1"/>
  <c r="P41" i="66" s="1"/>
  <c r="E41" i="66"/>
  <c r="G41" i="66" s="1"/>
  <c r="O41" i="66" s="1"/>
  <c r="D41" i="66"/>
  <c r="F41" i="66" s="1"/>
  <c r="N41" i="66" s="1"/>
  <c r="K40" i="66"/>
  <c r="M40" i="66" s="1"/>
  <c r="Q40" i="66" s="1"/>
  <c r="J40" i="66"/>
  <c r="L40" i="66" s="1"/>
  <c r="P40" i="66" s="1"/>
  <c r="E40" i="66"/>
  <c r="G40" i="66" s="1"/>
  <c r="O40" i="66" s="1"/>
  <c r="D40" i="66"/>
  <c r="F40" i="66" s="1"/>
  <c r="N40" i="66" s="1"/>
  <c r="K39" i="66"/>
  <c r="M39" i="66" s="1"/>
  <c r="Q39" i="66" s="1"/>
  <c r="J39" i="66"/>
  <c r="L39" i="66" s="1"/>
  <c r="P39" i="66" s="1"/>
  <c r="E39" i="66"/>
  <c r="G39" i="66" s="1"/>
  <c r="O39" i="66" s="1"/>
  <c r="D39" i="66"/>
  <c r="F39" i="66" s="1"/>
  <c r="N39" i="66" s="1"/>
  <c r="K38" i="66"/>
  <c r="M38" i="66" s="1"/>
  <c r="Q38" i="66" s="1"/>
  <c r="J38" i="66"/>
  <c r="L38" i="66" s="1"/>
  <c r="P38" i="66" s="1"/>
  <c r="E38" i="66"/>
  <c r="G38" i="66" s="1"/>
  <c r="O38" i="66" s="1"/>
  <c r="D38" i="66"/>
  <c r="F38" i="66" s="1"/>
  <c r="N38" i="66" s="1"/>
  <c r="K37" i="66"/>
  <c r="M37" i="66" s="1"/>
  <c r="Q37" i="66" s="1"/>
  <c r="J37" i="66"/>
  <c r="L37" i="66" s="1"/>
  <c r="P37" i="66" s="1"/>
  <c r="E37" i="66"/>
  <c r="G37" i="66" s="1"/>
  <c r="O37" i="66" s="1"/>
  <c r="D37" i="66"/>
  <c r="F37" i="66" s="1"/>
  <c r="N37" i="66" s="1"/>
  <c r="K36" i="66"/>
  <c r="M36" i="66" s="1"/>
  <c r="Q36" i="66" s="1"/>
  <c r="J36" i="66"/>
  <c r="L36" i="66" s="1"/>
  <c r="P36" i="66" s="1"/>
  <c r="E36" i="66"/>
  <c r="G36" i="66" s="1"/>
  <c r="O36" i="66" s="1"/>
  <c r="D36" i="66"/>
  <c r="F36" i="66" s="1"/>
  <c r="N36" i="66" s="1"/>
  <c r="K35" i="66"/>
  <c r="M35" i="66" s="1"/>
  <c r="Q35" i="66" s="1"/>
  <c r="J35" i="66"/>
  <c r="L35" i="66" s="1"/>
  <c r="P35" i="66" s="1"/>
  <c r="E35" i="66"/>
  <c r="G35" i="66" s="1"/>
  <c r="O35" i="66" s="1"/>
  <c r="D35" i="66"/>
  <c r="F35" i="66" s="1"/>
  <c r="N35" i="66" s="1"/>
  <c r="K34" i="66"/>
  <c r="M34" i="66" s="1"/>
  <c r="Q34" i="66" s="1"/>
  <c r="J34" i="66"/>
  <c r="L34" i="66" s="1"/>
  <c r="P34" i="66" s="1"/>
  <c r="E34" i="66"/>
  <c r="G34" i="66" s="1"/>
  <c r="O34" i="66" s="1"/>
  <c r="D34" i="66"/>
  <c r="F34" i="66" s="1"/>
  <c r="N34" i="66" s="1"/>
  <c r="K33" i="66"/>
  <c r="M33" i="66" s="1"/>
  <c r="Q33" i="66" s="1"/>
  <c r="J33" i="66"/>
  <c r="L33" i="66" s="1"/>
  <c r="P33" i="66" s="1"/>
  <c r="E33" i="66"/>
  <c r="G33" i="66" s="1"/>
  <c r="O33" i="66" s="1"/>
  <c r="D33" i="66"/>
  <c r="F33" i="66" s="1"/>
  <c r="N33" i="66" s="1"/>
  <c r="K32" i="66"/>
  <c r="M32" i="66" s="1"/>
  <c r="Q32" i="66" s="1"/>
  <c r="J32" i="66"/>
  <c r="L32" i="66" s="1"/>
  <c r="P32" i="66" s="1"/>
  <c r="E32" i="66"/>
  <c r="G32" i="66" s="1"/>
  <c r="O32" i="66" s="1"/>
  <c r="D32" i="66"/>
  <c r="F32" i="66" s="1"/>
  <c r="N32" i="66" s="1"/>
  <c r="K31" i="66"/>
  <c r="M31" i="66" s="1"/>
  <c r="Q31" i="66" s="1"/>
  <c r="J31" i="66"/>
  <c r="L31" i="66" s="1"/>
  <c r="P31" i="66" s="1"/>
  <c r="E31" i="66"/>
  <c r="G31" i="66" s="1"/>
  <c r="O31" i="66" s="1"/>
  <c r="D31" i="66"/>
  <c r="F31" i="66" s="1"/>
  <c r="N31" i="66" s="1"/>
  <c r="K30" i="66"/>
  <c r="M30" i="66" s="1"/>
  <c r="Q30" i="66" s="1"/>
  <c r="J30" i="66"/>
  <c r="L30" i="66" s="1"/>
  <c r="P30" i="66" s="1"/>
  <c r="E30" i="66"/>
  <c r="G30" i="66" s="1"/>
  <c r="O30" i="66" s="1"/>
  <c r="D30" i="66"/>
  <c r="F30" i="66" s="1"/>
  <c r="N30" i="66" s="1"/>
  <c r="Z21" i="66"/>
  <c r="U3" i="66" s="1"/>
  <c r="U6" i="66"/>
  <c r="U8" i="66" s="1"/>
  <c r="H63" i="65"/>
  <c r="H62" i="65"/>
  <c r="D61" i="65"/>
  <c r="E60" i="65"/>
  <c r="E59" i="65" s="1"/>
  <c r="D60" i="65"/>
  <c r="D59" i="65"/>
  <c r="E56" i="65"/>
  <c r="O54" i="65"/>
  <c r="I54" i="65"/>
  <c r="F54" i="65"/>
  <c r="L52" i="65"/>
  <c r="D52" i="65"/>
  <c r="E52" i="65" s="1"/>
  <c r="G52" i="65" s="1"/>
  <c r="L51" i="65"/>
  <c r="D51" i="65"/>
  <c r="E51" i="65" s="1"/>
  <c r="G51" i="65" s="1"/>
  <c r="L50" i="65"/>
  <c r="D50" i="65"/>
  <c r="E50" i="65" s="1"/>
  <c r="G50" i="65" s="1"/>
  <c r="L49" i="65"/>
  <c r="D49" i="65"/>
  <c r="E49" i="65" s="1"/>
  <c r="G49" i="65" s="1"/>
  <c r="L48" i="65"/>
  <c r="D48" i="65"/>
  <c r="E48" i="65" s="1"/>
  <c r="G48" i="65" s="1"/>
  <c r="L47" i="65"/>
  <c r="D47" i="65"/>
  <c r="E47" i="65" s="1"/>
  <c r="G47" i="65" s="1"/>
  <c r="L46" i="65"/>
  <c r="D46" i="65"/>
  <c r="E46" i="65" s="1"/>
  <c r="G46" i="65" s="1"/>
  <c r="L45" i="65"/>
  <c r="D45" i="65"/>
  <c r="E45" i="65" s="1"/>
  <c r="G45" i="65" s="1"/>
  <c r="L44" i="65"/>
  <c r="D44" i="65"/>
  <c r="E44" i="65" s="1"/>
  <c r="G44" i="65" s="1"/>
  <c r="L43" i="65"/>
  <c r="D43" i="65"/>
  <c r="E43" i="65" s="1"/>
  <c r="G43" i="65" s="1"/>
  <c r="L42" i="65"/>
  <c r="D42" i="65"/>
  <c r="E42" i="65" s="1"/>
  <c r="G42" i="65" s="1"/>
  <c r="L41" i="65"/>
  <c r="D41" i="65"/>
  <c r="E41" i="65" s="1"/>
  <c r="G41" i="65" s="1"/>
  <c r="L40" i="65"/>
  <c r="D40" i="65"/>
  <c r="E40" i="65" s="1"/>
  <c r="G40" i="65" s="1"/>
  <c r="L39" i="65"/>
  <c r="D39" i="65"/>
  <c r="E39" i="65" s="1"/>
  <c r="G39" i="65" s="1"/>
  <c r="L38" i="65"/>
  <c r="D38" i="65"/>
  <c r="E38" i="65" s="1"/>
  <c r="G38" i="65" s="1"/>
  <c r="L37" i="65"/>
  <c r="D37" i="65"/>
  <c r="E37" i="65" s="1"/>
  <c r="G37" i="65" s="1"/>
  <c r="L36" i="65"/>
  <c r="D36" i="65"/>
  <c r="E36" i="65" s="1"/>
  <c r="G36" i="65" s="1"/>
  <c r="L35" i="65"/>
  <c r="D35" i="65"/>
  <c r="E35" i="65" s="1"/>
  <c r="G35" i="65" s="1"/>
  <c r="L34" i="65"/>
  <c r="D34" i="65"/>
  <c r="E34" i="65" s="1"/>
  <c r="G34" i="65" s="1"/>
  <c r="L33" i="65"/>
  <c r="D33" i="65"/>
  <c r="E33" i="65" s="1"/>
  <c r="G33" i="65" s="1"/>
  <c r="L32" i="65"/>
  <c r="D32" i="65"/>
  <c r="E32" i="65" s="1"/>
  <c r="G32" i="65" s="1"/>
  <c r="L31" i="65"/>
  <c r="D31" i="65"/>
  <c r="E31" i="65" s="1"/>
  <c r="G31" i="65" s="1"/>
  <c r="L30" i="65"/>
  <c r="D30" i="65"/>
  <c r="E30" i="65" s="1"/>
  <c r="G30" i="65" s="1"/>
  <c r="L29" i="65"/>
  <c r="D29" i="65"/>
  <c r="E29" i="65" s="1"/>
  <c r="G29" i="65" s="1"/>
  <c r="L28" i="65"/>
  <c r="D28" i="65"/>
  <c r="E28" i="65" s="1"/>
  <c r="G28" i="65" s="1"/>
  <c r="L27" i="65"/>
  <c r="D27" i="65"/>
  <c r="E27" i="65" s="1"/>
  <c r="G27" i="65" s="1"/>
  <c r="L26" i="65"/>
  <c r="D26" i="65"/>
  <c r="E26" i="65" s="1"/>
  <c r="G26" i="65" s="1"/>
  <c r="L25" i="65"/>
  <c r="D25" i="65"/>
  <c r="E25" i="65" s="1"/>
  <c r="G25" i="65" s="1"/>
  <c r="L24" i="65"/>
  <c r="D24" i="65"/>
  <c r="E24" i="65" s="1"/>
  <c r="G24" i="65" s="1"/>
  <c r="L23" i="65"/>
  <c r="D23" i="65"/>
  <c r="E23" i="65" s="1"/>
  <c r="G23" i="65" s="1"/>
  <c r="L22" i="65"/>
  <c r="D22" i="65"/>
  <c r="D47" i="64"/>
  <c r="E47" i="64" s="1"/>
  <c r="H63" i="64"/>
  <c r="H62" i="64"/>
  <c r="D61" i="64"/>
  <c r="E60" i="64"/>
  <c r="E59" i="64" s="1"/>
  <c r="D60" i="64"/>
  <c r="D59" i="64"/>
  <c r="E56" i="64"/>
  <c r="O54" i="64"/>
  <c r="I54" i="64"/>
  <c r="F54" i="64"/>
  <c r="L52" i="64"/>
  <c r="D52" i="64"/>
  <c r="E52" i="64" s="1"/>
  <c r="G52" i="64" s="1"/>
  <c r="J52" i="64" s="1"/>
  <c r="K52" i="64" s="1"/>
  <c r="L51" i="64"/>
  <c r="D51" i="64"/>
  <c r="E51" i="64" s="1"/>
  <c r="G51" i="64" s="1"/>
  <c r="J51" i="64" s="1"/>
  <c r="K51" i="64" s="1"/>
  <c r="L50" i="64"/>
  <c r="D50" i="64"/>
  <c r="E50" i="64" s="1"/>
  <c r="G50" i="64" s="1"/>
  <c r="J50" i="64" s="1"/>
  <c r="K50" i="64" s="1"/>
  <c r="L49" i="64"/>
  <c r="D49" i="64"/>
  <c r="E49" i="64" s="1"/>
  <c r="G49" i="64" s="1"/>
  <c r="H49" i="64" s="1"/>
  <c r="L48" i="64"/>
  <c r="D48" i="64"/>
  <c r="E48" i="64" s="1"/>
  <c r="G48" i="64" s="1"/>
  <c r="L47" i="64"/>
  <c r="L46" i="64"/>
  <c r="D46" i="64"/>
  <c r="E46" i="64" s="1"/>
  <c r="G46" i="64" s="1"/>
  <c r="L45" i="64"/>
  <c r="D45" i="64"/>
  <c r="E45" i="64" s="1"/>
  <c r="G45" i="64" s="1"/>
  <c r="L44" i="64"/>
  <c r="D44" i="64"/>
  <c r="E44" i="64" s="1"/>
  <c r="G44" i="64" s="1"/>
  <c r="H44" i="64" s="1"/>
  <c r="L43" i="64"/>
  <c r="D43" i="64"/>
  <c r="E43" i="64" s="1"/>
  <c r="G43" i="64" s="1"/>
  <c r="H43" i="64" s="1"/>
  <c r="L42" i="64"/>
  <c r="D42" i="64"/>
  <c r="E42" i="64" s="1"/>
  <c r="G42" i="64" s="1"/>
  <c r="L41" i="64"/>
  <c r="D41" i="64"/>
  <c r="E41" i="64" s="1"/>
  <c r="G41" i="64" s="1"/>
  <c r="L40" i="64"/>
  <c r="D40" i="64"/>
  <c r="E40" i="64" s="1"/>
  <c r="G40" i="64" s="1"/>
  <c r="L39" i="64"/>
  <c r="D39" i="64"/>
  <c r="E39" i="64" s="1"/>
  <c r="G39" i="64" s="1"/>
  <c r="L38" i="64"/>
  <c r="D38" i="64"/>
  <c r="E38" i="64" s="1"/>
  <c r="G38" i="64" s="1"/>
  <c r="H38" i="64" s="1"/>
  <c r="L37" i="64"/>
  <c r="D37" i="64"/>
  <c r="E37" i="64" s="1"/>
  <c r="G37" i="64" s="1"/>
  <c r="H37" i="64" s="1"/>
  <c r="L36" i="64"/>
  <c r="D36" i="64"/>
  <c r="E36" i="64" s="1"/>
  <c r="G36" i="64" s="1"/>
  <c r="L35" i="64"/>
  <c r="D35" i="64"/>
  <c r="E35" i="64" s="1"/>
  <c r="G35" i="64" s="1"/>
  <c r="L34" i="64"/>
  <c r="D34" i="64"/>
  <c r="E34" i="64" s="1"/>
  <c r="G34" i="64" s="1"/>
  <c r="L33" i="64"/>
  <c r="D33" i="64"/>
  <c r="E33" i="64" s="1"/>
  <c r="G33" i="64" s="1"/>
  <c r="L32" i="64"/>
  <c r="D32" i="64"/>
  <c r="E32" i="64" s="1"/>
  <c r="G32" i="64" s="1"/>
  <c r="H32" i="64" s="1"/>
  <c r="L31" i="64"/>
  <c r="D31" i="64"/>
  <c r="E31" i="64" s="1"/>
  <c r="G31" i="64" s="1"/>
  <c r="H31" i="64" s="1"/>
  <c r="L30" i="64"/>
  <c r="D30" i="64"/>
  <c r="E30" i="64" s="1"/>
  <c r="G30" i="64" s="1"/>
  <c r="L29" i="64"/>
  <c r="D29" i="64"/>
  <c r="E29" i="64" s="1"/>
  <c r="G29" i="64" s="1"/>
  <c r="L28" i="64"/>
  <c r="D28" i="64"/>
  <c r="E28" i="64" s="1"/>
  <c r="G28" i="64" s="1"/>
  <c r="L27" i="64"/>
  <c r="D27" i="64"/>
  <c r="E27" i="64" s="1"/>
  <c r="G27" i="64" s="1"/>
  <c r="L26" i="64"/>
  <c r="D26" i="64"/>
  <c r="E26" i="64" s="1"/>
  <c r="G26" i="64" s="1"/>
  <c r="H26" i="64" s="1"/>
  <c r="L25" i="64"/>
  <c r="D25" i="64"/>
  <c r="E25" i="64" s="1"/>
  <c r="G25" i="64" s="1"/>
  <c r="H25" i="64" s="1"/>
  <c r="L24" i="64"/>
  <c r="D24" i="64"/>
  <c r="E24" i="64" s="1"/>
  <c r="G24" i="64" s="1"/>
  <c r="L23" i="64"/>
  <c r="D23" i="64"/>
  <c r="L22" i="64"/>
  <c r="D22" i="64"/>
  <c r="E22" i="64" s="1"/>
  <c r="G22" i="64" s="1"/>
  <c r="H63" i="63"/>
  <c r="H62" i="63"/>
  <c r="D61" i="63"/>
  <c r="E60" i="63"/>
  <c r="E59" i="63" s="1"/>
  <c r="D60" i="63"/>
  <c r="D59" i="63"/>
  <c r="E56" i="63"/>
  <c r="O54" i="63"/>
  <c r="I54" i="63"/>
  <c r="F54" i="63"/>
  <c r="L52" i="63"/>
  <c r="D52" i="63"/>
  <c r="E52" i="63" s="1"/>
  <c r="G52" i="63" s="1"/>
  <c r="L51" i="63"/>
  <c r="D51" i="63"/>
  <c r="E51" i="63" s="1"/>
  <c r="G51" i="63" s="1"/>
  <c r="L50" i="63"/>
  <c r="D50" i="63"/>
  <c r="E50" i="63" s="1"/>
  <c r="G50" i="63" s="1"/>
  <c r="L49" i="63"/>
  <c r="D49" i="63"/>
  <c r="E49" i="63" s="1"/>
  <c r="G49" i="63" s="1"/>
  <c r="J49" i="63" s="1"/>
  <c r="K49" i="63" s="1"/>
  <c r="L48" i="63"/>
  <c r="D48" i="63"/>
  <c r="E48" i="63" s="1"/>
  <c r="G48" i="63" s="1"/>
  <c r="H48" i="63" s="1"/>
  <c r="L47" i="63"/>
  <c r="D47" i="63"/>
  <c r="E47" i="63" s="1"/>
  <c r="G47" i="63" s="1"/>
  <c r="L46" i="63"/>
  <c r="D46" i="63"/>
  <c r="E46" i="63" s="1"/>
  <c r="G46" i="63" s="1"/>
  <c r="L45" i="63"/>
  <c r="D45" i="63"/>
  <c r="E45" i="63" s="1"/>
  <c r="G45" i="63" s="1"/>
  <c r="L44" i="63"/>
  <c r="D44" i="63"/>
  <c r="E44" i="63" s="1"/>
  <c r="G44" i="63" s="1"/>
  <c r="L43" i="63"/>
  <c r="D43" i="63"/>
  <c r="E43" i="63" s="1"/>
  <c r="G43" i="63" s="1"/>
  <c r="J43" i="63" s="1"/>
  <c r="K43" i="63" s="1"/>
  <c r="L42" i="63"/>
  <c r="D42" i="63"/>
  <c r="E42" i="63" s="1"/>
  <c r="G42" i="63" s="1"/>
  <c r="H42" i="63" s="1"/>
  <c r="L41" i="63"/>
  <c r="D41" i="63"/>
  <c r="E41" i="63" s="1"/>
  <c r="G41" i="63" s="1"/>
  <c r="L40" i="63"/>
  <c r="D40" i="63"/>
  <c r="E40" i="63" s="1"/>
  <c r="G40" i="63" s="1"/>
  <c r="L39" i="63"/>
  <c r="D39" i="63"/>
  <c r="E39" i="63" s="1"/>
  <c r="G39" i="63" s="1"/>
  <c r="L38" i="63"/>
  <c r="D38" i="63"/>
  <c r="E38" i="63" s="1"/>
  <c r="G38" i="63" s="1"/>
  <c r="L37" i="63"/>
  <c r="D37" i="63"/>
  <c r="E37" i="63" s="1"/>
  <c r="G37" i="63" s="1"/>
  <c r="L36" i="63"/>
  <c r="D36" i="63"/>
  <c r="E36" i="63" s="1"/>
  <c r="G36" i="63" s="1"/>
  <c r="J36" i="63" s="1"/>
  <c r="K36" i="63" s="1"/>
  <c r="L35" i="63"/>
  <c r="D35" i="63"/>
  <c r="E35" i="63" s="1"/>
  <c r="G35" i="63" s="1"/>
  <c r="H35" i="63" s="1"/>
  <c r="L34" i="63"/>
  <c r="D34" i="63"/>
  <c r="E34" i="63" s="1"/>
  <c r="G34" i="63" s="1"/>
  <c r="L33" i="63"/>
  <c r="D33" i="63"/>
  <c r="E33" i="63" s="1"/>
  <c r="G33" i="63" s="1"/>
  <c r="L32" i="63"/>
  <c r="D32" i="63"/>
  <c r="E32" i="63" s="1"/>
  <c r="G32" i="63" s="1"/>
  <c r="L31" i="63"/>
  <c r="D31" i="63"/>
  <c r="E31" i="63" s="1"/>
  <c r="G31" i="63" s="1"/>
  <c r="L30" i="63"/>
  <c r="D30" i="63"/>
  <c r="E30" i="63" s="1"/>
  <c r="G30" i="63" s="1"/>
  <c r="J30" i="63" s="1"/>
  <c r="K30" i="63" s="1"/>
  <c r="L29" i="63"/>
  <c r="D29" i="63"/>
  <c r="E29" i="63" s="1"/>
  <c r="G29" i="63" s="1"/>
  <c r="H29" i="63" s="1"/>
  <c r="L28" i="63"/>
  <c r="D28" i="63"/>
  <c r="E28" i="63" s="1"/>
  <c r="G28" i="63" s="1"/>
  <c r="L27" i="63"/>
  <c r="D27" i="63"/>
  <c r="E27" i="63" s="1"/>
  <c r="G27" i="63" s="1"/>
  <c r="L26" i="63"/>
  <c r="D26" i="63"/>
  <c r="E26" i="63" s="1"/>
  <c r="G26" i="63" s="1"/>
  <c r="L25" i="63"/>
  <c r="D25" i="63"/>
  <c r="E25" i="63" s="1"/>
  <c r="G25" i="63" s="1"/>
  <c r="L24" i="63"/>
  <c r="D24" i="63"/>
  <c r="E24" i="63" s="1"/>
  <c r="G24" i="63" s="1"/>
  <c r="J24" i="63" s="1"/>
  <c r="K24" i="63" s="1"/>
  <c r="L23" i="63"/>
  <c r="D23" i="63"/>
  <c r="E23" i="63" s="1"/>
  <c r="G23" i="63" s="1"/>
  <c r="H23" i="63" s="1"/>
  <c r="L22" i="63"/>
  <c r="D22" i="63"/>
  <c r="H63" i="62"/>
  <c r="H62" i="62"/>
  <c r="D61" i="62"/>
  <c r="E60" i="62"/>
  <c r="E59" i="62" s="1"/>
  <c r="D60" i="62"/>
  <c r="D59" i="62"/>
  <c r="E56" i="62"/>
  <c r="O54" i="62"/>
  <c r="I54" i="62"/>
  <c r="F54" i="62"/>
  <c r="L52" i="62"/>
  <c r="D52" i="62"/>
  <c r="E52" i="62" s="1"/>
  <c r="G52" i="62" s="1"/>
  <c r="L51" i="62"/>
  <c r="D51" i="62"/>
  <c r="E51" i="62" s="1"/>
  <c r="G51" i="62" s="1"/>
  <c r="L50" i="62"/>
  <c r="D50" i="62"/>
  <c r="E50" i="62" s="1"/>
  <c r="G50" i="62" s="1"/>
  <c r="L49" i="62"/>
  <c r="D49" i="62"/>
  <c r="E49" i="62" s="1"/>
  <c r="G49" i="62" s="1"/>
  <c r="L48" i="62"/>
  <c r="D48" i="62"/>
  <c r="E48" i="62" s="1"/>
  <c r="G48" i="62" s="1"/>
  <c r="L47" i="62"/>
  <c r="D47" i="62"/>
  <c r="E47" i="62" s="1"/>
  <c r="G47" i="62" s="1"/>
  <c r="L46" i="62"/>
  <c r="D46" i="62"/>
  <c r="E46" i="62" s="1"/>
  <c r="G46" i="62" s="1"/>
  <c r="L45" i="62"/>
  <c r="D45" i="62"/>
  <c r="E45" i="62" s="1"/>
  <c r="G45" i="62" s="1"/>
  <c r="L44" i="62"/>
  <c r="D44" i="62"/>
  <c r="E44" i="62" s="1"/>
  <c r="G44" i="62" s="1"/>
  <c r="L43" i="62"/>
  <c r="D43" i="62"/>
  <c r="E43" i="62" s="1"/>
  <c r="G43" i="62" s="1"/>
  <c r="L42" i="62"/>
  <c r="D42" i="62"/>
  <c r="E42" i="62" s="1"/>
  <c r="G42" i="62" s="1"/>
  <c r="L41" i="62"/>
  <c r="D41" i="62"/>
  <c r="E41" i="62" s="1"/>
  <c r="G41" i="62" s="1"/>
  <c r="L40" i="62"/>
  <c r="D40" i="62"/>
  <c r="E40" i="62" s="1"/>
  <c r="G40" i="62" s="1"/>
  <c r="L39" i="62"/>
  <c r="D39" i="62"/>
  <c r="E39" i="62" s="1"/>
  <c r="G39" i="62" s="1"/>
  <c r="L38" i="62"/>
  <c r="D38" i="62"/>
  <c r="E38" i="62" s="1"/>
  <c r="G38" i="62" s="1"/>
  <c r="L37" i="62"/>
  <c r="D37" i="62"/>
  <c r="E37" i="62" s="1"/>
  <c r="G37" i="62" s="1"/>
  <c r="L36" i="62"/>
  <c r="D36" i="62"/>
  <c r="E36" i="62" s="1"/>
  <c r="G36" i="62" s="1"/>
  <c r="L35" i="62"/>
  <c r="D35" i="62"/>
  <c r="E35" i="62" s="1"/>
  <c r="G35" i="62" s="1"/>
  <c r="L34" i="62"/>
  <c r="D34" i="62"/>
  <c r="E34" i="62" s="1"/>
  <c r="G34" i="62" s="1"/>
  <c r="L33" i="62"/>
  <c r="D33" i="62"/>
  <c r="E33" i="62" s="1"/>
  <c r="G33" i="62" s="1"/>
  <c r="L32" i="62"/>
  <c r="D32" i="62"/>
  <c r="E32" i="62" s="1"/>
  <c r="G32" i="62" s="1"/>
  <c r="L31" i="62"/>
  <c r="D31" i="62"/>
  <c r="E31" i="62" s="1"/>
  <c r="G31" i="62" s="1"/>
  <c r="L30" i="62"/>
  <c r="D30" i="62"/>
  <c r="E30" i="62" s="1"/>
  <c r="G30" i="62" s="1"/>
  <c r="L29" i="62"/>
  <c r="D29" i="62"/>
  <c r="E29" i="62" s="1"/>
  <c r="G29" i="62" s="1"/>
  <c r="L28" i="62"/>
  <c r="D28" i="62"/>
  <c r="E28" i="62" s="1"/>
  <c r="G28" i="62" s="1"/>
  <c r="L27" i="62"/>
  <c r="D27" i="62"/>
  <c r="E27" i="62" s="1"/>
  <c r="G27" i="62" s="1"/>
  <c r="L26" i="62"/>
  <c r="D26" i="62"/>
  <c r="E26" i="62" s="1"/>
  <c r="G26" i="62" s="1"/>
  <c r="L25" i="62"/>
  <c r="D25" i="62"/>
  <c r="E25" i="62" s="1"/>
  <c r="G25" i="62" s="1"/>
  <c r="L24" i="62"/>
  <c r="D24" i="62"/>
  <c r="E24" i="62" s="1"/>
  <c r="G24" i="62" s="1"/>
  <c r="L23" i="62"/>
  <c r="D23" i="62"/>
  <c r="E23" i="62" s="1"/>
  <c r="G23" i="62" s="1"/>
  <c r="L22" i="62"/>
  <c r="D22" i="62"/>
  <c r="R58" i="73" l="1"/>
  <c r="R55" i="73"/>
  <c r="R61" i="72"/>
  <c r="T57" i="72"/>
  <c r="T61" i="73"/>
  <c r="R60" i="73"/>
  <c r="T60" i="73"/>
  <c r="V60" i="73" s="1"/>
  <c r="Y60" i="73" s="1"/>
  <c r="AB60" i="73" s="1"/>
  <c r="V61" i="73"/>
  <c r="Y61" i="73" s="1"/>
  <c r="AB61" i="73" s="1"/>
  <c r="R40" i="73"/>
  <c r="T52" i="73"/>
  <c r="T51" i="73"/>
  <c r="R51" i="73"/>
  <c r="R50" i="73"/>
  <c r="T37" i="73"/>
  <c r="R37" i="73"/>
  <c r="R30" i="73"/>
  <c r="R56" i="73"/>
  <c r="T59" i="71"/>
  <c r="T53" i="73"/>
  <c r="R33" i="73"/>
  <c r="T35" i="73"/>
  <c r="T40" i="73"/>
  <c r="T42" i="73"/>
  <c r="T49" i="73"/>
  <c r="T47" i="73"/>
  <c r="R36" i="73"/>
  <c r="R41" i="73"/>
  <c r="T45" i="73"/>
  <c r="T60" i="71"/>
  <c r="T34" i="73"/>
  <c r="V34" i="73" s="1"/>
  <c r="Y34" i="73" s="1"/>
  <c r="AB34" i="73" s="1"/>
  <c r="T36" i="73"/>
  <c r="R53" i="73"/>
  <c r="R35" i="73"/>
  <c r="T39" i="73"/>
  <c r="T46" i="73"/>
  <c r="R49" i="73"/>
  <c r="T44" i="73"/>
  <c r="T55" i="73"/>
  <c r="V55" i="73" s="1"/>
  <c r="Y55" i="73" s="1"/>
  <c r="AB55" i="73" s="1"/>
  <c r="AC55" i="73" s="1"/>
  <c r="T58" i="73"/>
  <c r="V58" i="73" s="1"/>
  <c r="Y58" i="73" s="1"/>
  <c r="AB58" i="73" s="1"/>
  <c r="AD58" i="73" s="1"/>
  <c r="AE58" i="73" s="1"/>
  <c r="Z58" i="73" s="1"/>
  <c r="T54" i="73"/>
  <c r="T56" i="73"/>
  <c r="T32" i="73"/>
  <c r="T33" i="73"/>
  <c r="T41" i="73"/>
  <c r="V41" i="73" s="1"/>
  <c r="Y41" i="73" s="1"/>
  <c r="AB41" i="73" s="1"/>
  <c r="T43" i="73"/>
  <c r="R44" i="73"/>
  <c r="R31" i="73"/>
  <c r="R42" i="73"/>
  <c r="R32" i="73"/>
  <c r="R38" i="73"/>
  <c r="R46" i="73"/>
  <c r="R48" i="73"/>
  <c r="R34" i="73"/>
  <c r="R43" i="73"/>
  <c r="R52" i="73"/>
  <c r="V54" i="73"/>
  <c r="Y54" i="73" s="1"/>
  <c r="AB54" i="73" s="1"/>
  <c r="AC54" i="73" s="1"/>
  <c r="AD61" i="73"/>
  <c r="AE61" i="73" s="1"/>
  <c r="Z61" i="73" s="1"/>
  <c r="AC61" i="73"/>
  <c r="AC58" i="73"/>
  <c r="T30" i="73"/>
  <c r="T31" i="73"/>
  <c r="T38" i="73"/>
  <c r="R47" i="73"/>
  <c r="R59" i="73"/>
  <c r="R45" i="73"/>
  <c r="T48" i="73"/>
  <c r="R39" i="73"/>
  <c r="T50" i="73"/>
  <c r="R57" i="73"/>
  <c r="T57" i="73"/>
  <c r="T59" i="73"/>
  <c r="T56" i="72"/>
  <c r="R30" i="72"/>
  <c r="R43" i="72"/>
  <c r="T61" i="72"/>
  <c r="V61" i="72" s="1"/>
  <c r="Y61" i="72" s="1"/>
  <c r="AB61" i="72" s="1"/>
  <c r="T59" i="72"/>
  <c r="T51" i="72"/>
  <c r="T48" i="72"/>
  <c r="R47" i="72"/>
  <c r="R46" i="72"/>
  <c r="R44" i="72"/>
  <c r="T37" i="72"/>
  <c r="T33" i="72"/>
  <c r="T30" i="72"/>
  <c r="R37" i="71"/>
  <c r="R52" i="72"/>
  <c r="R59" i="72"/>
  <c r="R41" i="71"/>
  <c r="R32" i="72"/>
  <c r="R39" i="72"/>
  <c r="R41" i="72"/>
  <c r="T45" i="72"/>
  <c r="T50" i="72"/>
  <c r="T54" i="72"/>
  <c r="R61" i="71"/>
  <c r="V61" i="71" s="1"/>
  <c r="Y61" i="71" s="1"/>
  <c r="AB61" i="71" s="1"/>
  <c r="T41" i="72"/>
  <c r="T39" i="72"/>
  <c r="T61" i="71"/>
  <c r="R40" i="72"/>
  <c r="R58" i="72"/>
  <c r="R31" i="72"/>
  <c r="T35" i="72"/>
  <c r="T42" i="72"/>
  <c r="R38" i="72"/>
  <c r="R60" i="72"/>
  <c r="T46" i="71"/>
  <c r="T31" i="72"/>
  <c r="T40" i="72"/>
  <c r="R56" i="72"/>
  <c r="Z10" i="72"/>
  <c r="T34" i="72"/>
  <c r="T58" i="72"/>
  <c r="T36" i="72"/>
  <c r="T53" i="72"/>
  <c r="T55" i="72"/>
  <c r="T38" i="72"/>
  <c r="T43" i="72"/>
  <c r="T52" i="72"/>
  <c r="T60" i="72"/>
  <c r="T32" i="72"/>
  <c r="T44" i="72"/>
  <c r="T46" i="72"/>
  <c r="R35" i="72"/>
  <c r="R55" i="72"/>
  <c r="R34" i="72"/>
  <c r="R50" i="72"/>
  <c r="R37" i="72"/>
  <c r="R49" i="72"/>
  <c r="R53" i="72"/>
  <c r="R54" i="72"/>
  <c r="R51" i="72"/>
  <c r="R33" i="72"/>
  <c r="V33" i="72" s="1"/>
  <c r="Y33" i="72" s="1"/>
  <c r="AB33" i="72" s="1"/>
  <c r="R45" i="72"/>
  <c r="R48" i="72"/>
  <c r="R36" i="72"/>
  <c r="T47" i="72"/>
  <c r="T49" i="72"/>
  <c r="R42" i="72"/>
  <c r="R57" i="72"/>
  <c r="V57" i="72" s="1"/>
  <c r="Y57" i="72" s="1"/>
  <c r="AB57" i="72" s="1"/>
  <c r="T54" i="71"/>
  <c r="R56" i="71"/>
  <c r="T58" i="71"/>
  <c r="Z10" i="71"/>
  <c r="R58" i="71"/>
  <c r="T42" i="71"/>
  <c r="T30" i="71"/>
  <c r="R35" i="71"/>
  <c r="R47" i="71"/>
  <c r="R52" i="71"/>
  <c r="R61" i="67"/>
  <c r="T40" i="71"/>
  <c r="T47" i="71"/>
  <c r="R61" i="69"/>
  <c r="T45" i="71"/>
  <c r="R43" i="71"/>
  <c r="T32" i="71"/>
  <c r="T52" i="71"/>
  <c r="T50" i="71"/>
  <c r="T34" i="71"/>
  <c r="T51" i="71"/>
  <c r="T49" i="71"/>
  <c r="T44" i="71"/>
  <c r="T55" i="71"/>
  <c r="T35" i="71"/>
  <c r="V35" i="71" s="1"/>
  <c r="Y35" i="71" s="1"/>
  <c r="AB35" i="71" s="1"/>
  <c r="AC35" i="71" s="1"/>
  <c r="T38" i="71"/>
  <c r="T56" i="71"/>
  <c r="T41" i="71"/>
  <c r="T33" i="71"/>
  <c r="T48" i="71"/>
  <c r="R34" i="71"/>
  <c r="R46" i="71"/>
  <c r="R49" i="71"/>
  <c r="R55" i="71"/>
  <c r="R31" i="71"/>
  <c r="R40" i="71"/>
  <c r="T37" i="71"/>
  <c r="R44" i="71"/>
  <c r="T57" i="71"/>
  <c r="T36" i="71"/>
  <c r="R53" i="71"/>
  <c r="T53" i="71"/>
  <c r="T39" i="71"/>
  <c r="T43" i="71"/>
  <c r="R30" i="71"/>
  <c r="T31" i="71"/>
  <c r="R33" i="71"/>
  <c r="R45" i="71"/>
  <c r="R54" i="71"/>
  <c r="V54" i="71" s="1"/>
  <c r="Y54" i="71" s="1"/>
  <c r="AB54" i="71" s="1"/>
  <c r="R50" i="71"/>
  <c r="R36" i="71"/>
  <c r="R39" i="71"/>
  <c r="R57" i="71"/>
  <c r="R60" i="71"/>
  <c r="R48" i="71"/>
  <c r="R32" i="71"/>
  <c r="R38" i="71"/>
  <c r="R42" i="71"/>
  <c r="V42" i="71" s="1"/>
  <c r="Y42" i="71" s="1"/>
  <c r="AB42" i="71" s="1"/>
  <c r="R51" i="71"/>
  <c r="R59" i="71"/>
  <c r="T52" i="70"/>
  <c r="T40" i="70"/>
  <c r="T53" i="70"/>
  <c r="T57" i="70"/>
  <c r="R54" i="70"/>
  <c r="T61" i="70"/>
  <c r="R51" i="70"/>
  <c r="R31" i="70"/>
  <c r="T33" i="70"/>
  <c r="T30" i="70"/>
  <c r="R44" i="70"/>
  <c r="R38" i="70"/>
  <c r="R57" i="69"/>
  <c r="T46" i="70"/>
  <c r="R33" i="67"/>
  <c r="R43" i="67"/>
  <c r="T44" i="70"/>
  <c r="T38" i="70"/>
  <c r="Z6" i="67"/>
  <c r="U12" i="68"/>
  <c r="Z12" i="68" s="1"/>
  <c r="R58" i="69"/>
  <c r="R39" i="70"/>
  <c r="T47" i="70"/>
  <c r="T58" i="70"/>
  <c r="T36" i="68"/>
  <c r="R37" i="69"/>
  <c r="T61" i="69"/>
  <c r="T45" i="70"/>
  <c r="R48" i="70"/>
  <c r="R57" i="68"/>
  <c r="Z10" i="70"/>
  <c r="T36" i="70"/>
  <c r="T56" i="70"/>
  <c r="T42" i="70"/>
  <c r="T49" i="70"/>
  <c r="T37" i="70"/>
  <c r="T32" i="70"/>
  <c r="T34" i="70"/>
  <c r="T43" i="70"/>
  <c r="T50" i="70"/>
  <c r="T51" i="70"/>
  <c r="T55" i="70"/>
  <c r="R37" i="70"/>
  <c r="R42" i="70"/>
  <c r="R57" i="70"/>
  <c r="R50" i="70"/>
  <c r="R52" i="70"/>
  <c r="T35" i="70"/>
  <c r="T31" i="70"/>
  <c r="R30" i="70"/>
  <c r="T39" i="70"/>
  <c r="T60" i="70"/>
  <c r="R61" i="70"/>
  <c r="R46" i="70"/>
  <c r="R43" i="70"/>
  <c r="R49" i="70"/>
  <c r="R56" i="70"/>
  <c r="T54" i="70"/>
  <c r="R53" i="70"/>
  <c r="R35" i="70"/>
  <c r="R59" i="70"/>
  <c r="R32" i="70"/>
  <c r="R33" i="70"/>
  <c r="R45" i="70"/>
  <c r="T48" i="70"/>
  <c r="R55" i="70"/>
  <c r="R60" i="70"/>
  <c r="R41" i="70"/>
  <c r="R34" i="70"/>
  <c r="R36" i="70"/>
  <c r="R40" i="70"/>
  <c r="T41" i="70"/>
  <c r="R47" i="70"/>
  <c r="R58" i="70"/>
  <c r="T59" i="70"/>
  <c r="Z10" i="69"/>
  <c r="T55" i="69"/>
  <c r="T49" i="69"/>
  <c r="T41" i="69"/>
  <c r="T34" i="69"/>
  <c r="R30" i="69"/>
  <c r="R61" i="68"/>
  <c r="R45" i="69"/>
  <c r="T31" i="68"/>
  <c r="U12" i="67"/>
  <c r="Z12" i="67" s="1"/>
  <c r="T36" i="69"/>
  <c r="T56" i="69"/>
  <c r="T33" i="67"/>
  <c r="T56" i="68"/>
  <c r="T52" i="69"/>
  <c r="T54" i="69"/>
  <c r="R48" i="68"/>
  <c r="T30" i="68"/>
  <c r="T37" i="69"/>
  <c r="R49" i="69"/>
  <c r="R53" i="69"/>
  <c r="T32" i="67"/>
  <c r="T35" i="69"/>
  <c r="R42" i="69"/>
  <c r="T46" i="69"/>
  <c r="T51" i="69"/>
  <c r="T39" i="69"/>
  <c r="T50" i="69"/>
  <c r="T53" i="69"/>
  <c r="T58" i="69"/>
  <c r="T38" i="69"/>
  <c r="T40" i="69"/>
  <c r="T57" i="69"/>
  <c r="T31" i="69"/>
  <c r="T33" i="69"/>
  <c r="T42" i="69"/>
  <c r="T47" i="69"/>
  <c r="T30" i="69"/>
  <c r="V30" i="69" s="1"/>
  <c r="Y30" i="69" s="1"/>
  <c r="T43" i="69"/>
  <c r="R34" i="69"/>
  <c r="R40" i="69"/>
  <c r="R44" i="69"/>
  <c r="R56" i="69"/>
  <c r="R35" i="69"/>
  <c r="R46" i="69"/>
  <c r="R52" i="69"/>
  <c r="R54" i="69"/>
  <c r="R59" i="69"/>
  <c r="R33" i="69"/>
  <c r="R43" i="69"/>
  <c r="R51" i="69"/>
  <c r="R55" i="69"/>
  <c r="R31" i="69"/>
  <c r="R32" i="69"/>
  <c r="T32" i="69"/>
  <c r="R38" i="69"/>
  <c r="R47" i="69"/>
  <c r="T45" i="69"/>
  <c r="R48" i="69"/>
  <c r="R39" i="69"/>
  <c r="R36" i="69"/>
  <c r="T48" i="69"/>
  <c r="R41" i="69"/>
  <c r="R50" i="69"/>
  <c r="R60" i="69"/>
  <c r="T60" i="69"/>
  <c r="T44" i="69"/>
  <c r="T59" i="69"/>
  <c r="T32" i="68"/>
  <c r="T40" i="68"/>
  <c r="T58" i="68"/>
  <c r="T42" i="68"/>
  <c r="T54" i="68"/>
  <c r="T42" i="66"/>
  <c r="T34" i="68"/>
  <c r="R56" i="68"/>
  <c r="V56" i="68" s="1"/>
  <c r="Y56" i="68" s="1"/>
  <c r="AB56" i="68" s="1"/>
  <c r="R58" i="68"/>
  <c r="R33" i="68"/>
  <c r="T46" i="68"/>
  <c r="R42" i="68"/>
  <c r="T42" i="67"/>
  <c r="R55" i="68"/>
  <c r="U10" i="67"/>
  <c r="Z10" i="67" s="1"/>
  <c r="T31" i="67"/>
  <c r="R34" i="68"/>
  <c r="R40" i="67"/>
  <c r="T45" i="68"/>
  <c r="R44" i="67"/>
  <c r="T50" i="68"/>
  <c r="R32" i="67"/>
  <c r="R60" i="68"/>
  <c r="T49" i="68"/>
  <c r="T55" i="68"/>
  <c r="T41" i="68"/>
  <c r="T48" i="68"/>
  <c r="T57" i="68"/>
  <c r="T59" i="68"/>
  <c r="T39" i="68"/>
  <c r="T51" i="68"/>
  <c r="T43" i="68"/>
  <c r="T37" i="68"/>
  <c r="R45" i="68"/>
  <c r="R41" i="68"/>
  <c r="R49" i="68"/>
  <c r="R36" i="68"/>
  <c r="R30" i="68"/>
  <c r="T38" i="68"/>
  <c r="R51" i="68"/>
  <c r="T52" i="68"/>
  <c r="T35" i="68"/>
  <c r="R39" i="68"/>
  <c r="U10" i="68"/>
  <c r="Z10" i="68" s="1"/>
  <c r="R40" i="68"/>
  <c r="T47" i="68"/>
  <c r="T44" i="68"/>
  <c r="R32" i="68"/>
  <c r="R43" i="68"/>
  <c r="R54" i="68"/>
  <c r="T33" i="68"/>
  <c r="Z6" i="68"/>
  <c r="R31" i="68"/>
  <c r="R37" i="68"/>
  <c r="T53" i="68"/>
  <c r="R46" i="68"/>
  <c r="R59" i="68"/>
  <c r="R35" i="68"/>
  <c r="R38" i="68"/>
  <c r="R50" i="68"/>
  <c r="R53" i="68"/>
  <c r="T61" i="68"/>
  <c r="R52" i="68"/>
  <c r="R44" i="68"/>
  <c r="R47" i="68"/>
  <c r="T60" i="68"/>
  <c r="T59" i="67"/>
  <c r="T50" i="67"/>
  <c r="T47" i="67"/>
  <c r="T40" i="67"/>
  <c r="T39" i="67"/>
  <c r="R37" i="67"/>
  <c r="T36" i="67"/>
  <c r="T57" i="67"/>
  <c r="T51" i="67"/>
  <c r="T41" i="67"/>
  <c r="T52" i="67"/>
  <c r="R46" i="67"/>
  <c r="R39" i="67"/>
  <c r="T35" i="67"/>
  <c r="T46" i="67"/>
  <c r="T55" i="67"/>
  <c r="T37" i="67"/>
  <c r="T44" i="67"/>
  <c r="V44" i="67" s="1"/>
  <c r="Y44" i="67" s="1"/>
  <c r="AB44" i="67" s="1"/>
  <c r="R45" i="67"/>
  <c r="R54" i="67"/>
  <c r="T58" i="67"/>
  <c r="T44" i="66"/>
  <c r="T56" i="67"/>
  <c r="R52" i="67"/>
  <c r="T60" i="67"/>
  <c r="R50" i="67"/>
  <c r="R57" i="67"/>
  <c r="T38" i="67"/>
  <c r="R48" i="67"/>
  <c r="R61" i="66"/>
  <c r="R59" i="67"/>
  <c r="R30" i="67"/>
  <c r="T48" i="67"/>
  <c r="T54" i="66"/>
  <c r="R58" i="67"/>
  <c r="T30" i="67"/>
  <c r="R34" i="67"/>
  <c r="R31" i="67"/>
  <c r="R41" i="67"/>
  <c r="T53" i="67"/>
  <c r="T54" i="67"/>
  <c r="R36" i="67"/>
  <c r="T34" i="67"/>
  <c r="R35" i="67"/>
  <c r="R38" i="67"/>
  <c r="T43" i="67"/>
  <c r="V43" i="67" s="1"/>
  <c r="Y43" i="67" s="1"/>
  <c r="AB43" i="67" s="1"/>
  <c r="T45" i="67"/>
  <c r="T49" i="67"/>
  <c r="R47" i="67"/>
  <c r="R55" i="67"/>
  <c r="R42" i="67"/>
  <c r="R53" i="67"/>
  <c r="R60" i="67"/>
  <c r="T61" i="67"/>
  <c r="V61" i="67" s="1"/>
  <c r="Y61" i="67" s="1"/>
  <c r="AB61" i="67" s="1"/>
  <c r="R49" i="67"/>
  <c r="R51" i="67"/>
  <c r="R56" i="67"/>
  <c r="P60" i="66"/>
  <c r="T60" i="66" s="1"/>
  <c r="T58" i="66"/>
  <c r="T31" i="66"/>
  <c r="T55" i="66"/>
  <c r="Q47" i="66"/>
  <c r="T47" i="66" s="1"/>
  <c r="M46" i="66"/>
  <c r="Q46" i="66" s="1"/>
  <c r="T46" i="66" s="1"/>
  <c r="T40" i="66"/>
  <c r="T39" i="66"/>
  <c r="T33" i="66"/>
  <c r="T41" i="66"/>
  <c r="T56" i="66"/>
  <c r="T34" i="66"/>
  <c r="T49" i="66"/>
  <c r="T38" i="66"/>
  <c r="T35" i="66"/>
  <c r="T36" i="66"/>
  <c r="T51" i="66"/>
  <c r="R46" i="66"/>
  <c r="R35" i="66"/>
  <c r="R37" i="66"/>
  <c r="R43" i="66"/>
  <c r="R47" i="66"/>
  <c r="R44" i="66"/>
  <c r="R59" i="66"/>
  <c r="R41" i="66"/>
  <c r="R49" i="66"/>
  <c r="R53" i="66"/>
  <c r="R55" i="66"/>
  <c r="R54" i="66"/>
  <c r="R48" i="66"/>
  <c r="R52" i="66"/>
  <c r="R40" i="66"/>
  <c r="R56" i="66"/>
  <c r="R50" i="66"/>
  <c r="R60" i="66"/>
  <c r="R57" i="66"/>
  <c r="R30" i="66"/>
  <c r="R36" i="66"/>
  <c r="T52" i="66"/>
  <c r="R58" i="66"/>
  <c r="T37" i="66"/>
  <c r="R38" i="66"/>
  <c r="T43" i="66"/>
  <c r="T48" i="66"/>
  <c r="R51" i="66"/>
  <c r="T53" i="66"/>
  <c r="T30" i="66"/>
  <c r="R33" i="66"/>
  <c r="R39" i="66"/>
  <c r="T61" i="66"/>
  <c r="R42" i="66"/>
  <c r="R34" i="66"/>
  <c r="R32" i="66"/>
  <c r="R45" i="66"/>
  <c r="T57" i="66"/>
  <c r="Z6" i="66"/>
  <c r="R31" i="66"/>
  <c r="U10" i="66"/>
  <c r="Z10" i="66" s="1"/>
  <c r="T45" i="66"/>
  <c r="U12" i="66"/>
  <c r="Z12" i="66" s="1"/>
  <c r="T32" i="66"/>
  <c r="T50" i="66"/>
  <c r="T59" i="66"/>
  <c r="H44" i="65"/>
  <c r="J44" i="65"/>
  <c r="K44" i="65" s="1"/>
  <c r="H38" i="65"/>
  <c r="J38" i="65"/>
  <c r="K38" i="65" s="1"/>
  <c r="H32" i="65"/>
  <c r="J32" i="65"/>
  <c r="K32" i="65" s="1"/>
  <c r="H26" i="65"/>
  <c r="J26" i="65"/>
  <c r="K26" i="65" s="1"/>
  <c r="H50" i="65"/>
  <c r="J50" i="65"/>
  <c r="K50" i="65" s="1"/>
  <c r="D56" i="65"/>
  <c r="L54" i="65"/>
  <c r="E63" i="65" s="1"/>
  <c r="K63" i="65" s="1"/>
  <c r="J42" i="65"/>
  <c r="K42" i="65" s="1"/>
  <c r="H42" i="65"/>
  <c r="J46" i="65"/>
  <c r="K46" i="65" s="1"/>
  <c r="H46" i="65"/>
  <c r="J30" i="65"/>
  <c r="K30" i="65" s="1"/>
  <c r="H30" i="65"/>
  <c r="J31" i="65"/>
  <c r="K31" i="65" s="1"/>
  <c r="H31" i="65"/>
  <c r="H35" i="65"/>
  <c r="J35" i="65"/>
  <c r="K35" i="65" s="1"/>
  <c r="H39" i="65"/>
  <c r="J39" i="65"/>
  <c r="K39" i="65" s="1"/>
  <c r="H29" i="65"/>
  <c r="J29" i="65"/>
  <c r="K29" i="65" s="1"/>
  <c r="J33" i="65"/>
  <c r="K33" i="65" s="1"/>
  <c r="H33" i="65"/>
  <c r="H23" i="65"/>
  <c r="J23" i="65"/>
  <c r="K23" i="65" s="1"/>
  <c r="J27" i="65"/>
  <c r="K27" i="65" s="1"/>
  <c r="H27" i="65"/>
  <c r="J36" i="65"/>
  <c r="K36" i="65" s="1"/>
  <c r="H36" i="65"/>
  <c r="J40" i="65"/>
  <c r="K40" i="65" s="1"/>
  <c r="H40" i="65"/>
  <c r="J49" i="65"/>
  <c r="K49" i="65" s="1"/>
  <c r="H49" i="65"/>
  <c r="J34" i="65"/>
  <c r="K34" i="65" s="1"/>
  <c r="H34" i="65"/>
  <c r="J43" i="65"/>
  <c r="K43" i="65" s="1"/>
  <c r="H43" i="65"/>
  <c r="J28" i="65"/>
  <c r="K28" i="65" s="1"/>
  <c r="H28" i="65"/>
  <c r="J37" i="65"/>
  <c r="K37" i="65" s="1"/>
  <c r="H37" i="65"/>
  <c r="H47" i="65"/>
  <c r="J47" i="65"/>
  <c r="K47" i="65" s="1"/>
  <c r="J51" i="65"/>
  <c r="K51" i="65" s="1"/>
  <c r="H51" i="65"/>
  <c r="H41" i="65"/>
  <c r="J41" i="65"/>
  <c r="K41" i="65" s="1"/>
  <c r="J45" i="65"/>
  <c r="K45" i="65" s="1"/>
  <c r="H45" i="65"/>
  <c r="J24" i="65"/>
  <c r="K24" i="65" s="1"/>
  <c r="H24" i="65"/>
  <c r="J25" i="65"/>
  <c r="K25" i="65" s="1"/>
  <c r="H25" i="65"/>
  <c r="J48" i="65"/>
  <c r="K48" i="65" s="1"/>
  <c r="H48" i="65"/>
  <c r="J52" i="65"/>
  <c r="K52" i="65" s="1"/>
  <c r="H52" i="65"/>
  <c r="E22" i="65"/>
  <c r="G22" i="65" s="1"/>
  <c r="G47" i="64"/>
  <c r="J47" i="64" s="1"/>
  <c r="K47" i="64" s="1"/>
  <c r="J44" i="64"/>
  <c r="K44" i="64" s="1"/>
  <c r="J41" i="64"/>
  <c r="K41" i="64" s="1"/>
  <c r="H41" i="64"/>
  <c r="J46" i="64"/>
  <c r="K46" i="64" s="1"/>
  <c r="H46" i="64"/>
  <c r="J29" i="64"/>
  <c r="K29" i="64" s="1"/>
  <c r="H29" i="64"/>
  <c r="J34" i="64"/>
  <c r="K34" i="64" s="1"/>
  <c r="H34" i="64"/>
  <c r="H27" i="64"/>
  <c r="J27" i="64"/>
  <c r="K27" i="64" s="1"/>
  <c r="J28" i="64"/>
  <c r="K28" i="64" s="1"/>
  <c r="H28" i="64"/>
  <c r="H39" i="64"/>
  <c r="J39" i="64"/>
  <c r="K39" i="64" s="1"/>
  <c r="J22" i="64"/>
  <c r="H22" i="64"/>
  <c r="J35" i="64"/>
  <c r="K35" i="64" s="1"/>
  <c r="H35" i="64"/>
  <c r="J40" i="64"/>
  <c r="K40" i="64" s="1"/>
  <c r="H40" i="64"/>
  <c r="H45" i="64"/>
  <c r="J45" i="64"/>
  <c r="K45" i="64" s="1"/>
  <c r="H33" i="64"/>
  <c r="J33" i="64"/>
  <c r="K33" i="64" s="1"/>
  <c r="J24" i="64"/>
  <c r="K24" i="64" s="1"/>
  <c r="H24" i="64"/>
  <c r="J32" i="64"/>
  <c r="K32" i="64" s="1"/>
  <c r="J36" i="64"/>
  <c r="K36" i="64" s="1"/>
  <c r="H36" i="64"/>
  <c r="D56" i="64"/>
  <c r="J31" i="64"/>
  <c r="K31" i="64" s="1"/>
  <c r="J43" i="64"/>
  <c r="K43" i="64" s="1"/>
  <c r="J26" i="64"/>
  <c r="K26" i="64" s="1"/>
  <c r="J30" i="64"/>
  <c r="K30" i="64" s="1"/>
  <c r="H30" i="64"/>
  <c r="J38" i="64"/>
  <c r="K38" i="64" s="1"/>
  <c r="L54" i="64"/>
  <c r="J25" i="64"/>
  <c r="K25" i="64" s="1"/>
  <c r="J49" i="64"/>
  <c r="K49" i="64" s="1"/>
  <c r="J37" i="64"/>
  <c r="K37" i="64" s="1"/>
  <c r="J48" i="64"/>
  <c r="K48" i="64" s="1"/>
  <c r="H48" i="64"/>
  <c r="E23" i="64"/>
  <c r="G23" i="64" s="1"/>
  <c r="H50" i="64"/>
  <c r="H51" i="64"/>
  <c r="H52" i="64"/>
  <c r="J42" i="64"/>
  <c r="K42" i="64" s="1"/>
  <c r="H42" i="64"/>
  <c r="J25" i="63"/>
  <c r="K25" i="63" s="1"/>
  <c r="H25" i="63"/>
  <c r="J29" i="63"/>
  <c r="K29" i="63" s="1"/>
  <c r="H36" i="63"/>
  <c r="J26" i="63"/>
  <c r="K26" i="63" s="1"/>
  <c r="H26" i="63"/>
  <c r="L54" i="63"/>
  <c r="D57" i="63" s="1"/>
  <c r="J32" i="63"/>
  <c r="K32" i="63" s="1"/>
  <c r="H32" i="63"/>
  <c r="J50" i="63"/>
  <c r="K50" i="63" s="1"/>
  <c r="H50" i="63"/>
  <c r="J37" i="63"/>
  <c r="K37" i="63" s="1"/>
  <c r="H37" i="63"/>
  <c r="J44" i="63"/>
  <c r="K44" i="63" s="1"/>
  <c r="H44" i="63"/>
  <c r="J28" i="63"/>
  <c r="K28" i="63" s="1"/>
  <c r="H28" i="63"/>
  <c r="J31" i="63"/>
  <c r="K31" i="63" s="1"/>
  <c r="H31" i="63"/>
  <c r="J33" i="63"/>
  <c r="K33" i="63" s="1"/>
  <c r="H33" i="63"/>
  <c r="J27" i="63"/>
  <c r="K27" i="63" s="1"/>
  <c r="H27" i="63"/>
  <c r="J38" i="63"/>
  <c r="K38" i="63" s="1"/>
  <c r="H38" i="63"/>
  <c r="J39" i="63"/>
  <c r="K39" i="63" s="1"/>
  <c r="H39" i="63"/>
  <c r="J52" i="63"/>
  <c r="K52" i="63" s="1"/>
  <c r="H52" i="63"/>
  <c r="J46" i="63"/>
  <c r="K46" i="63" s="1"/>
  <c r="H46" i="63"/>
  <c r="J48" i="63"/>
  <c r="K48" i="63" s="1"/>
  <c r="H24" i="63"/>
  <c r="J40" i="63"/>
  <c r="K40" i="63" s="1"/>
  <c r="H40" i="63"/>
  <c r="J42" i="63"/>
  <c r="K42" i="63" s="1"/>
  <c r="H47" i="63"/>
  <c r="J47" i="63"/>
  <c r="K47" i="63" s="1"/>
  <c r="H30" i="63"/>
  <c r="J34" i="63"/>
  <c r="K34" i="63" s="1"/>
  <c r="H34" i="63"/>
  <c r="H41" i="63"/>
  <c r="J41" i="63"/>
  <c r="K41" i="63" s="1"/>
  <c r="H49" i="63"/>
  <c r="J51" i="63"/>
  <c r="K51" i="63" s="1"/>
  <c r="H51" i="63"/>
  <c r="J35" i="63"/>
  <c r="K35" i="63" s="1"/>
  <c r="J23" i="63"/>
  <c r="K23" i="63" s="1"/>
  <c r="D56" i="63"/>
  <c r="E22" i="63"/>
  <c r="G22" i="63" s="1"/>
  <c r="H43" i="63"/>
  <c r="J45" i="63"/>
  <c r="K45" i="63" s="1"/>
  <c r="H45" i="63"/>
  <c r="L54" i="62"/>
  <c r="D57" i="62" s="1"/>
  <c r="D56" i="62"/>
  <c r="J52" i="62"/>
  <c r="K52" i="62" s="1"/>
  <c r="H52" i="62"/>
  <c r="H40" i="62"/>
  <c r="J40" i="62"/>
  <c r="K40" i="62" s="1"/>
  <c r="J45" i="62"/>
  <c r="K45" i="62" s="1"/>
  <c r="H45" i="62"/>
  <c r="H23" i="62"/>
  <c r="J23" i="62"/>
  <c r="K23" i="62" s="1"/>
  <c r="J33" i="62"/>
  <c r="K33" i="62" s="1"/>
  <c r="H33" i="62"/>
  <c r="J36" i="62"/>
  <c r="K36" i="62" s="1"/>
  <c r="H36" i="62"/>
  <c r="J24" i="62"/>
  <c r="K24" i="62" s="1"/>
  <c r="H24" i="62"/>
  <c r="H29" i="62"/>
  <c r="J29" i="62"/>
  <c r="K29" i="62" s="1"/>
  <c r="H34" i="62"/>
  <c r="J34" i="62"/>
  <c r="K34" i="62" s="1"/>
  <c r="J39" i="62"/>
  <c r="K39" i="62" s="1"/>
  <c r="H39" i="62"/>
  <c r="J42" i="62"/>
  <c r="K42" i="62" s="1"/>
  <c r="H42" i="62"/>
  <c r="J32" i="62"/>
  <c r="K32" i="62" s="1"/>
  <c r="H32" i="62"/>
  <c r="J37" i="62"/>
  <c r="K37" i="62" s="1"/>
  <c r="H37" i="62"/>
  <c r="H50" i="62"/>
  <c r="J50" i="62"/>
  <c r="K50" i="62" s="1"/>
  <c r="J27" i="62"/>
  <c r="K27" i="62" s="1"/>
  <c r="H27" i="62"/>
  <c r="J30" i="62"/>
  <c r="K30" i="62" s="1"/>
  <c r="H30" i="62"/>
  <c r="J35" i="62"/>
  <c r="K35" i="62" s="1"/>
  <c r="H35" i="62"/>
  <c r="J48" i="62"/>
  <c r="K48" i="62" s="1"/>
  <c r="H48" i="62"/>
  <c r="J25" i="62"/>
  <c r="K25" i="62" s="1"/>
  <c r="H25" i="62"/>
  <c r="J38" i="62"/>
  <c r="K38" i="62" s="1"/>
  <c r="H38" i="62"/>
  <c r="J43" i="62"/>
  <c r="K43" i="62" s="1"/>
  <c r="H43" i="62"/>
  <c r="J51" i="62"/>
  <c r="K51" i="62" s="1"/>
  <c r="H51" i="62"/>
  <c r="H28" i="62"/>
  <c r="J28" i="62"/>
  <c r="K28" i="62" s="1"/>
  <c r="J41" i="62"/>
  <c r="K41" i="62" s="1"/>
  <c r="H41" i="62"/>
  <c r="H46" i="62"/>
  <c r="J46" i="62"/>
  <c r="K46" i="62" s="1"/>
  <c r="J26" i="62"/>
  <c r="K26" i="62" s="1"/>
  <c r="H26" i="62"/>
  <c r="H31" i="62"/>
  <c r="J31" i="62"/>
  <c r="K31" i="62" s="1"/>
  <c r="J44" i="62"/>
  <c r="K44" i="62" s="1"/>
  <c r="H44" i="62"/>
  <c r="J49" i="62"/>
  <c r="K49" i="62" s="1"/>
  <c r="H49" i="62"/>
  <c r="J47" i="62"/>
  <c r="K47" i="62" s="1"/>
  <c r="H47" i="62"/>
  <c r="E22" i="62"/>
  <c r="G22" i="62" s="1"/>
  <c r="V51" i="73" l="1"/>
  <c r="Y51" i="73" s="1"/>
  <c r="AB51" i="73" s="1"/>
  <c r="AD51" i="73" s="1"/>
  <c r="AE51" i="73" s="1"/>
  <c r="Z51" i="73" s="1"/>
  <c r="V41" i="71"/>
  <c r="Y41" i="71" s="1"/>
  <c r="AB41" i="71" s="1"/>
  <c r="V41" i="72"/>
  <c r="Y41" i="72" s="1"/>
  <c r="AB41" i="72" s="1"/>
  <c r="AD41" i="72" s="1"/>
  <c r="AE41" i="72" s="1"/>
  <c r="Z41" i="72" s="1"/>
  <c r="AF61" i="73"/>
  <c r="V56" i="69"/>
  <c r="Y56" i="69" s="1"/>
  <c r="AB56" i="69" s="1"/>
  <c r="AD56" i="69" s="1"/>
  <c r="AE56" i="69" s="1"/>
  <c r="Z56" i="69" s="1"/>
  <c r="V57" i="69"/>
  <c r="Y57" i="69" s="1"/>
  <c r="AB57" i="69" s="1"/>
  <c r="V33" i="70"/>
  <c r="Y33" i="70" s="1"/>
  <c r="AB33" i="70" s="1"/>
  <c r="AC33" i="70" s="1"/>
  <c r="V57" i="67"/>
  <c r="Y57" i="67" s="1"/>
  <c r="AB57" i="67" s="1"/>
  <c r="V46" i="71"/>
  <c r="Y46" i="71" s="1"/>
  <c r="AB46" i="71" s="1"/>
  <c r="V30" i="73"/>
  <c r="V37" i="73"/>
  <c r="Y37" i="73" s="1"/>
  <c r="AB37" i="73" s="1"/>
  <c r="AD37" i="73" s="1"/>
  <c r="AE37" i="73" s="1"/>
  <c r="Z37" i="73" s="1"/>
  <c r="V59" i="71"/>
  <c r="Y59" i="71" s="1"/>
  <c r="AB59" i="71" s="1"/>
  <c r="AC59" i="71" s="1"/>
  <c r="V52" i="73"/>
  <c r="Y52" i="73" s="1"/>
  <c r="AB52" i="73" s="1"/>
  <c r="AD52" i="73" s="1"/>
  <c r="AE52" i="73" s="1"/>
  <c r="Z52" i="73" s="1"/>
  <c r="V60" i="71"/>
  <c r="Y60" i="71" s="1"/>
  <c r="AB60" i="71" s="1"/>
  <c r="AD60" i="71" s="1"/>
  <c r="AE60" i="71" s="1"/>
  <c r="Z60" i="71" s="1"/>
  <c r="V35" i="73"/>
  <c r="Y35" i="73" s="1"/>
  <c r="AB35" i="73" s="1"/>
  <c r="AD35" i="73" s="1"/>
  <c r="AE35" i="73" s="1"/>
  <c r="Z35" i="73" s="1"/>
  <c r="V48" i="73"/>
  <c r="Y48" i="73" s="1"/>
  <c r="AB48" i="73" s="1"/>
  <c r="AD48" i="73" s="1"/>
  <c r="AE48" i="73" s="1"/>
  <c r="Z48" i="73" s="1"/>
  <c r="V33" i="67"/>
  <c r="Y33" i="67" s="1"/>
  <c r="AB33" i="67" s="1"/>
  <c r="AD33" i="67" s="1"/>
  <c r="AE33" i="67" s="1"/>
  <c r="Z33" i="67" s="1"/>
  <c r="V45" i="73"/>
  <c r="Y45" i="73" s="1"/>
  <c r="AB45" i="73" s="1"/>
  <c r="V59" i="72"/>
  <c r="Y59" i="72" s="1"/>
  <c r="AB59" i="72" s="1"/>
  <c r="AD59" i="72" s="1"/>
  <c r="AE59" i="72" s="1"/>
  <c r="Z59" i="72" s="1"/>
  <c r="V59" i="73"/>
  <c r="Y59" i="73" s="1"/>
  <c r="AB59" i="73" s="1"/>
  <c r="AD59" i="73" s="1"/>
  <c r="AE59" i="73" s="1"/>
  <c r="Z59" i="73" s="1"/>
  <c r="V33" i="73"/>
  <c r="Y33" i="73" s="1"/>
  <c r="AB33" i="73" s="1"/>
  <c r="AD33" i="73" s="1"/>
  <c r="AE33" i="73" s="1"/>
  <c r="Z33" i="73" s="1"/>
  <c r="V42" i="66"/>
  <c r="Y42" i="66" s="1"/>
  <c r="AB42" i="66" s="1"/>
  <c r="V48" i="72"/>
  <c r="Y48" i="72" s="1"/>
  <c r="AB48" i="72" s="1"/>
  <c r="AC48" i="72" s="1"/>
  <c r="V43" i="72"/>
  <c r="Y43" i="72" s="1"/>
  <c r="AB43" i="72" s="1"/>
  <c r="AD43" i="72" s="1"/>
  <c r="AE43" i="72" s="1"/>
  <c r="Z43" i="72" s="1"/>
  <c r="V56" i="73"/>
  <c r="Y56" i="73" s="1"/>
  <c r="AB56" i="73" s="1"/>
  <c r="AC56" i="73" s="1"/>
  <c r="V61" i="69"/>
  <c r="Y61" i="69" s="1"/>
  <c r="AB61" i="69" s="1"/>
  <c r="AC61" i="69" s="1"/>
  <c r="V50" i="73"/>
  <c r="Y50" i="73" s="1"/>
  <c r="AB50" i="73" s="1"/>
  <c r="AC50" i="73" s="1"/>
  <c r="V49" i="73"/>
  <c r="Y49" i="73" s="1"/>
  <c r="AB49" i="73" s="1"/>
  <c r="AD49" i="73" s="1"/>
  <c r="AE49" i="73" s="1"/>
  <c r="Z49" i="73" s="1"/>
  <c r="V51" i="72"/>
  <c r="Y51" i="72" s="1"/>
  <c r="AB51" i="72" s="1"/>
  <c r="AC51" i="72" s="1"/>
  <c r="V55" i="72"/>
  <c r="Y55" i="72" s="1"/>
  <c r="AB55" i="72" s="1"/>
  <c r="AD55" i="72" s="1"/>
  <c r="AE55" i="72" s="1"/>
  <c r="Z55" i="72" s="1"/>
  <c r="V39" i="73"/>
  <c r="Y39" i="73" s="1"/>
  <c r="AB39" i="73" s="1"/>
  <c r="AD39" i="73" s="1"/>
  <c r="AE39" i="73" s="1"/>
  <c r="Z39" i="73" s="1"/>
  <c r="V42" i="73"/>
  <c r="Y42" i="73" s="1"/>
  <c r="AB42" i="73" s="1"/>
  <c r="AD42" i="73" s="1"/>
  <c r="AE42" i="73" s="1"/>
  <c r="Z42" i="73" s="1"/>
  <c r="V44" i="71"/>
  <c r="Y44" i="71" s="1"/>
  <c r="AB44" i="71" s="1"/>
  <c r="AD44" i="71" s="1"/>
  <c r="AE44" i="71" s="1"/>
  <c r="Z44" i="71" s="1"/>
  <c r="V40" i="73"/>
  <c r="Y40" i="73" s="1"/>
  <c r="AB40" i="73" s="1"/>
  <c r="AD40" i="73" s="1"/>
  <c r="AE40" i="73" s="1"/>
  <c r="Z40" i="73" s="1"/>
  <c r="V53" i="73"/>
  <c r="Y53" i="73" s="1"/>
  <c r="AB53" i="73" s="1"/>
  <c r="AD53" i="73" s="1"/>
  <c r="AE53" i="73" s="1"/>
  <c r="Z53" i="73" s="1"/>
  <c r="AC51" i="73"/>
  <c r="AF51" i="73" s="1"/>
  <c r="V46" i="73"/>
  <c r="Y46" i="73" s="1"/>
  <c r="AB46" i="73" s="1"/>
  <c r="AD46" i="73" s="1"/>
  <c r="AE46" i="73" s="1"/>
  <c r="Z46" i="73" s="1"/>
  <c r="V44" i="73"/>
  <c r="Y44" i="73" s="1"/>
  <c r="AB44" i="73" s="1"/>
  <c r="AD44" i="73" s="1"/>
  <c r="AE44" i="73" s="1"/>
  <c r="Z44" i="73" s="1"/>
  <c r="V43" i="73"/>
  <c r="Y43" i="73" s="1"/>
  <c r="AB43" i="73" s="1"/>
  <c r="AC43" i="73" s="1"/>
  <c r="V36" i="73"/>
  <c r="Y36" i="73" s="1"/>
  <c r="AB36" i="73" s="1"/>
  <c r="AD36" i="73" s="1"/>
  <c r="AE36" i="73" s="1"/>
  <c r="Z36" i="73" s="1"/>
  <c r="V38" i="73"/>
  <c r="Y38" i="73" s="1"/>
  <c r="AB38" i="73" s="1"/>
  <c r="AD38" i="73" s="1"/>
  <c r="AE38" i="73" s="1"/>
  <c r="Z38" i="73" s="1"/>
  <c r="AC41" i="73"/>
  <c r="AD41" i="73"/>
  <c r="AE41" i="73" s="1"/>
  <c r="Z41" i="73" s="1"/>
  <c r="V53" i="71"/>
  <c r="Y53" i="71" s="1"/>
  <c r="AB53" i="71" s="1"/>
  <c r="AC53" i="71" s="1"/>
  <c r="V60" i="72"/>
  <c r="Y60" i="72" s="1"/>
  <c r="AB60" i="72" s="1"/>
  <c r="AD60" i="72" s="1"/>
  <c r="AE60" i="72" s="1"/>
  <c r="Z60" i="72" s="1"/>
  <c r="AD54" i="73"/>
  <c r="AE54" i="73" s="1"/>
  <c r="Z54" i="73" s="1"/>
  <c r="V30" i="72"/>
  <c r="Y30" i="72" s="1"/>
  <c r="AB30" i="72" s="1"/>
  <c r="V36" i="69"/>
  <c r="Y36" i="69" s="1"/>
  <c r="AB36" i="69" s="1"/>
  <c r="AD36" i="69" s="1"/>
  <c r="AE36" i="69" s="1"/>
  <c r="Z36" i="69" s="1"/>
  <c r="V37" i="71"/>
  <c r="Y37" i="71" s="1"/>
  <c r="AB37" i="71" s="1"/>
  <c r="AC37" i="71" s="1"/>
  <c r="V32" i="73"/>
  <c r="Y32" i="73" s="1"/>
  <c r="AB32" i="73" s="1"/>
  <c r="AD32" i="73" s="1"/>
  <c r="AE32" i="73" s="1"/>
  <c r="Z32" i="73" s="1"/>
  <c r="V61" i="70"/>
  <c r="Y61" i="70" s="1"/>
  <c r="AB61" i="70" s="1"/>
  <c r="AC61" i="70" s="1"/>
  <c r="V37" i="72"/>
  <c r="Y37" i="72" s="1"/>
  <c r="AB37" i="72" s="1"/>
  <c r="AD37" i="72" s="1"/>
  <c r="AE37" i="72" s="1"/>
  <c r="Z37" i="72" s="1"/>
  <c r="V56" i="71"/>
  <c r="Y56" i="71" s="1"/>
  <c r="AB56" i="71" s="1"/>
  <c r="AC56" i="71" s="1"/>
  <c r="V56" i="72"/>
  <c r="Y56" i="72" s="1"/>
  <c r="AB56" i="72" s="1"/>
  <c r="AC56" i="72" s="1"/>
  <c r="V48" i="70"/>
  <c r="Y48" i="70" s="1"/>
  <c r="AB48" i="70" s="1"/>
  <c r="AC48" i="70" s="1"/>
  <c r="V44" i="70"/>
  <c r="Y44" i="70" s="1"/>
  <c r="AB44" i="70" s="1"/>
  <c r="AD44" i="70" s="1"/>
  <c r="AE44" i="70" s="1"/>
  <c r="Z44" i="70" s="1"/>
  <c r="V59" i="69"/>
  <c r="Y59" i="69" s="1"/>
  <c r="AB59" i="69" s="1"/>
  <c r="V45" i="70"/>
  <c r="Y45" i="70" s="1"/>
  <c r="AB45" i="70" s="1"/>
  <c r="AC45" i="70" s="1"/>
  <c r="V35" i="70"/>
  <c r="Y35" i="70" s="1"/>
  <c r="AB35" i="70" s="1"/>
  <c r="V30" i="71"/>
  <c r="Y30" i="71" s="1"/>
  <c r="V47" i="73"/>
  <c r="Y47" i="73" s="1"/>
  <c r="AB47" i="73" s="1"/>
  <c r="AD47" i="73" s="1"/>
  <c r="AE47" i="73" s="1"/>
  <c r="Z47" i="73" s="1"/>
  <c r="AC35" i="73"/>
  <c r="AF35" i="73" s="1"/>
  <c r="AD55" i="73"/>
  <c r="AE55" i="73" s="1"/>
  <c r="Z55" i="73" s="1"/>
  <c r="V31" i="73"/>
  <c r="Y31" i="73" s="1"/>
  <c r="AB31" i="73" s="1"/>
  <c r="AD31" i="73" s="1"/>
  <c r="AE31" i="73" s="1"/>
  <c r="Z31" i="73" s="1"/>
  <c r="V57" i="73"/>
  <c r="Y57" i="73" s="1"/>
  <c r="AB57" i="73" s="1"/>
  <c r="AD57" i="73" s="1"/>
  <c r="AE57" i="73" s="1"/>
  <c r="Z57" i="73" s="1"/>
  <c r="AD45" i="73"/>
  <c r="AE45" i="73" s="1"/>
  <c r="Z45" i="73" s="1"/>
  <c r="AC45" i="73"/>
  <c r="AD60" i="73"/>
  <c r="AE60" i="73" s="1"/>
  <c r="Z60" i="73" s="1"/>
  <c r="AC60" i="73"/>
  <c r="AF58" i="73"/>
  <c r="AD34" i="73"/>
  <c r="AE34" i="73" s="1"/>
  <c r="Z34" i="73" s="1"/>
  <c r="AC34" i="73"/>
  <c r="Y30" i="73"/>
  <c r="AC37" i="73"/>
  <c r="V58" i="72"/>
  <c r="Y58" i="72" s="1"/>
  <c r="AB58" i="72" s="1"/>
  <c r="AC58" i="72" s="1"/>
  <c r="V31" i="72"/>
  <c r="Y31" i="72" s="1"/>
  <c r="AB31" i="72" s="1"/>
  <c r="AC31" i="72" s="1"/>
  <c r="V46" i="72"/>
  <c r="Y46" i="72" s="1"/>
  <c r="AB46" i="72" s="1"/>
  <c r="AC46" i="72" s="1"/>
  <c r="V47" i="72"/>
  <c r="Y47" i="72" s="1"/>
  <c r="AB47" i="72" s="1"/>
  <c r="AC47" i="72" s="1"/>
  <c r="V44" i="72"/>
  <c r="Y44" i="72" s="1"/>
  <c r="AB44" i="72" s="1"/>
  <c r="AD44" i="72" s="1"/>
  <c r="AE44" i="72" s="1"/>
  <c r="Z44" i="72" s="1"/>
  <c r="V52" i="72"/>
  <c r="Y52" i="72" s="1"/>
  <c r="AB52" i="72" s="1"/>
  <c r="AC52" i="72" s="1"/>
  <c r="V42" i="72"/>
  <c r="Y42" i="72" s="1"/>
  <c r="AB42" i="72" s="1"/>
  <c r="AC42" i="72" s="1"/>
  <c r="V50" i="72"/>
  <c r="Y50" i="72" s="1"/>
  <c r="AB50" i="72" s="1"/>
  <c r="AC50" i="72" s="1"/>
  <c r="V35" i="72"/>
  <c r="Y35" i="72" s="1"/>
  <c r="AB35" i="72" s="1"/>
  <c r="AC35" i="72" s="1"/>
  <c r="V54" i="72"/>
  <c r="Y54" i="72" s="1"/>
  <c r="AB54" i="72" s="1"/>
  <c r="AC54" i="72" s="1"/>
  <c r="V53" i="72"/>
  <c r="Y53" i="72" s="1"/>
  <c r="AB53" i="72" s="1"/>
  <c r="AD53" i="72" s="1"/>
  <c r="AE53" i="72" s="1"/>
  <c r="Z53" i="72" s="1"/>
  <c r="V49" i="72"/>
  <c r="Y49" i="72" s="1"/>
  <c r="AB49" i="72" s="1"/>
  <c r="AD49" i="72" s="1"/>
  <c r="AE49" i="72" s="1"/>
  <c r="Z49" i="72" s="1"/>
  <c r="V40" i="72"/>
  <c r="Y40" i="72" s="1"/>
  <c r="AB40" i="72" s="1"/>
  <c r="AD40" i="72" s="1"/>
  <c r="AE40" i="72" s="1"/>
  <c r="Z40" i="72" s="1"/>
  <c r="V39" i="72"/>
  <c r="Y39" i="72" s="1"/>
  <c r="AB39" i="72" s="1"/>
  <c r="AC39" i="72" s="1"/>
  <c r="V38" i="72"/>
  <c r="Y38" i="72" s="1"/>
  <c r="AB38" i="72" s="1"/>
  <c r="AC38" i="72" s="1"/>
  <c r="V34" i="72"/>
  <c r="Y34" i="72" s="1"/>
  <c r="AB34" i="72" s="1"/>
  <c r="AD34" i="72" s="1"/>
  <c r="AE34" i="72" s="1"/>
  <c r="Z34" i="72" s="1"/>
  <c r="V32" i="72"/>
  <c r="Y32" i="72" s="1"/>
  <c r="AB32" i="72" s="1"/>
  <c r="V32" i="69"/>
  <c r="Y32" i="69" s="1"/>
  <c r="AB32" i="69" s="1"/>
  <c r="AC32" i="69" s="1"/>
  <c r="V55" i="69"/>
  <c r="Y55" i="69" s="1"/>
  <c r="AB55" i="69" s="1"/>
  <c r="AD55" i="69" s="1"/>
  <c r="AE55" i="69" s="1"/>
  <c r="Z55" i="69" s="1"/>
  <c r="V52" i="70"/>
  <c r="Y52" i="70" s="1"/>
  <c r="AB52" i="70" s="1"/>
  <c r="AD52" i="70" s="1"/>
  <c r="AE52" i="70" s="1"/>
  <c r="Z52" i="70" s="1"/>
  <c r="V48" i="68"/>
  <c r="Y48" i="68" s="1"/>
  <c r="AB48" i="68" s="1"/>
  <c r="AD48" i="68" s="1"/>
  <c r="AE48" i="68" s="1"/>
  <c r="Z48" i="68" s="1"/>
  <c r="V36" i="72"/>
  <c r="Y36" i="72" s="1"/>
  <c r="AB36" i="72" s="1"/>
  <c r="AC36" i="72" s="1"/>
  <c r="V58" i="68"/>
  <c r="Y58" i="68" s="1"/>
  <c r="AB58" i="68" s="1"/>
  <c r="AD58" i="68" s="1"/>
  <c r="AE58" i="68" s="1"/>
  <c r="Z58" i="68" s="1"/>
  <c r="V45" i="72"/>
  <c r="Y45" i="72" s="1"/>
  <c r="AB45" i="72" s="1"/>
  <c r="AC45" i="72" s="1"/>
  <c r="V40" i="70"/>
  <c r="Y40" i="70" s="1"/>
  <c r="AB40" i="70" s="1"/>
  <c r="AD40" i="70" s="1"/>
  <c r="AE40" i="70" s="1"/>
  <c r="Z40" i="70" s="1"/>
  <c r="V58" i="71"/>
  <c r="Y58" i="71" s="1"/>
  <c r="AB58" i="71" s="1"/>
  <c r="AC58" i="71" s="1"/>
  <c r="AC41" i="72"/>
  <c r="AF41" i="72" s="1"/>
  <c r="AC33" i="72"/>
  <c r="AD33" i="72"/>
  <c r="AE33" i="72" s="1"/>
  <c r="Z33" i="72" s="1"/>
  <c r="AC53" i="72"/>
  <c r="AC57" i="72"/>
  <c r="AD57" i="72"/>
  <c r="AE57" i="72" s="1"/>
  <c r="Z57" i="72" s="1"/>
  <c r="AD61" i="72"/>
  <c r="AE61" i="72" s="1"/>
  <c r="Z61" i="72" s="1"/>
  <c r="AC61" i="72"/>
  <c r="V47" i="71"/>
  <c r="Y47" i="71" s="1"/>
  <c r="AB47" i="71" s="1"/>
  <c r="AD47" i="71" s="1"/>
  <c r="AE47" i="71" s="1"/>
  <c r="Z47" i="71" s="1"/>
  <c r="V45" i="71"/>
  <c r="Y45" i="71" s="1"/>
  <c r="AB45" i="71" s="1"/>
  <c r="AC45" i="71" s="1"/>
  <c r="V55" i="71"/>
  <c r="Y55" i="71" s="1"/>
  <c r="AB55" i="71" s="1"/>
  <c r="AD55" i="71" s="1"/>
  <c r="AE55" i="71" s="1"/>
  <c r="Z55" i="71" s="1"/>
  <c r="V49" i="71"/>
  <c r="Y49" i="71" s="1"/>
  <c r="AB49" i="71" s="1"/>
  <c r="AD49" i="71" s="1"/>
  <c r="AE49" i="71" s="1"/>
  <c r="Z49" i="71" s="1"/>
  <c r="V52" i="71"/>
  <c r="Y52" i="71" s="1"/>
  <c r="AB52" i="71" s="1"/>
  <c r="AD52" i="71" s="1"/>
  <c r="AE52" i="71" s="1"/>
  <c r="Z52" i="71" s="1"/>
  <c r="V34" i="71"/>
  <c r="Y34" i="71" s="1"/>
  <c r="AB34" i="71" s="1"/>
  <c r="AC34" i="71" s="1"/>
  <c r="V50" i="71"/>
  <c r="Y50" i="71" s="1"/>
  <c r="AB50" i="71" s="1"/>
  <c r="AC50" i="71" s="1"/>
  <c r="V48" i="71"/>
  <c r="Y48" i="71" s="1"/>
  <c r="AB48" i="71" s="1"/>
  <c r="AD48" i="71" s="1"/>
  <c r="AE48" i="71" s="1"/>
  <c r="Z48" i="71" s="1"/>
  <c r="V43" i="71"/>
  <c r="Y43" i="71" s="1"/>
  <c r="AB43" i="71" s="1"/>
  <c r="AC43" i="71" s="1"/>
  <c r="V49" i="68"/>
  <c r="Y49" i="68" s="1"/>
  <c r="AB49" i="68" s="1"/>
  <c r="AC49" i="68" s="1"/>
  <c r="V51" i="70"/>
  <c r="Y51" i="70" s="1"/>
  <c r="AB51" i="70" s="1"/>
  <c r="AD51" i="70" s="1"/>
  <c r="AE51" i="70" s="1"/>
  <c r="Z51" i="70" s="1"/>
  <c r="V58" i="67"/>
  <c r="Y58" i="67" s="1"/>
  <c r="AB58" i="67" s="1"/>
  <c r="AC58" i="67" s="1"/>
  <c r="V32" i="67"/>
  <c r="Y32" i="67" s="1"/>
  <c r="AB32" i="67" s="1"/>
  <c r="AC32" i="67" s="1"/>
  <c r="V31" i="70"/>
  <c r="Y31" i="70" s="1"/>
  <c r="AB31" i="70" s="1"/>
  <c r="AD31" i="70" s="1"/>
  <c r="AE31" i="70" s="1"/>
  <c r="Z31" i="70" s="1"/>
  <c r="V34" i="69"/>
  <c r="Y34" i="69" s="1"/>
  <c r="AB34" i="69" s="1"/>
  <c r="AC34" i="69" s="1"/>
  <c r="V55" i="68"/>
  <c r="Y55" i="68" s="1"/>
  <c r="AB55" i="68" s="1"/>
  <c r="AD55" i="68" s="1"/>
  <c r="AE55" i="68" s="1"/>
  <c r="Z55" i="68" s="1"/>
  <c r="V51" i="71"/>
  <c r="Y51" i="71" s="1"/>
  <c r="AB51" i="71" s="1"/>
  <c r="AD51" i="71" s="1"/>
  <c r="AE51" i="71" s="1"/>
  <c r="Z51" i="71" s="1"/>
  <c r="V36" i="67"/>
  <c r="Y36" i="67" s="1"/>
  <c r="AB36" i="67" s="1"/>
  <c r="AD36" i="67" s="1"/>
  <c r="AE36" i="67" s="1"/>
  <c r="Z36" i="67" s="1"/>
  <c r="V37" i="69"/>
  <c r="Y37" i="69" s="1"/>
  <c r="AB37" i="69" s="1"/>
  <c r="AC37" i="69" s="1"/>
  <c r="V50" i="68"/>
  <c r="Y50" i="68" s="1"/>
  <c r="AB50" i="68" s="1"/>
  <c r="AC50" i="68" s="1"/>
  <c r="V57" i="68"/>
  <c r="Y57" i="68" s="1"/>
  <c r="AB57" i="68" s="1"/>
  <c r="AD57" i="68" s="1"/>
  <c r="AE57" i="68" s="1"/>
  <c r="Z57" i="68" s="1"/>
  <c r="V42" i="68"/>
  <c r="Y42" i="68" s="1"/>
  <c r="AB42" i="68" s="1"/>
  <c r="AC42" i="68" s="1"/>
  <c r="V50" i="69"/>
  <c r="Y50" i="69" s="1"/>
  <c r="AB50" i="69" s="1"/>
  <c r="AD50" i="69" s="1"/>
  <c r="AE50" i="69" s="1"/>
  <c r="Z50" i="69" s="1"/>
  <c r="V38" i="71"/>
  <c r="Y38" i="71" s="1"/>
  <c r="AB38" i="71" s="1"/>
  <c r="AD38" i="71" s="1"/>
  <c r="AE38" i="71" s="1"/>
  <c r="Z38" i="71" s="1"/>
  <c r="V31" i="71"/>
  <c r="Y31" i="71" s="1"/>
  <c r="AB31" i="71" s="1"/>
  <c r="AC31" i="71" s="1"/>
  <c r="V53" i="67"/>
  <c r="Y53" i="67" s="1"/>
  <c r="AB53" i="67" s="1"/>
  <c r="AC53" i="67" s="1"/>
  <c r="V32" i="71"/>
  <c r="Y32" i="71" s="1"/>
  <c r="AB32" i="71" s="1"/>
  <c r="AC32" i="71" s="1"/>
  <c r="V53" i="66"/>
  <c r="Y53" i="66" s="1"/>
  <c r="AB53" i="66" s="1"/>
  <c r="AD53" i="66" s="1"/>
  <c r="AE53" i="66" s="1"/>
  <c r="Z53" i="66" s="1"/>
  <c r="V53" i="70"/>
  <c r="Y53" i="70" s="1"/>
  <c r="AB53" i="70" s="1"/>
  <c r="AD53" i="70" s="1"/>
  <c r="AE53" i="70" s="1"/>
  <c r="Z53" i="70" s="1"/>
  <c r="V40" i="71"/>
  <c r="Y40" i="71" s="1"/>
  <c r="AB40" i="71" s="1"/>
  <c r="AD40" i="71" s="1"/>
  <c r="AE40" i="71" s="1"/>
  <c r="Z40" i="71" s="1"/>
  <c r="AD35" i="71"/>
  <c r="AE35" i="71" s="1"/>
  <c r="Z35" i="71" s="1"/>
  <c r="V33" i="71"/>
  <c r="Y33" i="71" s="1"/>
  <c r="AB33" i="71" s="1"/>
  <c r="AD33" i="71" s="1"/>
  <c r="AE33" i="71" s="1"/>
  <c r="Z33" i="71" s="1"/>
  <c r="V39" i="71"/>
  <c r="Y39" i="71" s="1"/>
  <c r="AB39" i="71" s="1"/>
  <c r="AD39" i="71" s="1"/>
  <c r="AE39" i="71" s="1"/>
  <c r="Z39" i="71" s="1"/>
  <c r="AC54" i="71"/>
  <c r="AD54" i="71"/>
  <c r="AE54" i="71" s="1"/>
  <c r="Z54" i="71" s="1"/>
  <c r="AC42" i="71"/>
  <c r="AD42" i="71"/>
  <c r="AE42" i="71" s="1"/>
  <c r="Z42" i="71" s="1"/>
  <c r="AC41" i="71"/>
  <c r="AD41" i="71"/>
  <c r="AE41" i="71" s="1"/>
  <c r="Z41" i="71" s="1"/>
  <c r="V36" i="71"/>
  <c r="Y36" i="71" s="1"/>
  <c r="AB36" i="71" s="1"/>
  <c r="AD61" i="71"/>
  <c r="AE61" i="71" s="1"/>
  <c r="Z61" i="71" s="1"/>
  <c r="AC61" i="71"/>
  <c r="AD46" i="71"/>
  <c r="AE46" i="71" s="1"/>
  <c r="Z46" i="71" s="1"/>
  <c r="AC46" i="71"/>
  <c r="V57" i="71"/>
  <c r="Y57" i="71" s="1"/>
  <c r="AB57" i="71" s="1"/>
  <c r="V57" i="70"/>
  <c r="Y57" i="70" s="1"/>
  <c r="AB57" i="70" s="1"/>
  <c r="AD57" i="70" s="1"/>
  <c r="AE57" i="70" s="1"/>
  <c r="Z57" i="70" s="1"/>
  <c r="V37" i="70"/>
  <c r="Y37" i="70" s="1"/>
  <c r="AB37" i="70" s="1"/>
  <c r="AC37" i="70" s="1"/>
  <c r="V55" i="70"/>
  <c r="Y55" i="70" s="1"/>
  <c r="AB55" i="70" s="1"/>
  <c r="AC55" i="70" s="1"/>
  <c r="V38" i="70"/>
  <c r="Y38" i="70" s="1"/>
  <c r="AB38" i="70" s="1"/>
  <c r="AC38" i="70" s="1"/>
  <c r="V54" i="70"/>
  <c r="Y54" i="70" s="1"/>
  <c r="AB54" i="70" s="1"/>
  <c r="AD54" i="70" s="1"/>
  <c r="AE54" i="70" s="1"/>
  <c r="Z54" i="70" s="1"/>
  <c r="V46" i="70"/>
  <c r="Y46" i="70" s="1"/>
  <c r="AB46" i="70" s="1"/>
  <c r="AC46" i="70" s="1"/>
  <c r="V50" i="70"/>
  <c r="Y50" i="70" s="1"/>
  <c r="AB50" i="70" s="1"/>
  <c r="AD50" i="70" s="1"/>
  <c r="AE50" i="70" s="1"/>
  <c r="Z50" i="70" s="1"/>
  <c r="V30" i="70"/>
  <c r="Y30" i="70" s="1"/>
  <c r="V35" i="67"/>
  <c r="Y35" i="67" s="1"/>
  <c r="AB35" i="67" s="1"/>
  <c r="AC35" i="67" s="1"/>
  <c r="V61" i="66"/>
  <c r="Y61" i="66" s="1"/>
  <c r="AB61" i="66" s="1"/>
  <c r="AD61" i="66" s="1"/>
  <c r="AE61" i="66" s="1"/>
  <c r="Z61" i="66" s="1"/>
  <c r="V61" i="68"/>
  <c r="Y61" i="68" s="1"/>
  <c r="AB61" i="68" s="1"/>
  <c r="AD61" i="68" s="1"/>
  <c r="AE61" i="68" s="1"/>
  <c r="Z61" i="68" s="1"/>
  <c r="V39" i="70"/>
  <c r="Y39" i="70" s="1"/>
  <c r="AB39" i="70" s="1"/>
  <c r="AC39" i="70" s="1"/>
  <c r="V43" i="69"/>
  <c r="Y43" i="69" s="1"/>
  <c r="AB43" i="69" s="1"/>
  <c r="AC43" i="69" s="1"/>
  <c r="V42" i="69"/>
  <c r="Y42" i="69" s="1"/>
  <c r="AB42" i="69" s="1"/>
  <c r="AC42" i="69" s="1"/>
  <c r="V49" i="69"/>
  <c r="Y49" i="69" s="1"/>
  <c r="AB49" i="69" s="1"/>
  <c r="AD49" i="69" s="1"/>
  <c r="AE49" i="69" s="1"/>
  <c r="Z49" i="69" s="1"/>
  <c r="V60" i="67"/>
  <c r="Y60" i="67" s="1"/>
  <c r="AB60" i="67" s="1"/>
  <c r="AD60" i="67" s="1"/>
  <c r="AE60" i="67" s="1"/>
  <c r="Z60" i="67" s="1"/>
  <c r="V41" i="69"/>
  <c r="Y41" i="69" s="1"/>
  <c r="AB41" i="69" s="1"/>
  <c r="AC41" i="69" s="1"/>
  <c r="V40" i="69"/>
  <c r="Y40" i="69" s="1"/>
  <c r="AB40" i="69" s="1"/>
  <c r="AC40" i="69" s="1"/>
  <c r="V32" i="68"/>
  <c r="Y32" i="68" s="1"/>
  <c r="AB32" i="68" s="1"/>
  <c r="AC32" i="68" s="1"/>
  <c r="V58" i="70"/>
  <c r="Y58" i="70" s="1"/>
  <c r="AB58" i="70" s="1"/>
  <c r="AC58" i="70" s="1"/>
  <c r="V46" i="69"/>
  <c r="Y46" i="69" s="1"/>
  <c r="AB46" i="69" s="1"/>
  <c r="AD46" i="69" s="1"/>
  <c r="AE46" i="69" s="1"/>
  <c r="Z46" i="69" s="1"/>
  <c r="V58" i="69"/>
  <c r="Y58" i="69" s="1"/>
  <c r="AB58" i="69" s="1"/>
  <c r="AD58" i="69" s="1"/>
  <c r="AE58" i="69" s="1"/>
  <c r="Z58" i="69" s="1"/>
  <c r="V47" i="70"/>
  <c r="Y47" i="70" s="1"/>
  <c r="AB47" i="70" s="1"/>
  <c r="AD47" i="70" s="1"/>
  <c r="AE47" i="70" s="1"/>
  <c r="Z47" i="70" s="1"/>
  <c r="V40" i="67"/>
  <c r="Y40" i="67" s="1"/>
  <c r="AB40" i="67" s="1"/>
  <c r="AD40" i="67" s="1"/>
  <c r="AE40" i="67" s="1"/>
  <c r="Z40" i="67" s="1"/>
  <c r="V35" i="69"/>
  <c r="Y35" i="69" s="1"/>
  <c r="AB35" i="69" s="1"/>
  <c r="AD35" i="69" s="1"/>
  <c r="AE35" i="69" s="1"/>
  <c r="Z35" i="69" s="1"/>
  <c r="V31" i="68"/>
  <c r="Y31" i="68" s="1"/>
  <c r="AB31" i="68" s="1"/>
  <c r="AC31" i="68" s="1"/>
  <c r="V36" i="68"/>
  <c r="Y36" i="68" s="1"/>
  <c r="AB36" i="68" s="1"/>
  <c r="AC36" i="68" s="1"/>
  <c r="V56" i="70"/>
  <c r="Y56" i="70" s="1"/>
  <c r="AB56" i="70" s="1"/>
  <c r="AD56" i="70" s="1"/>
  <c r="AE56" i="70" s="1"/>
  <c r="Z56" i="70" s="1"/>
  <c r="V42" i="70"/>
  <c r="Y42" i="70" s="1"/>
  <c r="AB42" i="70" s="1"/>
  <c r="AC42" i="70" s="1"/>
  <c r="V36" i="70"/>
  <c r="Y36" i="70" s="1"/>
  <c r="AB36" i="70" s="1"/>
  <c r="AC36" i="70" s="1"/>
  <c r="V49" i="70"/>
  <c r="Y49" i="70" s="1"/>
  <c r="AB49" i="70" s="1"/>
  <c r="AC49" i="70" s="1"/>
  <c r="V38" i="69"/>
  <c r="Y38" i="69" s="1"/>
  <c r="AB38" i="69" s="1"/>
  <c r="AC38" i="69" s="1"/>
  <c r="V43" i="70"/>
  <c r="Y43" i="70" s="1"/>
  <c r="AB43" i="70" s="1"/>
  <c r="AC43" i="70" s="1"/>
  <c r="AD37" i="70"/>
  <c r="AE37" i="70" s="1"/>
  <c r="Z37" i="70" s="1"/>
  <c r="V34" i="70"/>
  <c r="Y34" i="70" s="1"/>
  <c r="AB34" i="70" s="1"/>
  <c r="AD34" i="70" s="1"/>
  <c r="AE34" i="70" s="1"/>
  <c r="Z34" i="70" s="1"/>
  <c r="V32" i="70"/>
  <c r="Y32" i="70" s="1"/>
  <c r="AB32" i="70" s="1"/>
  <c r="AD32" i="70" s="1"/>
  <c r="AE32" i="70" s="1"/>
  <c r="Z32" i="70" s="1"/>
  <c r="AC44" i="70"/>
  <c r="AF44" i="70" s="1"/>
  <c r="AD38" i="70"/>
  <c r="AE38" i="70" s="1"/>
  <c r="Z38" i="70" s="1"/>
  <c r="V60" i="70"/>
  <c r="Y60" i="70" s="1"/>
  <c r="AB60" i="70" s="1"/>
  <c r="AD60" i="70" s="1"/>
  <c r="AE60" i="70" s="1"/>
  <c r="Z60" i="70" s="1"/>
  <c r="AD33" i="70"/>
  <c r="AE33" i="70" s="1"/>
  <c r="Z33" i="70" s="1"/>
  <c r="V41" i="70"/>
  <c r="Y41" i="70" s="1"/>
  <c r="AB41" i="70" s="1"/>
  <c r="V59" i="70"/>
  <c r="Y59" i="70" s="1"/>
  <c r="AB59" i="70" s="1"/>
  <c r="AD45" i="70"/>
  <c r="AE45" i="70" s="1"/>
  <c r="Z45" i="70" s="1"/>
  <c r="AC35" i="70"/>
  <c r="AD35" i="70"/>
  <c r="AE35" i="70" s="1"/>
  <c r="Z35" i="70" s="1"/>
  <c r="V60" i="69"/>
  <c r="Y60" i="69" s="1"/>
  <c r="AB60" i="69" s="1"/>
  <c r="AC60" i="69" s="1"/>
  <c r="V53" i="69"/>
  <c r="Y53" i="69" s="1"/>
  <c r="AB53" i="69" s="1"/>
  <c r="AC53" i="69" s="1"/>
  <c r="V54" i="69"/>
  <c r="Y54" i="69" s="1"/>
  <c r="AB54" i="69" s="1"/>
  <c r="AD54" i="69" s="1"/>
  <c r="AE54" i="69" s="1"/>
  <c r="Z54" i="69" s="1"/>
  <c r="V52" i="69"/>
  <c r="Y52" i="69" s="1"/>
  <c r="AB52" i="69" s="1"/>
  <c r="AD52" i="69" s="1"/>
  <c r="AE52" i="69" s="1"/>
  <c r="Z52" i="69" s="1"/>
  <c r="V45" i="69"/>
  <c r="Y45" i="69" s="1"/>
  <c r="AB45" i="69" s="1"/>
  <c r="AD45" i="69" s="1"/>
  <c r="AE45" i="69" s="1"/>
  <c r="Z45" i="69" s="1"/>
  <c r="V44" i="69"/>
  <c r="Y44" i="69" s="1"/>
  <c r="AB44" i="69" s="1"/>
  <c r="AD44" i="69" s="1"/>
  <c r="AE44" i="69" s="1"/>
  <c r="Z44" i="69" s="1"/>
  <c r="V39" i="69"/>
  <c r="Y39" i="69" s="1"/>
  <c r="AB39" i="69" s="1"/>
  <c r="AD39" i="69" s="1"/>
  <c r="AE39" i="69" s="1"/>
  <c r="Z39" i="69" s="1"/>
  <c r="AC57" i="69"/>
  <c r="AD57" i="69"/>
  <c r="AE57" i="69" s="1"/>
  <c r="Z57" i="69" s="1"/>
  <c r="V33" i="69"/>
  <c r="Y33" i="69" s="1"/>
  <c r="AB33" i="69" s="1"/>
  <c r="AC33" i="69" s="1"/>
  <c r="V40" i="68"/>
  <c r="Y40" i="68" s="1"/>
  <c r="AB40" i="68" s="1"/>
  <c r="AC40" i="68" s="1"/>
  <c r="V47" i="69"/>
  <c r="Y47" i="69" s="1"/>
  <c r="AB47" i="69" s="1"/>
  <c r="AD47" i="69" s="1"/>
  <c r="AE47" i="69" s="1"/>
  <c r="Z47" i="69" s="1"/>
  <c r="V41" i="67"/>
  <c r="Y41" i="67" s="1"/>
  <c r="AB41" i="67" s="1"/>
  <c r="AC41" i="67" s="1"/>
  <c r="V37" i="68"/>
  <c r="Y37" i="68" s="1"/>
  <c r="AB37" i="68" s="1"/>
  <c r="AC37" i="68" s="1"/>
  <c r="V30" i="68"/>
  <c r="Y30" i="68" s="1"/>
  <c r="V48" i="67"/>
  <c r="Y48" i="67" s="1"/>
  <c r="AB48" i="67" s="1"/>
  <c r="AC48" i="67" s="1"/>
  <c r="V31" i="69"/>
  <c r="Y31" i="69" s="1"/>
  <c r="AB31" i="69" s="1"/>
  <c r="V45" i="67"/>
  <c r="Y45" i="67" s="1"/>
  <c r="AB45" i="67" s="1"/>
  <c r="AC45" i="67" s="1"/>
  <c r="V37" i="67"/>
  <c r="Y37" i="67" s="1"/>
  <c r="AB37" i="67" s="1"/>
  <c r="AC37" i="67" s="1"/>
  <c r="V60" i="68"/>
  <c r="Y60" i="68" s="1"/>
  <c r="AB60" i="68" s="1"/>
  <c r="AD60" i="68" s="1"/>
  <c r="AE60" i="68" s="1"/>
  <c r="Z60" i="68" s="1"/>
  <c r="V38" i="67"/>
  <c r="Y38" i="67" s="1"/>
  <c r="AB38" i="67" s="1"/>
  <c r="AC38" i="67" s="1"/>
  <c r="V46" i="67"/>
  <c r="Y46" i="67" s="1"/>
  <c r="AB46" i="67" s="1"/>
  <c r="AC46" i="67" s="1"/>
  <c r="V51" i="69"/>
  <c r="Y51" i="69" s="1"/>
  <c r="AB51" i="69" s="1"/>
  <c r="AD51" i="69" s="1"/>
  <c r="AE51" i="69" s="1"/>
  <c r="Z51" i="69" s="1"/>
  <c r="AC56" i="69"/>
  <c r="AF56" i="69" s="1"/>
  <c r="V48" i="69"/>
  <c r="Y48" i="69" s="1"/>
  <c r="AB48" i="69" s="1"/>
  <c r="AD59" i="69"/>
  <c r="AE59" i="69" s="1"/>
  <c r="Z59" i="69" s="1"/>
  <c r="AC59" i="69"/>
  <c r="AB30" i="69"/>
  <c r="V54" i="68"/>
  <c r="Y54" i="68" s="1"/>
  <c r="AB54" i="68" s="1"/>
  <c r="AC54" i="68" s="1"/>
  <c r="V41" i="68"/>
  <c r="Y41" i="68" s="1"/>
  <c r="AB41" i="68" s="1"/>
  <c r="AD41" i="68" s="1"/>
  <c r="AE41" i="68" s="1"/>
  <c r="Z41" i="68" s="1"/>
  <c r="V33" i="68"/>
  <c r="Y33" i="68" s="1"/>
  <c r="AB33" i="68" s="1"/>
  <c r="AD33" i="68" s="1"/>
  <c r="AE33" i="68" s="1"/>
  <c r="Z33" i="68" s="1"/>
  <c r="AC56" i="68"/>
  <c r="AD56" i="68"/>
  <c r="AE56" i="68" s="1"/>
  <c r="Z56" i="68" s="1"/>
  <c r="V45" i="68"/>
  <c r="Y45" i="68" s="1"/>
  <c r="AB45" i="68" s="1"/>
  <c r="AD45" i="68" s="1"/>
  <c r="AE45" i="68" s="1"/>
  <c r="Z45" i="68" s="1"/>
  <c r="V39" i="67"/>
  <c r="Y39" i="67" s="1"/>
  <c r="AB39" i="67" s="1"/>
  <c r="AC39" i="67" s="1"/>
  <c r="V31" i="67"/>
  <c r="Y31" i="67" s="1"/>
  <c r="AB31" i="67" s="1"/>
  <c r="AC31" i="67" s="1"/>
  <c r="V42" i="67"/>
  <c r="Y42" i="67" s="1"/>
  <c r="AB42" i="67" s="1"/>
  <c r="AC42" i="67" s="1"/>
  <c r="V46" i="68"/>
  <c r="Y46" i="68" s="1"/>
  <c r="AB46" i="68" s="1"/>
  <c r="AC46" i="68" s="1"/>
  <c r="V34" i="68"/>
  <c r="Y34" i="68" s="1"/>
  <c r="AB34" i="68" s="1"/>
  <c r="V58" i="66"/>
  <c r="Y58" i="66" s="1"/>
  <c r="AB58" i="66" s="1"/>
  <c r="AC58" i="66" s="1"/>
  <c r="V47" i="67"/>
  <c r="Y47" i="67" s="1"/>
  <c r="AB47" i="67" s="1"/>
  <c r="AC47" i="67" s="1"/>
  <c r="V30" i="67"/>
  <c r="Y30" i="67" s="1"/>
  <c r="AB30" i="67" s="1"/>
  <c r="V44" i="66"/>
  <c r="Y44" i="66" s="1"/>
  <c r="AB44" i="66" s="1"/>
  <c r="AD44" i="66" s="1"/>
  <c r="AE44" i="66" s="1"/>
  <c r="Z44" i="66" s="1"/>
  <c r="V39" i="68"/>
  <c r="Y39" i="68" s="1"/>
  <c r="AB39" i="68" s="1"/>
  <c r="AD39" i="68" s="1"/>
  <c r="AE39" i="68" s="1"/>
  <c r="Z39" i="68" s="1"/>
  <c r="AD42" i="68"/>
  <c r="AE42" i="68" s="1"/>
  <c r="Z42" i="68" s="1"/>
  <c r="V51" i="68"/>
  <c r="Y51" i="68" s="1"/>
  <c r="AB51" i="68" s="1"/>
  <c r="AC51" i="68" s="1"/>
  <c r="V59" i="68"/>
  <c r="Y59" i="68" s="1"/>
  <c r="AB59" i="68" s="1"/>
  <c r="AC59" i="68" s="1"/>
  <c r="V43" i="68"/>
  <c r="Y43" i="68" s="1"/>
  <c r="AB43" i="68" s="1"/>
  <c r="AC43" i="68" s="1"/>
  <c r="V47" i="68"/>
  <c r="Y47" i="68" s="1"/>
  <c r="AB47" i="68" s="1"/>
  <c r="AC47" i="68" s="1"/>
  <c r="V38" i="68"/>
  <c r="Y38" i="68" s="1"/>
  <c r="AB38" i="68" s="1"/>
  <c r="AD38" i="68" s="1"/>
  <c r="AE38" i="68" s="1"/>
  <c r="Z38" i="68" s="1"/>
  <c r="V35" i="68"/>
  <c r="Y35" i="68" s="1"/>
  <c r="AB35" i="68" s="1"/>
  <c r="V53" i="68"/>
  <c r="Y53" i="68" s="1"/>
  <c r="AB53" i="68" s="1"/>
  <c r="V44" i="68"/>
  <c r="Y44" i="68" s="1"/>
  <c r="AB44" i="68" s="1"/>
  <c r="V52" i="68"/>
  <c r="Y52" i="68" s="1"/>
  <c r="AB52" i="68" s="1"/>
  <c r="V59" i="67"/>
  <c r="Y59" i="67" s="1"/>
  <c r="AB59" i="67" s="1"/>
  <c r="AC59" i="67" s="1"/>
  <c r="V51" i="67"/>
  <c r="Y51" i="67" s="1"/>
  <c r="AB51" i="67" s="1"/>
  <c r="AD51" i="67" s="1"/>
  <c r="AE51" i="67" s="1"/>
  <c r="Z51" i="67" s="1"/>
  <c r="V50" i="67"/>
  <c r="Y50" i="67" s="1"/>
  <c r="AB50" i="67" s="1"/>
  <c r="AC50" i="67" s="1"/>
  <c r="V56" i="67"/>
  <c r="Y56" i="67" s="1"/>
  <c r="AB56" i="67" s="1"/>
  <c r="AD56" i="67" s="1"/>
  <c r="AE56" i="67" s="1"/>
  <c r="Z56" i="67" s="1"/>
  <c r="V52" i="67"/>
  <c r="Y52" i="67" s="1"/>
  <c r="AB52" i="67" s="1"/>
  <c r="AC52" i="67" s="1"/>
  <c r="V55" i="67"/>
  <c r="Y55" i="67" s="1"/>
  <c r="AB55" i="67" s="1"/>
  <c r="AC55" i="67" s="1"/>
  <c r="V54" i="67"/>
  <c r="Y54" i="67" s="1"/>
  <c r="AB54" i="67" s="1"/>
  <c r="AC54" i="67" s="1"/>
  <c r="AC57" i="67"/>
  <c r="AD57" i="67"/>
  <c r="AE57" i="67" s="1"/>
  <c r="Z57" i="67" s="1"/>
  <c r="V39" i="66"/>
  <c r="Y39" i="66" s="1"/>
  <c r="AB39" i="66" s="1"/>
  <c r="AC39" i="66" s="1"/>
  <c r="V33" i="66"/>
  <c r="Y33" i="66" s="1"/>
  <c r="AB33" i="66" s="1"/>
  <c r="AC33" i="66" s="1"/>
  <c r="V54" i="66"/>
  <c r="Y54" i="66" s="1"/>
  <c r="AB54" i="66" s="1"/>
  <c r="AD54" i="66" s="1"/>
  <c r="AE54" i="66" s="1"/>
  <c r="Z54" i="66" s="1"/>
  <c r="V55" i="66"/>
  <c r="Y55" i="66" s="1"/>
  <c r="AB55" i="66" s="1"/>
  <c r="AD55" i="66" s="1"/>
  <c r="AE55" i="66" s="1"/>
  <c r="Z55" i="66" s="1"/>
  <c r="V31" i="66"/>
  <c r="Y31" i="66" s="1"/>
  <c r="AB31" i="66" s="1"/>
  <c r="AD31" i="66" s="1"/>
  <c r="AE31" i="66" s="1"/>
  <c r="Z31" i="66" s="1"/>
  <c r="V41" i="66"/>
  <c r="Y41" i="66" s="1"/>
  <c r="AB41" i="66" s="1"/>
  <c r="AD41" i="66" s="1"/>
  <c r="AE41" i="66" s="1"/>
  <c r="Z41" i="66" s="1"/>
  <c r="AD61" i="67"/>
  <c r="AE61" i="67" s="1"/>
  <c r="Z61" i="67" s="1"/>
  <c r="AC61" i="67"/>
  <c r="V34" i="67"/>
  <c r="Y34" i="67" s="1"/>
  <c r="AB34" i="67" s="1"/>
  <c r="AD43" i="67"/>
  <c r="AE43" i="67" s="1"/>
  <c r="Z43" i="67" s="1"/>
  <c r="AC43" i="67"/>
  <c r="AC44" i="67"/>
  <c r="AD44" i="67"/>
  <c r="AE44" i="67" s="1"/>
  <c r="Z44" i="67" s="1"/>
  <c r="V49" i="67"/>
  <c r="Y49" i="67" s="1"/>
  <c r="AB49" i="67" s="1"/>
  <c r="V60" i="66"/>
  <c r="Y60" i="66" s="1"/>
  <c r="AB60" i="66" s="1"/>
  <c r="AD60" i="66" s="1"/>
  <c r="AE60" i="66" s="1"/>
  <c r="Z60" i="66" s="1"/>
  <c r="V34" i="66"/>
  <c r="Y34" i="66" s="1"/>
  <c r="AB34" i="66" s="1"/>
  <c r="AC34" i="66" s="1"/>
  <c r="V56" i="66"/>
  <c r="Y56" i="66" s="1"/>
  <c r="AB56" i="66" s="1"/>
  <c r="AC56" i="66" s="1"/>
  <c r="V46" i="66"/>
  <c r="Y46" i="66" s="1"/>
  <c r="AB46" i="66" s="1"/>
  <c r="AD46" i="66" s="1"/>
  <c r="AE46" i="66" s="1"/>
  <c r="Z46" i="66" s="1"/>
  <c r="V40" i="66"/>
  <c r="Y40" i="66" s="1"/>
  <c r="AB40" i="66" s="1"/>
  <c r="AD40" i="66" s="1"/>
  <c r="AE40" i="66" s="1"/>
  <c r="Z40" i="66" s="1"/>
  <c r="V36" i="66"/>
  <c r="Y36" i="66" s="1"/>
  <c r="AB36" i="66" s="1"/>
  <c r="AC36" i="66" s="1"/>
  <c r="V35" i="66"/>
  <c r="Y35" i="66" s="1"/>
  <c r="AB35" i="66" s="1"/>
  <c r="AD35" i="66" s="1"/>
  <c r="AE35" i="66" s="1"/>
  <c r="Z35" i="66" s="1"/>
  <c r="V43" i="66"/>
  <c r="Y43" i="66" s="1"/>
  <c r="AB43" i="66" s="1"/>
  <c r="AD43" i="66" s="1"/>
  <c r="AE43" i="66" s="1"/>
  <c r="Z43" i="66" s="1"/>
  <c r="V37" i="66"/>
  <c r="Y37" i="66" s="1"/>
  <c r="AB37" i="66" s="1"/>
  <c r="AD37" i="66" s="1"/>
  <c r="AE37" i="66" s="1"/>
  <c r="Z37" i="66" s="1"/>
  <c r="V38" i="66"/>
  <c r="Y38" i="66" s="1"/>
  <c r="AB38" i="66" s="1"/>
  <c r="AD38" i="66" s="1"/>
  <c r="AE38" i="66" s="1"/>
  <c r="Z38" i="66" s="1"/>
  <c r="V51" i="66"/>
  <c r="Y51" i="66" s="1"/>
  <c r="AB51" i="66" s="1"/>
  <c r="AD51" i="66" s="1"/>
  <c r="AE51" i="66" s="1"/>
  <c r="Z51" i="66" s="1"/>
  <c r="V48" i="66"/>
  <c r="Y48" i="66" s="1"/>
  <c r="AB48" i="66" s="1"/>
  <c r="AD48" i="66" s="1"/>
  <c r="AE48" i="66" s="1"/>
  <c r="Z48" i="66" s="1"/>
  <c r="V49" i="66"/>
  <c r="Y49" i="66" s="1"/>
  <c r="AB49" i="66" s="1"/>
  <c r="AD49" i="66" s="1"/>
  <c r="AE49" i="66" s="1"/>
  <c r="Z49" i="66" s="1"/>
  <c r="V59" i="66"/>
  <c r="Y59" i="66" s="1"/>
  <c r="AB59" i="66" s="1"/>
  <c r="AC59" i="66" s="1"/>
  <c r="V47" i="66"/>
  <c r="Y47" i="66" s="1"/>
  <c r="AB47" i="66" s="1"/>
  <c r="AD47" i="66" s="1"/>
  <c r="AE47" i="66" s="1"/>
  <c r="Z47" i="66" s="1"/>
  <c r="V50" i="66"/>
  <c r="Y50" i="66" s="1"/>
  <c r="AB50" i="66" s="1"/>
  <c r="AC50" i="66" s="1"/>
  <c r="V52" i="66"/>
  <c r="Y52" i="66" s="1"/>
  <c r="AB52" i="66" s="1"/>
  <c r="AC52" i="66" s="1"/>
  <c r="V57" i="66"/>
  <c r="Y57" i="66" s="1"/>
  <c r="AB57" i="66" s="1"/>
  <c r="AC57" i="66" s="1"/>
  <c r="V30" i="66"/>
  <c r="Y30" i="66" s="1"/>
  <c r="AB30" i="66" s="1"/>
  <c r="AD42" i="66"/>
  <c r="AE42" i="66" s="1"/>
  <c r="Z42" i="66" s="1"/>
  <c r="AC42" i="66"/>
  <c r="H47" i="64"/>
  <c r="V32" i="66"/>
  <c r="Y32" i="66" s="1"/>
  <c r="AB32" i="66" s="1"/>
  <c r="AD32" i="66" s="1"/>
  <c r="AE32" i="66" s="1"/>
  <c r="Z32" i="66" s="1"/>
  <c r="V45" i="66"/>
  <c r="Y45" i="66" s="1"/>
  <c r="AB45" i="66" s="1"/>
  <c r="AC45" i="66" s="1"/>
  <c r="D57" i="65"/>
  <c r="E57" i="65"/>
  <c r="E58" i="65" s="1"/>
  <c r="G54" i="64"/>
  <c r="J22" i="65"/>
  <c r="H22" i="65"/>
  <c r="H54" i="65" s="1"/>
  <c r="G54" i="65"/>
  <c r="E57" i="63"/>
  <c r="E58" i="63" s="1"/>
  <c r="E63" i="63"/>
  <c r="K63" i="63" s="1"/>
  <c r="K22" i="64"/>
  <c r="J23" i="64"/>
  <c r="K23" i="64" s="1"/>
  <c r="H23" i="64"/>
  <c r="E63" i="64"/>
  <c r="K63" i="64" s="1"/>
  <c r="E57" i="64"/>
  <c r="E58" i="64" s="1"/>
  <c r="D57" i="64"/>
  <c r="J22" i="63"/>
  <c r="H22" i="63"/>
  <c r="H54" i="63" s="1"/>
  <c r="G54" i="63"/>
  <c r="E57" i="62"/>
  <c r="E58" i="62" s="1"/>
  <c r="E63" i="62"/>
  <c r="K63" i="62" s="1"/>
  <c r="H22" i="62"/>
  <c r="H54" i="62" s="1"/>
  <c r="G54" i="62"/>
  <c r="J22" i="62"/>
  <c r="H63" i="61"/>
  <c r="H62" i="61"/>
  <c r="D61" i="61"/>
  <c r="E60" i="61"/>
  <c r="E59" i="61" s="1"/>
  <c r="D60" i="61"/>
  <c r="D59" i="61"/>
  <c r="E56" i="61"/>
  <c r="O54" i="61"/>
  <c r="I54" i="61"/>
  <c r="F54" i="61"/>
  <c r="L52" i="61"/>
  <c r="D52" i="61"/>
  <c r="E52" i="61" s="1"/>
  <c r="G52" i="61" s="1"/>
  <c r="L51" i="61"/>
  <c r="D51" i="61"/>
  <c r="E51" i="61" s="1"/>
  <c r="G51" i="61" s="1"/>
  <c r="L50" i="61"/>
  <c r="D50" i="61"/>
  <c r="E50" i="61" s="1"/>
  <c r="G50" i="61" s="1"/>
  <c r="L49" i="61"/>
  <c r="D49" i="61"/>
  <c r="E49" i="61" s="1"/>
  <c r="G49" i="61" s="1"/>
  <c r="L48" i="61"/>
  <c r="D48" i="61"/>
  <c r="E48" i="61" s="1"/>
  <c r="G48" i="61" s="1"/>
  <c r="L47" i="61"/>
  <c r="D47" i="61"/>
  <c r="E47" i="61" s="1"/>
  <c r="G47" i="61" s="1"/>
  <c r="H47" i="61" s="1"/>
  <c r="L46" i="61"/>
  <c r="D46" i="61"/>
  <c r="E46" i="61" s="1"/>
  <c r="G46" i="61" s="1"/>
  <c r="L45" i="61"/>
  <c r="D45" i="61"/>
  <c r="E45" i="61" s="1"/>
  <c r="G45" i="61" s="1"/>
  <c r="L44" i="61"/>
  <c r="D44" i="61"/>
  <c r="E44" i="61" s="1"/>
  <c r="G44" i="61" s="1"/>
  <c r="L43" i="61"/>
  <c r="D43" i="61"/>
  <c r="E43" i="61" s="1"/>
  <c r="G43" i="61" s="1"/>
  <c r="L42" i="61"/>
  <c r="D42" i="61"/>
  <c r="E42" i="61" s="1"/>
  <c r="G42" i="61" s="1"/>
  <c r="L41" i="61"/>
  <c r="D41" i="61"/>
  <c r="E41" i="61" s="1"/>
  <c r="G41" i="61" s="1"/>
  <c r="L40" i="61"/>
  <c r="D40" i="61"/>
  <c r="E40" i="61" s="1"/>
  <c r="G40" i="61" s="1"/>
  <c r="L39" i="61"/>
  <c r="D39" i="61"/>
  <c r="E39" i="61" s="1"/>
  <c r="G39" i="61" s="1"/>
  <c r="L38" i="61"/>
  <c r="D38" i="61"/>
  <c r="E38" i="61" s="1"/>
  <c r="G38" i="61" s="1"/>
  <c r="L37" i="61"/>
  <c r="D37" i="61"/>
  <c r="E37" i="61" s="1"/>
  <c r="G37" i="61" s="1"/>
  <c r="L36" i="61"/>
  <c r="D36" i="61"/>
  <c r="E36" i="61" s="1"/>
  <c r="G36" i="61" s="1"/>
  <c r="L35" i="61"/>
  <c r="D35" i="61"/>
  <c r="E35" i="61" s="1"/>
  <c r="G35" i="61" s="1"/>
  <c r="L34" i="61"/>
  <c r="D34" i="61"/>
  <c r="E34" i="61" s="1"/>
  <c r="G34" i="61" s="1"/>
  <c r="L33" i="61"/>
  <c r="D33" i="61"/>
  <c r="E33" i="61" s="1"/>
  <c r="G33" i="61" s="1"/>
  <c r="L32" i="61"/>
  <c r="D32" i="61"/>
  <c r="E32" i="61" s="1"/>
  <c r="G32" i="61" s="1"/>
  <c r="L31" i="61"/>
  <c r="D31" i="61"/>
  <c r="E31" i="61" s="1"/>
  <c r="G31" i="61" s="1"/>
  <c r="L30" i="61"/>
  <c r="D30" i="61"/>
  <c r="E30" i="61" s="1"/>
  <c r="G30" i="61" s="1"/>
  <c r="L29" i="61"/>
  <c r="D29" i="61"/>
  <c r="E29" i="61" s="1"/>
  <c r="G29" i="61" s="1"/>
  <c r="L28" i="61"/>
  <c r="D28" i="61"/>
  <c r="E28" i="61" s="1"/>
  <c r="G28" i="61" s="1"/>
  <c r="L27" i="61"/>
  <c r="D27" i="61"/>
  <c r="E27" i="61" s="1"/>
  <c r="G27" i="61" s="1"/>
  <c r="L26" i="61"/>
  <c r="D26" i="61"/>
  <c r="E26" i="61" s="1"/>
  <c r="G26" i="61" s="1"/>
  <c r="L25" i="61"/>
  <c r="D25" i="61"/>
  <c r="E25" i="61" s="1"/>
  <c r="G25" i="61" s="1"/>
  <c r="L24" i="61"/>
  <c r="D24" i="61"/>
  <c r="E24" i="61" s="1"/>
  <c r="G24" i="61" s="1"/>
  <c r="L23" i="61"/>
  <c r="D23" i="61"/>
  <c r="E23" i="61" s="1"/>
  <c r="G23" i="61" s="1"/>
  <c r="L22" i="61"/>
  <c r="D22" i="61"/>
  <c r="AD59" i="71" l="1"/>
  <c r="AE59" i="71" s="1"/>
  <c r="Z59" i="71" s="1"/>
  <c r="AC58" i="68"/>
  <c r="AC33" i="67"/>
  <c r="AD58" i="67"/>
  <c r="AE58" i="67" s="1"/>
  <c r="Z58" i="67" s="1"/>
  <c r="AC53" i="66"/>
  <c r="AC36" i="69"/>
  <c r="AD38" i="69"/>
  <c r="AE38" i="69" s="1"/>
  <c r="Z38" i="69" s="1"/>
  <c r="AC55" i="71"/>
  <c r="AD37" i="71"/>
  <c r="AE37" i="71" s="1"/>
  <c r="Z37" i="71" s="1"/>
  <c r="AC40" i="70"/>
  <c r="AD50" i="68"/>
  <c r="AE50" i="68" s="1"/>
  <c r="Z50" i="68" s="1"/>
  <c r="AC52" i="71"/>
  <c r="AF52" i="71" s="1"/>
  <c r="AC36" i="67"/>
  <c r="AC55" i="72"/>
  <c r="AD53" i="71"/>
  <c r="AE53" i="71" s="1"/>
  <c r="Z53" i="71" s="1"/>
  <c r="AC31" i="73"/>
  <c r="AF31" i="73" s="1"/>
  <c r="AC44" i="71"/>
  <c r="AD51" i="72"/>
  <c r="AE51" i="72" s="1"/>
  <c r="Z51" i="72" s="1"/>
  <c r="AC51" i="70"/>
  <c r="AC60" i="71"/>
  <c r="AD50" i="73"/>
  <c r="AE50" i="73" s="1"/>
  <c r="Z50" i="73" s="1"/>
  <c r="AC48" i="68"/>
  <c r="AD32" i="67"/>
  <c r="AE32" i="67" s="1"/>
  <c r="Z32" i="67" s="1"/>
  <c r="AD61" i="70"/>
  <c r="AE61" i="70" s="1"/>
  <c r="Z61" i="70" s="1"/>
  <c r="AC52" i="73"/>
  <c r="AF52" i="73" s="1"/>
  <c r="AD56" i="71"/>
  <c r="AE56" i="71" s="1"/>
  <c r="Z56" i="71" s="1"/>
  <c r="AC47" i="71"/>
  <c r="AF47" i="71" s="1"/>
  <c r="AC44" i="73"/>
  <c r="AF44" i="73" s="1"/>
  <c r="AC59" i="72"/>
  <c r="AF59" i="72" s="1"/>
  <c r="AC48" i="73"/>
  <c r="AF48" i="73" s="1"/>
  <c r="AC61" i="68"/>
  <c r="AF61" i="68" s="1"/>
  <c r="AC59" i="73"/>
  <c r="AF59" i="73" s="1"/>
  <c r="AC40" i="73"/>
  <c r="AF40" i="73" s="1"/>
  <c r="AD56" i="73"/>
  <c r="AE56" i="73" s="1"/>
  <c r="Z56" i="73" s="1"/>
  <c r="AD49" i="68"/>
  <c r="AE49" i="68" s="1"/>
  <c r="Z49" i="68" s="1"/>
  <c r="AC36" i="73"/>
  <c r="AF36" i="73" s="1"/>
  <c r="AD45" i="67"/>
  <c r="AE45" i="67" s="1"/>
  <c r="Z45" i="67" s="1"/>
  <c r="AD31" i="68"/>
  <c r="AE31" i="68" s="1"/>
  <c r="Z31" i="68" s="1"/>
  <c r="AD58" i="71"/>
  <c r="AE58" i="71" s="1"/>
  <c r="Z58" i="71" s="1"/>
  <c r="AD36" i="72"/>
  <c r="AE36" i="72" s="1"/>
  <c r="Z36" i="72" s="1"/>
  <c r="AD58" i="66"/>
  <c r="AE58" i="66" s="1"/>
  <c r="Z58" i="66" s="1"/>
  <c r="AD61" i="69"/>
  <c r="AE61" i="69" s="1"/>
  <c r="Z61" i="69" s="1"/>
  <c r="AD48" i="72"/>
  <c r="AE48" i="72" s="1"/>
  <c r="Z48" i="72" s="1"/>
  <c r="AC38" i="73"/>
  <c r="AF38" i="73" s="1"/>
  <c r="AD48" i="70"/>
  <c r="AE48" i="70" s="1"/>
  <c r="Z48" i="70" s="1"/>
  <c r="AC43" i="72"/>
  <c r="AF43" i="72" s="1"/>
  <c r="AC33" i="73"/>
  <c r="AF33" i="73" s="1"/>
  <c r="AC55" i="68"/>
  <c r="AF55" i="68" s="1"/>
  <c r="AF41" i="73"/>
  <c r="AD35" i="67"/>
  <c r="AE35" i="67" s="1"/>
  <c r="Z35" i="67" s="1"/>
  <c r="AD37" i="69"/>
  <c r="AE37" i="69" s="1"/>
  <c r="Z37" i="69" s="1"/>
  <c r="AD46" i="72"/>
  <c r="AE46" i="72" s="1"/>
  <c r="Z46" i="72" s="1"/>
  <c r="AC53" i="73"/>
  <c r="AF53" i="73" s="1"/>
  <c r="AC60" i="72"/>
  <c r="AF60" i="72" s="1"/>
  <c r="AC47" i="73"/>
  <c r="AF47" i="73" s="1"/>
  <c r="AC49" i="69"/>
  <c r="AF49" i="69" s="1"/>
  <c r="AC31" i="70"/>
  <c r="AF31" i="70" s="1"/>
  <c r="AC40" i="72"/>
  <c r="AF40" i="72" s="1"/>
  <c r="AC52" i="70"/>
  <c r="AC39" i="73"/>
  <c r="AF39" i="73" s="1"/>
  <c r="AC60" i="67"/>
  <c r="AF60" i="67" s="1"/>
  <c r="AC42" i="73"/>
  <c r="AF42" i="73" s="1"/>
  <c r="AC53" i="70"/>
  <c r="AF53" i="70" s="1"/>
  <c r="AC49" i="73"/>
  <c r="AF49" i="73" s="1"/>
  <c r="AC35" i="69"/>
  <c r="AD42" i="69"/>
  <c r="AE42" i="69" s="1"/>
  <c r="Z42" i="69" s="1"/>
  <c r="AF57" i="69"/>
  <c r="AC54" i="69"/>
  <c r="AC58" i="69"/>
  <c r="AF58" i="69" s="1"/>
  <c r="AC46" i="73"/>
  <c r="AF46" i="73" s="1"/>
  <c r="AD43" i="73"/>
  <c r="AE43" i="73" s="1"/>
  <c r="Z43" i="73" s="1"/>
  <c r="AC32" i="73"/>
  <c r="AF32" i="73" s="1"/>
  <c r="AC48" i="71"/>
  <c r="AF48" i="71" s="1"/>
  <c r="AD56" i="72"/>
  <c r="AE56" i="72" s="1"/>
  <c r="Z56" i="72" s="1"/>
  <c r="AD52" i="67"/>
  <c r="AE52" i="67" s="1"/>
  <c r="Z52" i="67" s="1"/>
  <c r="AC54" i="70"/>
  <c r="AF54" i="70" s="1"/>
  <c r="AC45" i="68"/>
  <c r="AF45" i="68" s="1"/>
  <c r="AD47" i="72"/>
  <c r="AE47" i="72" s="1"/>
  <c r="Z47" i="72" s="1"/>
  <c r="AC37" i="72"/>
  <c r="AF37" i="72" s="1"/>
  <c r="AD46" i="67"/>
  <c r="AE46" i="67" s="1"/>
  <c r="Z46" i="67" s="1"/>
  <c r="AD32" i="69"/>
  <c r="AE32" i="69" s="1"/>
  <c r="Z32" i="69" s="1"/>
  <c r="AC44" i="72"/>
  <c r="AF44" i="72" s="1"/>
  <c r="AD53" i="67"/>
  <c r="AE53" i="67" s="1"/>
  <c r="Z53" i="67" s="1"/>
  <c r="AC60" i="68"/>
  <c r="AF60" i="68" s="1"/>
  <c r="AC50" i="69"/>
  <c r="AF50" i="69" s="1"/>
  <c r="AC49" i="71"/>
  <c r="AF49" i="71" s="1"/>
  <c r="AF54" i="73"/>
  <c r="AC46" i="69"/>
  <c r="AF46" i="69" s="1"/>
  <c r="AD31" i="72"/>
  <c r="AE31" i="72" s="1"/>
  <c r="Z31" i="72" s="1"/>
  <c r="AC55" i="69"/>
  <c r="AF55" i="69" s="1"/>
  <c r="AD42" i="72"/>
  <c r="AE42" i="72" s="1"/>
  <c r="Z42" i="72" s="1"/>
  <c r="AF55" i="73"/>
  <c r="V62" i="73"/>
  <c r="AC57" i="73"/>
  <c r="AF57" i="73" s="1"/>
  <c r="AF60" i="73"/>
  <c r="AF37" i="73"/>
  <c r="AF34" i="73"/>
  <c r="AF45" i="73"/>
  <c r="AB30" i="73"/>
  <c r="Y62" i="73"/>
  <c r="AD58" i="72"/>
  <c r="AE58" i="72" s="1"/>
  <c r="Z58" i="72" s="1"/>
  <c r="AD54" i="72"/>
  <c r="AE54" i="72" s="1"/>
  <c r="Z54" i="72" s="1"/>
  <c r="AF61" i="72"/>
  <c r="AD35" i="72"/>
  <c r="AE35" i="72" s="1"/>
  <c r="Z35" i="72" s="1"/>
  <c r="AD52" i="72"/>
  <c r="AE52" i="72" s="1"/>
  <c r="Z52" i="72" s="1"/>
  <c r="AD38" i="72"/>
  <c r="AE38" i="72" s="1"/>
  <c r="Z38" i="72" s="1"/>
  <c r="AC34" i="72"/>
  <c r="AF34" i="72" s="1"/>
  <c r="AD50" i="72"/>
  <c r="AE50" i="72" s="1"/>
  <c r="Z50" i="72" s="1"/>
  <c r="AC49" i="72"/>
  <c r="AF49" i="72" s="1"/>
  <c r="AD39" i="72"/>
  <c r="AE39" i="72" s="1"/>
  <c r="Z39" i="72" s="1"/>
  <c r="AD32" i="72"/>
  <c r="AE32" i="72" s="1"/>
  <c r="Z32" i="72" s="1"/>
  <c r="AC32" i="72"/>
  <c r="AD48" i="67"/>
  <c r="AE48" i="67" s="1"/>
  <c r="Z48" i="67" s="1"/>
  <c r="AD55" i="70"/>
  <c r="AE55" i="70" s="1"/>
  <c r="Z55" i="70" s="1"/>
  <c r="AD45" i="72"/>
  <c r="AE45" i="72" s="1"/>
  <c r="Z45" i="72" s="1"/>
  <c r="AC57" i="70"/>
  <c r="AF57" i="70" s="1"/>
  <c r="AD33" i="66"/>
  <c r="AE33" i="66" s="1"/>
  <c r="Z33" i="66" s="1"/>
  <c r="AD45" i="71"/>
  <c r="AE45" i="71" s="1"/>
  <c r="Z45" i="71" s="1"/>
  <c r="AD41" i="67"/>
  <c r="AE41" i="67" s="1"/>
  <c r="Z41" i="67" s="1"/>
  <c r="V62" i="72"/>
  <c r="AC57" i="68"/>
  <c r="Y62" i="72"/>
  <c r="AF57" i="72"/>
  <c r="AF55" i="72"/>
  <c r="AF53" i="72"/>
  <c r="AF51" i="72"/>
  <c r="AD30" i="72"/>
  <c r="AE30" i="72" s="1"/>
  <c r="Z30" i="72" s="1"/>
  <c r="AC30" i="72"/>
  <c r="AF33" i="72"/>
  <c r="AD50" i="71"/>
  <c r="AE50" i="71" s="1"/>
  <c r="Z50" i="71" s="1"/>
  <c r="AD31" i="71"/>
  <c r="AE31" i="71" s="1"/>
  <c r="Z31" i="71" s="1"/>
  <c r="AC40" i="71"/>
  <c r="AF40" i="71" s="1"/>
  <c r="AC38" i="71"/>
  <c r="AF38" i="71" s="1"/>
  <c r="AD32" i="71"/>
  <c r="AE32" i="71" s="1"/>
  <c r="Z32" i="71" s="1"/>
  <c r="AD34" i="71"/>
  <c r="AE34" i="71" s="1"/>
  <c r="Z34" i="71" s="1"/>
  <c r="AD43" i="71"/>
  <c r="AE43" i="71" s="1"/>
  <c r="Z43" i="71" s="1"/>
  <c r="AC33" i="71"/>
  <c r="AF33" i="71" s="1"/>
  <c r="AC51" i="71"/>
  <c r="AF51" i="71" s="1"/>
  <c r="AC33" i="68"/>
  <c r="AF33" i="68" s="1"/>
  <c r="AD59" i="67"/>
  <c r="AE59" i="67" s="1"/>
  <c r="Z59" i="67" s="1"/>
  <c r="AC41" i="68"/>
  <c r="AF41" i="68" s="1"/>
  <c r="AD36" i="68"/>
  <c r="AE36" i="68" s="1"/>
  <c r="Z36" i="68" s="1"/>
  <c r="AC44" i="69"/>
  <c r="AF44" i="69" s="1"/>
  <c r="AC61" i="66"/>
  <c r="AF61" i="66" s="1"/>
  <c r="AD47" i="67"/>
  <c r="AE47" i="67" s="1"/>
  <c r="Z47" i="67" s="1"/>
  <c r="AD34" i="69"/>
  <c r="AE34" i="69" s="1"/>
  <c r="Z34" i="69" s="1"/>
  <c r="AF37" i="70"/>
  <c r="AD43" i="69"/>
  <c r="AE43" i="69" s="1"/>
  <c r="Z43" i="69" s="1"/>
  <c r="AD49" i="70"/>
  <c r="AE49" i="70" s="1"/>
  <c r="Z49" i="70" s="1"/>
  <c r="AF35" i="71"/>
  <c r="AC39" i="71"/>
  <c r="AF39" i="71" s="1"/>
  <c r="AF59" i="71"/>
  <c r="AF41" i="71"/>
  <c r="AF53" i="71"/>
  <c r="AF44" i="71"/>
  <c r="AF46" i="71"/>
  <c r="AF56" i="71"/>
  <c r="AF54" i="71"/>
  <c r="Y62" i="71"/>
  <c r="AB30" i="71"/>
  <c r="AF60" i="71"/>
  <c r="AC36" i="71"/>
  <c r="AD36" i="71"/>
  <c r="AE36" i="71" s="1"/>
  <c r="Z36" i="71" s="1"/>
  <c r="V62" i="71"/>
  <c r="AF55" i="71"/>
  <c r="AC57" i="71"/>
  <c r="AD57" i="71"/>
  <c r="AE57" i="71" s="1"/>
  <c r="Z57" i="71" s="1"/>
  <c r="AF61" i="71"/>
  <c r="AF37" i="71"/>
  <c r="AF42" i="71"/>
  <c r="AD46" i="70"/>
  <c r="AE46" i="70" s="1"/>
  <c r="Z46" i="70" s="1"/>
  <c r="AC50" i="70"/>
  <c r="AF50" i="70" s="1"/>
  <c r="AD58" i="70"/>
  <c r="AE58" i="70" s="1"/>
  <c r="Z58" i="70" s="1"/>
  <c r="AF52" i="70"/>
  <c r="AC47" i="70"/>
  <c r="AF47" i="70" s="1"/>
  <c r="AD39" i="70"/>
  <c r="AE39" i="70" s="1"/>
  <c r="Z39" i="70" s="1"/>
  <c r="AD36" i="70"/>
  <c r="AE36" i="70" s="1"/>
  <c r="Z36" i="70" s="1"/>
  <c r="AC32" i="70"/>
  <c r="AF32" i="70" s="1"/>
  <c r="AC40" i="67"/>
  <c r="AF40" i="67" s="1"/>
  <c r="AC54" i="66"/>
  <c r="AF54" i="66" s="1"/>
  <c r="AC60" i="66"/>
  <c r="AF60" i="66" s="1"/>
  <c r="AD39" i="67"/>
  <c r="AE39" i="67" s="1"/>
  <c r="Z39" i="67" s="1"/>
  <c r="AD43" i="70"/>
  <c r="AE43" i="70" s="1"/>
  <c r="Z43" i="70" s="1"/>
  <c r="AF56" i="68"/>
  <c r="AF33" i="67"/>
  <c r="AD42" i="67"/>
  <c r="AE42" i="67" s="1"/>
  <c r="Z42" i="67" s="1"/>
  <c r="AD31" i="67"/>
  <c r="AE31" i="67" s="1"/>
  <c r="Z31" i="67" s="1"/>
  <c r="AD50" i="67"/>
  <c r="AE50" i="67" s="1"/>
  <c r="Z50" i="67" s="1"/>
  <c r="AD40" i="68"/>
  <c r="AE40" i="68" s="1"/>
  <c r="Z40" i="68" s="1"/>
  <c r="AC47" i="69"/>
  <c r="AF47" i="69" s="1"/>
  <c r="AD41" i="69"/>
  <c r="AE41" i="69" s="1"/>
  <c r="Z41" i="69" s="1"/>
  <c r="AC34" i="70"/>
  <c r="AF34" i="70" s="1"/>
  <c r="AD40" i="69"/>
  <c r="AE40" i="69" s="1"/>
  <c r="Z40" i="69" s="1"/>
  <c r="AD32" i="68"/>
  <c r="AE32" i="68" s="1"/>
  <c r="Z32" i="68" s="1"/>
  <c r="AD37" i="67"/>
  <c r="AE37" i="67" s="1"/>
  <c r="Z37" i="67" s="1"/>
  <c r="AC45" i="69"/>
  <c r="AF45" i="69" s="1"/>
  <c r="AC56" i="70"/>
  <c r="AF56" i="70" s="1"/>
  <c r="AD42" i="70"/>
  <c r="AE42" i="70" s="1"/>
  <c r="Z42" i="70" s="1"/>
  <c r="AD54" i="68"/>
  <c r="AE54" i="68" s="1"/>
  <c r="Z54" i="68" s="1"/>
  <c r="AD33" i="69"/>
  <c r="AE33" i="69" s="1"/>
  <c r="Z33" i="69" s="1"/>
  <c r="AF38" i="70"/>
  <c r="AF45" i="70"/>
  <c r="AC60" i="70"/>
  <c r="AF60" i="70" s="1"/>
  <c r="AF35" i="70"/>
  <c r="AF51" i="70"/>
  <c r="AF48" i="70"/>
  <c r="AF40" i="70"/>
  <c r="AF55" i="70"/>
  <c r="Y62" i="70"/>
  <c r="AB30" i="70"/>
  <c r="AD59" i="70"/>
  <c r="AE59" i="70" s="1"/>
  <c r="Z59" i="70" s="1"/>
  <c r="AC59" i="70"/>
  <c r="AD41" i="70"/>
  <c r="AE41" i="70" s="1"/>
  <c r="Z41" i="70" s="1"/>
  <c r="AC41" i="70"/>
  <c r="V62" i="70"/>
  <c r="AF33" i="70"/>
  <c r="AD60" i="69"/>
  <c r="AE60" i="69" s="1"/>
  <c r="Z60" i="69" s="1"/>
  <c r="AD53" i="69"/>
  <c r="AE53" i="69" s="1"/>
  <c r="Z53" i="69" s="1"/>
  <c r="AC52" i="69"/>
  <c r="AF52" i="69" s="1"/>
  <c r="AC39" i="69"/>
  <c r="AF39" i="69" s="1"/>
  <c r="AF54" i="69"/>
  <c r="AF32" i="67"/>
  <c r="AF57" i="68"/>
  <c r="AC43" i="66"/>
  <c r="AF43" i="66" s="1"/>
  <c r="AF34" i="69"/>
  <c r="AD37" i="68"/>
  <c r="AE37" i="68" s="1"/>
  <c r="Z37" i="68" s="1"/>
  <c r="AD38" i="67"/>
  <c r="AE38" i="67" s="1"/>
  <c r="Z38" i="67" s="1"/>
  <c r="AC51" i="69"/>
  <c r="AF51" i="69" s="1"/>
  <c r="Y62" i="69"/>
  <c r="AF36" i="69"/>
  <c r="AF59" i="69"/>
  <c r="AD48" i="69"/>
  <c r="AE48" i="69" s="1"/>
  <c r="Z48" i="69" s="1"/>
  <c r="AC48" i="69"/>
  <c r="AF37" i="69"/>
  <c r="AF38" i="69"/>
  <c r="V62" i="69"/>
  <c r="AF35" i="69"/>
  <c r="AC31" i="69"/>
  <c r="AD31" i="69"/>
  <c r="AE31" i="69" s="1"/>
  <c r="Z31" i="69" s="1"/>
  <c r="AD30" i="69"/>
  <c r="AE30" i="69" s="1"/>
  <c r="Z30" i="69" s="1"/>
  <c r="AC30" i="69"/>
  <c r="AD51" i="68"/>
  <c r="AE51" i="68" s="1"/>
  <c r="Z51" i="68" s="1"/>
  <c r="AC34" i="68"/>
  <c r="AD34" i="68"/>
  <c r="AE34" i="68" s="1"/>
  <c r="Z34" i="68" s="1"/>
  <c r="AF36" i="67"/>
  <c r="AC39" i="68"/>
  <c r="AF39" i="68" s="1"/>
  <c r="AD36" i="66"/>
  <c r="AE36" i="66" s="1"/>
  <c r="Z36" i="66" s="1"/>
  <c r="AC44" i="66"/>
  <c r="AF44" i="66" s="1"/>
  <c r="AD46" i="68"/>
  <c r="AE46" i="68" s="1"/>
  <c r="Z46" i="68" s="1"/>
  <c r="AD43" i="68"/>
  <c r="AE43" i="68" s="1"/>
  <c r="Z43" i="68" s="1"/>
  <c r="AC38" i="68"/>
  <c r="AF38" i="68" s="1"/>
  <c r="AD59" i="68"/>
  <c r="AE59" i="68" s="1"/>
  <c r="Z59" i="68" s="1"/>
  <c r="AF42" i="68"/>
  <c r="AD47" i="68"/>
  <c r="AE47" i="68" s="1"/>
  <c r="Z47" i="68" s="1"/>
  <c r="AF58" i="68"/>
  <c r="AC53" i="68"/>
  <c r="AD53" i="68"/>
  <c r="AE53" i="68" s="1"/>
  <c r="Z53" i="68" s="1"/>
  <c r="Y62" i="68"/>
  <c r="AB30" i="68"/>
  <c r="V62" i="68"/>
  <c r="AF50" i="68"/>
  <c r="AC44" i="68"/>
  <c r="AD44" i="68"/>
  <c r="AE44" i="68" s="1"/>
  <c r="Z44" i="68" s="1"/>
  <c r="AC52" i="68"/>
  <c r="AD52" i="68"/>
  <c r="AE52" i="68" s="1"/>
  <c r="Z52" i="68" s="1"/>
  <c r="AF48" i="68"/>
  <c r="AF49" i="68"/>
  <c r="AC35" i="68"/>
  <c r="AD35" i="68"/>
  <c r="AE35" i="68" s="1"/>
  <c r="Z35" i="68" s="1"/>
  <c r="AC51" i="67"/>
  <c r="AF51" i="67" s="1"/>
  <c r="AC56" i="67"/>
  <c r="AF56" i="67" s="1"/>
  <c r="AD54" i="67"/>
  <c r="AE54" i="67" s="1"/>
  <c r="Z54" i="67" s="1"/>
  <c r="AF43" i="67"/>
  <c r="AD55" i="67"/>
  <c r="AE55" i="67" s="1"/>
  <c r="Z55" i="67" s="1"/>
  <c r="Y62" i="67"/>
  <c r="AF57" i="67"/>
  <c r="AC46" i="66"/>
  <c r="AF46" i="66" s="1"/>
  <c r="AF44" i="67"/>
  <c r="AC55" i="66"/>
  <c r="AF55" i="66" s="1"/>
  <c r="V62" i="67"/>
  <c r="AC31" i="66"/>
  <c r="AF31" i="66" s="1"/>
  <c r="AC41" i="66"/>
  <c r="AF41" i="66" s="1"/>
  <c r="AD39" i="66"/>
  <c r="AE39" i="66" s="1"/>
  <c r="Z39" i="66" s="1"/>
  <c r="AF41" i="67"/>
  <c r="H54" i="64"/>
  <c r="AC34" i="67"/>
  <c r="AD34" i="67"/>
  <c r="AE34" i="67" s="1"/>
  <c r="Z34" i="67" s="1"/>
  <c r="AF35" i="67"/>
  <c r="AD30" i="67"/>
  <c r="AE30" i="67" s="1"/>
  <c r="Z30" i="67" s="1"/>
  <c r="AC30" i="67"/>
  <c r="AF61" i="67"/>
  <c r="AF58" i="67"/>
  <c r="AC49" i="67"/>
  <c r="AD49" i="67"/>
  <c r="AE49" i="67" s="1"/>
  <c r="Z49" i="67" s="1"/>
  <c r="AD59" i="66"/>
  <c r="AE59" i="66" s="1"/>
  <c r="Z59" i="66" s="1"/>
  <c r="AC51" i="66"/>
  <c r="AF51" i="66" s="1"/>
  <c r="AD52" i="66"/>
  <c r="AE52" i="66" s="1"/>
  <c r="Z52" i="66" s="1"/>
  <c r="AC37" i="66"/>
  <c r="AF37" i="66" s="1"/>
  <c r="AC38" i="66"/>
  <c r="AF38" i="66" s="1"/>
  <c r="AD34" i="66"/>
  <c r="AE34" i="66" s="1"/>
  <c r="Z34" i="66" s="1"/>
  <c r="AD56" i="66"/>
  <c r="AE56" i="66" s="1"/>
  <c r="Z56" i="66" s="1"/>
  <c r="AC49" i="66"/>
  <c r="AF49" i="66" s="1"/>
  <c r="AC48" i="66"/>
  <c r="AF48" i="66" s="1"/>
  <c r="AC40" i="66"/>
  <c r="AF40" i="66" s="1"/>
  <c r="AC35" i="66"/>
  <c r="AF35" i="66" s="1"/>
  <c r="AC47" i="66"/>
  <c r="AF47" i="66" s="1"/>
  <c r="AD50" i="66"/>
  <c r="AE50" i="66" s="1"/>
  <c r="Z50" i="66" s="1"/>
  <c r="AF53" i="66"/>
  <c r="AF42" i="66"/>
  <c r="AD45" i="66"/>
  <c r="AE45" i="66" s="1"/>
  <c r="Z45" i="66" s="1"/>
  <c r="AC32" i="66"/>
  <c r="AF32" i="66" s="1"/>
  <c r="AD57" i="66"/>
  <c r="AE57" i="66" s="1"/>
  <c r="Z57" i="66" s="1"/>
  <c r="Y62" i="66"/>
  <c r="V62" i="66"/>
  <c r="D58" i="63"/>
  <c r="AD30" i="66"/>
  <c r="AE30" i="66" s="1"/>
  <c r="Z30" i="66" s="1"/>
  <c r="AC30" i="66"/>
  <c r="D58" i="62"/>
  <c r="D58" i="65"/>
  <c r="J54" i="65"/>
  <c r="K22" i="65"/>
  <c r="K54" i="65" s="1"/>
  <c r="E62" i="65" s="1"/>
  <c r="K62" i="65" s="1"/>
  <c r="D58" i="64"/>
  <c r="K54" i="64"/>
  <c r="E62" i="64" s="1"/>
  <c r="K62" i="64" s="1"/>
  <c r="J54" i="64"/>
  <c r="J54" i="63"/>
  <c r="K22" i="63"/>
  <c r="K54" i="63" s="1"/>
  <c r="E62" i="63" s="1"/>
  <c r="K62" i="63" s="1"/>
  <c r="J54" i="62"/>
  <c r="K22" i="62"/>
  <c r="K54" i="62" s="1"/>
  <c r="E62" i="62" s="1"/>
  <c r="K62" i="62" s="1"/>
  <c r="J47" i="61"/>
  <c r="K47" i="61" s="1"/>
  <c r="L54" i="61"/>
  <c r="E63" i="61" s="1"/>
  <c r="K63" i="61" s="1"/>
  <c r="D56" i="61"/>
  <c r="J43" i="61"/>
  <c r="K43" i="61" s="1"/>
  <c r="H43" i="61"/>
  <c r="J28" i="61"/>
  <c r="K28" i="61" s="1"/>
  <c r="H28" i="61"/>
  <c r="J33" i="61"/>
  <c r="K33" i="61" s="1"/>
  <c r="H33" i="61"/>
  <c r="J38" i="61"/>
  <c r="K38" i="61" s="1"/>
  <c r="H38" i="61"/>
  <c r="J46" i="61"/>
  <c r="K46" i="61" s="1"/>
  <c r="H46" i="61"/>
  <c r="H35" i="61"/>
  <c r="J35" i="61"/>
  <c r="K35" i="61" s="1"/>
  <c r="H36" i="61"/>
  <c r="J36" i="61"/>
  <c r="K36" i="61" s="1"/>
  <c r="H41" i="61"/>
  <c r="J41" i="61"/>
  <c r="K41" i="61" s="1"/>
  <c r="J50" i="61"/>
  <c r="K50" i="61" s="1"/>
  <c r="H50" i="61"/>
  <c r="J52" i="61"/>
  <c r="K52" i="61" s="1"/>
  <c r="H52" i="61"/>
  <c r="H23" i="61"/>
  <c r="J23" i="61"/>
  <c r="K23" i="61" s="1"/>
  <c r="J31" i="61"/>
  <c r="K31" i="61" s="1"/>
  <c r="H31" i="61"/>
  <c r="J26" i="61"/>
  <c r="K26" i="61" s="1"/>
  <c r="H26" i="61"/>
  <c r="J34" i="61"/>
  <c r="K34" i="61" s="1"/>
  <c r="H34" i="61"/>
  <c r="J39" i="61"/>
  <c r="K39" i="61" s="1"/>
  <c r="H39" i="61"/>
  <c r="J44" i="61"/>
  <c r="K44" i="61" s="1"/>
  <c r="H44" i="61"/>
  <c r="H48" i="61"/>
  <c r="J48" i="61"/>
  <c r="K48" i="61" s="1"/>
  <c r="J24" i="61"/>
  <c r="K24" i="61" s="1"/>
  <c r="H24" i="61"/>
  <c r="H29" i="61"/>
  <c r="J29" i="61"/>
  <c r="K29" i="61" s="1"/>
  <c r="J37" i="61"/>
  <c r="K37" i="61" s="1"/>
  <c r="H37" i="61"/>
  <c r="J42" i="61"/>
  <c r="K42" i="61" s="1"/>
  <c r="H42" i="61"/>
  <c r="J51" i="61"/>
  <c r="K51" i="61" s="1"/>
  <c r="H51" i="61"/>
  <c r="J25" i="61"/>
  <c r="K25" i="61" s="1"/>
  <c r="H25" i="61"/>
  <c r="H30" i="61"/>
  <c r="J30" i="61"/>
  <c r="K30" i="61" s="1"/>
  <c r="J27" i="61"/>
  <c r="K27" i="61" s="1"/>
  <c r="H27" i="61"/>
  <c r="J32" i="61"/>
  <c r="K32" i="61" s="1"/>
  <c r="H32" i="61"/>
  <c r="J40" i="61"/>
  <c r="K40" i="61" s="1"/>
  <c r="H40" i="61"/>
  <c r="J45" i="61"/>
  <c r="K45" i="61" s="1"/>
  <c r="H45" i="61"/>
  <c r="J49" i="61"/>
  <c r="K49" i="61" s="1"/>
  <c r="H49" i="61"/>
  <c r="E22" i="61"/>
  <c r="G22" i="61" s="1"/>
  <c r="AF42" i="67" l="1"/>
  <c r="AF45" i="67"/>
  <c r="AF50" i="73"/>
  <c r="AF61" i="70"/>
  <c r="AF53" i="67"/>
  <c r="AF48" i="72"/>
  <c r="AF31" i="72"/>
  <c r="AF42" i="69"/>
  <c r="AF56" i="73"/>
  <c r="AF36" i="72"/>
  <c r="AF58" i="71"/>
  <c r="AF31" i="68"/>
  <c r="AF58" i="66"/>
  <c r="AF32" i="72"/>
  <c r="AF52" i="67"/>
  <c r="AF37" i="67"/>
  <c r="AF43" i="73"/>
  <c r="AF42" i="72"/>
  <c r="AF46" i="72"/>
  <c r="AF53" i="69"/>
  <c r="AF61" i="69"/>
  <c r="AF43" i="69"/>
  <c r="AF47" i="72"/>
  <c r="AF59" i="67"/>
  <c r="AF46" i="67"/>
  <c r="AF32" i="69"/>
  <c r="AF56" i="72"/>
  <c r="AF48" i="67"/>
  <c r="AF50" i="71"/>
  <c r="AF54" i="72"/>
  <c r="AF36" i="68"/>
  <c r="AF33" i="66"/>
  <c r="AF35" i="72"/>
  <c r="AD30" i="73"/>
  <c r="AE30" i="73" s="1"/>
  <c r="Z30" i="73" s="1"/>
  <c r="Z62" i="73" s="1"/>
  <c r="Z65" i="73" s="1"/>
  <c r="Z8" i="73" s="1"/>
  <c r="AC30" i="73"/>
  <c r="AF58" i="72"/>
  <c r="AF38" i="72"/>
  <c r="Z62" i="72"/>
  <c r="Z65" i="72" s="1"/>
  <c r="Z8" i="72" s="1"/>
  <c r="AB10" i="72" s="1"/>
  <c r="AF50" i="72"/>
  <c r="AF52" i="72"/>
  <c r="AF45" i="72"/>
  <c r="AF39" i="72"/>
  <c r="AF31" i="71"/>
  <c r="AF54" i="68"/>
  <c r="AF45" i="71"/>
  <c r="AF30" i="72"/>
  <c r="AF32" i="71"/>
  <c r="AF34" i="71"/>
  <c r="AF43" i="71"/>
  <c r="AF50" i="66"/>
  <c r="AF33" i="69"/>
  <c r="AF58" i="70"/>
  <c r="AF49" i="70"/>
  <c r="AF47" i="67"/>
  <c r="AF32" i="68"/>
  <c r="AF39" i="67"/>
  <c r="AF31" i="67"/>
  <c r="AF40" i="69"/>
  <c r="AF57" i="71"/>
  <c r="AF36" i="71"/>
  <c r="AD30" i="71"/>
  <c r="AE30" i="71" s="1"/>
  <c r="Z30" i="71" s="1"/>
  <c r="Z62" i="71" s="1"/>
  <c r="Z65" i="71" s="1"/>
  <c r="Z8" i="71" s="1"/>
  <c r="AC30" i="71"/>
  <c r="AF46" i="70"/>
  <c r="AF39" i="70"/>
  <c r="AF42" i="70"/>
  <c r="AF36" i="70"/>
  <c r="AF43" i="70"/>
  <c r="AF50" i="67"/>
  <c r="AF40" i="68"/>
  <c r="AF41" i="69"/>
  <c r="AF52" i="66"/>
  <c r="AF37" i="68"/>
  <c r="AF59" i="70"/>
  <c r="AD30" i="70"/>
  <c r="AE30" i="70" s="1"/>
  <c r="Z30" i="70" s="1"/>
  <c r="Z62" i="70" s="1"/>
  <c r="Z65" i="70" s="1"/>
  <c r="Z8" i="70" s="1"/>
  <c r="AC30" i="70"/>
  <c r="AF41" i="70"/>
  <c r="AF60" i="69"/>
  <c r="AF55" i="67"/>
  <c r="AF56" i="66"/>
  <c r="AF38" i="67"/>
  <c r="AF30" i="69"/>
  <c r="AF48" i="69"/>
  <c r="AF31" i="69"/>
  <c r="Z62" i="69"/>
  <c r="AF46" i="68"/>
  <c r="AF43" i="68"/>
  <c r="AF39" i="66"/>
  <c r="AF34" i="68"/>
  <c r="AF36" i="66"/>
  <c r="AF51" i="68"/>
  <c r="AF59" i="68"/>
  <c r="AF44" i="68"/>
  <c r="AF52" i="68"/>
  <c r="AF47" i="68"/>
  <c r="AC30" i="68"/>
  <c r="AD30" i="68"/>
  <c r="AE30" i="68" s="1"/>
  <c r="Z30" i="68" s="1"/>
  <c r="Z62" i="68" s="1"/>
  <c r="Z65" i="68" s="1"/>
  <c r="Z8" i="68" s="1"/>
  <c r="AF35" i="68"/>
  <c r="AF53" i="68"/>
  <c r="AF54" i="67"/>
  <c r="AF30" i="67"/>
  <c r="AF34" i="66"/>
  <c r="AF59" i="66"/>
  <c r="Z62" i="67"/>
  <c r="AF34" i="67"/>
  <c r="AF49" i="67"/>
  <c r="AF57" i="66"/>
  <c r="Z62" i="66"/>
  <c r="Z65" i="66" s="1"/>
  <c r="Z8" i="66" s="1"/>
  <c r="Z3" i="66" s="1"/>
  <c r="AF45" i="66"/>
  <c r="AF30" i="66"/>
  <c r="E61" i="65"/>
  <c r="K61" i="65" s="1"/>
  <c r="K64" i="65" s="1"/>
  <c r="E61" i="64"/>
  <c r="K61" i="64" s="1"/>
  <c r="K64" i="64" s="1"/>
  <c r="E61" i="63"/>
  <c r="K61" i="63" s="1"/>
  <c r="K64" i="63" s="1"/>
  <c r="E61" i="62"/>
  <c r="K61" i="62" s="1"/>
  <c r="K64" i="62" s="1"/>
  <c r="E57" i="61"/>
  <c r="E58" i="61" s="1"/>
  <c r="D57" i="61"/>
  <c r="J22" i="61"/>
  <c r="H22" i="61"/>
  <c r="H54" i="61" s="1"/>
  <c r="G54" i="61"/>
  <c r="L24" i="60"/>
  <c r="L23" i="60"/>
  <c r="L22" i="60"/>
  <c r="L52" i="60"/>
  <c r="L51" i="60"/>
  <c r="L50" i="60"/>
  <c r="L49" i="60"/>
  <c r="L48" i="60"/>
  <c r="L47" i="60"/>
  <c r="L46" i="60"/>
  <c r="L45" i="60"/>
  <c r="L44" i="60"/>
  <c r="L43" i="60"/>
  <c r="L42" i="60"/>
  <c r="L41" i="60"/>
  <c r="L40" i="60"/>
  <c r="L39" i="60"/>
  <c r="L38" i="60"/>
  <c r="L37" i="60"/>
  <c r="L36" i="60"/>
  <c r="L35" i="60"/>
  <c r="L34" i="60"/>
  <c r="L33" i="60"/>
  <c r="L32" i="60"/>
  <c r="L31" i="60"/>
  <c r="L30" i="60"/>
  <c r="L29" i="60"/>
  <c r="L28" i="60"/>
  <c r="L27" i="60"/>
  <c r="L26" i="60"/>
  <c r="L25" i="60"/>
  <c r="Z63" i="72" l="1"/>
  <c r="AF30" i="73"/>
  <c r="Z3" i="73"/>
  <c r="AB10" i="73"/>
  <c r="Z63" i="73"/>
  <c r="Z3" i="72"/>
  <c r="Z63" i="71"/>
  <c r="AF30" i="71"/>
  <c r="AB10" i="71"/>
  <c r="Z3" i="71"/>
  <c r="AB10" i="70"/>
  <c r="Z3" i="70"/>
  <c r="Z63" i="70"/>
  <c r="AF30" i="70"/>
  <c r="Z65" i="69"/>
  <c r="Z8" i="69" s="1"/>
  <c r="Z63" i="69"/>
  <c r="Z63" i="68"/>
  <c r="Z3" i="68"/>
  <c r="AB10" i="68"/>
  <c r="AF30" i="68"/>
  <c r="Z65" i="67"/>
  <c r="Z8" i="67" s="1"/>
  <c r="Z63" i="67"/>
  <c r="Z63" i="66"/>
  <c r="AB10" i="66"/>
  <c r="D58" i="61"/>
  <c r="K22" i="61"/>
  <c r="K54" i="61" s="1"/>
  <c r="E62" i="61" s="1"/>
  <c r="K62" i="61" s="1"/>
  <c r="J54" i="61"/>
  <c r="H63" i="60"/>
  <c r="H62" i="60"/>
  <c r="I54" i="60"/>
  <c r="F54" i="60"/>
  <c r="E60" i="60"/>
  <c r="E59" i="60" s="1"/>
  <c r="D61" i="60"/>
  <c r="D60" i="60"/>
  <c r="D59" i="60"/>
  <c r="O54" i="60"/>
  <c r="L54" i="60"/>
  <c r="D57" i="60" s="1"/>
  <c r="D52" i="60"/>
  <c r="E52" i="60" s="1"/>
  <c r="G52" i="60" s="1"/>
  <c r="D51" i="60"/>
  <c r="E51" i="60" s="1"/>
  <c r="G51" i="60" s="1"/>
  <c r="D50" i="60"/>
  <c r="E50" i="60" s="1"/>
  <c r="G50" i="60" s="1"/>
  <c r="D49" i="60"/>
  <c r="E49" i="60" s="1"/>
  <c r="G49" i="60" s="1"/>
  <c r="D48" i="60"/>
  <c r="E48" i="60" s="1"/>
  <c r="G48" i="60" s="1"/>
  <c r="J48" i="60" s="1"/>
  <c r="K48" i="60" s="1"/>
  <c r="D47" i="60"/>
  <c r="E47" i="60" s="1"/>
  <c r="G47" i="60" s="1"/>
  <c r="D46" i="60"/>
  <c r="E46" i="60" s="1"/>
  <c r="G46" i="60" s="1"/>
  <c r="D45" i="60"/>
  <c r="E45" i="60" s="1"/>
  <c r="G45" i="60" s="1"/>
  <c r="D44" i="60"/>
  <c r="E44" i="60" s="1"/>
  <c r="G44" i="60" s="1"/>
  <c r="J44" i="60" s="1"/>
  <c r="K44" i="60" s="1"/>
  <c r="D43" i="60"/>
  <c r="E43" i="60" s="1"/>
  <c r="G43" i="60" s="1"/>
  <c r="J43" i="60" s="1"/>
  <c r="K43" i="60" s="1"/>
  <c r="D42" i="60"/>
  <c r="E42" i="60" s="1"/>
  <c r="G42" i="60" s="1"/>
  <c r="D41" i="60"/>
  <c r="E41" i="60" s="1"/>
  <c r="G41" i="60" s="1"/>
  <c r="H41" i="60" s="1"/>
  <c r="D40" i="60"/>
  <c r="E40" i="60" s="1"/>
  <c r="G40" i="60" s="1"/>
  <c r="D39" i="60"/>
  <c r="E39" i="60" s="1"/>
  <c r="G39" i="60" s="1"/>
  <c r="J39" i="60" s="1"/>
  <c r="K39" i="60" s="1"/>
  <c r="D38" i="60"/>
  <c r="E38" i="60" s="1"/>
  <c r="G38" i="60" s="1"/>
  <c r="H38" i="60" s="1"/>
  <c r="D37" i="60"/>
  <c r="E37" i="60" s="1"/>
  <c r="G37" i="60" s="1"/>
  <c r="D36" i="60"/>
  <c r="E36" i="60" s="1"/>
  <c r="G36" i="60" s="1"/>
  <c r="D35" i="60"/>
  <c r="E35" i="60" s="1"/>
  <c r="G35" i="60" s="1"/>
  <c r="D34" i="60"/>
  <c r="E34" i="60" s="1"/>
  <c r="G34" i="60" s="1"/>
  <c r="D33" i="60"/>
  <c r="E33" i="60" s="1"/>
  <c r="G33" i="60" s="1"/>
  <c r="D32" i="60"/>
  <c r="E32" i="60" s="1"/>
  <c r="G32" i="60" s="1"/>
  <c r="D31" i="60"/>
  <c r="E31" i="60" s="1"/>
  <c r="G31" i="60" s="1"/>
  <c r="D30" i="60"/>
  <c r="E30" i="60" s="1"/>
  <c r="G30" i="60" s="1"/>
  <c r="D29" i="60"/>
  <c r="E29" i="60" s="1"/>
  <c r="G29" i="60" s="1"/>
  <c r="D28" i="60"/>
  <c r="E28" i="60" s="1"/>
  <c r="G28" i="60" s="1"/>
  <c r="J28" i="60" s="1"/>
  <c r="K28" i="60" s="1"/>
  <c r="D27" i="60"/>
  <c r="E27" i="60" s="1"/>
  <c r="G27" i="60" s="1"/>
  <c r="H27" i="60" s="1"/>
  <c r="D26" i="60"/>
  <c r="E26" i="60" s="1"/>
  <c r="G26" i="60" s="1"/>
  <c r="H26" i="60" s="1"/>
  <c r="D25" i="60"/>
  <c r="E25" i="60" s="1"/>
  <c r="G25" i="60" s="1"/>
  <c r="D24" i="60"/>
  <c r="D23" i="60"/>
  <c r="E23" i="60" s="1"/>
  <c r="G23" i="60" s="1"/>
  <c r="D22" i="60"/>
  <c r="E22" i="60" s="1"/>
  <c r="AB10" i="69" l="1"/>
  <c r="Z3" i="69"/>
  <c r="Z3" i="67"/>
  <c r="AB10" i="67"/>
  <c r="E24" i="60"/>
  <c r="G24" i="60" s="1"/>
  <c r="E61" i="61"/>
  <c r="E63" i="60"/>
  <c r="K63" i="60" s="1"/>
  <c r="H40" i="60"/>
  <c r="J40" i="60"/>
  <c r="K40" i="60" s="1"/>
  <c r="H28" i="60"/>
  <c r="H33" i="60"/>
  <c r="J33" i="60"/>
  <c r="K33" i="60" s="1"/>
  <c r="J49" i="60"/>
  <c r="K49" i="60" s="1"/>
  <c r="H49" i="60"/>
  <c r="H34" i="60"/>
  <c r="J34" i="60"/>
  <c r="K34" i="60" s="1"/>
  <c r="H42" i="60"/>
  <c r="J42" i="60"/>
  <c r="K42" i="60" s="1"/>
  <c r="J46" i="60"/>
  <c r="K46" i="60" s="1"/>
  <c r="H46" i="60"/>
  <c r="H50" i="60"/>
  <c r="J50" i="60"/>
  <c r="K50" i="60" s="1"/>
  <c r="J23" i="60"/>
  <c r="K23" i="60" s="1"/>
  <c r="H23" i="60"/>
  <c r="J31" i="60"/>
  <c r="K31" i="60" s="1"/>
  <c r="H31" i="60"/>
  <c r="J35" i="60"/>
  <c r="K35" i="60" s="1"/>
  <c r="H35" i="60"/>
  <c r="H47" i="60"/>
  <c r="J47" i="60"/>
  <c r="K47" i="60" s="1"/>
  <c r="J51" i="60"/>
  <c r="K51" i="60" s="1"/>
  <c r="H51" i="60"/>
  <c r="H43" i="60"/>
  <c r="J26" i="60"/>
  <c r="K26" i="60" s="1"/>
  <c r="H39" i="60"/>
  <c r="J27" i="60"/>
  <c r="K27" i="60" s="1"/>
  <c r="H48" i="60"/>
  <c r="J45" i="60"/>
  <c r="K45" i="60" s="1"/>
  <c r="H45" i="60"/>
  <c r="H44" i="60"/>
  <c r="H52" i="60"/>
  <c r="J52" i="60"/>
  <c r="K52" i="60" s="1"/>
  <c r="J41" i="60"/>
  <c r="K41" i="60" s="1"/>
  <c r="J37" i="60"/>
  <c r="K37" i="60" s="1"/>
  <c r="H37" i="60"/>
  <c r="J36" i="60"/>
  <c r="K36" i="60" s="1"/>
  <c r="H36" i="60"/>
  <c r="J38" i="60"/>
  <c r="K38" i="60" s="1"/>
  <c r="H32" i="60"/>
  <c r="J32" i="60"/>
  <c r="K32" i="60" s="1"/>
  <c r="J29" i="60"/>
  <c r="K29" i="60" s="1"/>
  <c r="H29" i="60"/>
  <c r="H30" i="60"/>
  <c r="J30" i="60"/>
  <c r="K30" i="60" s="1"/>
  <c r="J25" i="60"/>
  <c r="K25" i="60" s="1"/>
  <c r="H25" i="60"/>
  <c r="D56" i="60"/>
  <c r="G22" i="60"/>
  <c r="E56" i="60"/>
  <c r="E57" i="60"/>
  <c r="K61" i="61" l="1"/>
  <c r="K64" i="61" s="1"/>
  <c r="H24" i="60"/>
  <c r="J24" i="60"/>
  <c r="K24" i="60" s="1"/>
  <c r="G54" i="60"/>
  <c r="J22" i="60"/>
  <c r="H22" i="60"/>
  <c r="H54" i="60" s="1"/>
  <c r="D58" i="60"/>
  <c r="E58" i="60"/>
  <c r="K22" i="60" l="1"/>
  <c r="K54" i="60" s="1"/>
  <c r="E62" i="60" s="1"/>
  <c r="K62" i="60" s="1"/>
  <c r="J54" i="60"/>
  <c r="E61" i="60" l="1"/>
  <c r="K61" i="60" s="1"/>
  <c r="K64" i="60" s="1"/>
</calcChain>
</file>

<file path=xl/sharedStrings.xml><?xml version="1.0" encoding="utf-8"?>
<sst xmlns="http://schemas.openxmlformats.org/spreadsheetml/2006/main" count="2719" uniqueCount="164">
  <si>
    <t>氏　名</t>
  </si>
  <si>
    <t>■出勤・退店時間の分調整</t>
  </si>
  <si>
    <t>タイムカード上の打刻出勤時間</t>
  </si>
  <si>
    <t>出勤扱分</t>
  </si>
  <si>
    <t>賃金計算単位</t>
  </si>
  <si>
    <t>分から</t>
  </si>
  <si>
    <t>分まで</t>
  </si>
  <si>
    <t>分</t>
  </si>
  <si>
    <t>タイムカード上の打刻退店時間</t>
  </si>
  <si>
    <t>■労働実績入力欄</t>
  </si>
  <si>
    <t>日</t>
  </si>
  <si>
    <t>深夜</t>
  </si>
  <si>
    <t>合計</t>
  </si>
  <si>
    <t>(超勤内訳)</t>
  </si>
  <si>
    <t>通常</t>
  </si>
  <si>
    <t>出勤日数</t>
  </si>
  <si>
    <t>終業時間</t>
    <rPh sb="0" eb="2">
      <t>シュウギョウ</t>
    </rPh>
    <rPh sb="2" eb="4">
      <t>ジカン</t>
    </rPh>
    <phoneticPr fontId="23"/>
  </si>
  <si>
    <t>超勤時間</t>
    <rPh sb="0" eb="2">
      <t>チョウキン</t>
    </rPh>
    <rPh sb="2" eb="4">
      <t>ジカン</t>
    </rPh>
    <phoneticPr fontId="23"/>
  </si>
  <si>
    <t>有給</t>
    <rPh sb="0" eb="2">
      <t>ユウキュウ</t>
    </rPh>
    <phoneticPr fontId="23"/>
  </si>
  <si>
    <t>超勤時間
マイナス対応前</t>
    <rPh sb="0" eb="2">
      <t>チョウキン</t>
    </rPh>
    <rPh sb="2" eb="4">
      <t>ジカン</t>
    </rPh>
    <rPh sb="9" eb="11">
      <t>タイオウ</t>
    </rPh>
    <rPh sb="11" eb="12">
      <t>マエ</t>
    </rPh>
    <phoneticPr fontId="23"/>
  </si>
  <si>
    <t>有給日数</t>
    <rPh sb="0" eb="2">
      <t>ユウキュウ</t>
    </rPh>
    <phoneticPr fontId="23"/>
  </si>
  <si>
    <t>欠勤</t>
    <rPh sb="0" eb="2">
      <t>ケッキン</t>
    </rPh>
    <phoneticPr fontId="23"/>
  </si>
  <si>
    <t>遅早</t>
    <rPh sb="0" eb="1">
      <t>チ</t>
    </rPh>
    <rPh sb="1" eb="2">
      <t>ハヤ</t>
    </rPh>
    <phoneticPr fontId="23"/>
  </si>
  <si>
    <t>深夜</t>
    <rPh sb="0" eb="2">
      <t>シンヤ</t>
    </rPh>
    <phoneticPr fontId="23"/>
  </si>
  <si>
    <t>始業時刻</t>
    <rPh sb="0" eb="2">
      <t>シギョウ</t>
    </rPh>
    <rPh sb="2" eb="4">
      <t>ジコク</t>
    </rPh>
    <phoneticPr fontId="23"/>
  </si>
  <si>
    <t>休憩時間</t>
    <rPh sb="0" eb="2">
      <t>キュウケイ</t>
    </rPh>
    <rPh sb="2" eb="4">
      <t>ジカン</t>
    </rPh>
    <phoneticPr fontId="23"/>
  </si>
  <si>
    <t>拘束時間</t>
    <rPh sb="0" eb="2">
      <t>コウソク</t>
    </rPh>
    <rPh sb="2" eb="4">
      <t>ジカン</t>
    </rPh>
    <phoneticPr fontId="23"/>
  </si>
  <si>
    <t>実労働時間</t>
    <rPh sb="0" eb="1">
      <t>ジツ</t>
    </rPh>
    <rPh sb="1" eb="3">
      <t>ロウドウ</t>
    </rPh>
    <rPh sb="3" eb="5">
      <t>ジカン</t>
    </rPh>
    <phoneticPr fontId="23"/>
  </si>
  <si>
    <t>深夜時間数</t>
    <rPh sb="0" eb="2">
      <t>シンヤ</t>
    </rPh>
    <rPh sb="2" eb="5">
      <t>ジカンスウ</t>
    </rPh>
    <phoneticPr fontId="23"/>
  </si>
  <si>
    <t>超勤時間数</t>
    <rPh sb="0" eb="2">
      <t>チョウキン</t>
    </rPh>
    <rPh sb="2" eb="4">
      <t>ジカン</t>
    </rPh>
    <rPh sb="4" eb="5">
      <t>カズ</t>
    </rPh>
    <phoneticPr fontId="23"/>
  </si>
  <si>
    <t>割増賃金単価</t>
    <rPh sb="0" eb="2">
      <t>ワリマシ</t>
    </rPh>
    <rPh sb="2" eb="4">
      <t>チンギン</t>
    </rPh>
    <rPh sb="4" eb="6">
      <t>タンカ</t>
    </rPh>
    <phoneticPr fontId="23"/>
  </si>
  <si>
    <t>深夜割増単価</t>
    <rPh sb="0" eb="2">
      <t>シンヤ</t>
    </rPh>
    <rPh sb="2" eb="4">
      <t>ワリマシ</t>
    </rPh>
    <rPh sb="4" eb="6">
      <t>タンカ</t>
    </rPh>
    <phoneticPr fontId="23"/>
  </si>
  <si>
    <t>支給合計額</t>
    <rPh sb="0" eb="2">
      <t>シキュウ</t>
    </rPh>
    <rPh sb="2" eb="4">
      <t>ゴウケイ</t>
    </rPh>
    <rPh sb="4" eb="5">
      <t>ガク</t>
    </rPh>
    <phoneticPr fontId="23"/>
  </si>
  <si>
    <t>支給額</t>
    <rPh sb="0" eb="3">
      <t>シキュウガク</t>
    </rPh>
    <phoneticPr fontId="23"/>
  </si>
  <si>
    <t>交通費単価</t>
    <rPh sb="0" eb="3">
      <t>コウツウヒ</t>
    </rPh>
    <rPh sb="3" eb="5">
      <t>タンカ</t>
    </rPh>
    <phoneticPr fontId="23"/>
  </si>
  <si>
    <t>通常時間数</t>
    <rPh sb="0" eb="2">
      <t>ツウジョウ</t>
    </rPh>
    <rPh sb="2" eb="4">
      <t>ジカン</t>
    </rPh>
    <rPh sb="4" eb="5">
      <t>スウ</t>
    </rPh>
    <phoneticPr fontId="23"/>
  </si>
  <si>
    <t>2日</t>
    <rPh sb="1" eb="2">
      <t>ニチ</t>
    </rPh>
    <phoneticPr fontId="23"/>
  </si>
  <si>
    <t>3日</t>
    <rPh sb="1" eb="2">
      <t>ニチ</t>
    </rPh>
    <phoneticPr fontId="23"/>
  </si>
  <si>
    <t>4日</t>
    <rPh sb="1" eb="2">
      <t>ニチ</t>
    </rPh>
    <phoneticPr fontId="23"/>
  </si>
  <si>
    <t>5日</t>
    <rPh sb="1" eb="2">
      <t>ニチ</t>
    </rPh>
    <phoneticPr fontId="23"/>
  </si>
  <si>
    <t>6日</t>
    <rPh sb="1" eb="2">
      <t>ニチ</t>
    </rPh>
    <phoneticPr fontId="23"/>
  </si>
  <si>
    <t>7日</t>
    <rPh sb="1" eb="2">
      <t>ニチ</t>
    </rPh>
    <phoneticPr fontId="23"/>
  </si>
  <si>
    <t>8日</t>
    <rPh sb="1" eb="2">
      <t>ニチ</t>
    </rPh>
    <phoneticPr fontId="23"/>
  </si>
  <si>
    <t>9日</t>
    <rPh sb="1" eb="2">
      <t>ニチ</t>
    </rPh>
    <phoneticPr fontId="23"/>
  </si>
  <si>
    <t>10日</t>
    <rPh sb="2" eb="3">
      <t>ニチ</t>
    </rPh>
    <phoneticPr fontId="23"/>
  </si>
  <si>
    <t>11日</t>
    <rPh sb="2" eb="3">
      <t>ニチ</t>
    </rPh>
    <phoneticPr fontId="23"/>
  </si>
  <si>
    <t>12日</t>
    <rPh sb="2" eb="3">
      <t>ニチ</t>
    </rPh>
    <phoneticPr fontId="23"/>
  </si>
  <si>
    <t>13日</t>
    <rPh sb="2" eb="3">
      <t>ニチ</t>
    </rPh>
    <phoneticPr fontId="23"/>
  </si>
  <si>
    <t>14日</t>
    <rPh sb="2" eb="3">
      <t>ニチ</t>
    </rPh>
    <phoneticPr fontId="23"/>
  </si>
  <si>
    <t>15日</t>
    <rPh sb="2" eb="3">
      <t>ニチ</t>
    </rPh>
    <phoneticPr fontId="23"/>
  </si>
  <si>
    <t>16日</t>
    <rPh sb="2" eb="3">
      <t>ニチ</t>
    </rPh>
    <phoneticPr fontId="23"/>
  </si>
  <si>
    <t>17日</t>
    <rPh sb="2" eb="3">
      <t>ニチ</t>
    </rPh>
    <phoneticPr fontId="23"/>
  </si>
  <si>
    <t>18日</t>
    <rPh sb="2" eb="3">
      <t>ニチ</t>
    </rPh>
    <phoneticPr fontId="23"/>
  </si>
  <si>
    <t>19日</t>
    <rPh sb="2" eb="3">
      <t>ニチ</t>
    </rPh>
    <phoneticPr fontId="23"/>
  </si>
  <si>
    <t>20日</t>
    <rPh sb="2" eb="3">
      <t>ニチ</t>
    </rPh>
    <phoneticPr fontId="23"/>
  </si>
  <si>
    <t>21日</t>
    <rPh sb="2" eb="3">
      <t>ニチ</t>
    </rPh>
    <phoneticPr fontId="23"/>
  </si>
  <si>
    <t>22日</t>
    <rPh sb="2" eb="3">
      <t>ニチ</t>
    </rPh>
    <phoneticPr fontId="23"/>
  </si>
  <si>
    <t>23日</t>
    <rPh sb="2" eb="3">
      <t>ニチ</t>
    </rPh>
    <phoneticPr fontId="23"/>
  </si>
  <si>
    <t>24日</t>
    <rPh sb="2" eb="3">
      <t>ニチ</t>
    </rPh>
    <phoneticPr fontId="23"/>
  </si>
  <si>
    <t>25日</t>
    <rPh sb="2" eb="3">
      <t>ニチ</t>
    </rPh>
    <phoneticPr fontId="23"/>
  </si>
  <si>
    <t>26日</t>
    <rPh sb="2" eb="3">
      <t>ニチ</t>
    </rPh>
    <phoneticPr fontId="23"/>
  </si>
  <si>
    <t>27日</t>
    <rPh sb="2" eb="3">
      <t>ニチ</t>
    </rPh>
    <phoneticPr fontId="23"/>
  </si>
  <si>
    <t>28日</t>
    <rPh sb="2" eb="3">
      <t>ニチ</t>
    </rPh>
    <phoneticPr fontId="23"/>
  </si>
  <si>
    <t>29日</t>
    <rPh sb="2" eb="3">
      <t>ニチ</t>
    </rPh>
    <phoneticPr fontId="23"/>
  </si>
  <si>
    <t>30日</t>
    <rPh sb="2" eb="3">
      <t>ニチ</t>
    </rPh>
    <phoneticPr fontId="23"/>
  </si>
  <si>
    <t>時給単価</t>
    <rPh sb="0" eb="2">
      <t>ジキュウ</t>
    </rPh>
    <rPh sb="2" eb="4">
      <t>タンカ</t>
    </rPh>
    <phoneticPr fontId="23"/>
  </si>
  <si>
    <t>タイムカード（令和2年12月支給分)</t>
    <rPh sb="7" eb="9">
      <t>レイワ</t>
    </rPh>
    <phoneticPr fontId="23"/>
  </si>
  <si>
    <t>常松　美彩</t>
    <rPh sb="0" eb="2">
      <t>ツネマツ</t>
    </rPh>
    <rPh sb="3" eb="4">
      <t>ミ</t>
    </rPh>
    <rPh sb="4" eb="5">
      <t>アヤ</t>
    </rPh>
    <phoneticPr fontId="23"/>
  </si>
  <si>
    <t>タイムカード（令和2年12月)</t>
    <rPh sb="7" eb="9">
      <t>レイワ</t>
    </rPh>
    <phoneticPr fontId="23"/>
  </si>
  <si>
    <t>31日</t>
    <rPh sb="2" eb="3">
      <t>ニチ</t>
    </rPh>
    <phoneticPr fontId="23"/>
  </si>
  <si>
    <t>タイムカード（令和3年1月)</t>
    <rPh sb="7" eb="9">
      <t>レイワ</t>
    </rPh>
    <phoneticPr fontId="23"/>
  </si>
  <si>
    <t>タイムカード（令和3年2月)</t>
    <rPh sb="7" eb="9">
      <t>レイワ</t>
    </rPh>
    <phoneticPr fontId="23"/>
  </si>
  <si>
    <t>タイムカード（令和3年3月)</t>
    <rPh sb="7" eb="9">
      <t>レイワ</t>
    </rPh>
    <phoneticPr fontId="23"/>
  </si>
  <si>
    <t>おやすみ</t>
    <phoneticPr fontId="23"/>
  </si>
  <si>
    <t>タイムカード（令和3年4月)</t>
    <rPh sb="7" eb="9">
      <t>レイワ</t>
    </rPh>
    <phoneticPr fontId="23"/>
  </si>
  <si>
    <t>タイムカード検証シート（令和３年５月)</t>
    <rPh sb="12" eb="14">
      <t>レイワ</t>
    </rPh>
    <phoneticPr fontId="23"/>
  </si>
  <si>
    <t>■個人データ</t>
  </si>
  <si>
    <t>基本給</t>
    <rPh sb="0" eb="3">
      <t>キホンキュウ</t>
    </rPh>
    <phoneticPr fontId="23"/>
  </si>
  <si>
    <t>円</t>
  </si>
  <si>
    <t>住宅手当</t>
    <rPh sb="0" eb="2">
      <t>ジュウタク</t>
    </rPh>
    <rPh sb="2" eb="4">
      <t>テアテ</t>
    </rPh>
    <phoneticPr fontId="23"/>
  </si>
  <si>
    <t>交通費</t>
  </si>
  <si>
    <t>本人支給額合計</t>
  </si>
  <si>
    <t>■賃金支払額の検証</t>
  </si>
  <si>
    <t>時給</t>
    <phoneticPr fontId="23"/>
  </si>
  <si>
    <t>法定内残業支給額</t>
    <rPh sb="0" eb="2">
      <t>ホウテイ</t>
    </rPh>
    <rPh sb="2" eb="3">
      <t>ナイ</t>
    </rPh>
    <rPh sb="3" eb="5">
      <t>ザンギョウ</t>
    </rPh>
    <rPh sb="5" eb="8">
      <t>シキュウガク</t>
    </rPh>
    <phoneticPr fontId="23"/>
  </si>
  <si>
    <t>時間外割増</t>
    <rPh sb="0" eb="3">
      <t>ジカンガイ</t>
    </rPh>
    <rPh sb="3" eb="5">
      <t>ワリマシ</t>
    </rPh>
    <phoneticPr fontId="23"/>
  </si>
  <si>
    <t>時間外割増支給額</t>
    <phoneticPr fontId="23"/>
  </si>
  <si>
    <t>深夜割増</t>
    <rPh sb="0" eb="2">
      <t>シンヤ</t>
    </rPh>
    <rPh sb="2" eb="4">
      <t>ワリマシ</t>
    </rPh>
    <phoneticPr fontId="23"/>
  </si>
  <si>
    <t>深夜割増支給額</t>
    <rPh sb="0" eb="2">
      <t>シンヤ</t>
    </rPh>
    <rPh sb="2" eb="4">
      <t>ワリマシ</t>
    </rPh>
    <rPh sb="4" eb="7">
      <t>シキュウガク</t>
    </rPh>
    <phoneticPr fontId="23"/>
  </si>
  <si>
    <t>休日割増</t>
    <rPh sb="0" eb="2">
      <t>キュウジツ</t>
    </rPh>
    <rPh sb="2" eb="4">
      <t>ワリマシ</t>
    </rPh>
    <phoneticPr fontId="23"/>
  </si>
  <si>
    <t>タイムカード上の打刻退勤時間</t>
  </si>
  <si>
    <t>色のついてないセルに    数値を入力してください</t>
  </si>
  <si>
    <t>往復交通費</t>
  </si>
  <si>
    <t>（注意）午前０時は24時と入力してください。</t>
  </si>
  <si>
    <t>出勤時間</t>
  </si>
  <si>
    <t>退社時間</t>
  </si>
  <si>
    <t>出勤時間読替</t>
  </si>
  <si>
    <t>退社時間読替</t>
  </si>
  <si>
    <t>賃金計算上の出勤時間</t>
  </si>
  <si>
    <t>賃金計算上の退社時間</t>
  </si>
  <si>
    <t>労働時間</t>
  </si>
  <si>
    <t>休憩
時間</t>
  </si>
  <si>
    <t>実労働
時間</t>
  </si>
  <si>
    <t>法定外
超勤時間</t>
    <rPh sb="0" eb="2">
      <t>ホウテイ</t>
    </rPh>
    <rPh sb="2" eb="3">
      <t>ガイ</t>
    </rPh>
    <phoneticPr fontId="23"/>
  </si>
  <si>
    <t>打刻実績</t>
  </si>
  <si>
    <t>端数調整後</t>
  </si>
  <si>
    <t>時</t>
  </si>
  <si>
    <t>2日</t>
    <phoneticPr fontId="23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</si>
  <si>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</si>
  <si>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</si>
  <si>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</si>
  <si>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</si>
  <si>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</si>
  <si>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</si>
  <si>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</si>
  <si>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</si>
  <si>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</si>
  <si>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</si>
  <si>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</si>
  <si>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</si>
  <si>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</si>
  <si>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</si>
  <si>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</si>
  <si>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</si>
  <si>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</si>
  <si>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</si>
  <si>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</si>
  <si>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</si>
  <si>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</si>
  <si>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</si>
  <si>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</si>
  <si>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</si>
  <si>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</si>
  <si>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</si>
  <si>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</si>
  <si>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</si>
  <si>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</si>
  <si>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通常時間</t>
  </si>
  <si>
    <t>法定内残業</t>
    <rPh sb="0" eb="2">
      <t>ホウテイ</t>
    </rPh>
    <rPh sb="2" eb="3">
      <t>ナイ</t>
    </rPh>
    <rPh sb="3" eb="5">
      <t>ザンギョウ</t>
    </rPh>
    <phoneticPr fontId="23"/>
  </si>
  <si>
    <t>法定外残業</t>
    <rPh sb="0" eb="2">
      <t>ホウテイ</t>
    </rPh>
    <rPh sb="2" eb="3">
      <t>ガイ</t>
    </rPh>
    <rPh sb="3" eb="5">
      <t>ザンギョウ</t>
    </rPh>
    <phoneticPr fontId="23"/>
  </si>
  <si>
    <t>うち深夜</t>
    <phoneticPr fontId="23"/>
  </si>
  <si>
    <t>休日出勤</t>
    <rPh sb="0" eb="2">
      <t>キュウジツ</t>
    </rPh>
    <rPh sb="2" eb="4">
      <t>シュッキン</t>
    </rPh>
    <phoneticPr fontId="23"/>
  </si>
  <si>
    <t>常松　美彩</t>
    <phoneticPr fontId="23"/>
  </si>
  <si>
    <t>タイムカード検証シート（令和３年６月)</t>
    <rPh sb="12" eb="14">
      <t>レイワ</t>
    </rPh>
    <phoneticPr fontId="23"/>
  </si>
  <si>
    <t>タイムカード検証シート（令和３年７月)</t>
    <rPh sb="12" eb="14">
      <t>レイワ</t>
    </rPh>
    <phoneticPr fontId="23"/>
  </si>
  <si>
    <t>タイムカード検証シート（令和３年８月)</t>
    <rPh sb="12" eb="14">
      <t>レイワ</t>
    </rPh>
    <phoneticPr fontId="23"/>
  </si>
  <si>
    <t>↓リモート手当5,000円を含む</t>
    <rPh sb="5" eb="7">
      <t>テアテ</t>
    </rPh>
    <rPh sb="12" eb="13">
      <t>エン</t>
    </rPh>
    <rPh sb="14" eb="15">
      <t>フク</t>
    </rPh>
    <phoneticPr fontId="23"/>
  </si>
  <si>
    <t>タイムカード検証シート（令和３年９月)</t>
    <rPh sb="12" eb="14">
      <t>レイワ</t>
    </rPh>
    <phoneticPr fontId="23"/>
  </si>
  <si>
    <t>タイムカード（令和３年１０月)</t>
    <rPh sb="7" eb="9">
      <t>レイワ</t>
    </rPh>
    <phoneticPr fontId="23"/>
  </si>
  <si>
    <t>有給</t>
    <rPh sb="0" eb="2">
      <t>ユウ</t>
    </rPh>
    <phoneticPr fontId="23"/>
  </si>
  <si>
    <t>有給</t>
    <rPh sb="0" eb="1">
      <t xml:space="preserve">ユウキュウ </t>
    </rPh>
    <phoneticPr fontId="23"/>
  </si>
  <si>
    <t>タイムカード（令和３年１１月)</t>
    <rPh sb="7" eb="9">
      <t>レイワ</t>
    </rPh>
    <phoneticPr fontId="23"/>
  </si>
  <si>
    <t>タイムカード（令和３年１２月)</t>
    <rPh sb="7" eb="9">
      <t>レイワ</t>
    </rPh>
    <phoneticPr fontId="23"/>
  </si>
  <si>
    <t>タイムカード（令和４年１月)</t>
    <rPh sb="7" eb="9">
      <t>レイワ</t>
    </rPh>
    <phoneticPr fontId="23"/>
  </si>
  <si>
    <t>タイムカード（令和４年２月)</t>
    <rPh sb="7" eb="9">
      <t>レイワ</t>
    </rPh>
    <phoneticPr fontId="23"/>
  </si>
  <si>
    <t>有給</t>
    <rPh sb="0" eb="2">
      <t xml:space="preserve">ユウキュウ </t>
    </rPh>
    <phoneticPr fontId="23"/>
  </si>
  <si>
    <t>タイムカード（令和４年３月)</t>
    <rPh sb="7" eb="9">
      <t>レイワ</t>
    </rPh>
    <phoneticPr fontId="23"/>
  </si>
  <si>
    <t>ワクチン休暇</t>
    <rPh sb="4" eb="6">
      <t xml:space="preserve">キュウカ </t>
    </rPh>
    <phoneticPr fontId="23"/>
  </si>
  <si>
    <t>タイムカード（令和４年４月)</t>
    <rPh sb="7" eb="9">
      <t>レイワ</t>
    </rPh>
    <phoneticPr fontId="23"/>
  </si>
  <si>
    <t>タイムカード（令和４年５月)</t>
    <rPh sb="7" eb="9">
      <t>レイワ</t>
    </rPh>
    <phoneticPr fontId="23"/>
  </si>
  <si>
    <t>タイムカード（令和４年６月)</t>
    <rPh sb="7" eb="9">
      <t>レイワ</t>
    </rPh>
    <phoneticPr fontId="23"/>
  </si>
  <si>
    <t>タイムカード（令和４年７月)</t>
    <rPh sb="7" eb="9">
      <t>レイワ</t>
    </rPh>
    <phoneticPr fontId="23"/>
  </si>
  <si>
    <t>タイムカード（令和４年８月)</t>
    <rPh sb="7" eb="9">
      <t>レイワ</t>
    </rPh>
    <phoneticPr fontId="23"/>
  </si>
  <si>
    <t>タイムカード（令和４年９月)</t>
    <rPh sb="7" eb="9">
      <t>レイワ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</si>
</sst>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0_);[Red]\(0\)"/>
    <numFmt numFmtId="177" formatCode="00"/>
    <numFmt numFmtId="178" formatCode="0.00_ "/>
    <numFmt numFmtId="179" formatCode="0.00_);[Red]\(0.00\)"/>
    <numFmt numFmtId="180" formatCode="##&quot;日&quot;"/>
    <numFmt numFmtId="181" formatCode="h:mm;@"/>
    <numFmt numFmtId="182" formatCode="##&quot;回&quot;"/>
    <numFmt numFmtId="183" formatCode="[h]:mm"/>
    <numFmt numFmtId="184" formatCode="#,##0&quot;円&quot;"/>
    <numFmt numFmtId="185" formatCode="#,###&quot;円&quot;"/>
    <numFmt numFmtId="186" formatCode="0.000_ "/>
    <numFmt numFmtId="187" formatCode="#&quot;日&quot;"/>
    <numFmt numFmtId="188" formatCode="#&quot;円&quot;"/>
    <numFmt numFmtId="189" formatCode="00.00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00"/>
      <name val="Calibri"/>
      <family val="2"/>
    </font>
    <font>
      <sz val="8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i/>
      <sz val="12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7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4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4" fillId="22" borderId="2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3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5" fillId="0" borderId="0"/>
  </cellStyleXfs>
  <cellXfs count="379">
    <xf numFmtId="0" fontId="0" fillId="0" borderId="0" xfId="0">
      <alignment vertical="center"/>
    </xf>
    <xf numFmtId="0" fontId="18" fillId="22" borderId="0" xfId="0" applyFont="1" applyFill="1" applyProtection="1">
      <alignment vertical="center"/>
      <protection locked="0"/>
    </xf>
    <xf numFmtId="176" fontId="0" fillId="22" borderId="0" xfId="0" applyNumberFormat="1" applyFill="1" applyProtection="1">
      <alignment vertical="center"/>
      <protection locked="0"/>
    </xf>
    <xf numFmtId="177" fontId="0" fillId="22" borderId="0" xfId="0" applyNumberFormat="1" applyFill="1" applyProtection="1">
      <alignment vertical="center"/>
      <protection locked="0"/>
    </xf>
    <xf numFmtId="0" fontId="0" fillId="22" borderId="0" xfId="0" applyFill="1" applyProtection="1">
      <alignment vertical="center"/>
      <protection locked="0"/>
    </xf>
    <xf numFmtId="0" fontId="19" fillId="22" borderId="0" xfId="0" applyFont="1" applyFill="1" applyProtection="1">
      <alignment vertical="center"/>
      <protection locked="0"/>
    </xf>
    <xf numFmtId="0" fontId="20" fillId="4" borderId="10" xfId="0" applyFont="1" applyFill="1" applyBorder="1" applyProtection="1">
      <alignment vertical="center"/>
      <protection locked="0"/>
    </xf>
    <xf numFmtId="0" fontId="20" fillId="22" borderId="0" xfId="0" applyFont="1" applyFill="1" applyBorder="1" applyProtection="1">
      <alignment vertical="center"/>
      <protection locked="0"/>
    </xf>
    <xf numFmtId="0" fontId="0" fillId="22" borderId="0" xfId="0" applyFill="1" applyBorder="1" applyProtection="1">
      <alignment vertical="center"/>
      <protection locked="0"/>
    </xf>
    <xf numFmtId="0" fontId="21" fillId="4" borderId="13" xfId="0" applyFont="1" applyFill="1" applyBorder="1" applyAlignment="1" applyProtection="1">
      <alignment vertical="center"/>
      <protection locked="0"/>
    </xf>
    <xf numFmtId="0" fontId="21" fillId="4" borderId="14" xfId="0" applyFont="1" applyFill="1" applyBorder="1" applyAlignment="1" applyProtection="1">
      <alignment vertical="center"/>
      <protection locked="0"/>
    </xf>
    <xf numFmtId="0" fontId="0" fillId="22" borderId="0" xfId="0" applyFill="1" applyAlignment="1" applyProtection="1">
      <alignment vertical="center"/>
      <protection locked="0"/>
    </xf>
    <xf numFmtId="177" fontId="21" fillId="4" borderId="15" xfId="0" applyNumberFormat="1" applyFont="1" applyFill="1" applyBorder="1" applyAlignment="1" applyProtection="1">
      <alignment horizontal="center" vertical="center"/>
      <protection locked="0"/>
    </xf>
    <xf numFmtId="176" fontId="21" fillId="4" borderId="16" xfId="0" applyNumberFormat="1" applyFont="1" applyFill="1" applyBorder="1" applyProtection="1">
      <alignment vertical="center"/>
      <protection locked="0"/>
    </xf>
    <xf numFmtId="177" fontId="21" fillId="4" borderId="17" xfId="0" applyNumberFormat="1" applyFont="1" applyFill="1" applyBorder="1" applyAlignment="1" applyProtection="1">
      <alignment horizontal="center" vertical="center"/>
      <protection locked="0"/>
    </xf>
    <xf numFmtId="177" fontId="21" fillId="4" borderId="18" xfId="0" applyNumberFormat="1" applyFont="1" applyFill="1" applyBorder="1" applyProtection="1">
      <alignment vertical="center"/>
      <protection locked="0"/>
    </xf>
    <xf numFmtId="177" fontId="21" fillId="4" borderId="19" xfId="0" applyNumberFormat="1" applyFont="1" applyFill="1" applyBorder="1" applyProtection="1">
      <alignment vertical="center"/>
      <protection locked="0"/>
    </xf>
    <xf numFmtId="178" fontId="0" fillId="22" borderId="0" xfId="0" applyNumberFormat="1" applyFill="1" applyAlignment="1" applyProtection="1">
      <alignment vertical="center"/>
      <protection locked="0"/>
    </xf>
    <xf numFmtId="177" fontId="21" fillId="4" borderId="20" xfId="0" applyNumberFormat="1" applyFont="1" applyFill="1" applyBorder="1" applyAlignment="1" applyProtection="1">
      <alignment horizontal="center" vertical="center"/>
      <protection locked="0"/>
    </xf>
    <xf numFmtId="176" fontId="21" fillId="4" borderId="21" xfId="0" applyNumberFormat="1" applyFont="1" applyFill="1" applyBorder="1" applyProtection="1">
      <alignment vertical="center"/>
      <protection locked="0"/>
    </xf>
    <xf numFmtId="177" fontId="21" fillId="4" borderId="22" xfId="0" applyNumberFormat="1" applyFont="1" applyFill="1" applyBorder="1" applyAlignment="1" applyProtection="1">
      <alignment horizontal="center" vertical="center"/>
      <protection locked="0"/>
    </xf>
    <xf numFmtId="177" fontId="21" fillId="4" borderId="21" xfId="0" applyNumberFormat="1" applyFont="1" applyFill="1" applyBorder="1" applyProtection="1">
      <alignment vertical="center"/>
      <protection locked="0"/>
    </xf>
    <xf numFmtId="177" fontId="21" fillId="4" borderId="22" xfId="0" applyNumberFormat="1" applyFont="1" applyFill="1" applyBorder="1" applyProtection="1">
      <alignment vertical="center"/>
      <protection locked="0"/>
    </xf>
    <xf numFmtId="177" fontId="21" fillId="4" borderId="23" xfId="0" applyNumberFormat="1" applyFont="1" applyFill="1" applyBorder="1" applyAlignment="1" applyProtection="1">
      <alignment horizontal="center" vertical="center"/>
      <protection locked="0"/>
    </xf>
    <xf numFmtId="176" fontId="21" fillId="4" borderId="24" xfId="0" applyNumberFormat="1" applyFont="1" applyFill="1" applyBorder="1" applyProtection="1">
      <alignment vertical="center"/>
      <protection locked="0"/>
    </xf>
    <xf numFmtId="177" fontId="21" fillId="4" borderId="25" xfId="0" applyNumberFormat="1" applyFont="1" applyFill="1" applyBorder="1" applyAlignment="1" applyProtection="1">
      <alignment horizontal="center" vertical="center"/>
      <protection locked="0"/>
    </xf>
    <xf numFmtId="177" fontId="21" fillId="4" borderId="24" xfId="0" applyNumberFormat="1" applyFont="1" applyFill="1" applyBorder="1" applyProtection="1">
      <alignment vertical="center"/>
      <protection locked="0"/>
    </xf>
    <xf numFmtId="177" fontId="21" fillId="4" borderId="25" xfId="0" applyNumberFormat="1" applyFont="1" applyFill="1" applyBorder="1" applyProtection="1">
      <alignment vertical="center"/>
      <protection locked="0"/>
    </xf>
    <xf numFmtId="177" fontId="0" fillId="22" borderId="0" xfId="0" applyNumberFormat="1" applyFill="1" applyBorder="1" applyProtection="1">
      <alignment vertical="center"/>
      <protection locked="0"/>
    </xf>
    <xf numFmtId="176" fontId="0" fillId="22" borderId="0" xfId="0" applyNumberFormat="1" applyFill="1" applyBorder="1" applyProtection="1">
      <alignment vertical="center"/>
      <protection locked="0"/>
    </xf>
    <xf numFmtId="177" fontId="0" fillId="22" borderId="0" xfId="0" applyNumberFormat="1" applyFill="1" applyBorder="1" applyAlignment="1" applyProtection="1">
      <alignment horizontal="center" vertical="center"/>
      <protection locked="0"/>
    </xf>
    <xf numFmtId="178" fontId="0" fillId="22" borderId="0" xfId="0" applyNumberFormat="1" applyFill="1" applyBorder="1" applyAlignment="1" applyProtection="1">
      <alignment horizontal="center" vertical="center"/>
      <protection locked="0"/>
    </xf>
    <xf numFmtId="178" fontId="0" fillId="22" borderId="0" xfId="0" applyNumberFormat="1" applyFill="1" applyAlignment="1" applyProtection="1">
      <alignment horizontal="center" vertical="center"/>
      <protection locked="0"/>
    </xf>
    <xf numFmtId="38" fontId="19" fillId="22" borderId="0" xfId="33" applyFont="1" applyFill="1" applyAlignment="1" applyProtection="1">
      <alignment vertical="center"/>
      <protection locked="0"/>
    </xf>
    <xf numFmtId="177" fontId="0" fillId="22" borderId="0" xfId="0" applyNumberFormat="1" applyFill="1" applyAlignment="1" applyProtection="1">
      <alignment vertical="center"/>
      <protection locked="0"/>
    </xf>
    <xf numFmtId="177" fontId="0" fillId="22" borderId="0" xfId="0" applyNumberFormat="1" applyFill="1" applyAlignment="1" applyProtection="1">
      <alignment horizontal="center" vertical="center"/>
      <protection locked="0"/>
    </xf>
    <xf numFmtId="56" fontId="22" fillId="4" borderId="15" xfId="0" applyNumberFormat="1" applyFont="1" applyFill="1" applyBorder="1" applyAlignment="1" applyProtection="1">
      <alignment horizontal="center" vertical="center" shrinkToFit="1"/>
      <protection locked="0"/>
    </xf>
    <xf numFmtId="178" fontId="0" fillId="22" borderId="0" xfId="0" applyNumberFormat="1" applyFill="1" applyProtection="1">
      <alignment vertical="center"/>
      <protection locked="0"/>
    </xf>
    <xf numFmtId="0" fontId="0" fillId="4" borderId="20" xfId="0" applyFill="1" applyBorder="1" applyAlignment="1" applyProtection="1">
      <alignment horizontal="center" vertical="center" shrinkToFit="1"/>
      <protection locked="0"/>
    </xf>
    <xf numFmtId="0" fontId="0" fillId="4" borderId="34" xfId="0" applyFill="1" applyBorder="1" applyAlignment="1" applyProtection="1">
      <alignment horizontal="center" vertical="center" shrinkToFit="1"/>
      <protection locked="0"/>
    </xf>
    <xf numFmtId="0" fontId="0" fillId="4" borderId="37" xfId="0" applyFill="1" applyBorder="1" applyAlignment="1" applyProtection="1">
      <alignment horizontal="center" vertical="center"/>
      <protection locked="0"/>
    </xf>
    <xf numFmtId="179" fontId="0" fillId="4" borderId="0" xfId="0" applyNumberFormat="1" applyFill="1" applyBorder="1" applyAlignment="1" applyProtection="1">
      <alignment vertical="center"/>
    </xf>
    <xf numFmtId="176" fontId="0" fillId="4" borderId="0" xfId="0" applyNumberFormat="1" applyFill="1" applyAlignment="1" applyProtection="1">
      <alignment horizontal="center" vertical="center"/>
      <protection locked="0"/>
    </xf>
    <xf numFmtId="0" fontId="0" fillId="22" borderId="0" xfId="0" applyFill="1" applyAlignment="1" applyProtection="1">
      <alignment horizontal="center" vertical="center"/>
      <protection locked="0"/>
    </xf>
    <xf numFmtId="180" fontId="0" fillId="4" borderId="11" xfId="0" applyNumberFormat="1" applyFill="1" applyBorder="1" applyAlignment="1" applyProtection="1">
      <alignment horizontal="center" vertical="center"/>
      <protection locked="0"/>
    </xf>
    <xf numFmtId="176" fontId="0" fillId="4" borderId="0" xfId="0" applyNumberFormat="1" applyFill="1" applyBorder="1" applyAlignment="1" applyProtection="1">
      <alignment horizontal="center" vertical="center"/>
      <protection locked="0"/>
    </xf>
    <xf numFmtId="177" fontId="21" fillId="4" borderId="43" xfId="0" applyNumberFormat="1" applyFont="1" applyFill="1" applyBorder="1" applyAlignment="1" applyProtection="1">
      <alignment horizontal="center" vertical="center"/>
      <protection locked="0"/>
    </xf>
    <xf numFmtId="177" fontId="21" fillId="4" borderId="48" xfId="0" applyNumberFormat="1" applyFont="1" applyFill="1" applyBorder="1" applyAlignment="1" applyProtection="1">
      <alignment horizontal="center" vertical="center"/>
      <protection locked="0"/>
    </xf>
    <xf numFmtId="177" fontId="21" fillId="4" borderId="49" xfId="0" applyNumberFormat="1" applyFont="1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20" fontId="0" fillId="0" borderId="15" xfId="0" applyNumberFormat="1" applyFont="1" applyFill="1" applyBorder="1" applyAlignment="1" applyProtection="1">
      <alignment horizontal="center" vertical="center" shrinkToFit="1"/>
      <protection locked="0"/>
    </xf>
    <xf numFmtId="181" fontId="0" fillId="4" borderId="15" xfId="0" applyNumberFormat="1" applyFont="1" applyFill="1" applyBorder="1" applyAlignment="1" applyProtection="1">
      <alignment horizontal="center" vertical="center" shrinkToFit="1"/>
      <protection locked="0"/>
    </xf>
    <xf numFmtId="181" fontId="0" fillId="4" borderId="50" xfId="0" applyNumberFormat="1" applyFont="1" applyFill="1" applyBorder="1" applyAlignment="1" applyProtection="1">
      <alignment horizontal="center" vertical="center" shrinkToFit="1"/>
      <protection locked="0"/>
    </xf>
    <xf numFmtId="0" fontId="0" fillId="4" borderId="36" xfId="0" applyFill="1" applyBorder="1" applyAlignment="1" applyProtection="1">
      <alignment horizontal="center" vertical="center" shrinkToFit="1"/>
      <protection locked="0"/>
    </xf>
    <xf numFmtId="0" fontId="0" fillId="4" borderId="40" xfId="0" applyFill="1" applyBorder="1" applyAlignment="1" applyProtection="1">
      <alignment horizontal="center" vertical="center"/>
      <protection locked="0"/>
    </xf>
    <xf numFmtId="181" fontId="0" fillId="22" borderId="0" xfId="0" applyNumberFormat="1" applyFill="1" applyProtection="1">
      <alignment vertical="center"/>
      <protection locked="0"/>
    </xf>
    <xf numFmtId="181" fontId="0" fillId="4" borderId="0" xfId="0" applyNumberFormat="1" applyFill="1" applyBorder="1" applyAlignment="1" applyProtection="1">
      <alignment vertical="center"/>
    </xf>
    <xf numFmtId="180" fontId="0" fillId="4" borderId="11" xfId="0" applyNumberFormat="1" applyFill="1" applyBorder="1" applyAlignment="1" applyProtection="1">
      <alignment vertical="center"/>
      <protection locked="0"/>
    </xf>
    <xf numFmtId="180" fontId="0" fillId="4" borderId="12" xfId="0" applyNumberFormat="1" applyFill="1" applyBorder="1" applyAlignment="1" applyProtection="1">
      <alignment vertical="center"/>
      <protection locked="0"/>
    </xf>
    <xf numFmtId="181" fontId="0" fillId="4" borderId="38" xfId="0" applyNumberFormat="1" applyFill="1" applyBorder="1" applyAlignment="1" applyProtection="1">
      <alignment vertical="center"/>
      <protection locked="0"/>
    </xf>
    <xf numFmtId="181" fontId="0" fillId="4" borderId="40" xfId="0" applyNumberFormat="1" applyFill="1" applyBorder="1" applyAlignment="1" applyProtection="1">
      <alignment vertical="center"/>
      <protection locked="0"/>
    </xf>
    <xf numFmtId="181" fontId="0" fillId="4" borderId="38" xfId="0" applyNumberFormat="1" applyFill="1" applyBorder="1" applyAlignment="1" applyProtection="1">
      <alignment horizontal="center" vertical="center"/>
      <protection locked="0"/>
    </xf>
    <xf numFmtId="20" fontId="0" fillId="4" borderId="21" xfId="0" applyNumberFormat="1" applyFont="1" applyFill="1" applyBorder="1" applyAlignment="1" applyProtection="1">
      <alignment horizontal="center" vertical="center" shrinkToFit="1"/>
      <protection locked="0"/>
    </xf>
    <xf numFmtId="181" fontId="0" fillId="4" borderId="33" xfId="0" applyNumberFormat="1" applyFont="1" applyFill="1" applyBorder="1" applyAlignment="1" applyProtection="1">
      <alignment horizontal="center" vertical="center" shrinkToFit="1"/>
      <protection locked="0"/>
    </xf>
    <xf numFmtId="20" fontId="0" fillId="4" borderId="48" xfId="0" applyNumberFormat="1" applyFont="1" applyFill="1" applyBorder="1" applyAlignment="1" applyProtection="1">
      <alignment horizontal="center" vertical="center" shrinkToFit="1"/>
      <protection locked="0"/>
    </xf>
    <xf numFmtId="176" fontId="0" fillId="4" borderId="44" xfId="0" applyNumberFormat="1" applyFill="1" applyBorder="1" applyAlignment="1" applyProtection="1">
      <alignment horizontal="center" vertical="center"/>
      <protection locked="0"/>
    </xf>
    <xf numFmtId="176" fontId="0" fillId="4" borderId="51" xfId="0" applyNumberFormat="1" applyFill="1" applyBorder="1" applyAlignment="1" applyProtection="1">
      <alignment horizontal="center" vertical="center"/>
      <protection locked="0"/>
    </xf>
    <xf numFmtId="181" fontId="0" fillId="4" borderId="21" xfId="0" applyNumberFormat="1" applyFont="1" applyFill="1" applyBorder="1" applyAlignment="1" applyProtection="1">
      <alignment horizontal="center" vertical="center" shrinkToFit="1"/>
      <protection locked="0"/>
    </xf>
    <xf numFmtId="20" fontId="0" fillId="4" borderId="33" xfId="0" applyNumberFormat="1" applyFont="1" applyFill="1" applyBorder="1" applyAlignment="1" applyProtection="1">
      <alignment horizontal="center" vertical="center" shrinkToFit="1"/>
      <protection locked="0"/>
    </xf>
    <xf numFmtId="181" fontId="0" fillId="4" borderId="22" xfId="0" applyNumberFormat="1" applyFont="1" applyFill="1" applyBorder="1" applyAlignment="1" applyProtection="1">
      <alignment horizontal="center" vertical="center" shrinkToFit="1"/>
      <protection locked="0"/>
    </xf>
    <xf numFmtId="20" fontId="0" fillId="4" borderId="22" xfId="0" applyNumberFormat="1" applyFont="1" applyFill="1" applyBorder="1" applyAlignment="1" applyProtection="1">
      <alignment horizontal="center" vertical="center" shrinkToFit="1"/>
      <protection locked="0"/>
    </xf>
    <xf numFmtId="181" fontId="0" fillId="4" borderId="43" xfId="0" applyNumberFormat="1" applyFill="1" applyBorder="1" applyAlignment="1" applyProtection="1">
      <alignment horizontal="center" vertical="center"/>
      <protection locked="0"/>
    </xf>
    <xf numFmtId="181" fontId="0" fillId="4" borderId="18" xfId="0" applyNumberFormat="1" applyFill="1" applyBorder="1" applyAlignment="1" applyProtection="1">
      <alignment horizontal="center" vertical="center"/>
      <protection locked="0"/>
    </xf>
    <xf numFmtId="181" fontId="0" fillId="4" borderId="19" xfId="0" applyNumberFormat="1" applyFill="1" applyBorder="1" applyAlignment="1" applyProtection="1">
      <alignment horizontal="center" vertical="center"/>
      <protection locked="0"/>
    </xf>
    <xf numFmtId="0" fontId="0" fillId="4" borderId="52" xfId="0" applyFill="1" applyBorder="1" applyAlignment="1" applyProtection="1">
      <alignment horizontal="center" vertical="center" shrinkToFit="1"/>
      <protection locked="0"/>
    </xf>
    <xf numFmtId="0" fontId="0" fillId="4" borderId="35" xfId="0" applyFill="1" applyBorder="1" applyAlignment="1" applyProtection="1">
      <alignment horizontal="center" vertical="center" shrinkToFit="1"/>
      <protection locked="0"/>
    </xf>
    <xf numFmtId="0" fontId="0" fillId="4" borderId="53" xfId="0" applyFill="1" applyBorder="1" applyAlignment="1" applyProtection="1">
      <alignment horizontal="center" vertical="center" shrinkToFit="1"/>
      <protection locked="0"/>
    </xf>
    <xf numFmtId="183" fontId="0" fillId="4" borderId="46" xfId="0" applyNumberFormat="1" applyFill="1" applyBorder="1" applyAlignment="1" applyProtection="1">
      <alignment horizontal="center" vertical="center"/>
      <protection locked="0"/>
    </xf>
    <xf numFmtId="181" fontId="0" fillId="0" borderId="33" xfId="0" applyNumberFormat="1" applyFont="1" applyFill="1" applyBorder="1" applyAlignment="1" applyProtection="1">
      <alignment horizontal="center" vertical="center" shrinkToFit="1"/>
      <protection locked="0"/>
    </xf>
    <xf numFmtId="183" fontId="0" fillId="4" borderId="11" xfId="0" applyNumberFormat="1" applyFill="1" applyBorder="1" applyAlignment="1" applyProtection="1">
      <alignment vertical="center"/>
      <protection locked="0"/>
    </xf>
    <xf numFmtId="183" fontId="0" fillId="22" borderId="0" xfId="0" applyNumberFormat="1" applyFill="1" applyProtection="1">
      <alignment vertical="center"/>
      <protection locked="0"/>
    </xf>
    <xf numFmtId="184" fontId="0" fillId="4" borderId="11" xfId="33" applyNumberFormat="1" applyFont="1" applyFill="1" applyBorder="1" applyAlignment="1" applyProtection="1">
      <alignment vertical="center"/>
      <protection locked="0"/>
    </xf>
    <xf numFmtId="184" fontId="0" fillId="4" borderId="38" xfId="33" applyNumberFormat="1" applyFont="1" applyFill="1" applyBorder="1" applyAlignment="1" applyProtection="1">
      <alignment vertical="center"/>
      <protection locked="0"/>
    </xf>
    <xf numFmtId="181" fontId="0" fillId="4" borderId="10" xfId="0" applyNumberFormat="1" applyFill="1" applyBorder="1" applyAlignment="1" applyProtection="1">
      <alignment vertical="center"/>
      <protection locked="0"/>
    </xf>
    <xf numFmtId="181" fontId="0" fillId="4" borderId="12" xfId="0" applyNumberFormat="1" applyFill="1" applyBorder="1" applyAlignment="1" applyProtection="1">
      <alignment vertical="center"/>
      <protection locked="0"/>
    </xf>
    <xf numFmtId="180" fontId="0" fillId="4" borderId="10" xfId="0" applyNumberFormat="1" applyFill="1" applyBorder="1" applyAlignment="1" applyProtection="1">
      <alignment vertical="center"/>
      <protection locked="0"/>
    </xf>
    <xf numFmtId="181" fontId="0" fillId="4" borderId="39" xfId="0" applyNumberFormat="1" applyFill="1" applyBorder="1" applyAlignment="1" applyProtection="1">
      <alignment vertical="center"/>
      <protection locked="0"/>
    </xf>
    <xf numFmtId="185" fontId="0" fillId="4" borderId="11" xfId="0" applyNumberFormat="1" applyFill="1" applyBorder="1" applyAlignment="1" applyProtection="1">
      <alignment vertical="center"/>
      <protection locked="0"/>
    </xf>
    <xf numFmtId="185" fontId="0" fillId="4" borderId="38" xfId="0" applyNumberFormat="1" applyFill="1" applyBorder="1" applyAlignment="1" applyProtection="1">
      <alignment vertical="center"/>
      <protection locked="0"/>
    </xf>
    <xf numFmtId="185" fontId="0" fillId="4" borderId="11" xfId="0" applyNumberFormat="1" applyFill="1" applyBorder="1" applyAlignment="1" applyProtection="1">
      <alignment horizontal="right" vertical="center"/>
      <protection locked="0"/>
    </xf>
    <xf numFmtId="184" fontId="0" fillId="4" borderId="11" xfId="0" applyNumberFormat="1" applyFill="1" applyBorder="1" applyAlignment="1" applyProtection="1">
      <alignment vertical="center"/>
      <protection locked="0"/>
    </xf>
    <xf numFmtId="182" fontId="0" fillId="4" borderId="11" xfId="0" applyNumberFormat="1" applyFill="1" applyBorder="1" applyAlignment="1" applyProtection="1">
      <alignment vertical="center"/>
      <protection locked="0"/>
    </xf>
    <xf numFmtId="182" fontId="0" fillId="4" borderId="10" xfId="0" applyNumberFormat="1" applyFill="1" applyBorder="1" applyAlignment="1" applyProtection="1">
      <alignment vertical="center"/>
      <protection locked="0"/>
    </xf>
    <xf numFmtId="182" fontId="0" fillId="4" borderId="12" xfId="0" applyNumberFormat="1" applyFill="1" applyBorder="1" applyAlignment="1" applyProtection="1">
      <alignment vertical="center"/>
      <protection locked="0"/>
    </xf>
    <xf numFmtId="38" fontId="0" fillId="22" borderId="0" xfId="0" applyNumberFormat="1" applyFill="1" applyProtection="1">
      <alignment vertical="center"/>
      <protection locked="0"/>
    </xf>
    <xf numFmtId="176" fontId="20" fillId="22" borderId="11" xfId="0" applyNumberFormat="1" applyFont="1" applyFill="1" applyBorder="1" applyProtection="1">
      <alignment vertical="center"/>
      <protection locked="0"/>
    </xf>
    <xf numFmtId="176" fontId="20" fillId="4" borderId="11" xfId="0" applyNumberFormat="1" applyFont="1" applyFill="1" applyBorder="1" applyProtection="1">
      <alignment vertical="center"/>
      <protection locked="0"/>
    </xf>
    <xf numFmtId="177" fontId="20" fillId="4" borderId="11" xfId="0" applyNumberFormat="1" applyFont="1" applyFill="1" applyBorder="1" applyAlignment="1" applyProtection="1">
      <alignment horizontal="right" vertical="center"/>
      <protection locked="0"/>
    </xf>
    <xf numFmtId="38" fontId="22" fillId="0" borderId="11" xfId="33" applyFont="1" applyFill="1" applyBorder="1" applyProtection="1">
      <alignment vertical="center"/>
      <protection locked="0"/>
    </xf>
    <xf numFmtId="176" fontId="20" fillId="4" borderId="11" xfId="0" applyNumberFormat="1" applyFont="1" applyFill="1" applyBorder="1" applyAlignment="1" applyProtection="1">
      <alignment horizontal="center" vertical="center"/>
      <protection locked="0"/>
    </xf>
    <xf numFmtId="0" fontId="20" fillId="4" borderId="11" xfId="0" applyFont="1" applyFill="1" applyBorder="1" applyProtection="1">
      <alignment vertical="center"/>
      <protection locked="0"/>
    </xf>
    <xf numFmtId="38" fontId="26" fillId="4" borderId="11" xfId="33" applyFont="1" applyFill="1" applyBorder="1" applyAlignment="1" applyProtection="1">
      <alignment horizontal="right" vertical="center"/>
      <protection locked="0"/>
    </xf>
    <xf numFmtId="38" fontId="21" fillId="0" borderId="11" xfId="33" applyFont="1" applyFill="1" applyBorder="1" applyProtection="1">
      <alignment vertical="center"/>
      <protection locked="0"/>
    </xf>
    <xf numFmtId="0" fontId="20" fillId="22" borderId="11" xfId="0" applyFont="1" applyFill="1" applyBorder="1" applyProtection="1">
      <alignment vertical="center"/>
      <protection locked="0"/>
    </xf>
    <xf numFmtId="0" fontId="20" fillId="4" borderId="11" xfId="0" applyFont="1" applyFill="1" applyBorder="1" applyAlignment="1" applyProtection="1">
      <alignment horizontal="center" vertical="center"/>
      <protection locked="0"/>
    </xf>
    <xf numFmtId="38" fontId="21" fillId="0" borderId="11" xfId="0" applyNumberFormat="1" applyFont="1" applyBorder="1" applyProtection="1">
      <alignment vertical="center"/>
      <protection locked="0"/>
    </xf>
    <xf numFmtId="0" fontId="20" fillId="4" borderId="12" xfId="0" applyFont="1" applyFill="1" applyBorder="1" applyProtection="1">
      <alignment vertical="center"/>
      <protection locked="0"/>
    </xf>
    <xf numFmtId="0" fontId="20" fillId="22" borderId="0" xfId="0" applyFont="1" applyFill="1" applyProtection="1">
      <alignment vertical="center"/>
      <protection locked="0"/>
    </xf>
    <xf numFmtId="0" fontId="21" fillId="4" borderId="13" xfId="0" applyFont="1" applyFill="1" applyBorder="1" applyProtection="1">
      <alignment vertical="center"/>
      <protection locked="0"/>
    </xf>
    <xf numFmtId="0" fontId="21" fillId="4" borderId="14" xfId="0" applyFont="1" applyFill="1" applyBorder="1" applyProtection="1">
      <alignment vertical="center"/>
      <protection locked="0"/>
    </xf>
    <xf numFmtId="186" fontId="0" fillId="22" borderId="0" xfId="0" applyNumberFormat="1" applyFill="1" applyProtection="1">
      <alignment vertical="center"/>
      <protection locked="0"/>
    </xf>
    <xf numFmtId="177" fontId="21" fillId="4" borderId="0" xfId="0" applyNumberFormat="1" applyFont="1" applyFill="1" applyAlignment="1" applyProtection="1">
      <alignment horizontal="center" vertical="center"/>
      <protection locked="0"/>
    </xf>
    <xf numFmtId="176" fontId="21" fillId="4" borderId="0" xfId="0" applyNumberFormat="1" applyFont="1" applyFill="1" applyProtection="1">
      <alignment vertical="center"/>
      <protection locked="0"/>
    </xf>
    <xf numFmtId="177" fontId="21" fillId="4" borderId="0" xfId="0" applyNumberFormat="1" applyFont="1" applyFill="1" applyProtection="1">
      <alignment vertical="center"/>
      <protection locked="0"/>
    </xf>
    <xf numFmtId="178" fontId="21" fillId="4" borderId="0" xfId="0" applyNumberFormat="1" applyFont="1" applyFill="1" applyAlignment="1" applyProtection="1">
      <alignment horizontal="center" vertical="center"/>
      <protection locked="0"/>
    </xf>
    <xf numFmtId="0" fontId="22" fillId="8" borderId="10" xfId="0" applyFont="1" applyFill="1" applyBorder="1" applyProtection="1">
      <alignment vertical="center"/>
      <protection locked="0"/>
    </xf>
    <xf numFmtId="0" fontId="0" fillId="8" borderId="11" xfId="0" applyFill="1" applyBorder="1" applyProtection="1">
      <alignment vertical="center"/>
      <protection locked="0"/>
    </xf>
    <xf numFmtId="187" fontId="0" fillId="8" borderId="12" xfId="0" applyNumberFormat="1" applyFill="1" applyBorder="1" applyAlignment="1" applyProtection="1">
      <alignment horizontal="center" vertical="center"/>
      <protection locked="0"/>
    </xf>
    <xf numFmtId="0" fontId="22" fillId="8" borderId="39" xfId="0" applyFont="1" applyFill="1" applyBorder="1" applyProtection="1">
      <alignment vertical="center"/>
      <protection locked="0"/>
    </xf>
    <xf numFmtId="0" fontId="0" fillId="8" borderId="38" xfId="0" applyFill="1" applyBorder="1" applyProtection="1">
      <alignment vertical="center"/>
      <protection locked="0"/>
    </xf>
    <xf numFmtId="188" fontId="0" fillId="8" borderId="40" xfId="0" applyNumberFormat="1" applyFill="1" applyBorder="1" applyAlignment="1" applyProtection="1">
      <alignment horizontal="center" vertical="center"/>
      <protection locked="0"/>
    </xf>
    <xf numFmtId="0" fontId="19" fillId="4" borderId="26" xfId="0" applyFont="1" applyFill="1" applyBorder="1" applyProtection="1">
      <alignment vertical="center"/>
      <protection locked="0"/>
    </xf>
    <xf numFmtId="176" fontId="0" fillId="4" borderId="59" xfId="0" applyNumberFormat="1" applyFill="1" applyBorder="1" applyAlignment="1" applyProtection="1">
      <alignment horizontal="center" vertical="center"/>
      <protection locked="0"/>
    </xf>
    <xf numFmtId="176" fontId="0" fillId="4" borderId="28" xfId="0" applyNumberFormat="1" applyFill="1" applyBorder="1" applyAlignment="1" applyProtection="1">
      <alignment horizontal="center" vertical="center"/>
      <protection locked="0"/>
    </xf>
    <xf numFmtId="176" fontId="0" fillId="4" borderId="29" xfId="0" applyNumberFormat="1" applyFill="1" applyBorder="1" applyAlignment="1" applyProtection="1">
      <alignment horizontal="center" vertical="center"/>
      <protection locked="0"/>
    </xf>
    <xf numFmtId="176" fontId="0" fillId="4" borderId="24" xfId="0" applyNumberFormat="1" applyFill="1" applyBorder="1" applyAlignment="1" applyProtection="1">
      <alignment horizontal="center" vertical="center"/>
      <protection locked="0"/>
    </xf>
    <xf numFmtId="177" fontId="0" fillId="0" borderId="58" xfId="0" applyNumberFormat="1" applyBorder="1" applyAlignment="1" applyProtection="1">
      <alignment horizontal="center" vertical="center"/>
      <protection locked="0"/>
    </xf>
    <xf numFmtId="177" fontId="0" fillId="0" borderId="30" xfId="0" applyNumberFormat="1" applyBorder="1" applyAlignment="1" applyProtection="1">
      <alignment horizontal="center"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7" fontId="0" fillId="4" borderId="27" xfId="0" applyNumberFormat="1" applyFill="1" applyBorder="1" applyAlignment="1">
      <alignment horizontal="center" vertical="center"/>
    </xf>
    <xf numFmtId="177" fontId="0" fillId="4" borderId="32" xfId="0" applyNumberFormat="1" applyFill="1" applyBorder="1" applyAlignment="1">
      <alignment horizontal="center" vertical="center"/>
    </xf>
    <xf numFmtId="177" fontId="0" fillId="4" borderId="21" xfId="0" applyNumberFormat="1" applyFill="1" applyBorder="1" applyAlignment="1">
      <alignment horizontal="center" vertical="center"/>
    </xf>
    <xf numFmtId="189" fontId="0" fillId="4" borderId="27" xfId="0" applyNumberFormat="1" applyFill="1" applyBorder="1" applyAlignment="1">
      <alignment horizontal="center" vertical="center"/>
    </xf>
    <xf numFmtId="179" fontId="0" fillId="0" borderId="15" xfId="0" applyNumberFormat="1" applyBorder="1" applyProtection="1">
      <alignment vertical="center"/>
      <protection locked="0"/>
    </xf>
    <xf numFmtId="179" fontId="0" fillId="4" borderId="33" xfId="0" applyNumberFormat="1" applyFill="1" applyBorder="1">
      <alignment vertical="center"/>
    </xf>
    <xf numFmtId="40" fontId="0" fillId="4" borderId="33" xfId="33" applyNumberFormat="1" applyFont="1" applyFill="1" applyBorder="1" applyAlignment="1" applyProtection="1">
      <alignment vertical="center"/>
      <protection locked="0"/>
    </xf>
    <xf numFmtId="0" fontId="29" fillId="24" borderId="0" xfId="0" applyFont="1" applyFill="1" applyProtection="1">
      <alignment vertical="center"/>
      <protection locked="0"/>
    </xf>
    <xf numFmtId="0" fontId="0" fillId="22" borderId="0" xfId="0" applyFill="1" applyAlignment="1" applyProtection="1">
      <alignment vertical="center" wrapText="1"/>
      <protection locked="0"/>
    </xf>
    <xf numFmtId="179" fontId="0" fillId="4" borderId="37" xfId="0" applyNumberFormat="1" applyFill="1" applyBorder="1">
      <alignment vertical="center"/>
    </xf>
    <xf numFmtId="179" fontId="0" fillId="4" borderId="73" xfId="0" applyNumberFormat="1" applyFill="1" applyBorder="1">
      <alignment vertical="center"/>
    </xf>
    <xf numFmtId="40" fontId="0" fillId="4" borderId="73" xfId="33" applyNumberFormat="1" applyFont="1" applyFill="1" applyBorder="1" applyAlignment="1" applyProtection="1">
      <alignment vertical="center"/>
    </xf>
    <xf numFmtId="179" fontId="0" fillId="22" borderId="0" xfId="0" applyNumberFormat="1" applyFill="1" applyAlignment="1" applyProtection="1">
      <alignment horizontal="right" vertical="center"/>
      <protection locked="0"/>
    </xf>
    <xf numFmtId="0" fontId="0" fillId="22" borderId="0" xfId="0" applyFill="1" applyAlignment="1" applyProtection="1">
      <alignment horizontal="center"/>
      <protection locked="0"/>
    </xf>
    <xf numFmtId="179" fontId="0" fillId="22" borderId="0" xfId="0" applyNumberFormat="1" applyFill="1" applyProtection="1">
      <alignment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7" fontId="0" fillId="25" borderId="58" xfId="0" applyNumberFormat="1" applyFill="1" applyBorder="1" applyAlignment="1" applyProtection="1">
      <alignment horizontal="center" vertical="center"/>
      <protection locked="0"/>
    </xf>
    <xf numFmtId="177" fontId="0" fillId="25" borderId="30" xfId="0" applyNumberFormat="1" applyFill="1" applyBorder="1" applyAlignment="1" applyProtection="1">
      <alignment horizontal="center" vertical="center"/>
      <protection locked="0"/>
    </xf>
    <xf numFmtId="176" fontId="0" fillId="0" borderId="58" xfId="0" applyNumberFormat="1" applyBorder="1" applyAlignment="1" applyProtection="1">
      <alignment horizontal="center" vertical="center"/>
      <protection locked="0"/>
    </xf>
    <xf numFmtId="176" fontId="0" fillId="0" borderId="30" xfId="0" applyNumberFormat="1" applyBorder="1" applyAlignment="1" applyProtection="1">
      <alignment horizontal="center"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7" fontId="0" fillId="26" borderId="58" xfId="0" applyNumberFormat="1" applyFill="1" applyBorder="1" applyAlignment="1" applyProtection="1">
      <alignment horizontal="center" vertical="center"/>
      <protection locked="0"/>
    </xf>
    <xf numFmtId="177" fontId="0" fillId="26" borderId="30" xfId="0" applyNumberFormat="1" applyFill="1" applyBorder="1" applyAlignment="1" applyProtection="1">
      <alignment horizontal="center"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2" fontId="0" fillId="22" borderId="0" xfId="0" applyNumberFormat="1" applyFill="1" applyProtection="1">
      <alignment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7" fontId="30" fillId="0" borderId="58" xfId="0" applyNumberFormat="1" applyFont="1" applyBorder="1" applyAlignment="1" applyProtection="1">
      <alignment horizontal="center" vertical="center"/>
      <protection locked="0"/>
    </xf>
    <xf numFmtId="177" fontId="30" fillId="0" borderId="30" xfId="0" applyNumberFormat="1" applyFont="1" applyBorder="1" applyAlignment="1" applyProtection="1">
      <alignment horizontal="center" vertical="center"/>
      <protection locked="0"/>
    </xf>
    <xf numFmtId="176" fontId="30" fillId="0" borderId="58" xfId="0" applyNumberFormat="1" applyFont="1" applyBorder="1" applyAlignment="1" applyProtection="1">
      <alignment horizontal="center" vertical="center"/>
      <protection locked="0"/>
    </xf>
    <xf numFmtId="179" fontId="30" fillId="0" borderId="15" xfId="0" applyNumberFormat="1" applyFont="1" applyBorder="1" applyProtection="1">
      <alignment vertical="center"/>
      <protection locked="0"/>
    </xf>
    <xf numFmtId="2" fontId="30" fillId="22" borderId="0" xfId="0" applyNumberFormat="1" applyFont="1" applyFill="1" applyProtection="1">
      <alignment vertical="center"/>
      <protection locked="0"/>
    </xf>
    <xf numFmtId="0" fontId="31" fillId="22" borderId="0" xfId="0" applyFont="1" applyFill="1" applyProtection="1">
      <alignment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7" fontId="0" fillId="4" borderId="75" xfId="0" applyNumberFormat="1" applyFill="1" applyBorder="1" applyAlignment="1" applyProtection="1">
      <alignment horizontal="center" vertical="center"/>
      <protection locked="0"/>
    </xf>
    <xf numFmtId="177" fontId="0" fillId="4" borderId="75" xfId="0" applyNumberFormat="1" applyFill="1" applyBorder="1" applyAlignment="1">
      <alignment horizontal="center" vertical="center"/>
    </xf>
    <xf numFmtId="177" fontId="0" fillId="4" borderId="76" xfId="0" applyNumberFormat="1" applyFill="1" applyBorder="1" applyAlignment="1">
      <alignment horizontal="center" vertical="center"/>
    </xf>
    <xf numFmtId="0" fontId="32" fillId="4" borderId="20" xfId="0" applyFont="1" applyFill="1" applyBorder="1" applyAlignment="1" applyProtection="1">
      <alignment horizontal="center" vertical="center" shrinkToFit="1"/>
      <protection locked="0"/>
    </xf>
    <xf numFmtId="177" fontId="32" fillId="0" borderId="58" xfId="0" applyNumberFormat="1" applyFont="1" applyBorder="1" applyAlignment="1" applyProtection="1">
      <alignment horizontal="center" vertical="center"/>
      <protection locked="0"/>
    </xf>
    <xf numFmtId="177" fontId="32" fillId="0" borderId="30" xfId="0" applyNumberFormat="1" applyFont="1" applyBorder="1" applyAlignment="1" applyProtection="1">
      <alignment horizontal="center" vertical="center"/>
      <protection locked="0"/>
    </xf>
    <xf numFmtId="177" fontId="32" fillId="4" borderId="27" xfId="0" applyNumberFormat="1" applyFont="1" applyFill="1" applyBorder="1" applyAlignment="1" applyProtection="1">
      <alignment horizontal="center" vertical="center"/>
      <protection locked="0"/>
    </xf>
    <xf numFmtId="177" fontId="32" fillId="4" borderId="27" xfId="0" applyNumberFormat="1" applyFont="1" applyFill="1" applyBorder="1" applyAlignment="1">
      <alignment horizontal="center" vertical="center"/>
    </xf>
    <xf numFmtId="177" fontId="32" fillId="4" borderId="32" xfId="0" applyNumberFormat="1" applyFont="1" applyFill="1" applyBorder="1" applyAlignment="1">
      <alignment horizontal="center" vertical="center"/>
    </xf>
    <xf numFmtId="176" fontId="32" fillId="0" borderId="58" xfId="0" applyNumberFormat="1" applyFont="1" applyBorder="1" applyAlignment="1" applyProtection="1">
      <alignment horizontal="center" vertical="center"/>
      <protection locked="0"/>
    </xf>
    <xf numFmtId="177" fontId="32" fillId="26" borderId="58" xfId="0" applyNumberFormat="1" applyFont="1" applyFill="1" applyBorder="1" applyAlignment="1" applyProtection="1">
      <alignment horizontal="center" vertical="center"/>
      <protection locked="0"/>
    </xf>
    <xf numFmtId="177" fontId="32" fillId="26" borderId="30" xfId="0" applyNumberFormat="1" applyFont="1" applyFill="1" applyBorder="1" applyAlignment="1" applyProtection="1">
      <alignment horizontal="center" vertical="center"/>
      <protection locked="0"/>
    </xf>
    <xf numFmtId="0" fontId="32" fillId="4" borderId="34" xfId="0" applyFont="1" applyFill="1" applyBorder="1" applyAlignment="1" applyProtection="1">
      <alignment horizontal="center" vertical="center" shrinkToFit="1"/>
      <protection locked="0"/>
    </xf>
    <xf numFmtId="177" fontId="32" fillId="0" borderId="74" xfId="0" applyNumberFormat="1" applyFont="1" applyBorder="1" applyAlignment="1" applyProtection="1">
      <alignment horizontal="center" vertical="center"/>
      <protection locked="0"/>
    </xf>
    <xf numFmtId="177" fontId="32" fillId="0" borderId="75" xfId="0" applyNumberFormat="1" applyFont="1" applyBorder="1" applyAlignment="1" applyProtection="1">
      <alignment horizontal="center" vertical="center"/>
      <protection locked="0"/>
    </xf>
    <xf numFmtId="177" fontId="32" fillId="4" borderId="75" xfId="0" applyNumberFormat="1" applyFont="1" applyFill="1" applyBorder="1" applyAlignment="1" applyProtection="1">
      <alignment horizontal="center" vertical="center"/>
      <protection locked="0"/>
    </xf>
    <xf numFmtId="177" fontId="32" fillId="4" borderId="75" xfId="0" applyNumberFormat="1" applyFont="1" applyFill="1" applyBorder="1" applyAlignment="1">
      <alignment horizontal="center" vertical="center"/>
    </xf>
    <xf numFmtId="177" fontId="32" fillId="4" borderId="76" xfId="0" applyNumberFormat="1" applyFont="1" applyFill="1" applyBorder="1" applyAlignment="1">
      <alignment horizontal="center" vertical="center"/>
    </xf>
    <xf numFmtId="179" fontId="33" fillId="0" borderId="15" xfId="0" applyNumberFormat="1" applyFont="1" applyBorder="1" applyProtection="1">
      <alignment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7" fontId="33" fillId="0" borderId="58" xfId="0" applyNumberFormat="1" applyFont="1" applyBorder="1" applyAlignment="1" applyProtection="1">
      <alignment horizontal="center" vertical="center"/>
      <protection locked="0"/>
    </xf>
    <xf numFmtId="177" fontId="33" fillId="0" borderId="30" xfId="0" applyNumberFormat="1" applyFont="1" applyBorder="1" applyAlignment="1" applyProtection="1">
      <alignment horizontal="center" vertical="center"/>
      <protection locked="0"/>
    </xf>
    <xf numFmtId="177" fontId="33" fillId="4" borderId="27" xfId="0" applyNumberFormat="1" applyFont="1" applyFill="1" applyBorder="1" applyAlignment="1" applyProtection="1">
      <alignment horizontal="center" vertical="center"/>
      <protection locked="0"/>
    </xf>
    <xf numFmtId="177" fontId="33" fillId="4" borderId="27" xfId="0" applyNumberFormat="1" applyFont="1" applyFill="1" applyBorder="1" applyAlignment="1">
      <alignment horizontal="center" vertical="center"/>
    </xf>
    <xf numFmtId="177" fontId="33" fillId="4" borderId="32" xfId="0" applyNumberFormat="1" applyFont="1" applyFill="1" applyBorder="1" applyAlignment="1">
      <alignment horizontal="center" vertical="center"/>
    </xf>
    <xf numFmtId="176" fontId="33" fillId="0" borderId="58" xfId="0" applyNumberFormat="1" applyFont="1" applyBorder="1" applyAlignment="1" applyProtection="1">
      <alignment horizontal="center"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7" fontId="32" fillId="25" borderId="27" xfId="0" applyNumberFormat="1" applyFont="1" applyFill="1" applyBorder="1" applyAlignment="1" applyProtection="1">
      <alignment horizontal="center" vertical="center"/>
      <protection locked="0"/>
    </xf>
    <xf numFmtId="177" fontId="32" fillId="25" borderId="27" xfId="0" applyNumberFormat="1" applyFont="1" applyFill="1" applyBorder="1" applyAlignment="1">
      <alignment horizontal="center" vertical="center"/>
    </xf>
    <xf numFmtId="177" fontId="32" fillId="25" borderId="32" xfId="0" applyNumberFormat="1" applyFont="1" applyFill="1" applyBorder="1" applyAlignment="1">
      <alignment horizontal="center" vertical="center"/>
    </xf>
    <xf numFmtId="177" fontId="32" fillId="25" borderId="58" xfId="0" applyNumberFormat="1" applyFont="1" applyFill="1" applyBorder="1" applyAlignment="1" applyProtection="1">
      <alignment horizontal="center" vertical="center"/>
      <protection locked="0"/>
    </xf>
    <xf numFmtId="177" fontId="32" fillId="25" borderId="30" xfId="0" applyNumberFormat="1" applyFont="1" applyFill="1" applyBorder="1" applyAlignment="1" applyProtection="1">
      <alignment horizontal="center" vertical="center"/>
      <protection locked="0"/>
    </xf>
    <xf numFmtId="177" fontId="0" fillId="25" borderId="27" xfId="0" applyNumberFormat="1" applyFill="1" applyBorder="1" applyAlignment="1" applyProtection="1">
      <alignment horizontal="center" vertical="center"/>
      <protection locked="0"/>
    </xf>
    <xf numFmtId="177" fontId="0" fillId="25" borderId="27" xfId="0" applyNumberFormat="1" applyFill="1" applyBorder="1" applyAlignment="1">
      <alignment horizontal="center" vertical="center"/>
    </xf>
    <xf numFmtId="177" fontId="0" fillId="25" borderId="32" xfId="0" applyNumberFormat="1" applyFill="1" applyBorder="1" applyAlignment="1">
      <alignment horizontal="center" vertical="center"/>
    </xf>
    <xf numFmtId="177" fontId="0" fillId="25" borderId="21" xfId="0" applyNumberFormat="1" applyFill="1" applyBorder="1" applyAlignment="1">
      <alignment horizontal="center" vertical="center"/>
    </xf>
    <xf numFmtId="189" fontId="0" fillId="25" borderId="27" xfId="0" applyNumberFormat="1" applyFill="1" applyBorder="1" applyAlignment="1">
      <alignment horizontal="center" vertical="center"/>
    </xf>
    <xf numFmtId="179" fontId="33" fillId="25" borderId="15" xfId="0" applyNumberFormat="1" applyFont="1" applyFill="1" applyBorder="1" applyProtection="1">
      <alignment vertical="center"/>
      <protection locked="0"/>
    </xf>
    <xf numFmtId="179" fontId="0" fillId="25" borderId="33" xfId="0" applyNumberFormat="1" applyFill="1" applyBorder="1">
      <alignment vertical="center"/>
    </xf>
    <xf numFmtId="40" fontId="0" fillId="25" borderId="33" xfId="33" applyNumberFormat="1" applyFont="1" applyFill="1" applyBorder="1" applyAlignment="1" applyProtection="1">
      <alignment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7" fontId="32" fillId="27" borderId="58" xfId="0" applyNumberFormat="1" applyFont="1" applyFill="1" applyBorder="1" applyAlignment="1" applyProtection="1">
      <alignment horizontal="center" vertical="center"/>
      <protection locked="0"/>
    </xf>
    <xf numFmtId="177" fontId="32" fillId="27" borderId="30" xfId="0" applyNumberFormat="1" applyFont="1" applyFill="1" applyBorder="1" applyAlignment="1" applyProtection="1">
      <alignment horizontal="center" vertical="center"/>
      <protection locked="0"/>
    </xf>
    <xf numFmtId="177" fontId="32" fillId="28" borderId="27" xfId="0" applyNumberFormat="1" applyFont="1" applyFill="1" applyBorder="1" applyAlignment="1">
      <alignment horizontal="center" vertical="center"/>
    </xf>
    <xf numFmtId="177" fontId="32" fillId="28" borderId="32" xfId="0" applyNumberFormat="1" applyFont="1" applyFill="1" applyBorder="1" applyAlignment="1">
      <alignment horizontal="center" vertical="center"/>
    </xf>
    <xf numFmtId="177" fontId="0" fillId="28" borderId="27" xfId="0" applyNumberFormat="1" applyFill="1" applyBorder="1" applyAlignment="1">
      <alignment horizontal="center" vertical="center"/>
    </xf>
    <xf numFmtId="177" fontId="0" fillId="28" borderId="32" xfId="0" applyNumberFormat="1" applyFill="1" applyBorder="1" applyAlignment="1">
      <alignment horizontal="center" vertical="center"/>
    </xf>
    <xf numFmtId="177" fontId="0" fillId="28" borderId="21" xfId="0" applyNumberFormat="1" applyFill="1" applyBorder="1" applyAlignment="1">
      <alignment horizontal="center" vertical="center"/>
    </xf>
    <xf numFmtId="189" fontId="0" fillId="28" borderId="27" xfId="0" applyNumberFormat="1" applyFill="1" applyBorder="1" applyAlignment="1">
      <alignment horizontal="center" vertical="center"/>
    </xf>
    <xf numFmtId="179" fontId="0" fillId="28" borderId="33" xfId="0" applyNumberFormat="1" applyFill="1" applyBorder="1">
      <alignment vertical="center"/>
    </xf>
    <xf numFmtId="40" fontId="0" fillId="28" borderId="33" xfId="33" applyNumberFormat="1" applyFont="1" applyFill="1" applyBorder="1" applyAlignment="1" applyProtection="1">
      <alignment vertical="center"/>
      <protection locked="0"/>
    </xf>
    <xf numFmtId="179" fontId="33" fillId="26" borderId="15" xfId="0" applyNumberFormat="1" applyFont="1" applyFill="1" applyBorder="1" applyProtection="1">
      <alignment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0" fontId="31" fillId="24" borderId="0" xfId="0" applyFont="1" applyFill="1" applyProtection="1">
      <alignment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0" fontId="30" fillId="4" borderId="20" xfId="0" applyFont="1" applyFill="1" applyBorder="1" applyAlignment="1" applyProtection="1">
      <alignment horizontal="center" vertical="center" shrinkToFit="1"/>
      <protection locked="0"/>
    </xf>
    <xf numFmtId="177" fontId="31" fillId="0" borderId="58" xfId="0" applyNumberFormat="1" applyFont="1" applyBorder="1" applyAlignment="1" applyProtection="1">
      <alignment horizontal="center" vertical="center"/>
      <protection locked="0"/>
    </xf>
    <xf numFmtId="177" fontId="31" fillId="0" borderId="30" xfId="0" applyNumberFormat="1" applyFont="1" applyBorder="1" applyAlignment="1" applyProtection="1">
      <alignment horizontal="center" vertical="center"/>
      <protection locked="0"/>
    </xf>
    <xf numFmtId="177" fontId="31" fillId="4" borderId="27" xfId="0" applyNumberFormat="1" applyFont="1" applyFill="1" applyBorder="1" applyAlignment="1" applyProtection="1">
      <alignment horizontal="center" vertical="center"/>
      <protection locked="0"/>
    </xf>
    <xf numFmtId="177" fontId="31" fillId="4" borderId="27" xfId="0" applyNumberFormat="1" applyFont="1" applyFill="1" applyBorder="1" applyAlignment="1">
      <alignment horizontal="center" vertical="center"/>
    </xf>
    <xf numFmtId="177" fontId="31" fillId="4" borderId="32" xfId="0" applyNumberFormat="1" applyFont="1" applyFill="1" applyBorder="1" applyAlignment="1">
      <alignment horizontal="center" vertical="center"/>
    </xf>
    <xf numFmtId="176" fontId="31" fillId="0" borderId="58" xfId="0" applyNumberFormat="1" applyFont="1" applyBorder="1" applyAlignment="1" applyProtection="1">
      <alignment horizontal="center" vertical="center"/>
      <protection locked="0"/>
    </xf>
    <xf numFmtId="177" fontId="31" fillId="26" borderId="30" xfId="0" applyNumberFormat="1" applyFont="1" applyFill="1" applyBorder="1" applyAlignment="1" applyProtection="1">
      <alignment horizontal="center" vertical="center"/>
      <protection locked="0"/>
    </xf>
    <xf numFmtId="177" fontId="31" fillId="4" borderId="21" xfId="0" applyNumberFormat="1" applyFont="1" applyFill="1" applyBorder="1" applyAlignment="1">
      <alignment horizontal="center" vertical="center"/>
    </xf>
    <xf numFmtId="189" fontId="31" fillId="4" borderId="27" xfId="0" applyNumberFormat="1" applyFont="1" applyFill="1" applyBorder="1" applyAlignment="1">
      <alignment horizontal="center" vertical="center"/>
    </xf>
    <xf numFmtId="179" fontId="31" fillId="0" borderId="15" xfId="0" applyNumberFormat="1" applyFont="1" applyBorder="1" applyProtection="1">
      <alignment vertical="center"/>
      <protection locked="0"/>
    </xf>
    <xf numFmtId="179" fontId="31" fillId="4" borderId="33" xfId="0" applyNumberFormat="1" applyFont="1" applyFill="1" applyBorder="1">
      <alignment vertical="center"/>
    </xf>
    <xf numFmtId="40" fontId="31" fillId="4" borderId="33" xfId="33" applyNumberFormat="1" applyFont="1" applyFill="1" applyBorder="1" applyAlignment="1" applyProtection="1">
      <alignment vertical="center"/>
      <protection locked="0"/>
    </xf>
    <xf numFmtId="0" fontId="33" fillId="4" borderId="20" xfId="0" applyFont="1" applyFill="1" applyBorder="1" applyAlignment="1" applyProtection="1">
      <alignment horizontal="center" vertical="center" shrinkToFit="1"/>
      <protection locked="0"/>
    </xf>
    <xf numFmtId="179" fontId="32" fillId="0" borderId="15" xfId="0" applyNumberFormat="1" applyFont="1" applyBorder="1" applyProtection="1">
      <alignment vertical="center"/>
      <protection locked="0"/>
    </xf>
    <xf numFmtId="179" fontId="32" fillId="4" borderId="33" xfId="0" applyNumberFormat="1" applyFont="1" applyFill="1" applyBorder="1">
      <alignment vertical="center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40" fontId="32" fillId="4" borderId="33" xfId="33" applyNumberFormat="1" applyFont="1" applyFill="1" applyBorder="1" applyAlignment="1" applyProtection="1">
      <alignment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0" fontId="32" fillId="22" borderId="0" xfId="0" applyFont="1" applyFill="1" applyProtection="1">
      <alignment vertical="center"/>
      <protection locked="0"/>
    </xf>
    <xf numFmtId="2" fontId="32" fillId="22" borderId="0" xfId="0" applyNumberFormat="1" applyFont="1" applyFill="1" applyProtection="1">
      <alignment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176" fontId="20" fillId="0" borderId="11" xfId="0" applyNumberFormat="1" applyFont="1" applyBorder="1" applyAlignment="1" applyProtection="1">
      <alignment horizontal="center" vertical="center"/>
      <protection locked="0"/>
    </xf>
    <xf numFmtId="0" fontId="20" fillId="4" borderId="11" xfId="0" applyFont="1" applyFill="1" applyBorder="1" applyAlignment="1" applyProtection="1">
      <alignment horizontal="right" vertical="center"/>
      <protection locked="0"/>
    </xf>
    <xf numFmtId="38" fontId="21" fillId="0" borderId="11" xfId="33" applyFont="1" applyFill="1" applyBorder="1" applyAlignment="1" applyProtection="1">
      <alignment vertical="center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21" fillId="4" borderId="42" xfId="0" applyFont="1" applyFill="1" applyBorder="1" applyAlignment="1" applyProtection="1">
      <alignment horizontal="center" vertical="center"/>
      <protection locked="0"/>
    </xf>
    <xf numFmtId="0" fontId="21" fillId="4" borderId="13" xfId="0" applyFont="1" applyFill="1" applyBorder="1" applyAlignment="1" applyProtection="1">
      <alignment horizontal="center" vertical="center"/>
      <protection locked="0"/>
    </xf>
    <xf numFmtId="177" fontId="21" fillId="4" borderId="13" xfId="0" applyNumberFormat="1" applyFont="1" applyFill="1" applyBorder="1" applyAlignment="1" applyProtection="1">
      <alignment horizontal="center" vertical="center"/>
      <protection locked="0"/>
    </xf>
    <xf numFmtId="0" fontId="21" fillId="8" borderId="54" xfId="0" applyFont="1" applyFill="1" applyBorder="1" applyProtection="1">
      <alignment vertical="center"/>
      <protection locked="0"/>
    </xf>
    <xf numFmtId="0" fontId="21" fillId="8" borderId="55" xfId="0" applyFont="1" applyFill="1" applyBorder="1" applyProtection="1">
      <alignment vertical="center"/>
      <protection locked="0"/>
    </xf>
    <xf numFmtId="0" fontId="21" fillId="8" borderId="57" xfId="0" applyFont="1" applyFill="1" applyBorder="1" applyProtection="1">
      <alignment vertical="center"/>
      <protection locked="0"/>
    </xf>
    <xf numFmtId="0" fontId="21" fillId="8" borderId="27" xfId="0" applyFont="1" applyFill="1" applyBorder="1" applyProtection="1">
      <alignment vertical="center"/>
      <protection locked="0"/>
    </xf>
    <xf numFmtId="38" fontId="19" fillId="8" borderId="55" xfId="33" applyFont="1" applyFill="1" applyBorder="1" applyAlignment="1" applyProtection="1">
      <alignment vertical="center"/>
    </xf>
    <xf numFmtId="38" fontId="19" fillId="8" borderId="27" xfId="33" applyFont="1" applyFill="1" applyBorder="1" applyAlignment="1" applyProtection="1">
      <alignment vertical="center"/>
    </xf>
    <xf numFmtId="38" fontId="19" fillId="8" borderId="55" xfId="33" applyFont="1" applyFill="1" applyBorder="1" applyAlignment="1" applyProtection="1">
      <alignment vertical="center"/>
      <protection locked="0"/>
    </xf>
    <xf numFmtId="38" fontId="19" fillId="8" borderId="56" xfId="33" applyFont="1" applyFill="1" applyBorder="1" applyAlignment="1" applyProtection="1">
      <alignment vertical="center"/>
      <protection locked="0"/>
    </xf>
    <xf numFmtId="38" fontId="19" fillId="8" borderId="27" xfId="33" applyFont="1" applyFill="1" applyBorder="1" applyAlignment="1" applyProtection="1">
      <alignment vertical="center"/>
      <protection locked="0"/>
    </xf>
    <xf numFmtId="38" fontId="19" fillId="8" borderId="32" xfId="33" applyFont="1" applyFill="1" applyBorder="1" applyAlignment="1" applyProtection="1">
      <alignment vertical="center"/>
      <protection locked="0"/>
    </xf>
    <xf numFmtId="177" fontId="21" fillId="4" borderId="30" xfId="0" applyNumberFormat="1" applyFont="1" applyFill="1" applyBorder="1" applyAlignment="1" applyProtection="1">
      <alignment horizontal="center" vertical="center"/>
      <protection locked="0"/>
    </xf>
    <xf numFmtId="178" fontId="21" fillId="4" borderId="30" xfId="0" applyNumberFormat="1" applyFont="1" applyFill="1" applyBorder="1" applyAlignment="1" applyProtection="1">
      <alignment horizontal="center" vertical="center"/>
      <protection locked="0"/>
    </xf>
    <xf numFmtId="178" fontId="21" fillId="4" borderId="31" xfId="0" applyNumberFormat="1" applyFont="1" applyFill="1" applyBorder="1" applyAlignment="1" applyProtection="1">
      <alignment horizontal="center" vertical="center"/>
      <protection locked="0"/>
    </xf>
    <xf numFmtId="177" fontId="21" fillId="4" borderId="27" xfId="0" applyNumberFormat="1" applyFont="1" applyFill="1" applyBorder="1" applyAlignment="1" applyProtection="1">
      <alignment horizontal="center" vertical="center"/>
      <protection locked="0"/>
    </xf>
    <xf numFmtId="178" fontId="21" fillId="4" borderId="27" xfId="0" applyNumberFormat="1" applyFont="1" applyFill="1" applyBorder="1" applyAlignment="1" applyProtection="1">
      <alignment horizontal="center" vertical="center"/>
      <protection locked="0"/>
    </xf>
    <xf numFmtId="178" fontId="21" fillId="4" borderId="32" xfId="0" applyNumberFormat="1" applyFont="1" applyFill="1" applyBorder="1" applyAlignment="1" applyProtection="1">
      <alignment horizontal="center" vertical="center"/>
      <protection locked="0"/>
    </xf>
    <xf numFmtId="178" fontId="0" fillId="8" borderId="57" xfId="0" applyNumberFormat="1" applyFill="1" applyBorder="1" applyProtection="1">
      <alignment vertical="center"/>
      <protection locked="0"/>
    </xf>
    <xf numFmtId="178" fontId="0" fillId="8" borderId="27" xfId="0" applyNumberFormat="1" applyFill="1" applyBorder="1" applyProtection="1">
      <alignment vertical="center"/>
      <protection locked="0"/>
    </xf>
    <xf numFmtId="177" fontId="21" fillId="4" borderId="28" xfId="0" applyNumberFormat="1" applyFont="1" applyFill="1" applyBorder="1" applyAlignment="1" applyProtection="1">
      <alignment horizontal="center" vertical="center"/>
      <protection locked="0"/>
    </xf>
    <xf numFmtId="178" fontId="21" fillId="4" borderId="28" xfId="0" applyNumberFormat="1" applyFont="1" applyFill="1" applyBorder="1" applyAlignment="1" applyProtection="1">
      <alignment horizontal="center" vertical="center"/>
      <protection locked="0"/>
    </xf>
    <xf numFmtId="178" fontId="21" fillId="4" borderId="29" xfId="0" applyNumberFormat="1" applyFont="1" applyFill="1" applyBorder="1" applyAlignment="1" applyProtection="1">
      <alignment horizontal="center" vertical="center"/>
      <protection locked="0"/>
    </xf>
    <xf numFmtId="178" fontId="0" fillId="8" borderId="58" xfId="0" applyNumberFormat="1" applyFill="1" applyBorder="1" applyProtection="1">
      <alignment vertical="center"/>
      <protection locked="0"/>
    </xf>
    <xf numFmtId="178" fontId="0" fillId="8" borderId="30" xfId="0" applyNumberFormat="1" applyFill="1" applyBorder="1" applyProtection="1">
      <alignment vertical="center"/>
      <protection locked="0"/>
    </xf>
    <xf numFmtId="178" fontId="0" fillId="8" borderId="59" xfId="0" applyNumberFormat="1" applyFill="1" applyBorder="1" applyProtection="1">
      <alignment vertical="center"/>
      <protection locked="0"/>
    </xf>
    <xf numFmtId="178" fontId="0" fillId="8" borderId="28" xfId="0" applyNumberFormat="1" applyFill="1" applyBorder="1" applyProtection="1">
      <alignment vertical="center"/>
      <protection locked="0"/>
    </xf>
    <xf numFmtId="38" fontId="19" fillId="8" borderId="30" xfId="33" applyFont="1" applyFill="1" applyBorder="1" applyAlignment="1" applyProtection="1">
      <alignment vertical="center"/>
    </xf>
    <xf numFmtId="38" fontId="19" fillId="8" borderId="28" xfId="33" applyFont="1" applyFill="1" applyBorder="1" applyAlignment="1" applyProtection="1">
      <alignment vertical="center"/>
    </xf>
    <xf numFmtId="0" fontId="21" fillId="8" borderId="30" xfId="0" applyFont="1" applyFill="1" applyBorder="1" applyProtection="1">
      <alignment vertical="center"/>
      <protection locked="0"/>
    </xf>
    <xf numFmtId="0" fontId="21" fillId="8" borderId="28" xfId="0" applyFont="1" applyFill="1" applyBorder="1" applyProtection="1">
      <alignment vertical="center"/>
      <protection locked="0"/>
    </xf>
    <xf numFmtId="38" fontId="19" fillId="8" borderId="30" xfId="33" applyFont="1" applyFill="1" applyBorder="1" applyAlignment="1" applyProtection="1">
      <alignment vertical="center"/>
      <protection locked="0"/>
    </xf>
    <xf numFmtId="38" fontId="19" fillId="8" borderId="31" xfId="33" applyFont="1" applyFill="1" applyBorder="1" applyAlignment="1" applyProtection="1">
      <alignment vertical="center"/>
      <protection locked="0"/>
    </xf>
    <xf numFmtId="38" fontId="19" fillId="8" borderId="28" xfId="33" applyFont="1" applyFill="1" applyBorder="1" applyAlignment="1" applyProtection="1">
      <alignment vertical="center"/>
      <protection locked="0"/>
    </xf>
    <xf numFmtId="38" fontId="19" fillId="8" borderId="29" xfId="33" applyFont="1" applyFill="1" applyBorder="1" applyAlignment="1" applyProtection="1">
      <alignment vertical="center"/>
      <protection locked="0"/>
    </xf>
    <xf numFmtId="177" fontId="21" fillId="4" borderId="14" xfId="0" applyNumberFormat="1" applyFont="1" applyFill="1" applyBorder="1" applyAlignment="1" applyProtection="1">
      <alignment horizontal="center" vertical="center"/>
      <protection locked="0"/>
    </xf>
    <xf numFmtId="178" fontId="27" fillId="0" borderId="26" xfId="0" applyNumberFormat="1" applyFont="1" applyBorder="1" applyAlignment="1" applyProtection="1">
      <alignment horizontal="center" vertical="center" wrapText="1"/>
      <protection locked="0"/>
    </xf>
    <xf numFmtId="178" fontId="27" fillId="0" borderId="41" xfId="0" applyNumberFormat="1" applyFont="1" applyBorder="1" applyAlignment="1" applyProtection="1">
      <alignment horizontal="center" vertical="center" wrapText="1"/>
      <protection locked="0"/>
    </xf>
    <xf numFmtId="178" fontId="27" fillId="0" borderId="44" xfId="0" applyNumberFormat="1" applyFont="1" applyBorder="1" applyAlignment="1" applyProtection="1">
      <alignment horizontal="center" vertical="center" wrapText="1"/>
      <protection locked="0"/>
    </xf>
    <xf numFmtId="178" fontId="27" fillId="0" borderId="60" xfId="0" applyNumberFormat="1" applyFont="1" applyBorder="1" applyAlignment="1" applyProtection="1">
      <alignment horizontal="center" vertical="center" wrapText="1"/>
      <protection locked="0"/>
    </xf>
    <xf numFmtId="178" fontId="27" fillId="0" borderId="0" xfId="0" applyNumberFormat="1" applyFont="1" applyAlignment="1" applyProtection="1">
      <alignment horizontal="center" vertical="center" wrapText="1"/>
      <protection locked="0"/>
    </xf>
    <xf numFmtId="178" fontId="27" fillId="0" borderId="61" xfId="0" applyNumberFormat="1" applyFont="1" applyBorder="1" applyAlignment="1" applyProtection="1">
      <alignment horizontal="center" vertical="center" wrapText="1"/>
      <protection locked="0"/>
    </xf>
    <xf numFmtId="178" fontId="27" fillId="0" borderId="39" xfId="0" applyNumberFormat="1" applyFont="1" applyBorder="1" applyAlignment="1" applyProtection="1">
      <alignment horizontal="center" vertical="center" wrapText="1"/>
      <protection locked="0"/>
    </xf>
    <xf numFmtId="178" fontId="27" fillId="0" borderId="38" xfId="0" applyNumberFormat="1" applyFont="1" applyBorder="1" applyAlignment="1" applyProtection="1">
      <alignment horizontal="center" vertical="center" wrapText="1"/>
      <protection locked="0"/>
    </xf>
    <xf numFmtId="178" fontId="27" fillId="0" borderId="40" xfId="0" applyNumberFormat="1" applyFont="1" applyBorder="1" applyAlignment="1" applyProtection="1">
      <alignment horizontal="center" vertical="center" wrapText="1"/>
      <protection locked="0"/>
    </xf>
    <xf numFmtId="177" fontId="21" fillId="4" borderId="31" xfId="0" applyNumberFormat="1" applyFont="1" applyFill="1" applyBorder="1" applyAlignment="1" applyProtection="1">
      <alignment horizontal="center" vertical="center"/>
      <protection locked="0"/>
    </xf>
    <xf numFmtId="177" fontId="21" fillId="4" borderId="32" xfId="0" applyNumberFormat="1" applyFont="1" applyFill="1" applyBorder="1" applyAlignment="1" applyProtection="1">
      <alignment horizontal="center" vertical="center"/>
      <protection locked="0"/>
    </xf>
    <xf numFmtId="177" fontId="21" fillId="4" borderId="29" xfId="0" applyNumberFormat="1" applyFont="1" applyFill="1" applyBorder="1" applyAlignment="1" applyProtection="1">
      <alignment horizontal="center" vertical="center"/>
      <protection locked="0"/>
    </xf>
    <xf numFmtId="0" fontId="28" fillId="8" borderId="26" xfId="0" applyFont="1" applyFill="1" applyBorder="1" applyAlignment="1" applyProtection="1">
      <alignment horizontal="center" vertical="center"/>
      <protection locked="0"/>
    </xf>
    <xf numFmtId="0" fontId="28" fillId="8" borderId="41" xfId="0" applyFont="1" applyFill="1" applyBorder="1" applyAlignment="1" applyProtection="1">
      <alignment horizontal="center" vertical="center"/>
      <protection locked="0"/>
    </xf>
    <xf numFmtId="0" fontId="28" fillId="8" borderId="44" xfId="0" applyFont="1" applyFill="1" applyBorder="1" applyAlignment="1" applyProtection="1">
      <alignment horizontal="center" vertical="center"/>
      <protection locked="0"/>
    </xf>
    <xf numFmtId="0" fontId="28" fillId="8" borderId="39" xfId="0" applyFont="1" applyFill="1" applyBorder="1" applyAlignment="1" applyProtection="1">
      <alignment horizontal="center" vertical="center"/>
      <protection locked="0"/>
    </xf>
    <xf numFmtId="0" fontId="28" fillId="8" borderId="38" xfId="0" applyFont="1" applyFill="1" applyBorder="1" applyAlignment="1" applyProtection="1">
      <alignment horizontal="center" vertical="center"/>
      <protection locked="0"/>
    </xf>
    <xf numFmtId="0" fontId="28" fillId="8" borderId="40" xfId="0" applyFont="1" applyFill="1" applyBorder="1" applyAlignment="1" applyProtection="1">
      <alignment horizontal="center" vertical="center"/>
      <protection locked="0"/>
    </xf>
    <xf numFmtId="176" fontId="0" fillId="4" borderId="54" xfId="0" applyNumberFormat="1" applyFill="1" applyBorder="1" applyAlignment="1" applyProtection="1">
      <alignment horizontal="center" vertical="center"/>
      <protection locked="0"/>
    </xf>
    <xf numFmtId="176" fontId="0" fillId="4" borderId="55" xfId="0" applyNumberFormat="1" applyFill="1" applyBorder="1" applyAlignment="1" applyProtection="1">
      <alignment horizontal="center" vertical="center"/>
      <protection locked="0"/>
    </xf>
    <xf numFmtId="176" fontId="0" fillId="4" borderId="56" xfId="0" applyNumberFormat="1" applyFill="1" applyBorder="1" applyAlignment="1" applyProtection="1">
      <alignment horizontal="center" vertical="center"/>
      <protection locked="0"/>
    </xf>
    <xf numFmtId="177" fontId="0" fillId="4" borderId="54" xfId="0" applyNumberFormat="1" applyFill="1" applyBorder="1" applyAlignment="1" applyProtection="1">
      <alignment horizontal="center" vertical="center"/>
      <protection locked="0"/>
    </xf>
    <xf numFmtId="177" fontId="0" fillId="4" borderId="55" xfId="0" applyNumberFormat="1" applyFill="1" applyBorder="1" applyAlignment="1" applyProtection="1">
      <alignment horizontal="center" vertical="center"/>
      <protection locked="0"/>
    </xf>
    <xf numFmtId="177" fontId="0" fillId="4" borderId="56" xfId="0" applyNumberFormat="1" applyFill="1" applyBorder="1" applyAlignment="1" applyProtection="1">
      <alignment horizontal="center" vertical="center"/>
      <protection locked="0"/>
    </xf>
    <xf numFmtId="177" fontId="0" fillId="4" borderId="16" xfId="0" applyNumberFormat="1" applyFill="1" applyBorder="1" applyAlignment="1" applyProtection="1">
      <alignment horizontal="center" vertical="center"/>
      <protection locked="0"/>
    </xf>
    <xf numFmtId="177" fontId="0" fillId="4" borderId="21" xfId="0" applyNumberFormat="1" applyFill="1" applyBorder="1" applyAlignment="1" applyProtection="1">
      <alignment horizontal="center" vertical="center"/>
      <protection locked="0"/>
    </xf>
    <xf numFmtId="177" fontId="0" fillId="4" borderId="27" xfId="0" applyNumberFormat="1" applyFill="1" applyBorder="1" applyAlignment="1" applyProtection="1">
      <alignment horizontal="center" vertical="center"/>
      <protection locked="0"/>
    </xf>
    <xf numFmtId="0" fontId="21" fillId="4" borderId="55" xfId="0" applyFont="1" applyFill="1" applyBorder="1" applyAlignment="1" applyProtection="1">
      <alignment horizontal="center" vertical="center" wrapText="1"/>
      <protection locked="0"/>
    </xf>
    <xf numFmtId="0" fontId="21" fillId="4" borderId="27" xfId="0" applyFont="1" applyFill="1" applyBorder="1" applyAlignment="1" applyProtection="1">
      <alignment horizontal="center" vertical="center" wrapText="1"/>
      <protection locked="0"/>
    </xf>
    <xf numFmtId="0" fontId="21" fillId="4" borderId="28" xfId="0" applyFont="1" applyFill="1" applyBorder="1" applyAlignment="1" applyProtection="1">
      <alignment horizontal="center" vertical="center" wrapText="1"/>
      <protection locked="0"/>
    </xf>
    <xf numFmtId="0" fontId="21" fillId="4" borderId="55" xfId="0" applyFont="1" applyFill="1" applyBorder="1" applyAlignment="1" applyProtection="1">
      <alignment horizontal="center" vertical="center"/>
      <protection locked="0"/>
    </xf>
    <xf numFmtId="0" fontId="21" fillId="4" borderId="56" xfId="0" applyFont="1" applyFill="1" applyBorder="1" applyAlignment="1" applyProtection="1">
      <alignment horizontal="center" vertical="center"/>
      <protection locked="0"/>
    </xf>
    <xf numFmtId="0" fontId="21" fillId="4" borderId="27" xfId="0" applyFont="1" applyFill="1" applyBorder="1" applyAlignment="1" applyProtection="1">
      <alignment horizontal="center" vertical="center"/>
      <protection locked="0"/>
    </xf>
    <xf numFmtId="0" fontId="21" fillId="4" borderId="32" xfId="0" applyFont="1" applyFill="1" applyBorder="1" applyAlignment="1" applyProtection="1">
      <alignment horizontal="center" vertical="center"/>
      <protection locked="0"/>
    </xf>
    <xf numFmtId="0" fontId="21" fillId="4" borderId="28" xfId="0" applyFont="1" applyFill="1" applyBorder="1" applyAlignment="1" applyProtection="1">
      <alignment horizontal="center" vertical="center"/>
      <protection locked="0"/>
    </xf>
    <xf numFmtId="0" fontId="21" fillId="4" borderId="29" xfId="0" applyFont="1" applyFill="1" applyBorder="1" applyAlignment="1" applyProtection="1">
      <alignment horizontal="center" vertical="center"/>
      <protection locked="0"/>
    </xf>
    <xf numFmtId="0" fontId="0" fillId="4" borderId="26" xfId="0" applyFill="1" applyBorder="1" applyAlignment="1" applyProtection="1">
      <alignment horizontal="center" vertical="center" wrapText="1"/>
      <protection locked="0"/>
    </xf>
    <xf numFmtId="0" fontId="0" fillId="4" borderId="60" xfId="0" applyFill="1" applyBorder="1" applyAlignment="1" applyProtection="1">
      <alignment horizontal="center" vertical="center"/>
      <protection locked="0"/>
    </xf>
    <xf numFmtId="0" fontId="0" fillId="4" borderId="39" xfId="0" applyFill="1" applyBorder="1" applyAlignment="1" applyProtection="1">
      <alignment horizontal="center" vertical="center"/>
      <protection locked="0"/>
    </xf>
    <xf numFmtId="179" fontId="0" fillId="4" borderId="17" xfId="0" applyNumberFormat="1" applyFill="1" applyBorder="1">
      <alignment vertical="center"/>
    </xf>
    <xf numFmtId="179" fontId="0" fillId="4" borderId="16" xfId="0" applyNumberFormat="1" applyFill="1" applyBorder="1">
      <alignment vertical="center"/>
    </xf>
    <xf numFmtId="179" fontId="0" fillId="4" borderId="63" xfId="0" applyNumberFormat="1" applyFill="1" applyBorder="1">
      <alignment vertical="center"/>
    </xf>
    <xf numFmtId="179" fontId="0" fillId="4" borderId="22" xfId="0" applyNumberFormat="1" applyFill="1" applyBorder="1">
      <alignment vertical="center"/>
    </xf>
    <xf numFmtId="179" fontId="0" fillId="4" borderId="21" xfId="0" applyNumberFormat="1" applyFill="1" applyBorder="1">
      <alignment vertical="center"/>
    </xf>
    <xf numFmtId="179" fontId="0" fillId="4" borderId="64" xfId="0" applyNumberFormat="1" applyFill="1" applyBorder="1">
      <alignment vertical="center"/>
    </xf>
    <xf numFmtId="0" fontId="0" fillId="4" borderId="45" xfId="0" applyFill="1" applyBorder="1" applyAlignment="1" applyProtection="1">
      <alignment horizontal="center" vertical="center" wrapText="1"/>
      <protection locked="0"/>
    </xf>
    <xf numFmtId="0" fontId="0" fillId="4" borderId="62" xfId="0" applyFill="1" applyBorder="1" applyAlignment="1" applyProtection="1">
      <alignment horizontal="center" vertical="center"/>
      <protection locked="0"/>
    </xf>
    <xf numFmtId="0" fontId="0" fillId="4" borderId="46" xfId="0" applyFill="1" applyBorder="1" applyAlignment="1" applyProtection="1">
      <alignment horizontal="center" vertical="center"/>
      <protection locked="0"/>
    </xf>
    <xf numFmtId="176" fontId="0" fillId="4" borderId="15" xfId="0" applyNumberFormat="1" applyFill="1" applyBorder="1" applyAlignment="1" applyProtection="1">
      <alignment horizontal="center" vertical="center"/>
      <protection locked="0"/>
    </xf>
    <xf numFmtId="176" fontId="0" fillId="4" borderId="23" xfId="0" applyNumberFormat="1" applyFill="1" applyBorder="1" applyAlignment="1" applyProtection="1">
      <alignment horizontal="center" vertical="center"/>
      <protection locked="0"/>
    </xf>
    <xf numFmtId="176" fontId="0" fillId="4" borderId="57" xfId="0" applyNumberFormat="1" applyFill="1" applyBorder="1" applyAlignment="1" applyProtection="1">
      <alignment horizontal="center" vertical="center"/>
      <protection locked="0"/>
    </xf>
    <xf numFmtId="176" fontId="0" fillId="4" borderId="27" xfId="0" applyNumberFormat="1" applyFill="1" applyBorder="1" applyAlignment="1" applyProtection="1">
      <alignment horizontal="center" vertical="center"/>
      <protection locked="0"/>
    </xf>
    <xf numFmtId="176" fontId="0" fillId="4" borderId="32" xfId="0" applyNumberFormat="1" applyFill="1" applyBorder="1" applyAlignment="1" applyProtection="1">
      <alignment horizontal="center" vertical="center"/>
      <protection locked="0"/>
    </xf>
    <xf numFmtId="179" fontId="0" fillId="4" borderId="65" xfId="0" applyNumberFormat="1" applyFill="1" applyBorder="1">
      <alignment vertical="center"/>
    </xf>
    <xf numFmtId="179" fontId="0" fillId="4" borderId="66" xfId="0" applyNumberFormat="1" applyFill="1" applyBorder="1">
      <alignment vertical="center"/>
    </xf>
    <xf numFmtId="179" fontId="0" fillId="4" borderId="67" xfId="0" applyNumberFormat="1" applyFill="1" applyBorder="1">
      <alignment vertical="center"/>
    </xf>
    <xf numFmtId="179" fontId="0" fillId="4" borderId="19" xfId="0" applyNumberFormat="1" applyFill="1" applyBorder="1">
      <alignment vertical="center"/>
    </xf>
    <xf numFmtId="179" fontId="0" fillId="4" borderId="18" xfId="0" applyNumberFormat="1" applyFill="1" applyBorder="1">
      <alignment vertical="center"/>
    </xf>
    <xf numFmtId="179" fontId="0" fillId="4" borderId="51" xfId="0" applyNumberFormat="1" applyFill="1" applyBorder="1">
      <alignment vertical="center"/>
    </xf>
    <xf numFmtId="179" fontId="32" fillId="4" borderId="22" xfId="0" applyNumberFormat="1" applyFont="1" applyFill="1" applyBorder="1">
      <alignment vertical="center"/>
    </xf>
    <xf numFmtId="179" fontId="32" fillId="4" borderId="21" xfId="0" applyNumberFormat="1" applyFont="1" applyFill="1" applyBorder="1">
      <alignment vertical="center"/>
    </xf>
    <xf numFmtId="179" fontId="32" fillId="4" borderId="64" xfId="0" applyNumberFormat="1" applyFont="1" applyFill="1" applyBorder="1">
      <alignment vertical="center"/>
    </xf>
    <xf numFmtId="179" fontId="0" fillId="28" borderId="22" xfId="0" applyNumberFormat="1" applyFill="1" applyBorder="1">
      <alignment vertical="center"/>
    </xf>
    <xf numFmtId="179" fontId="0" fillId="28" borderId="21" xfId="0" applyNumberFormat="1" applyFill="1" applyBorder="1">
      <alignment vertical="center"/>
    </xf>
    <xf numFmtId="179" fontId="0" fillId="28" borderId="64" xfId="0" applyNumberFormat="1" applyFill="1" applyBorder="1">
      <alignment vertical="center"/>
    </xf>
    <xf numFmtId="0" fontId="0" fillId="22" borderId="0" xfId="0" applyFill="1" applyAlignment="1" applyProtection="1">
      <alignment horizontal="center" vertical="center"/>
      <protection locked="0"/>
    </xf>
    <xf numFmtId="176" fontId="0" fillId="4" borderId="38" xfId="0" applyNumberFormat="1" applyFill="1" applyBorder="1" applyAlignment="1" applyProtection="1">
      <alignment horizontal="center" vertical="center"/>
      <protection locked="0"/>
    </xf>
    <xf numFmtId="176" fontId="0" fillId="4" borderId="69" xfId="0" applyNumberFormat="1" applyFill="1" applyBorder="1" applyAlignment="1" applyProtection="1">
      <alignment horizontal="center" vertical="center"/>
      <protection locked="0"/>
    </xf>
    <xf numFmtId="176" fontId="0" fillId="4" borderId="70" xfId="0" applyNumberFormat="1" applyFill="1" applyBorder="1" applyAlignment="1" applyProtection="1">
      <alignment horizontal="center" vertical="center"/>
      <protection locked="0"/>
    </xf>
    <xf numFmtId="179" fontId="0" fillId="4" borderId="71" xfId="0" applyNumberFormat="1" applyFill="1" applyBorder="1">
      <alignment vertical="center"/>
    </xf>
    <xf numFmtId="179" fontId="0" fillId="4" borderId="72" xfId="0" applyNumberFormat="1" applyFill="1" applyBorder="1">
      <alignment vertical="center"/>
    </xf>
    <xf numFmtId="0" fontId="0" fillId="22" borderId="41" xfId="0" applyFill="1" applyBorder="1" applyAlignment="1" applyProtection="1">
      <alignment horizontal="center" vertical="center"/>
      <protection locked="0"/>
    </xf>
    <xf numFmtId="179" fontId="0" fillId="4" borderId="53" xfId="0" applyNumberFormat="1" applyFill="1" applyBorder="1">
      <alignment vertical="center"/>
    </xf>
    <xf numFmtId="179" fontId="0" fillId="4" borderId="68" xfId="0" applyNumberFormat="1" applyFill="1" applyBorder="1">
      <alignment vertical="center"/>
    </xf>
    <xf numFmtId="179" fontId="31" fillId="4" borderId="22" xfId="0" applyNumberFormat="1" applyFont="1" applyFill="1" applyBorder="1">
      <alignment vertical="center"/>
    </xf>
    <xf numFmtId="179" fontId="31" fillId="4" borderId="21" xfId="0" applyNumberFormat="1" applyFont="1" applyFill="1" applyBorder="1">
      <alignment vertical="center"/>
    </xf>
    <xf numFmtId="179" fontId="31" fillId="4" borderId="64" xfId="0" applyNumberFormat="1" applyFont="1" applyFill="1" applyBorder="1">
      <alignment vertical="center"/>
    </xf>
    <xf numFmtId="179" fontId="0" fillId="25" borderId="22" xfId="0" applyNumberFormat="1" applyFill="1" applyBorder="1">
      <alignment vertical="center"/>
    </xf>
    <xf numFmtId="179" fontId="0" fillId="25" borderId="21" xfId="0" applyNumberFormat="1" applyFill="1" applyBorder="1">
      <alignment vertical="center"/>
    </xf>
    <xf numFmtId="179" fontId="0" fillId="25" borderId="64" xfId="0" applyNumberFormat="1" applyFill="1" applyBorder="1">
      <alignment vertical="center"/>
    </xf>
    <xf numFmtId="176" fontId="0" fillId="4" borderId="10" xfId="0" applyNumberFormat="1" applyFill="1" applyBorder="1" applyAlignment="1" applyProtection="1">
      <alignment horizontal="center" vertical="center"/>
      <protection locked="0"/>
    </xf>
    <xf numFmtId="176" fontId="0" fillId="4" borderId="11" xfId="0" applyNumberFormat="1" applyFill="1" applyBorder="1" applyAlignment="1" applyProtection="1">
      <alignment horizontal="center" vertical="center"/>
      <protection locked="0"/>
    </xf>
    <xf numFmtId="176" fontId="0" fillId="4" borderId="39" xfId="0" applyNumberFormat="1" applyFill="1" applyBorder="1" applyAlignment="1" applyProtection="1">
      <alignment horizontal="center" vertical="center"/>
      <protection locked="0"/>
    </xf>
    <xf numFmtId="181" fontId="0" fillId="4" borderId="10" xfId="0" applyNumberFormat="1" applyFill="1" applyBorder="1" applyAlignment="1" applyProtection="1">
      <alignment horizontal="center" vertical="center"/>
      <protection locked="0"/>
    </xf>
    <xf numFmtId="181" fontId="0" fillId="4" borderId="11" xfId="0" applyNumberFormat="1" applyFill="1" applyBorder="1" applyAlignment="1" applyProtection="1">
      <alignment horizontal="center" vertical="center"/>
      <protection locked="0"/>
    </xf>
    <xf numFmtId="176" fontId="0" fillId="4" borderId="41" xfId="0" applyNumberFormat="1" applyFill="1" applyBorder="1" applyAlignment="1" applyProtection="1">
      <alignment horizontal="center" vertical="center"/>
      <protection locked="0"/>
    </xf>
    <xf numFmtId="176" fontId="0" fillId="4" borderId="43" xfId="0" applyNumberFormat="1" applyFill="1" applyBorder="1" applyAlignment="1" applyProtection="1">
      <alignment horizontal="center" vertical="center"/>
      <protection locked="0"/>
    </xf>
    <xf numFmtId="176" fontId="0" fillId="4" borderId="45" xfId="0" applyNumberFormat="1" applyFill="1" applyBorder="1" applyAlignment="1" applyProtection="1">
      <alignment horizontal="center" vertical="center"/>
      <protection locked="0"/>
    </xf>
    <xf numFmtId="176" fontId="0" fillId="4" borderId="50" xfId="0" applyNumberFormat="1" applyFill="1" applyBorder="1" applyAlignment="1" applyProtection="1">
      <alignment horizontal="center" vertical="center"/>
      <protection locked="0"/>
    </xf>
    <xf numFmtId="176" fontId="0" fillId="4" borderId="26" xfId="0" applyNumberFormat="1" applyFill="1" applyBorder="1" applyAlignment="1" applyProtection="1">
      <alignment horizontal="center" vertical="center"/>
      <protection locked="0"/>
    </xf>
    <xf numFmtId="176" fontId="22" fillId="4" borderId="45" xfId="0" applyNumberFormat="1" applyFont="1" applyFill="1" applyBorder="1" applyAlignment="1" applyProtection="1">
      <alignment horizontal="center" vertical="center" wrapText="1"/>
      <protection locked="0"/>
    </xf>
    <xf numFmtId="176" fontId="22" fillId="4" borderId="50" xfId="0" applyNumberFormat="1" applyFont="1" applyFill="1" applyBorder="1" applyAlignment="1" applyProtection="1">
      <alignment horizontal="center" vertical="center"/>
      <protection locked="0"/>
    </xf>
    <xf numFmtId="0" fontId="21" fillId="4" borderId="47" xfId="0" applyFont="1" applyFill="1" applyBorder="1" applyAlignment="1" applyProtection="1">
      <alignment horizontal="center" vertical="center"/>
      <protection locked="0"/>
    </xf>
    <xf numFmtId="176" fontId="20" fillId="0" borderId="11" xfId="0" applyNumberFormat="1" applyFont="1" applyFill="1" applyBorder="1" applyAlignment="1" applyProtection="1">
      <alignment horizontal="center" vertical="center"/>
      <protection locked="0"/>
    </xf>
    <xf numFmtId="176" fontId="20" fillId="0" borderId="12" xfId="0" applyNumberFormat="1" applyFont="1" applyFill="1" applyBorder="1" applyAlignment="1" applyProtection="1">
      <alignment horizontal="center" vertical="center"/>
      <protection locked="0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3" xr:uid="{00000000-0005-0000-0000-00002A000000}"/>
    <cellStyle name="良い" xfId="42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F3C4-30ED-43BA-89F2-B97554B3892D}">
  <sheetPr>
    <pageSetUpPr fitToPage="1"/>
  </sheetPr>
  <dimension ref="A1:AI70"/>
  <sheetViews>
    <sheetView tabSelected="1" topLeftCell="A35" zoomScaleNormal="100" workbookViewId="0">
      <selection activeCell="I60" sqref="I60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163</v>
      </c>
    </row>
    <row r="2" spans="1:34" ht="18" customHeight="1" thickBot="1">
      <c r="A2" s="5" t="s">
        <v>76</v>
      </c>
      <c r="H2" s="2" t="s">
        <v>146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102">
        <v>229000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312253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1431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1790</v>
      </c>
      <c r="V8" s="255"/>
      <c r="W8" s="255"/>
      <c r="X8" s="253" t="s">
        <v>86</v>
      </c>
      <c r="Y8" s="253"/>
      <c r="Z8" s="258">
        <f>ROUNDUP(U8*Z65,0)</f>
        <v>53253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358</v>
      </c>
      <c r="V10" s="255"/>
      <c r="W10" s="255"/>
      <c r="X10" s="253" t="s">
        <v>88</v>
      </c>
      <c r="Y10" s="253"/>
      <c r="Z10" s="258">
        <f>ROUNDUP(U10*Z66,0)</f>
        <v>0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1933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20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44805</v>
      </c>
      <c r="B30" s="126">
        <v>10</v>
      </c>
      <c r="C30" s="127">
        <v>0</v>
      </c>
      <c r="D30" s="242">
        <f t="shared" ref="D30:D61" si="0">IF(AND(C30&gt;=46,C30&lt;=59),B30+1,B30)</f>
        <v>10</v>
      </c>
      <c r="E30" s="242">
        <f t="shared" ref="E30:E61" si="1">IF(C30&gt;0,VLOOKUP(C30,$A$7:$H$10,7,TRUE),0)</f>
        <v>0</v>
      </c>
      <c r="F30" s="129">
        <f t="shared" ref="F30:G45" si="2">IF(B30="","",D30)</f>
        <v>10</v>
      </c>
      <c r="G30" s="130">
        <f t="shared" si="2"/>
        <v>0</v>
      </c>
      <c r="H30" s="126">
        <v>21</v>
      </c>
      <c r="I30" s="127">
        <v>45</v>
      </c>
      <c r="J30" s="242">
        <f t="shared" ref="J30:J61" si="3">H30</f>
        <v>21</v>
      </c>
      <c r="K30" s="242">
        <f t="shared" ref="K30:K59" si="4">VLOOKUP(I30,$A$15:$H$18,7,TRUE)</f>
        <v>45</v>
      </c>
      <c r="L30" s="129">
        <f t="shared" ref="L30:M46" si="5">IF(H30="","",J30)</f>
        <v>21</v>
      </c>
      <c r="M30" s="130">
        <f t="shared" si="5"/>
        <v>45</v>
      </c>
      <c r="N30" s="131">
        <f t="shared" ref="N30:N61" si="6">F30</f>
        <v>10</v>
      </c>
      <c r="O30" s="132">
        <f t="shared" ref="O30:O61" si="7">IF(G30="","",IF(G30&gt;1,VLOOKUP(G30,$A$7:$L$11,9,TRUE),0))</f>
        <v>0</v>
      </c>
      <c r="P30" s="129">
        <f t="shared" ref="P30:P61" si="8">L30</f>
        <v>21</v>
      </c>
      <c r="Q30" s="132">
        <f t="shared" ref="Q30:Q61" si="9">IF(M30="","",IF(M30&gt;1,VLOOKUP(M30,$A$7:$L$11,9,TRUE),0))</f>
        <v>0.75</v>
      </c>
      <c r="R30" s="323">
        <f t="shared" ref="R30:R61" si="10">SUM(N30,O30)</f>
        <v>10</v>
      </c>
      <c r="S30" s="324"/>
      <c r="T30" s="323">
        <f t="shared" ref="T30:T61" si="11">SUM(P30:Q30)</f>
        <v>21.75</v>
      </c>
      <c r="U30" s="324"/>
      <c r="V30" s="323">
        <f t="shared" ref="V30:V61" si="12">T30-R30</f>
        <v>11.75</v>
      </c>
      <c r="W30" s="325"/>
      <c r="X30" s="181">
        <v>1</v>
      </c>
      <c r="Y30" s="134">
        <f t="shared" ref="Y30:Y61" si="13">V30-X30</f>
        <v>10.75</v>
      </c>
      <c r="Z30" s="135">
        <f t="shared" ref="Z30:Z61" si="14">IF(AE30&gt;0,AE30,"")</f>
        <v>2.75</v>
      </c>
      <c r="AB30" s="37">
        <f t="shared" ref="AB30:AB61" si="15">Y30-7</f>
        <v>3.75</v>
      </c>
      <c r="AC30" s="37">
        <f t="shared" ref="AC30:AE45" si="16">IF(AB30&lt;0,0,AB30)</f>
        <v>3.75</v>
      </c>
      <c r="AD30" s="37">
        <f>AB30-1</f>
        <v>2.75</v>
      </c>
      <c r="AE30" s="37">
        <f t="shared" si="16"/>
        <v>2.75</v>
      </c>
      <c r="AF30" s="37">
        <f>AC30-AE30</f>
        <v>1</v>
      </c>
      <c r="AG30" s="37"/>
      <c r="AH30" s="136"/>
      <c r="AI30" s="137"/>
    </row>
    <row r="31" spans="1:35" ht="17.5" customHeight="1">
      <c r="A31" s="38" t="s">
        <v>107</v>
      </c>
      <c r="B31" s="126">
        <v>10</v>
      </c>
      <c r="C31" s="127">
        <v>0</v>
      </c>
      <c r="D31" s="242">
        <f t="shared" si="0"/>
        <v>10</v>
      </c>
      <c r="E31" s="242">
        <f t="shared" si="1"/>
        <v>0</v>
      </c>
      <c r="F31" s="129">
        <f t="shared" si="2"/>
        <v>10</v>
      </c>
      <c r="G31" s="130">
        <f t="shared" si="2"/>
        <v>0</v>
      </c>
      <c r="H31" s="151">
        <v>20</v>
      </c>
      <c r="I31" s="152">
        <v>15</v>
      </c>
      <c r="J31" s="242">
        <f t="shared" si="3"/>
        <v>20</v>
      </c>
      <c r="K31" s="242">
        <f t="shared" si="4"/>
        <v>15</v>
      </c>
      <c r="L31" s="129">
        <f t="shared" si="5"/>
        <v>20</v>
      </c>
      <c r="M31" s="130">
        <f t="shared" si="5"/>
        <v>15</v>
      </c>
      <c r="N31" s="131">
        <f t="shared" si="6"/>
        <v>10</v>
      </c>
      <c r="O31" s="132">
        <f t="shared" si="7"/>
        <v>0</v>
      </c>
      <c r="P31" s="129">
        <f t="shared" si="8"/>
        <v>20</v>
      </c>
      <c r="Q31" s="132">
        <f t="shared" si="9"/>
        <v>0.25</v>
      </c>
      <c r="R31" s="326">
        <f t="shared" si="10"/>
        <v>10</v>
      </c>
      <c r="S31" s="327"/>
      <c r="T31" s="326">
        <f t="shared" si="11"/>
        <v>20.25</v>
      </c>
      <c r="U31" s="327"/>
      <c r="V31" s="326">
        <f t="shared" si="12"/>
        <v>10.25</v>
      </c>
      <c r="W31" s="328"/>
      <c r="X31" s="181">
        <v>1</v>
      </c>
      <c r="Y31" s="134">
        <f t="shared" si="13"/>
        <v>9.25</v>
      </c>
      <c r="Z31" s="135">
        <f t="shared" si="14"/>
        <v>1.25</v>
      </c>
      <c r="AB31" s="37">
        <f t="shared" si="15"/>
        <v>2.25</v>
      </c>
      <c r="AC31" s="37">
        <f t="shared" si="16"/>
        <v>2.25</v>
      </c>
      <c r="AD31" s="37">
        <f t="shared" ref="AD31:AD61" si="17">AB31-1</f>
        <v>1.25</v>
      </c>
      <c r="AE31" s="37">
        <f t="shared" si="16"/>
        <v>1.25</v>
      </c>
      <c r="AF31" s="37">
        <f t="shared" ref="AF31:AF61" si="18">AC31-AE31</f>
        <v>1</v>
      </c>
      <c r="AG31" s="37"/>
      <c r="AH31" s="136"/>
    </row>
    <row r="32" spans="1:35" ht="17.5" customHeight="1">
      <c r="A32" s="38" t="s">
        <v>108</v>
      </c>
      <c r="B32" s="126"/>
      <c r="C32" s="127"/>
      <c r="D32" s="242">
        <f t="shared" si="0"/>
        <v>0</v>
      </c>
      <c r="E32" s="242">
        <f t="shared" si="1"/>
        <v>0</v>
      </c>
      <c r="F32" s="129" t="str">
        <f t="shared" si="2"/>
        <v/>
      </c>
      <c r="G32" s="130" t="str">
        <f t="shared" si="2"/>
        <v/>
      </c>
      <c r="H32" s="126"/>
      <c r="I32" s="127"/>
      <c r="J32" s="242">
        <f t="shared" si="3"/>
        <v>0</v>
      </c>
      <c r="K32" s="242">
        <f t="shared" si="4"/>
        <v>0</v>
      </c>
      <c r="L32" s="129" t="str">
        <f t="shared" si="5"/>
        <v/>
      </c>
      <c r="M32" s="130" t="str">
        <f t="shared" si="5"/>
        <v/>
      </c>
      <c r="N32" s="131" t="str">
        <f t="shared" si="6"/>
        <v/>
      </c>
      <c r="O32" s="132" t="str">
        <f t="shared" si="7"/>
        <v/>
      </c>
      <c r="P32" s="129" t="str">
        <f t="shared" si="8"/>
        <v/>
      </c>
      <c r="Q32" s="132" t="str">
        <f t="shared" si="9"/>
        <v/>
      </c>
      <c r="R32" s="340">
        <f t="shared" si="10"/>
        <v>0</v>
      </c>
      <c r="S32" s="341"/>
      <c r="T32" s="340">
        <f t="shared" si="11"/>
        <v>0</v>
      </c>
      <c r="U32" s="341"/>
      <c r="V32" s="340">
        <f t="shared" si="12"/>
        <v>0</v>
      </c>
      <c r="W32" s="342"/>
      <c r="X32" s="181"/>
      <c r="Y32" s="134">
        <f t="shared" si="13"/>
        <v>0</v>
      </c>
      <c r="Z32" s="135" t="str">
        <f t="shared" si="14"/>
        <v/>
      </c>
      <c r="AB32" s="37">
        <f t="shared" si="15"/>
        <v>-7</v>
      </c>
      <c r="AC32" s="37">
        <f t="shared" si="16"/>
        <v>0</v>
      </c>
      <c r="AD32" s="37">
        <f t="shared" si="17"/>
        <v>-8</v>
      </c>
      <c r="AE32" s="37">
        <f t="shared" si="16"/>
        <v>0</v>
      </c>
      <c r="AF32" s="37">
        <f t="shared" si="18"/>
        <v>0</v>
      </c>
      <c r="AG32" s="37"/>
      <c r="AH32" s="136"/>
    </row>
    <row r="33" spans="1:34" ht="17.5" customHeight="1">
      <c r="A33" s="232" t="s">
        <v>109</v>
      </c>
      <c r="B33" s="126"/>
      <c r="C33" s="127"/>
      <c r="D33" s="222">
        <f t="shared" si="0"/>
        <v>0</v>
      </c>
      <c r="E33" s="222">
        <f t="shared" si="1"/>
        <v>0</v>
      </c>
      <c r="F33" s="170" t="str">
        <f t="shared" si="2"/>
        <v/>
      </c>
      <c r="G33" s="171" t="str">
        <f t="shared" si="2"/>
        <v/>
      </c>
      <c r="H33" s="126"/>
      <c r="I33" s="127"/>
      <c r="J33" s="222">
        <f t="shared" si="3"/>
        <v>0</v>
      </c>
      <c r="K33" s="222">
        <f t="shared" si="4"/>
        <v>0</v>
      </c>
      <c r="L33" s="170" t="str">
        <f t="shared" si="5"/>
        <v/>
      </c>
      <c r="M33" s="171" t="str">
        <f t="shared" si="5"/>
        <v/>
      </c>
      <c r="N33" s="227" t="str">
        <f t="shared" si="6"/>
        <v/>
      </c>
      <c r="O33" s="228" t="str">
        <f t="shared" si="7"/>
        <v/>
      </c>
      <c r="P33" s="223" t="str">
        <f t="shared" si="8"/>
        <v/>
      </c>
      <c r="Q33" s="228" t="str">
        <f t="shared" si="9"/>
        <v/>
      </c>
      <c r="R33" s="343">
        <f t="shared" si="10"/>
        <v>0</v>
      </c>
      <c r="S33" s="344"/>
      <c r="T33" s="343">
        <f t="shared" si="11"/>
        <v>0</v>
      </c>
      <c r="U33" s="344"/>
      <c r="V33" s="343">
        <f t="shared" si="12"/>
        <v>0</v>
      </c>
      <c r="W33" s="345"/>
      <c r="X33" s="181"/>
      <c r="Y33" s="234">
        <f t="shared" si="13"/>
        <v>0</v>
      </c>
      <c r="Z33" s="236" t="str">
        <f t="shared" si="14"/>
        <v/>
      </c>
      <c r="AB33" s="37">
        <f t="shared" si="15"/>
        <v>-7</v>
      </c>
      <c r="AC33" s="37">
        <f t="shared" si="16"/>
        <v>0</v>
      </c>
      <c r="AD33" s="37">
        <f t="shared" si="17"/>
        <v>-8</v>
      </c>
      <c r="AE33" s="37">
        <f t="shared" si="16"/>
        <v>0</v>
      </c>
      <c r="AF33" s="37">
        <f t="shared" si="18"/>
        <v>0</v>
      </c>
      <c r="AG33" s="37"/>
      <c r="AH33" s="217"/>
    </row>
    <row r="34" spans="1:34" ht="17.5" customHeight="1">
      <c r="A34" s="38" t="s">
        <v>110</v>
      </c>
      <c r="B34" s="126">
        <v>10</v>
      </c>
      <c r="C34" s="127">
        <v>0</v>
      </c>
      <c r="D34" s="242">
        <f t="shared" si="0"/>
        <v>10</v>
      </c>
      <c r="E34" s="242">
        <f t="shared" si="1"/>
        <v>0</v>
      </c>
      <c r="F34" s="129">
        <f t="shared" si="2"/>
        <v>10</v>
      </c>
      <c r="G34" s="130">
        <f t="shared" si="2"/>
        <v>0</v>
      </c>
      <c r="H34" s="126">
        <v>21</v>
      </c>
      <c r="I34" s="127">
        <v>0</v>
      </c>
      <c r="J34" s="242">
        <f t="shared" si="3"/>
        <v>21</v>
      </c>
      <c r="K34" s="242">
        <f t="shared" si="4"/>
        <v>0</v>
      </c>
      <c r="L34" s="129">
        <f t="shared" si="5"/>
        <v>21</v>
      </c>
      <c r="M34" s="130">
        <f t="shared" si="5"/>
        <v>0</v>
      </c>
      <c r="N34" s="131">
        <f t="shared" si="6"/>
        <v>10</v>
      </c>
      <c r="O34" s="132">
        <f t="shared" si="7"/>
        <v>0</v>
      </c>
      <c r="P34" s="129">
        <f t="shared" si="8"/>
        <v>21</v>
      </c>
      <c r="Q34" s="132">
        <f t="shared" si="9"/>
        <v>0</v>
      </c>
      <c r="R34" s="337">
        <f t="shared" si="10"/>
        <v>10</v>
      </c>
      <c r="S34" s="338"/>
      <c r="T34" s="337">
        <f t="shared" si="11"/>
        <v>21</v>
      </c>
      <c r="U34" s="338"/>
      <c r="V34" s="337">
        <f t="shared" si="12"/>
        <v>11</v>
      </c>
      <c r="W34" s="339"/>
      <c r="X34" s="181">
        <v>1</v>
      </c>
      <c r="Y34" s="134">
        <f t="shared" si="13"/>
        <v>10</v>
      </c>
      <c r="Z34" s="135">
        <f t="shared" si="14"/>
        <v>2</v>
      </c>
      <c r="AB34" s="37">
        <f t="shared" si="15"/>
        <v>3</v>
      </c>
      <c r="AC34" s="37">
        <f t="shared" si="16"/>
        <v>3</v>
      </c>
      <c r="AD34" s="37">
        <f t="shared" si="17"/>
        <v>2</v>
      </c>
      <c r="AE34" s="37">
        <f t="shared" si="16"/>
        <v>2</v>
      </c>
      <c r="AF34" s="37">
        <f t="shared" si="18"/>
        <v>1</v>
      </c>
      <c r="AG34" s="37"/>
      <c r="AH34" s="136"/>
    </row>
    <row r="35" spans="1:34" ht="17.5" customHeight="1">
      <c r="A35" s="38" t="s">
        <v>111</v>
      </c>
      <c r="B35" s="126">
        <v>10</v>
      </c>
      <c r="C35" s="127">
        <v>0</v>
      </c>
      <c r="D35" s="242">
        <f t="shared" si="0"/>
        <v>10</v>
      </c>
      <c r="E35" s="242">
        <f t="shared" si="1"/>
        <v>0</v>
      </c>
      <c r="F35" s="129">
        <f t="shared" si="2"/>
        <v>10</v>
      </c>
      <c r="G35" s="130">
        <f t="shared" si="2"/>
        <v>0</v>
      </c>
      <c r="H35" s="126">
        <v>19</v>
      </c>
      <c r="I35" s="127">
        <v>15</v>
      </c>
      <c r="J35" s="242">
        <f t="shared" si="3"/>
        <v>19</v>
      </c>
      <c r="K35" s="242">
        <f t="shared" si="4"/>
        <v>15</v>
      </c>
      <c r="L35" s="129">
        <f t="shared" si="5"/>
        <v>19</v>
      </c>
      <c r="M35" s="130">
        <f t="shared" si="5"/>
        <v>15</v>
      </c>
      <c r="N35" s="131">
        <f t="shared" si="6"/>
        <v>10</v>
      </c>
      <c r="O35" s="132">
        <f t="shared" si="7"/>
        <v>0</v>
      </c>
      <c r="P35" s="129">
        <f t="shared" si="8"/>
        <v>19</v>
      </c>
      <c r="Q35" s="132">
        <f t="shared" si="9"/>
        <v>0.25</v>
      </c>
      <c r="R35" s="326">
        <f t="shared" si="10"/>
        <v>10</v>
      </c>
      <c r="S35" s="327"/>
      <c r="T35" s="326">
        <f t="shared" si="11"/>
        <v>19.25</v>
      </c>
      <c r="U35" s="327"/>
      <c r="V35" s="326">
        <f t="shared" si="12"/>
        <v>9.25</v>
      </c>
      <c r="W35" s="328"/>
      <c r="X35" s="181">
        <v>1</v>
      </c>
      <c r="Y35" s="134">
        <f t="shared" si="13"/>
        <v>8.25</v>
      </c>
      <c r="Z35" s="135">
        <f t="shared" si="14"/>
        <v>0.25</v>
      </c>
      <c r="AB35" s="37">
        <f t="shared" si="15"/>
        <v>1.25</v>
      </c>
      <c r="AC35" s="37">
        <f t="shared" si="16"/>
        <v>1.25</v>
      </c>
      <c r="AD35" s="37">
        <f t="shared" si="17"/>
        <v>0.25</v>
      </c>
      <c r="AE35" s="37">
        <f t="shared" si="16"/>
        <v>0.25</v>
      </c>
      <c r="AF35" s="37">
        <f t="shared" si="18"/>
        <v>1</v>
      </c>
      <c r="AG35" s="37"/>
      <c r="AH35" s="136"/>
    </row>
    <row r="36" spans="1:34" ht="17.5" customHeight="1">
      <c r="A36" s="38" t="s">
        <v>112</v>
      </c>
      <c r="B36" s="126">
        <v>10</v>
      </c>
      <c r="C36" s="127">
        <v>0</v>
      </c>
      <c r="D36" s="185">
        <f t="shared" si="0"/>
        <v>10</v>
      </c>
      <c r="E36" s="185">
        <f t="shared" si="1"/>
        <v>0</v>
      </c>
      <c r="F36" s="186">
        <f t="shared" si="2"/>
        <v>10</v>
      </c>
      <c r="G36" s="187">
        <f t="shared" si="2"/>
        <v>0</v>
      </c>
      <c r="H36" s="126">
        <v>19</v>
      </c>
      <c r="I36" s="127">
        <v>45</v>
      </c>
      <c r="J36" s="242">
        <f t="shared" si="3"/>
        <v>19</v>
      </c>
      <c r="K36" s="242">
        <f t="shared" si="4"/>
        <v>45</v>
      </c>
      <c r="L36" s="129">
        <f t="shared" si="5"/>
        <v>19</v>
      </c>
      <c r="M36" s="130">
        <f t="shared" si="5"/>
        <v>45</v>
      </c>
      <c r="N36" s="131">
        <f t="shared" si="6"/>
        <v>10</v>
      </c>
      <c r="O36" s="132">
        <f t="shared" si="7"/>
        <v>0</v>
      </c>
      <c r="P36" s="129">
        <f t="shared" si="8"/>
        <v>19</v>
      </c>
      <c r="Q36" s="132">
        <f t="shared" si="9"/>
        <v>0.75</v>
      </c>
      <c r="R36" s="326">
        <f t="shared" si="10"/>
        <v>10</v>
      </c>
      <c r="S36" s="327"/>
      <c r="T36" s="326">
        <f t="shared" si="11"/>
        <v>19.75</v>
      </c>
      <c r="U36" s="327"/>
      <c r="V36" s="326">
        <f t="shared" si="12"/>
        <v>9.75</v>
      </c>
      <c r="W36" s="328"/>
      <c r="X36" s="181">
        <v>1</v>
      </c>
      <c r="Y36" s="134">
        <f t="shared" si="13"/>
        <v>8.75</v>
      </c>
      <c r="Z36" s="135">
        <f t="shared" si="14"/>
        <v>0.75</v>
      </c>
      <c r="AA36" s="160"/>
      <c r="AB36" s="37">
        <f t="shared" si="15"/>
        <v>1.75</v>
      </c>
      <c r="AC36" s="37">
        <f t="shared" si="16"/>
        <v>1.75</v>
      </c>
      <c r="AD36" s="37">
        <f t="shared" si="17"/>
        <v>0.75</v>
      </c>
      <c r="AE36" s="37">
        <f t="shared" si="16"/>
        <v>0.75</v>
      </c>
      <c r="AF36" s="37">
        <f t="shared" si="18"/>
        <v>1</v>
      </c>
      <c r="AG36" s="37"/>
      <c r="AH36" s="136"/>
    </row>
    <row r="37" spans="1:34" ht="17.5" customHeight="1">
      <c r="A37" s="166" t="s">
        <v>113</v>
      </c>
      <c r="B37" s="126">
        <v>10</v>
      </c>
      <c r="C37" s="127">
        <v>0</v>
      </c>
      <c r="D37" s="169">
        <f t="shared" si="0"/>
        <v>10</v>
      </c>
      <c r="E37" s="169">
        <f t="shared" si="1"/>
        <v>0</v>
      </c>
      <c r="F37" s="170">
        <f t="shared" si="2"/>
        <v>10</v>
      </c>
      <c r="G37" s="171">
        <f t="shared" si="2"/>
        <v>0</v>
      </c>
      <c r="H37" s="126">
        <v>19</v>
      </c>
      <c r="I37" s="127">
        <v>30</v>
      </c>
      <c r="J37" s="242">
        <f t="shared" si="3"/>
        <v>19</v>
      </c>
      <c r="K37" s="242">
        <f t="shared" si="4"/>
        <v>30</v>
      </c>
      <c r="L37" s="129">
        <f t="shared" si="5"/>
        <v>19</v>
      </c>
      <c r="M37" s="130">
        <f t="shared" si="5"/>
        <v>30</v>
      </c>
      <c r="N37" s="131">
        <f t="shared" si="6"/>
        <v>10</v>
      </c>
      <c r="O37" s="132">
        <f t="shared" si="7"/>
        <v>0</v>
      </c>
      <c r="P37" s="129">
        <f t="shared" si="8"/>
        <v>19</v>
      </c>
      <c r="Q37" s="132">
        <f t="shared" si="9"/>
        <v>0.5</v>
      </c>
      <c r="R37" s="340">
        <f t="shared" si="10"/>
        <v>10</v>
      </c>
      <c r="S37" s="341"/>
      <c r="T37" s="340">
        <f t="shared" si="11"/>
        <v>19.5</v>
      </c>
      <c r="U37" s="341"/>
      <c r="V37" s="340">
        <f t="shared" si="12"/>
        <v>9.5</v>
      </c>
      <c r="W37" s="342"/>
      <c r="X37" s="181">
        <v>1</v>
      </c>
      <c r="Y37" s="134">
        <f t="shared" si="13"/>
        <v>8.5</v>
      </c>
      <c r="Z37" s="135">
        <f t="shared" si="14"/>
        <v>0.5</v>
      </c>
      <c r="AA37" s="161"/>
      <c r="AB37" s="37">
        <f t="shared" si="15"/>
        <v>1.5</v>
      </c>
      <c r="AC37" s="37">
        <f t="shared" si="16"/>
        <v>1.5</v>
      </c>
      <c r="AD37" s="37">
        <f t="shared" si="17"/>
        <v>0.5</v>
      </c>
      <c r="AE37" s="37">
        <f t="shared" si="16"/>
        <v>0.5</v>
      </c>
      <c r="AF37" s="37">
        <f t="shared" si="18"/>
        <v>1</v>
      </c>
      <c r="AG37" s="37"/>
      <c r="AH37" s="136"/>
    </row>
    <row r="38" spans="1:34" ht="17.5" customHeight="1">
      <c r="A38" s="166" t="s">
        <v>114</v>
      </c>
      <c r="B38" s="126">
        <v>10</v>
      </c>
      <c r="C38" s="127">
        <v>0</v>
      </c>
      <c r="D38" s="169">
        <f t="shared" si="0"/>
        <v>10</v>
      </c>
      <c r="E38" s="169">
        <f t="shared" si="1"/>
        <v>0</v>
      </c>
      <c r="F38" s="170">
        <f t="shared" si="2"/>
        <v>10</v>
      </c>
      <c r="G38" s="171">
        <f t="shared" si="2"/>
        <v>0</v>
      </c>
      <c r="H38" s="126">
        <v>20</v>
      </c>
      <c r="I38" s="127">
        <v>30</v>
      </c>
      <c r="J38" s="242">
        <f t="shared" si="3"/>
        <v>20</v>
      </c>
      <c r="K38" s="242">
        <f t="shared" si="4"/>
        <v>30</v>
      </c>
      <c r="L38" s="129">
        <f t="shared" si="5"/>
        <v>20</v>
      </c>
      <c r="M38" s="130">
        <f t="shared" si="5"/>
        <v>30</v>
      </c>
      <c r="N38" s="131">
        <f t="shared" si="6"/>
        <v>10</v>
      </c>
      <c r="O38" s="132">
        <f t="shared" si="7"/>
        <v>0</v>
      </c>
      <c r="P38" s="129">
        <f t="shared" si="8"/>
        <v>20</v>
      </c>
      <c r="Q38" s="132">
        <f t="shared" si="9"/>
        <v>0.5</v>
      </c>
      <c r="R38" s="337">
        <f t="shared" si="10"/>
        <v>10</v>
      </c>
      <c r="S38" s="338"/>
      <c r="T38" s="337">
        <f t="shared" si="11"/>
        <v>20.5</v>
      </c>
      <c r="U38" s="338"/>
      <c r="V38" s="337">
        <f t="shared" si="12"/>
        <v>10.5</v>
      </c>
      <c r="W38" s="339"/>
      <c r="X38" s="181">
        <v>1</v>
      </c>
      <c r="Y38" s="134">
        <f t="shared" si="13"/>
        <v>9.5</v>
      </c>
      <c r="Z38" s="135">
        <f t="shared" si="14"/>
        <v>1.5</v>
      </c>
      <c r="AA38" s="161"/>
      <c r="AB38" s="37">
        <f t="shared" si="15"/>
        <v>2.5</v>
      </c>
      <c r="AC38" s="37">
        <f t="shared" si="16"/>
        <v>2.5</v>
      </c>
      <c r="AD38" s="37">
        <f t="shared" si="17"/>
        <v>1.5</v>
      </c>
      <c r="AE38" s="37">
        <f t="shared" si="16"/>
        <v>1.5</v>
      </c>
      <c r="AF38" s="37">
        <f t="shared" si="18"/>
        <v>1</v>
      </c>
      <c r="AG38" s="37"/>
      <c r="AH38" s="136"/>
    </row>
    <row r="39" spans="1:34" ht="17.5" customHeight="1">
      <c r="A39" s="166" t="s">
        <v>115</v>
      </c>
      <c r="B39" s="126"/>
      <c r="C39" s="127"/>
      <c r="D39" s="169">
        <f t="shared" si="0"/>
        <v>0</v>
      </c>
      <c r="E39" s="169">
        <f t="shared" si="1"/>
        <v>0</v>
      </c>
      <c r="F39" s="170" t="str">
        <f t="shared" si="2"/>
        <v/>
      </c>
      <c r="G39" s="171" t="str">
        <f t="shared" si="2"/>
        <v/>
      </c>
      <c r="H39" s="126"/>
      <c r="I39" s="127"/>
      <c r="J39" s="242">
        <f t="shared" si="3"/>
        <v>0</v>
      </c>
      <c r="K39" s="242">
        <f t="shared" si="4"/>
        <v>0</v>
      </c>
      <c r="L39" s="129" t="str">
        <f t="shared" si="5"/>
        <v/>
      </c>
      <c r="M39" s="130" t="str">
        <f t="shared" si="5"/>
        <v/>
      </c>
      <c r="N39" s="131" t="str">
        <f t="shared" si="6"/>
        <v/>
      </c>
      <c r="O39" s="132" t="str">
        <f t="shared" si="7"/>
        <v/>
      </c>
      <c r="P39" s="129" t="str">
        <f t="shared" si="8"/>
        <v/>
      </c>
      <c r="Q39" s="132" t="str">
        <f t="shared" si="9"/>
        <v/>
      </c>
      <c r="R39" s="326">
        <f t="shared" si="10"/>
        <v>0</v>
      </c>
      <c r="S39" s="327"/>
      <c r="T39" s="326">
        <f t="shared" si="11"/>
        <v>0</v>
      </c>
      <c r="U39" s="327"/>
      <c r="V39" s="326">
        <f t="shared" si="12"/>
        <v>0</v>
      </c>
      <c r="W39" s="328"/>
      <c r="X39" s="181"/>
      <c r="Y39" s="134">
        <f t="shared" si="13"/>
        <v>0</v>
      </c>
      <c r="Z39" s="135" t="str">
        <f t="shared" si="14"/>
        <v/>
      </c>
      <c r="AA39" s="161"/>
      <c r="AB39" s="37">
        <f t="shared" si="15"/>
        <v>-7</v>
      </c>
      <c r="AC39" s="37">
        <f t="shared" si="16"/>
        <v>0</v>
      </c>
      <c r="AD39" s="37">
        <f t="shared" si="17"/>
        <v>-8</v>
      </c>
      <c r="AE39" s="37">
        <f t="shared" si="16"/>
        <v>0</v>
      </c>
      <c r="AF39" s="37">
        <f t="shared" si="18"/>
        <v>0</v>
      </c>
      <c r="AG39" s="37"/>
      <c r="AH39" s="136"/>
    </row>
    <row r="40" spans="1:34" ht="17.5" customHeight="1">
      <c r="A40" s="166" t="s">
        <v>116</v>
      </c>
      <c r="B40" s="126"/>
      <c r="C40" s="127"/>
      <c r="D40" s="169">
        <f t="shared" si="0"/>
        <v>0</v>
      </c>
      <c r="E40" s="169">
        <f t="shared" si="1"/>
        <v>0</v>
      </c>
      <c r="F40" s="170" t="str">
        <f t="shared" si="2"/>
        <v/>
      </c>
      <c r="G40" s="171" t="str">
        <f t="shared" si="2"/>
        <v/>
      </c>
      <c r="H40" s="126"/>
      <c r="I40" s="127"/>
      <c r="J40" s="242">
        <f t="shared" si="3"/>
        <v>0</v>
      </c>
      <c r="K40" s="242">
        <f t="shared" si="4"/>
        <v>0</v>
      </c>
      <c r="L40" s="129" t="str">
        <f t="shared" si="5"/>
        <v/>
      </c>
      <c r="M40" s="130" t="str">
        <f t="shared" si="5"/>
        <v/>
      </c>
      <c r="N40" s="131" t="str">
        <f t="shared" si="6"/>
        <v/>
      </c>
      <c r="O40" s="132" t="str">
        <f t="shared" si="7"/>
        <v/>
      </c>
      <c r="P40" s="129" t="str">
        <f t="shared" si="8"/>
        <v/>
      </c>
      <c r="Q40" s="132" t="str">
        <f t="shared" si="9"/>
        <v/>
      </c>
      <c r="R40" s="326">
        <f t="shared" si="10"/>
        <v>0</v>
      </c>
      <c r="S40" s="327"/>
      <c r="T40" s="326">
        <f t="shared" si="11"/>
        <v>0</v>
      </c>
      <c r="U40" s="327"/>
      <c r="V40" s="326">
        <f t="shared" si="12"/>
        <v>0</v>
      </c>
      <c r="W40" s="328"/>
      <c r="X40" s="181"/>
      <c r="Y40" s="134">
        <f t="shared" si="13"/>
        <v>0</v>
      </c>
      <c r="Z40" s="135" t="str">
        <f t="shared" si="14"/>
        <v/>
      </c>
      <c r="AA40" s="161"/>
      <c r="AB40" s="37">
        <f t="shared" si="15"/>
        <v>-7</v>
      </c>
      <c r="AC40" s="37">
        <f t="shared" si="16"/>
        <v>0</v>
      </c>
      <c r="AD40" s="37">
        <f t="shared" si="17"/>
        <v>-8</v>
      </c>
      <c r="AE40" s="37">
        <f t="shared" si="16"/>
        <v>0</v>
      </c>
      <c r="AF40" s="37">
        <f t="shared" si="18"/>
        <v>0</v>
      </c>
      <c r="AG40" s="37"/>
      <c r="AH40" s="136"/>
    </row>
    <row r="41" spans="1:34" ht="17.5" customHeight="1">
      <c r="A41" s="166" t="s">
        <v>117</v>
      </c>
      <c r="B41" s="126">
        <v>10</v>
      </c>
      <c r="C41" s="127">
        <v>0</v>
      </c>
      <c r="D41" s="169">
        <f t="shared" si="0"/>
        <v>10</v>
      </c>
      <c r="E41" s="169">
        <f t="shared" si="1"/>
        <v>0</v>
      </c>
      <c r="F41" s="170">
        <f t="shared" si="2"/>
        <v>10</v>
      </c>
      <c r="G41" s="171">
        <f t="shared" si="2"/>
        <v>0</v>
      </c>
      <c r="H41" s="151">
        <v>19</v>
      </c>
      <c r="I41" s="152">
        <v>45</v>
      </c>
      <c r="J41" s="242">
        <f t="shared" si="3"/>
        <v>19</v>
      </c>
      <c r="K41" s="242">
        <f t="shared" si="4"/>
        <v>45</v>
      </c>
      <c r="L41" s="129">
        <f t="shared" si="5"/>
        <v>19</v>
      </c>
      <c r="M41" s="130">
        <f t="shared" si="5"/>
        <v>45</v>
      </c>
      <c r="N41" s="131">
        <f t="shared" si="6"/>
        <v>10</v>
      </c>
      <c r="O41" s="132">
        <f t="shared" si="7"/>
        <v>0</v>
      </c>
      <c r="P41" s="129">
        <f t="shared" si="8"/>
        <v>19</v>
      </c>
      <c r="Q41" s="132">
        <f t="shared" si="9"/>
        <v>0.75</v>
      </c>
      <c r="R41" s="326">
        <f t="shared" si="10"/>
        <v>10</v>
      </c>
      <c r="S41" s="327"/>
      <c r="T41" s="326">
        <f t="shared" si="11"/>
        <v>19.75</v>
      </c>
      <c r="U41" s="327"/>
      <c r="V41" s="326">
        <f t="shared" si="12"/>
        <v>9.75</v>
      </c>
      <c r="W41" s="328"/>
      <c r="X41" s="181">
        <v>1</v>
      </c>
      <c r="Y41" s="134">
        <f t="shared" si="13"/>
        <v>8.75</v>
      </c>
      <c r="Z41" s="135">
        <f t="shared" si="14"/>
        <v>0.75</v>
      </c>
      <c r="AA41" s="161"/>
      <c r="AB41" s="37">
        <f t="shared" si="15"/>
        <v>1.75</v>
      </c>
      <c r="AC41" s="37">
        <f t="shared" si="16"/>
        <v>1.75</v>
      </c>
      <c r="AD41" s="37">
        <f t="shared" si="17"/>
        <v>0.75</v>
      </c>
      <c r="AE41" s="37">
        <f t="shared" si="16"/>
        <v>0.75</v>
      </c>
      <c r="AF41" s="37">
        <f t="shared" si="18"/>
        <v>1</v>
      </c>
      <c r="AG41" s="37"/>
      <c r="AH41" s="136"/>
    </row>
    <row r="42" spans="1:34" ht="17.5" customHeight="1">
      <c r="A42" s="166" t="s">
        <v>118</v>
      </c>
      <c r="B42" s="126">
        <v>10</v>
      </c>
      <c r="C42" s="127">
        <v>0</v>
      </c>
      <c r="D42" s="169">
        <f t="shared" si="0"/>
        <v>10</v>
      </c>
      <c r="E42" s="169">
        <f t="shared" si="1"/>
        <v>0</v>
      </c>
      <c r="F42" s="170">
        <f t="shared" si="2"/>
        <v>10</v>
      </c>
      <c r="G42" s="171">
        <f t="shared" si="2"/>
        <v>0</v>
      </c>
      <c r="H42" s="126">
        <v>21</v>
      </c>
      <c r="I42" s="127">
        <v>0</v>
      </c>
      <c r="J42" s="242">
        <f t="shared" si="3"/>
        <v>21</v>
      </c>
      <c r="K42" s="242">
        <f t="shared" si="4"/>
        <v>0</v>
      </c>
      <c r="L42" s="129">
        <f t="shared" si="5"/>
        <v>21</v>
      </c>
      <c r="M42" s="130">
        <f t="shared" si="5"/>
        <v>0</v>
      </c>
      <c r="N42" s="131">
        <f t="shared" si="6"/>
        <v>10</v>
      </c>
      <c r="O42" s="132">
        <f t="shared" si="7"/>
        <v>0</v>
      </c>
      <c r="P42" s="129">
        <f t="shared" si="8"/>
        <v>21</v>
      </c>
      <c r="Q42" s="132">
        <f t="shared" si="9"/>
        <v>0</v>
      </c>
      <c r="R42" s="326">
        <f t="shared" si="10"/>
        <v>10</v>
      </c>
      <c r="S42" s="327"/>
      <c r="T42" s="326">
        <f t="shared" si="11"/>
        <v>21</v>
      </c>
      <c r="U42" s="327"/>
      <c r="V42" s="326">
        <f t="shared" si="12"/>
        <v>11</v>
      </c>
      <c r="W42" s="328"/>
      <c r="X42" s="181">
        <v>1</v>
      </c>
      <c r="Y42" s="134">
        <f t="shared" si="13"/>
        <v>10</v>
      </c>
      <c r="Z42" s="135">
        <f t="shared" si="14"/>
        <v>2</v>
      </c>
      <c r="AA42" s="239"/>
      <c r="AB42" s="37">
        <f t="shared" si="15"/>
        <v>3</v>
      </c>
      <c r="AC42" s="37">
        <f t="shared" si="16"/>
        <v>3</v>
      </c>
      <c r="AD42" s="37">
        <f t="shared" si="17"/>
        <v>2</v>
      </c>
      <c r="AE42" s="37">
        <f t="shared" si="16"/>
        <v>2</v>
      </c>
      <c r="AF42" s="37">
        <f t="shared" si="18"/>
        <v>1</v>
      </c>
      <c r="AG42" s="37"/>
      <c r="AH42" s="136"/>
    </row>
    <row r="43" spans="1:34" ht="17.5" customHeight="1">
      <c r="A43" s="166" t="s">
        <v>119</v>
      </c>
      <c r="B43" s="126">
        <v>10</v>
      </c>
      <c r="C43" s="127">
        <v>0</v>
      </c>
      <c r="D43" s="169">
        <f t="shared" si="0"/>
        <v>10</v>
      </c>
      <c r="E43" s="169">
        <f t="shared" si="1"/>
        <v>0</v>
      </c>
      <c r="F43" s="170">
        <f t="shared" si="2"/>
        <v>10</v>
      </c>
      <c r="G43" s="171">
        <f t="shared" si="2"/>
        <v>0</v>
      </c>
      <c r="H43" s="126">
        <v>22</v>
      </c>
      <c r="I43" s="127">
        <v>0</v>
      </c>
      <c r="J43" s="242">
        <f t="shared" si="3"/>
        <v>22</v>
      </c>
      <c r="K43" s="242">
        <f t="shared" si="4"/>
        <v>0</v>
      </c>
      <c r="L43" s="129">
        <f t="shared" si="5"/>
        <v>22</v>
      </c>
      <c r="M43" s="130">
        <f t="shared" si="5"/>
        <v>0</v>
      </c>
      <c r="N43" s="131">
        <f t="shared" si="6"/>
        <v>10</v>
      </c>
      <c r="O43" s="132">
        <f t="shared" si="7"/>
        <v>0</v>
      </c>
      <c r="P43" s="129">
        <f t="shared" si="8"/>
        <v>22</v>
      </c>
      <c r="Q43" s="132">
        <f t="shared" si="9"/>
        <v>0</v>
      </c>
      <c r="R43" s="326">
        <f t="shared" si="10"/>
        <v>10</v>
      </c>
      <c r="S43" s="327"/>
      <c r="T43" s="326">
        <f t="shared" si="11"/>
        <v>22</v>
      </c>
      <c r="U43" s="327"/>
      <c r="V43" s="326">
        <f t="shared" si="12"/>
        <v>12</v>
      </c>
      <c r="W43" s="328"/>
      <c r="X43" s="181">
        <v>1</v>
      </c>
      <c r="Y43" s="134">
        <f t="shared" si="13"/>
        <v>11</v>
      </c>
      <c r="Z43" s="135">
        <f t="shared" si="14"/>
        <v>3</v>
      </c>
      <c r="AA43" s="238"/>
      <c r="AB43" s="37">
        <f t="shared" si="15"/>
        <v>4</v>
      </c>
      <c r="AC43" s="37">
        <f t="shared" si="16"/>
        <v>4</v>
      </c>
      <c r="AD43" s="37">
        <f t="shared" si="17"/>
        <v>3</v>
      </c>
      <c r="AE43" s="37">
        <f t="shared" si="16"/>
        <v>3</v>
      </c>
      <c r="AF43" s="37">
        <f t="shared" si="18"/>
        <v>1</v>
      </c>
      <c r="AG43" s="37"/>
      <c r="AH43" s="136"/>
    </row>
    <row r="44" spans="1:34" ht="17.5" customHeight="1">
      <c r="A44" s="166" t="s">
        <v>120</v>
      </c>
      <c r="B44" s="126">
        <v>10</v>
      </c>
      <c r="C44" s="127">
        <v>0</v>
      </c>
      <c r="D44" s="169">
        <f t="shared" si="0"/>
        <v>10</v>
      </c>
      <c r="E44" s="169">
        <f t="shared" si="1"/>
        <v>0</v>
      </c>
      <c r="F44" s="170">
        <f t="shared" si="2"/>
        <v>10</v>
      </c>
      <c r="G44" s="171">
        <f t="shared" si="2"/>
        <v>0</v>
      </c>
      <c r="H44" s="126">
        <v>21</v>
      </c>
      <c r="I44" s="127">
        <v>0</v>
      </c>
      <c r="J44" s="242">
        <f t="shared" si="3"/>
        <v>21</v>
      </c>
      <c r="K44" s="242">
        <f t="shared" si="4"/>
        <v>0</v>
      </c>
      <c r="L44" s="129">
        <f t="shared" si="5"/>
        <v>21</v>
      </c>
      <c r="M44" s="130">
        <f t="shared" si="5"/>
        <v>0</v>
      </c>
      <c r="N44" s="131">
        <f t="shared" si="6"/>
        <v>10</v>
      </c>
      <c r="O44" s="132">
        <f t="shared" si="7"/>
        <v>0</v>
      </c>
      <c r="P44" s="129">
        <f t="shared" si="8"/>
        <v>21</v>
      </c>
      <c r="Q44" s="132">
        <f t="shared" si="9"/>
        <v>0</v>
      </c>
      <c r="R44" s="340">
        <f t="shared" si="10"/>
        <v>10</v>
      </c>
      <c r="S44" s="341"/>
      <c r="T44" s="340">
        <f t="shared" si="11"/>
        <v>21</v>
      </c>
      <c r="U44" s="341"/>
      <c r="V44" s="340">
        <f t="shared" si="12"/>
        <v>11</v>
      </c>
      <c r="W44" s="342"/>
      <c r="X44" s="181">
        <v>1</v>
      </c>
      <c r="Y44" s="134">
        <f t="shared" si="13"/>
        <v>10</v>
      </c>
      <c r="Z44" s="135">
        <f t="shared" si="14"/>
        <v>2</v>
      </c>
      <c r="AA44" s="239"/>
      <c r="AB44" s="37">
        <f t="shared" si="15"/>
        <v>3</v>
      </c>
      <c r="AC44" s="37">
        <f t="shared" si="16"/>
        <v>3</v>
      </c>
      <c r="AD44" s="37">
        <f t="shared" si="17"/>
        <v>2</v>
      </c>
      <c r="AE44" s="37">
        <f t="shared" si="16"/>
        <v>2</v>
      </c>
      <c r="AF44" s="37">
        <f t="shared" si="18"/>
        <v>1</v>
      </c>
      <c r="AG44" s="37"/>
      <c r="AH44" s="136"/>
    </row>
    <row r="45" spans="1:34" ht="17.5" customHeight="1">
      <c r="A45" s="166" t="s">
        <v>121</v>
      </c>
      <c r="B45" s="126">
        <v>10</v>
      </c>
      <c r="C45" s="127">
        <v>0</v>
      </c>
      <c r="D45" s="169">
        <f t="shared" si="0"/>
        <v>10</v>
      </c>
      <c r="E45" s="169">
        <f t="shared" si="1"/>
        <v>0</v>
      </c>
      <c r="F45" s="170">
        <f t="shared" si="2"/>
        <v>10</v>
      </c>
      <c r="G45" s="171">
        <f t="shared" si="2"/>
        <v>0</v>
      </c>
      <c r="H45" s="126">
        <v>21</v>
      </c>
      <c r="I45" s="127">
        <v>45</v>
      </c>
      <c r="J45" s="242">
        <f t="shared" si="3"/>
        <v>21</v>
      </c>
      <c r="K45" s="242">
        <f t="shared" si="4"/>
        <v>45</v>
      </c>
      <c r="L45" s="129">
        <f t="shared" si="5"/>
        <v>21</v>
      </c>
      <c r="M45" s="130">
        <f t="shared" si="5"/>
        <v>45</v>
      </c>
      <c r="N45" s="131">
        <f t="shared" si="6"/>
        <v>10</v>
      </c>
      <c r="O45" s="132">
        <f t="shared" si="7"/>
        <v>0</v>
      </c>
      <c r="P45" s="129">
        <f t="shared" si="8"/>
        <v>21</v>
      </c>
      <c r="Q45" s="132">
        <f t="shared" si="9"/>
        <v>0.75</v>
      </c>
      <c r="R45" s="337">
        <f t="shared" si="10"/>
        <v>10</v>
      </c>
      <c r="S45" s="338"/>
      <c r="T45" s="337">
        <f t="shared" si="11"/>
        <v>21.75</v>
      </c>
      <c r="U45" s="338"/>
      <c r="V45" s="337">
        <f t="shared" si="12"/>
        <v>11.75</v>
      </c>
      <c r="W45" s="339"/>
      <c r="X45" s="181">
        <v>1</v>
      </c>
      <c r="Y45" s="134">
        <f t="shared" si="13"/>
        <v>10.75</v>
      </c>
      <c r="Z45" s="135">
        <f t="shared" si="14"/>
        <v>2.75</v>
      </c>
      <c r="AA45" s="161"/>
      <c r="AB45" s="37">
        <f t="shared" si="15"/>
        <v>3.75</v>
      </c>
      <c r="AC45" s="37">
        <f t="shared" si="16"/>
        <v>3.75</v>
      </c>
      <c r="AD45" s="37">
        <f t="shared" si="17"/>
        <v>2.75</v>
      </c>
      <c r="AE45" s="37">
        <f t="shared" si="16"/>
        <v>2.75</v>
      </c>
      <c r="AF45" s="37">
        <f t="shared" si="18"/>
        <v>1</v>
      </c>
      <c r="AG45" s="37"/>
      <c r="AH45" s="136"/>
    </row>
    <row r="46" spans="1:34" ht="17.5" customHeight="1">
      <c r="A46" s="166" t="s">
        <v>122</v>
      </c>
      <c r="B46" s="126"/>
      <c r="C46" s="127"/>
      <c r="D46" s="169">
        <f>IF(AND(C46&gt;=46,C46&lt;=59),B46+1,B46)</f>
        <v>0</v>
      </c>
      <c r="E46" s="169">
        <f>IF(C46&gt;0,VLOOKUP(C46,$A$7:$H$10,7,TRUE),0)</f>
        <v>0</v>
      </c>
      <c r="F46" s="170" t="str">
        <f t="shared" ref="F46:G61" si="19">IF(B46="","",D46)</f>
        <v/>
      </c>
      <c r="G46" s="171" t="str">
        <f>IF(C46="","",E46)</f>
        <v/>
      </c>
      <c r="H46" s="126"/>
      <c r="I46" s="127"/>
      <c r="J46" s="242">
        <f t="shared" si="3"/>
        <v>0</v>
      </c>
      <c r="K46" s="242">
        <f t="shared" si="4"/>
        <v>0</v>
      </c>
      <c r="L46" s="129" t="str">
        <f t="shared" si="5"/>
        <v/>
      </c>
      <c r="M46" s="130" t="str">
        <f t="shared" si="5"/>
        <v/>
      </c>
      <c r="N46" s="131" t="str">
        <f t="shared" si="6"/>
        <v/>
      </c>
      <c r="O46" s="132" t="str">
        <f t="shared" si="7"/>
        <v/>
      </c>
      <c r="P46" s="129" t="str">
        <f t="shared" si="8"/>
        <v/>
      </c>
      <c r="Q46" s="132" t="str">
        <f t="shared" si="9"/>
        <v/>
      </c>
      <c r="R46" s="326">
        <f t="shared" si="10"/>
        <v>0</v>
      </c>
      <c r="S46" s="327"/>
      <c r="T46" s="326">
        <f t="shared" si="11"/>
        <v>0</v>
      </c>
      <c r="U46" s="327"/>
      <c r="V46" s="326">
        <f t="shared" si="12"/>
        <v>0</v>
      </c>
      <c r="W46" s="328"/>
      <c r="X46" s="181"/>
      <c r="Y46" s="134">
        <f t="shared" si="13"/>
        <v>0</v>
      </c>
      <c r="Z46" s="135" t="str">
        <f t="shared" si="14"/>
        <v/>
      </c>
      <c r="AA46" s="161"/>
      <c r="AB46" s="37">
        <f t="shared" si="15"/>
        <v>-7</v>
      </c>
      <c r="AC46" s="37">
        <f t="shared" ref="AC46:AC61" si="20">IF(AB46&lt;0,0,AB46)</f>
        <v>0</v>
      </c>
      <c r="AD46" s="37">
        <f t="shared" si="17"/>
        <v>-8</v>
      </c>
      <c r="AE46" s="37">
        <f t="shared" ref="AE46:AE61" si="21">IF(AD46&lt;0,0,AD46)</f>
        <v>0</v>
      </c>
      <c r="AF46" s="37">
        <f t="shared" si="18"/>
        <v>0</v>
      </c>
      <c r="AG46" s="37"/>
      <c r="AH46" s="136"/>
    </row>
    <row r="47" spans="1:34" ht="17.5" customHeight="1">
      <c r="A47" s="166" t="s">
        <v>123</v>
      </c>
      <c r="B47" s="126"/>
      <c r="C47" s="127"/>
      <c r="D47" s="191">
        <f>IF(AND(C47&gt;=46,C47&lt;=59),B47+1,B47)</f>
        <v>0</v>
      </c>
      <c r="E47" s="191">
        <f>IF(C47&gt;0,VLOOKUP(C47,$A$7:$H$10,7,TRUE),0)</f>
        <v>0</v>
      </c>
      <c r="F47" s="207" t="str">
        <f t="shared" si="19"/>
        <v/>
      </c>
      <c r="G47" s="208" t="str">
        <f>IF(C47="","",E47)</f>
        <v/>
      </c>
      <c r="H47" s="126"/>
      <c r="I47" s="127"/>
      <c r="J47" s="196">
        <f t="shared" si="3"/>
        <v>0</v>
      </c>
      <c r="K47" s="196">
        <f t="shared" si="4"/>
        <v>0</v>
      </c>
      <c r="L47" s="209" t="str">
        <f t="shared" ref="L47:M61" si="22">IF(H47="","",J47)</f>
        <v/>
      </c>
      <c r="M47" s="130" t="str">
        <f t="shared" si="22"/>
        <v/>
      </c>
      <c r="N47" s="211" t="str">
        <f t="shared" si="6"/>
        <v/>
      </c>
      <c r="O47" s="212" t="str">
        <f t="shared" si="7"/>
        <v/>
      </c>
      <c r="P47" s="209" t="str">
        <f t="shared" si="8"/>
        <v/>
      </c>
      <c r="Q47" s="212" t="str">
        <f t="shared" si="9"/>
        <v/>
      </c>
      <c r="R47" s="346">
        <f t="shared" si="10"/>
        <v>0</v>
      </c>
      <c r="S47" s="347"/>
      <c r="T47" s="346">
        <f t="shared" si="11"/>
        <v>0</v>
      </c>
      <c r="U47" s="347"/>
      <c r="V47" s="346">
        <f t="shared" si="12"/>
        <v>0</v>
      </c>
      <c r="W47" s="348"/>
      <c r="X47" s="181"/>
      <c r="Y47" s="213">
        <f t="shared" si="13"/>
        <v>0</v>
      </c>
      <c r="Z47" s="214" t="str">
        <f t="shared" si="14"/>
        <v/>
      </c>
      <c r="AA47" s="161"/>
      <c r="AB47" s="37">
        <f t="shared" si="15"/>
        <v>-7</v>
      </c>
      <c r="AC47" s="37">
        <f t="shared" si="20"/>
        <v>0</v>
      </c>
      <c r="AD47" s="37">
        <f t="shared" si="17"/>
        <v>-8</v>
      </c>
      <c r="AE47" s="37">
        <f t="shared" si="21"/>
        <v>0</v>
      </c>
      <c r="AF47" s="37">
        <f t="shared" si="18"/>
        <v>0</v>
      </c>
      <c r="AG47" s="37"/>
      <c r="AH47" s="136"/>
    </row>
    <row r="48" spans="1:34" ht="17.5" customHeight="1">
      <c r="A48" s="166" t="s">
        <v>124</v>
      </c>
      <c r="B48" s="126"/>
      <c r="C48" s="127"/>
      <c r="D48" s="169">
        <f t="shared" si="0"/>
        <v>0</v>
      </c>
      <c r="E48" s="169">
        <f t="shared" si="1"/>
        <v>0</v>
      </c>
      <c r="F48" s="170" t="str">
        <f t="shared" si="19"/>
        <v/>
      </c>
      <c r="G48" s="171" t="str">
        <f t="shared" si="19"/>
        <v/>
      </c>
      <c r="H48" s="126"/>
      <c r="I48" s="127"/>
      <c r="J48" s="242">
        <f t="shared" si="3"/>
        <v>0</v>
      </c>
      <c r="K48" s="242">
        <f t="shared" si="4"/>
        <v>0</v>
      </c>
      <c r="L48" s="129" t="str">
        <f t="shared" si="22"/>
        <v/>
      </c>
      <c r="M48" s="130" t="str">
        <f t="shared" si="22"/>
        <v/>
      </c>
      <c r="N48" s="131" t="str">
        <f t="shared" si="6"/>
        <v/>
      </c>
      <c r="O48" s="132" t="str">
        <f t="shared" si="7"/>
        <v/>
      </c>
      <c r="P48" s="129" t="str">
        <f t="shared" si="8"/>
        <v/>
      </c>
      <c r="Q48" s="132" t="str">
        <f t="shared" si="9"/>
        <v/>
      </c>
      <c r="R48" s="326">
        <f t="shared" si="10"/>
        <v>0</v>
      </c>
      <c r="S48" s="327"/>
      <c r="T48" s="326">
        <f t="shared" si="11"/>
        <v>0</v>
      </c>
      <c r="U48" s="327"/>
      <c r="V48" s="326">
        <f t="shared" si="12"/>
        <v>0</v>
      </c>
      <c r="W48" s="328"/>
      <c r="X48" s="181"/>
      <c r="Y48" s="134">
        <f t="shared" si="13"/>
        <v>0</v>
      </c>
      <c r="Z48" s="135" t="str">
        <f t="shared" si="14"/>
        <v/>
      </c>
      <c r="AA48" s="161"/>
      <c r="AB48" s="37">
        <f t="shared" si="15"/>
        <v>-7</v>
      </c>
      <c r="AC48" s="37">
        <f t="shared" si="20"/>
        <v>0</v>
      </c>
      <c r="AD48" s="37">
        <f t="shared" si="17"/>
        <v>-8</v>
      </c>
      <c r="AE48" s="37">
        <f t="shared" si="21"/>
        <v>0</v>
      </c>
      <c r="AF48" s="37">
        <f t="shared" si="18"/>
        <v>0</v>
      </c>
      <c r="AG48" s="37"/>
      <c r="AH48" s="136"/>
    </row>
    <row r="49" spans="1:34" ht="17.5" customHeight="1">
      <c r="A49" s="166" t="s">
        <v>125</v>
      </c>
      <c r="B49" s="126">
        <v>10</v>
      </c>
      <c r="C49" s="127">
        <v>0</v>
      </c>
      <c r="D49" s="169">
        <f t="shared" si="0"/>
        <v>10</v>
      </c>
      <c r="E49" s="169">
        <f t="shared" si="1"/>
        <v>0</v>
      </c>
      <c r="F49" s="170">
        <f t="shared" si="19"/>
        <v>10</v>
      </c>
      <c r="G49" s="171">
        <f t="shared" si="19"/>
        <v>0</v>
      </c>
      <c r="H49" s="126">
        <v>22</v>
      </c>
      <c r="I49" s="127">
        <v>15</v>
      </c>
      <c r="J49" s="242">
        <f t="shared" si="3"/>
        <v>22</v>
      </c>
      <c r="K49" s="242">
        <f t="shared" si="4"/>
        <v>15</v>
      </c>
      <c r="L49" s="129">
        <f t="shared" si="22"/>
        <v>22</v>
      </c>
      <c r="M49" s="130">
        <f t="shared" si="22"/>
        <v>15</v>
      </c>
      <c r="N49" s="131">
        <f t="shared" si="6"/>
        <v>10</v>
      </c>
      <c r="O49" s="132">
        <f t="shared" si="7"/>
        <v>0</v>
      </c>
      <c r="P49" s="129">
        <f t="shared" si="8"/>
        <v>22</v>
      </c>
      <c r="Q49" s="132">
        <f t="shared" si="9"/>
        <v>0.25</v>
      </c>
      <c r="R49" s="326">
        <f t="shared" si="10"/>
        <v>10</v>
      </c>
      <c r="S49" s="327"/>
      <c r="T49" s="326">
        <f t="shared" si="11"/>
        <v>22.25</v>
      </c>
      <c r="U49" s="327"/>
      <c r="V49" s="326">
        <f t="shared" si="12"/>
        <v>12.25</v>
      </c>
      <c r="W49" s="328"/>
      <c r="X49" s="181">
        <v>1</v>
      </c>
      <c r="Y49" s="134">
        <f t="shared" si="13"/>
        <v>11.25</v>
      </c>
      <c r="Z49" s="135">
        <f t="shared" si="14"/>
        <v>3.25</v>
      </c>
      <c r="AA49" s="161"/>
      <c r="AB49" s="37">
        <f t="shared" si="15"/>
        <v>4.25</v>
      </c>
      <c r="AC49" s="37">
        <f t="shared" si="20"/>
        <v>4.25</v>
      </c>
      <c r="AD49" s="37">
        <f t="shared" si="17"/>
        <v>3.25</v>
      </c>
      <c r="AE49" s="37">
        <f t="shared" si="21"/>
        <v>3.25</v>
      </c>
      <c r="AF49" s="37">
        <f t="shared" si="18"/>
        <v>1</v>
      </c>
      <c r="AG49" s="37"/>
      <c r="AH49" s="136"/>
    </row>
    <row r="50" spans="1:34" ht="17.5" customHeight="1">
      <c r="A50" s="166" t="s">
        <v>126</v>
      </c>
      <c r="B50" s="126">
        <v>10</v>
      </c>
      <c r="C50" s="127">
        <v>0</v>
      </c>
      <c r="D50" s="169">
        <f>IF(AND(C50&gt;=46,C50&lt;=59),B50+1,B50)</f>
        <v>10</v>
      </c>
      <c r="E50" s="169">
        <f>IF(C50&gt;0,VLOOKUP(C50,$A$7:$H$10,7,TRUE),0)</f>
        <v>0</v>
      </c>
      <c r="F50" s="170">
        <f t="shared" si="19"/>
        <v>10</v>
      </c>
      <c r="G50" s="171">
        <f t="shared" si="19"/>
        <v>0</v>
      </c>
      <c r="H50" s="126">
        <v>20</v>
      </c>
      <c r="I50" s="127">
        <v>0</v>
      </c>
      <c r="J50" s="242">
        <f t="shared" si="3"/>
        <v>20</v>
      </c>
      <c r="K50" s="242">
        <f>VLOOKUP(I50,$A$15:$H$18,7,TRUE)</f>
        <v>0</v>
      </c>
      <c r="L50" s="129">
        <f t="shared" si="22"/>
        <v>20</v>
      </c>
      <c r="M50" s="130">
        <f t="shared" si="22"/>
        <v>0</v>
      </c>
      <c r="N50" s="131">
        <f t="shared" si="6"/>
        <v>10</v>
      </c>
      <c r="O50" s="132">
        <f t="shared" si="7"/>
        <v>0</v>
      </c>
      <c r="P50" s="129">
        <f t="shared" si="8"/>
        <v>20</v>
      </c>
      <c r="Q50" s="132">
        <f t="shared" si="9"/>
        <v>0</v>
      </c>
      <c r="R50" s="326">
        <f t="shared" si="10"/>
        <v>10</v>
      </c>
      <c r="S50" s="327"/>
      <c r="T50" s="326">
        <f t="shared" si="11"/>
        <v>20</v>
      </c>
      <c r="U50" s="327"/>
      <c r="V50" s="326">
        <f t="shared" si="12"/>
        <v>10</v>
      </c>
      <c r="W50" s="328"/>
      <c r="X50" s="181">
        <v>1</v>
      </c>
      <c r="Y50" s="134">
        <f t="shared" si="13"/>
        <v>9</v>
      </c>
      <c r="Z50" s="135">
        <f t="shared" si="14"/>
        <v>1</v>
      </c>
      <c r="AA50" s="161"/>
      <c r="AB50" s="37">
        <f t="shared" si="15"/>
        <v>2</v>
      </c>
      <c r="AC50" s="37">
        <f t="shared" si="20"/>
        <v>2</v>
      </c>
      <c r="AD50" s="37">
        <f t="shared" si="17"/>
        <v>1</v>
      </c>
      <c r="AE50" s="37">
        <f t="shared" si="21"/>
        <v>1</v>
      </c>
      <c r="AF50" s="37">
        <f t="shared" si="18"/>
        <v>1</v>
      </c>
      <c r="AG50" s="37"/>
      <c r="AH50" s="136"/>
    </row>
    <row r="51" spans="1:34" ht="17.5" customHeight="1">
      <c r="A51" s="166" t="s">
        <v>127</v>
      </c>
      <c r="B51" s="126">
        <v>10</v>
      </c>
      <c r="C51" s="127">
        <v>0</v>
      </c>
      <c r="D51" s="169">
        <f>IF(AND(C51&gt;=46,C51&lt;=59),B51+1,B51)</f>
        <v>10</v>
      </c>
      <c r="E51" s="169">
        <f>IF(C51&gt;0,VLOOKUP(C51,$A$7:$H$10,7,TRUE),0)</f>
        <v>0</v>
      </c>
      <c r="F51" s="170">
        <f t="shared" si="19"/>
        <v>10</v>
      </c>
      <c r="G51" s="171">
        <f t="shared" si="19"/>
        <v>0</v>
      </c>
      <c r="H51" s="126">
        <v>22</v>
      </c>
      <c r="I51" s="127">
        <v>0</v>
      </c>
      <c r="J51" s="242">
        <f t="shared" si="3"/>
        <v>22</v>
      </c>
      <c r="K51" s="242">
        <f>VLOOKUP(I52,$A$15:$H$18,7,TRUE)</f>
        <v>0</v>
      </c>
      <c r="L51" s="129">
        <f t="shared" si="22"/>
        <v>22</v>
      </c>
      <c r="M51" s="130">
        <f t="shared" si="22"/>
        <v>0</v>
      </c>
      <c r="N51" s="131">
        <f t="shared" si="6"/>
        <v>10</v>
      </c>
      <c r="O51" s="132">
        <f t="shared" si="7"/>
        <v>0</v>
      </c>
      <c r="P51" s="129">
        <f t="shared" si="8"/>
        <v>22</v>
      </c>
      <c r="Q51" s="132">
        <f t="shared" si="9"/>
        <v>0</v>
      </c>
      <c r="R51" s="340">
        <f t="shared" si="10"/>
        <v>10</v>
      </c>
      <c r="S51" s="341"/>
      <c r="T51" s="340">
        <f t="shared" si="11"/>
        <v>22</v>
      </c>
      <c r="U51" s="341"/>
      <c r="V51" s="340">
        <f t="shared" si="12"/>
        <v>12</v>
      </c>
      <c r="W51" s="342"/>
      <c r="X51" s="181">
        <v>1</v>
      </c>
      <c r="Y51" s="134">
        <f t="shared" si="13"/>
        <v>11</v>
      </c>
      <c r="Z51" s="135">
        <f t="shared" si="14"/>
        <v>3</v>
      </c>
      <c r="AB51" s="37">
        <f t="shared" si="15"/>
        <v>4</v>
      </c>
      <c r="AC51" s="37">
        <f t="shared" si="20"/>
        <v>4</v>
      </c>
      <c r="AD51" s="37">
        <f t="shared" si="17"/>
        <v>3</v>
      </c>
      <c r="AE51" s="37">
        <f t="shared" si="21"/>
        <v>3</v>
      </c>
      <c r="AF51" s="37">
        <f t="shared" si="18"/>
        <v>1</v>
      </c>
      <c r="AG51" s="37"/>
      <c r="AH51" s="136"/>
    </row>
    <row r="52" spans="1:34" ht="17.5" customHeight="1">
      <c r="A52" s="166" t="s">
        <v>128</v>
      </c>
      <c r="B52" s="126"/>
      <c r="C52" s="127"/>
      <c r="D52" s="169">
        <f>IF(AND(C52&gt;=46,C52&lt;=59),B52+1,B52)</f>
        <v>0</v>
      </c>
      <c r="E52" s="169">
        <f>IF(C52&gt;0,VLOOKUP(C52,$A$7:$H$10,7,TRUE),0)</f>
        <v>0</v>
      </c>
      <c r="F52" s="170" t="str">
        <f t="shared" si="19"/>
        <v/>
      </c>
      <c r="G52" s="171" t="str">
        <f t="shared" si="19"/>
        <v/>
      </c>
      <c r="H52" s="126"/>
      <c r="I52" s="127"/>
      <c r="J52" s="242">
        <f t="shared" si="3"/>
        <v>0</v>
      </c>
      <c r="K52" s="242">
        <f>VLOOKUP(I53,$A$15:$H$18,7,TRUE)</f>
        <v>0</v>
      </c>
      <c r="L52" s="129" t="str">
        <f t="shared" si="22"/>
        <v/>
      </c>
      <c r="M52" s="130" t="str">
        <f t="shared" si="22"/>
        <v/>
      </c>
      <c r="N52" s="131" t="str">
        <f t="shared" si="6"/>
        <v/>
      </c>
      <c r="O52" s="132" t="str">
        <f t="shared" si="7"/>
        <v/>
      </c>
      <c r="P52" s="129" t="str">
        <f t="shared" si="8"/>
        <v/>
      </c>
      <c r="Q52" s="132" t="str">
        <f t="shared" si="9"/>
        <v/>
      </c>
      <c r="R52" s="326">
        <f t="shared" si="10"/>
        <v>0</v>
      </c>
      <c r="S52" s="327"/>
      <c r="T52" s="326">
        <f t="shared" si="11"/>
        <v>0</v>
      </c>
      <c r="U52" s="327"/>
      <c r="V52" s="326">
        <f t="shared" si="12"/>
        <v>0</v>
      </c>
      <c r="W52" s="328"/>
      <c r="X52" s="181"/>
      <c r="Y52" s="134">
        <f t="shared" si="13"/>
        <v>0</v>
      </c>
      <c r="Z52" s="135" t="str">
        <f t="shared" si="14"/>
        <v/>
      </c>
      <c r="AB52" s="37">
        <f t="shared" si="15"/>
        <v>-7</v>
      </c>
      <c r="AC52" s="37">
        <f t="shared" si="20"/>
        <v>0</v>
      </c>
      <c r="AD52" s="37">
        <f t="shared" si="17"/>
        <v>-8</v>
      </c>
      <c r="AE52" s="37">
        <f t="shared" si="21"/>
        <v>0</v>
      </c>
      <c r="AF52" s="37">
        <f t="shared" si="18"/>
        <v>0</v>
      </c>
      <c r="AG52" s="37"/>
      <c r="AH52" s="136"/>
    </row>
    <row r="53" spans="1:34" ht="17.5" customHeight="1">
      <c r="A53" s="166" t="s">
        <v>129</v>
      </c>
      <c r="B53" s="126"/>
      <c r="C53" s="127"/>
      <c r="D53" s="169">
        <f>IF(AND(C53&gt;=46,C53&lt;=59),B53+1,B53)</f>
        <v>0</v>
      </c>
      <c r="E53" s="169">
        <f>IF(C53&gt;0,VLOOKUP(C53,$A$7:$H$10,7,TRUE),0)</f>
        <v>0</v>
      </c>
      <c r="F53" s="170" t="str">
        <f t="shared" si="19"/>
        <v/>
      </c>
      <c r="G53" s="171" t="str">
        <f t="shared" si="19"/>
        <v/>
      </c>
      <c r="H53" s="126"/>
      <c r="I53" s="127"/>
      <c r="J53" s="242">
        <f t="shared" si="3"/>
        <v>0</v>
      </c>
      <c r="K53" s="242">
        <f>VLOOKUP(I53,$A$15:$H$18,7,TRUE)</f>
        <v>0</v>
      </c>
      <c r="L53" s="129" t="str">
        <f t="shared" si="22"/>
        <v/>
      </c>
      <c r="M53" s="130" t="str">
        <f t="shared" si="22"/>
        <v/>
      </c>
      <c r="N53" s="131" t="str">
        <f t="shared" si="6"/>
        <v/>
      </c>
      <c r="O53" s="132" t="str">
        <f t="shared" si="7"/>
        <v/>
      </c>
      <c r="P53" s="129" t="str">
        <f t="shared" si="8"/>
        <v/>
      </c>
      <c r="Q53" s="132" t="str">
        <f t="shared" si="9"/>
        <v/>
      </c>
      <c r="R53" s="326">
        <f t="shared" si="10"/>
        <v>0</v>
      </c>
      <c r="S53" s="327"/>
      <c r="T53" s="326">
        <f t="shared" si="11"/>
        <v>0</v>
      </c>
      <c r="U53" s="327"/>
      <c r="V53" s="326">
        <f t="shared" si="12"/>
        <v>0</v>
      </c>
      <c r="W53" s="328"/>
      <c r="X53" s="181"/>
      <c r="Y53" s="134">
        <f t="shared" si="13"/>
        <v>0</v>
      </c>
      <c r="Z53" s="135" t="str">
        <f t="shared" si="14"/>
        <v/>
      </c>
      <c r="AB53" s="37">
        <f t="shared" si="15"/>
        <v>-7</v>
      </c>
      <c r="AC53" s="37">
        <f t="shared" si="20"/>
        <v>0</v>
      </c>
      <c r="AD53" s="37">
        <f t="shared" si="17"/>
        <v>-8</v>
      </c>
      <c r="AE53" s="37">
        <f t="shared" si="21"/>
        <v>0</v>
      </c>
      <c r="AF53" s="37">
        <f t="shared" si="18"/>
        <v>0</v>
      </c>
      <c r="AG53" s="37"/>
      <c r="AH53" s="136"/>
    </row>
    <row r="54" spans="1:34" ht="17.5" customHeight="1">
      <c r="A54" s="166" t="s">
        <v>130</v>
      </c>
      <c r="B54" s="126"/>
      <c r="C54" s="127"/>
      <c r="D54" s="169">
        <f>IF(AND(C54&gt;=46,C54&lt;=59),B54+1,B54)</f>
        <v>0</v>
      </c>
      <c r="E54" s="169">
        <f>IF(C54&gt;0,VLOOKUP(C54,$A$7:$H$10,7,TRUE),0)</f>
        <v>0</v>
      </c>
      <c r="F54" s="170" t="str">
        <f t="shared" si="19"/>
        <v/>
      </c>
      <c r="G54" s="171" t="str">
        <f>IF(C54="","",E54)</f>
        <v/>
      </c>
      <c r="H54" s="126"/>
      <c r="I54" s="127"/>
      <c r="J54" s="242">
        <f t="shared" si="3"/>
        <v>0</v>
      </c>
      <c r="K54" s="242">
        <f>VLOOKUP(I54,$A$15:$H$18,7,TRUE)</f>
        <v>0</v>
      </c>
      <c r="L54" s="129" t="str">
        <f t="shared" si="22"/>
        <v/>
      </c>
      <c r="M54" s="130" t="str">
        <f>IF(I54="","",K54)</f>
        <v/>
      </c>
      <c r="N54" s="131" t="str">
        <f t="shared" si="6"/>
        <v/>
      </c>
      <c r="O54" s="132" t="str">
        <f t="shared" si="7"/>
        <v/>
      </c>
      <c r="P54" s="129" t="str">
        <f t="shared" si="8"/>
        <v/>
      </c>
      <c r="Q54" s="132" t="str">
        <f t="shared" si="9"/>
        <v/>
      </c>
      <c r="R54" s="326">
        <f t="shared" si="10"/>
        <v>0</v>
      </c>
      <c r="S54" s="327"/>
      <c r="T54" s="326">
        <f t="shared" si="11"/>
        <v>0</v>
      </c>
      <c r="U54" s="327"/>
      <c r="V54" s="326">
        <f t="shared" si="12"/>
        <v>0</v>
      </c>
      <c r="W54" s="328"/>
      <c r="X54" s="181"/>
      <c r="Y54" s="134">
        <f t="shared" si="13"/>
        <v>0</v>
      </c>
      <c r="Z54" s="135" t="str">
        <f t="shared" si="14"/>
        <v/>
      </c>
      <c r="AA54" s="161"/>
      <c r="AB54" s="37">
        <f t="shared" si="15"/>
        <v>-7</v>
      </c>
      <c r="AC54" s="37">
        <f t="shared" si="20"/>
        <v>0</v>
      </c>
      <c r="AD54" s="37">
        <f t="shared" si="17"/>
        <v>-8</v>
      </c>
      <c r="AE54" s="37">
        <f t="shared" si="21"/>
        <v>0</v>
      </c>
      <c r="AF54" s="37">
        <f t="shared" si="18"/>
        <v>0</v>
      </c>
      <c r="AG54" s="37"/>
      <c r="AH54" s="136"/>
    </row>
    <row r="55" spans="1:34" ht="17.5" customHeight="1">
      <c r="A55" s="166" t="s">
        <v>131</v>
      </c>
      <c r="B55" s="126">
        <v>10</v>
      </c>
      <c r="C55" s="127">
        <v>0</v>
      </c>
      <c r="D55" s="169">
        <f t="shared" si="0"/>
        <v>10</v>
      </c>
      <c r="E55" s="169">
        <f t="shared" si="1"/>
        <v>0</v>
      </c>
      <c r="F55" s="170">
        <f t="shared" si="19"/>
        <v>10</v>
      </c>
      <c r="G55" s="171">
        <f t="shared" si="19"/>
        <v>0</v>
      </c>
      <c r="H55" s="126">
        <v>20</v>
      </c>
      <c r="I55" s="127">
        <v>0</v>
      </c>
      <c r="J55" s="242">
        <f t="shared" si="3"/>
        <v>20</v>
      </c>
      <c r="K55" s="242">
        <f t="shared" si="4"/>
        <v>0</v>
      </c>
      <c r="L55" s="129">
        <f t="shared" si="22"/>
        <v>20</v>
      </c>
      <c r="M55" s="130">
        <f t="shared" si="22"/>
        <v>0</v>
      </c>
      <c r="N55" s="131">
        <f t="shared" si="6"/>
        <v>10</v>
      </c>
      <c r="O55" s="132">
        <f t="shared" si="7"/>
        <v>0</v>
      </c>
      <c r="P55" s="129">
        <f t="shared" si="8"/>
        <v>20</v>
      </c>
      <c r="Q55" s="132">
        <f t="shared" si="9"/>
        <v>0</v>
      </c>
      <c r="R55" s="326">
        <f t="shared" si="10"/>
        <v>10</v>
      </c>
      <c r="S55" s="327"/>
      <c r="T55" s="326">
        <f t="shared" si="11"/>
        <v>20</v>
      </c>
      <c r="U55" s="327"/>
      <c r="V55" s="326">
        <f t="shared" si="12"/>
        <v>10</v>
      </c>
      <c r="W55" s="328"/>
      <c r="X55" s="181">
        <v>1</v>
      </c>
      <c r="Y55" s="134">
        <f t="shared" si="13"/>
        <v>9</v>
      </c>
      <c r="Z55" s="135">
        <f t="shared" si="14"/>
        <v>1</v>
      </c>
      <c r="AB55" s="37">
        <f t="shared" si="15"/>
        <v>2</v>
      </c>
      <c r="AC55" s="37">
        <f t="shared" si="20"/>
        <v>2</v>
      </c>
      <c r="AD55" s="37">
        <f t="shared" si="17"/>
        <v>1</v>
      </c>
      <c r="AE55" s="37">
        <f t="shared" si="21"/>
        <v>1</v>
      </c>
      <c r="AF55" s="37">
        <f t="shared" si="18"/>
        <v>1</v>
      </c>
      <c r="AG55" s="37"/>
      <c r="AH55" s="136"/>
    </row>
    <row r="56" spans="1:34" ht="17.5" customHeight="1">
      <c r="A56" s="166" t="s">
        <v>132</v>
      </c>
      <c r="B56" s="126">
        <v>10</v>
      </c>
      <c r="C56" s="127">
        <v>0</v>
      </c>
      <c r="D56" s="169">
        <f t="shared" si="0"/>
        <v>10</v>
      </c>
      <c r="E56" s="169">
        <f t="shared" si="1"/>
        <v>0</v>
      </c>
      <c r="F56" s="170">
        <f t="shared" si="19"/>
        <v>10</v>
      </c>
      <c r="G56" s="171">
        <f t="shared" si="19"/>
        <v>0</v>
      </c>
      <c r="H56" s="126">
        <v>20</v>
      </c>
      <c r="I56" s="127">
        <v>0</v>
      </c>
      <c r="J56" s="242">
        <f t="shared" si="3"/>
        <v>20</v>
      </c>
      <c r="K56" s="242">
        <f t="shared" si="4"/>
        <v>0</v>
      </c>
      <c r="L56" s="129">
        <f t="shared" si="22"/>
        <v>20</v>
      </c>
      <c r="M56" s="130">
        <f t="shared" si="22"/>
        <v>0</v>
      </c>
      <c r="N56" s="131">
        <f t="shared" si="6"/>
        <v>10</v>
      </c>
      <c r="O56" s="132">
        <f t="shared" si="7"/>
        <v>0</v>
      </c>
      <c r="P56" s="129">
        <f t="shared" si="8"/>
        <v>20</v>
      </c>
      <c r="Q56" s="132">
        <f t="shared" si="9"/>
        <v>0</v>
      </c>
      <c r="R56" s="326">
        <f t="shared" si="10"/>
        <v>10</v>
      </c>
      <c r="S56" s="327"/>
      <c r="T56" s="326">
        <f t="shared" si="11"/>
        <v>20</v>
      </c>
      <c r="U56" s="327"/>
      <c r="V56" s="326">
        <f t="shared" si="12"/>
        <v>10</v>
      </c>
      <c r="W56" s="328"/>
      <c r="X56" s="181">
        <v>1</v>
      </c>
      <c r="Y56" s="134">
        <f t="shared" si="13"/>
        <v>9</v>
      </c>
      <c r="Z56" s="135">
        <f t="shared" si="14"/>
        <v>1</v>
      </c>
      <c r="AB56" s="37">
        <f t="shared" si="15"/>
        <v>2</v>
      </c>
      <c r="AC56" s="37">
        <f t="shared" si="20"/>
        <v>2</v>
      </c>
      <c r="AD56" s="37">
        <f t="shared" si="17"/>
        <v>1</v>
      </c>
      <c r="AE56" s="37">
        <f t="shared" si="21"/>
        <v>1</v>
      </c>
      <c r="AF56" s="37">
        <f t="shared" si="18"/>
        <v>1</v>
      </c>
      <c r="AG56" s="37"/>
      <c r="AH56" s="136"/>
    </row>
    <row r="57" spans="1:34" ht="17.5" customHeight="1">
      <c r="A57" s="166" t="s">
        <v>133</v>
      </c>
      <c r="B57" s="126">
        <v>10</v>
      </c>
      <c r="C57" s="127">
        <v>0</v>
      </c>
      <c r="D57" s="169">
        <f t="shared" si="0"/>
        <v>10</v>
      </c>
      <c r="E57" s="169">
        <f t="shared" si="1"/>
        <v>0</v>
      </c>
      <c r="F57" s="170">
        <f t="shared" si="19"/>
        <v>10</v>
      </c>
      <c r="G57" s="171">
        <f t="shared" si="19"/>
        <v>0</v>
      </c>
      <c r="H57" s="126">
        <v>20</v>
      </c>
      <c r="I57" s="127">
        <v>0</v>
      </c>
      <c r="J57" s="242">
        <f t="shared" si="3"/>
        <v>20</v>
      </c>
      <c r="K57" s="242">
        <f t="shared" si="4"/>
        <v>0</v>
      </c>
      <c r="L57" s="129">
        <f t="shared" si="22"/>
        <v>20</v>
      </c>
      <c r="M57" s="130">
        <f t="shared" si="22"/>
        <v>0</v>
      </c>
      <c r="N57" s="131">
        <f t="shared" si="6"/>
        <v>10</v>
      </c>
      <c r="O57" s="132">
        <f t="shared" si="7"/>
        <v>0</v>
      </c>
      <c r="P57" s="129">
        <f t="shared" si="8"/>
        <v>20</v>
      </c>
      <c r="Q57" s="132">
        <f t="shared" si="9"/>
        <v>0</v>
      </c>
      <c r="R57" s="326">
        <f t="shared" si="10"/>
        <v>10</v>
      </c>
      <c r="S57" s="327"/>
      <c r="T57" s="326">
        <f t="shared" si="11"/>
        <v>20</v>
      </c>
      <c r="U57" s="327"/>
      <c r="V57" s="326">
        <f t="shared" si="12"/>
        <v>10</v>
      </c>
      <c r="W57" s="328"/>
      <c r="X57" s="181">
        <v>1</v>
      </c>
      <c r="Y57" s="134">
        <f t="shared" si="13"/>
        <v>9</v>
      </c>
      <c r="Z57" s="135">
        <f t="shared" si="14"/>
        <v>1</v>
      </c>
      <c r="AB57" s="37">
        <f t="shared" si="15"/>
        <v>2</v>
      </c>
      <c r="AC57" s="37">
        <f t="shared" si="20"/>
        <v>2</v>
      </c>
      <c r="AD57" s="37">
        <f t="shared" si="17"/>
        <v>1</v>
      </c>
      <c r="AE57" s="37">
        <f t="shared" si="21"/>
        <v>1</v>
      </c>
      <c r="AF57" s="37">
        <f t="shared" si="18"/>
        <v>1</v>
      </c>
      <c r="AG57" s="37"/>
      <c r="AH57" s="136"/>
    </row>
    <row r="58" spans="1:34" ht="17.5" customHeight="1">
      <c r="A58" s="166" t="s">
        <v>134</v>
      </c>
      <c r="B58" s="126">
        <v>10</v>
      </c>
      <c r="C58" s="127">
        <v>0</v>
      </c>
      <c r="D58" s="169">
        <f t="shared" si="0"/>
        <v>10</v>
      </c>
      <c r="E58" s="169">
        <f t="shared" si="1"/>
        <v>0</v>
      </c>
      <c r="F58" s="170">
        <f t="shared" si="19"/>
        <v>10</v>
      </c>
      <c r="G58" s="171">
        <f t="shared" si="19"/>
        <v>0</v>
      </c>
      <c r="H58" s="126">
        <v>19</v>
      </c>
      <c r="I58" s="127">
        <v>0</v>
      </c>
      <c r="J58" s="242">
        <f t="shared" si="3"/>
        <v>19</v>
      </c>
      <c r="K58" s="242">
        <f t="shared" si="4"/>
        <v>0</v>
      </c>
      <c r="L58" s="129">
        <f t="shared" si="22"/>
        <v>19</v>
      </c>
      <c r="M58" s="130">
        <f t="shared" si="22"/>
        <v>0</v>
      </c>
      <c r="N58" s="131">
        <f t="shared" si="6"/>
        <v>10</v>
      </c>
      <c r="O58" s="132">
        <f t="shared" si="7"/>
        <v>0</v>
      </c>
      <c r="P58" s="129">
        <f t="shared" si="8"/>
        <v>19</v>
      </c>
      <c r="Q58" s="132">
        <f t="shared" si="9"/>
        <v>0</v>
      </c>
      <c r="R58" s="340">
        <f t="shared" si="10"/>
        <v>10</v>
      </c>
      <c r="S58" s="341"/>
      <c r="T58" s="340">
        <f t="shared" si="11"/>
        <v>19</v>
      </c>
      <c r="U58" s="341"/>
      <c r="V58" s="340">
        <f t="shared" si="12"/>
        <v>9</v>
      </c>
      <c r="W58" s="342"/>
      <c r="X58" s="181">
        <v>1</v>
      </c>
      <c r="Y58" s="134">
        <f t="shared" si="13"/>
        <v>8</v>
      </c>
      <c r="Z58" s="135" t="str">
        <f t="shared" si="14"/>
        <v/>
      </c>
      <c r="AB58" s="37">
        <f t="shared" si="15"/>
        <v>1</v>
      </c>
      <c r="AC58" s="37">
        <f t="shared" si="20"/>
        <v>1</v>
      </c>
      <c r="AD58" s="37">
        <f t="shared" si="17"/>
        <v>0</v>
      </c>
      <c r="AE58" s="37">
        <f t="shared" si="21"/>
        <v>0</v>
      </c>
      <c r="AF58" s="37">
        <f t="shared" si="18"/>
        <v>1</v>
      </c>
      <c r="AG58" s="37"/>
      <c r="AH58" s="136"/>
    </row>
    <row r="59" spans="1:34" ht="17.5" customHeight="1">
      <c r="A59" s="166" t="s">
        <v>135</v>
      </c>
      <c r="B59" s="126">
        <v>10</v>
      </c>
      <c r="C59" s="127">
        <v>0</v>
      </c>
      <c r="D59" s="169">
        <f t="shared" si="0"/>
        <v>10</v>
      </c>
      <c r="E59" s="169">
        <f t="shared" si="1"/>
        <v>0</v>
      </c>
      <c r="F59" s="170">
        <f t="shared" si="19"/>
        <v>10</v>
      </c>
      <c r="G59" s="171">
        <f t="shared" si="19"/>
        <v>0</v>
      </c>
      <c r="H59" s="126">
        <v>19</v>
      </c>
      <c r="I59" s="127">
        <v>0</v>
      </c>
      <c r="J59" s="242">
        <f t="shared" si="3"/>
        <v>19</v>
      </c>
      <c r="K59" s="242">
        <f t="shared" si="4"/>
        <v>0</v>
      </c>
      <c r="L59" s="129">
        <f t="shared" si="22"/>
        <v>19</v>
      </c>
      <c r="M59" s="130">
        <f t="shared" si="22"/>
        <v>0</v>
      </c>
      <c r="N59" s="131">
        <f t="shared" si="6"/>
        <v>10</v>
      </c>
      <c r="O59" s="132">
        <f t="shared" si="7"/>
        <v>0</v>
      </c>
      <c r="P59" s="129">
        <f t="shared" si="8"/>
        <v>19</v>
      </c>
      <c r="Q59" s="132">
        <f t="shared" si="9"/>
        <v>0</v>
      </c>
      <c r="R59" s="326">
        <f t="shared" si="10"/>
        <v>10</v>
      </c>
      <c r="S59" s="327"/>
      <c r="T59" s="326">
        <f t="shared" si="11"/>
        <v>19</v>
      </c>
      <c r="U59" s="327"/>
      <c r="V59" s="326">
        <f t="shared" si="12"/>
        <v>9</v>
      </c>
      <c r="W59" s="328"/>
      <c r="X59" s="181">
        <v>1</v>
      </c>
      <c r="Y59" s="134">
        <f t="shared" si="13"/>
        <v>8</v>
      </c>
      <c r="Z59" s="135" t="str">
        <f t="shared" si="14"/>
        <v/>
      </c>
      <c r="AB59" s="37">
        <f t="shared" si="15"/>
        <v>1</v>
      </c>
      <c r="AC59" s="37">
        <f t="shared" si="20"/>
        <v>1</v>
      </c>
      <c r="AD59" s="37">
        <f t="shared" si="17"/>
        <v>0</v>
      </c>
      <c r="AE59" s="37">
        <f t="shared" si="21"/>
        <v>0</v>
      </c>
      <c r="AF59" s="37">
        <f t="shared" si="18"/>
        <v>1</v>
      </c>
      <c r="AG59" s="37"/>
      <c r="AH59" s="136"/>
    </row>
    <row r="60" spans="1:34" ht="17.5" customHeight="1">
      <c r="A60" s="166"/>
      <c r="B60" s="126"/>
      <c r="C60" s="127"/>
      <c r="D60" s="169">
        <f t="shared" si="0"/>
        <v>0</v>
      </c>
      <c r="E60" s="169">
        <f t="shared" si="1"/>
        <v>0</v>
      </c>
      <c r="F60" s="170" t="str">
        <f t="shared" si="19"/>
        <v/>
      </c>
      <c r="G60" s="171" t="str">
        <f t="shared" si="19"/>
        <v/>
      </c>
      <c r="H60" s="167"/>
      <c r="I60" s="168"/>
      <c r="J60" s="242">
        <f t="shared" si="3"/>
        <v>0</v>
      </c>
      <c r="K60" s="242">
        <f>VLOOKUP(I60,$A$15:$H$18,7,TRUE)</f>
        <v>0</v>
      </c>
      <c r="L60" s="129" t="str">
        <f t="shared" si="22"/>
        <v/>
      </c>
      <c r="M60" s="130" t="str">
        <f>IF(I60="","",K60)</f>
        <v/>
      </c>
      <c r="N60" s="131" t="str">
        <f t="shared" si="6"/>
        <v/>
      </c>
      <c r="O60" s="132" t="str">
        <f t="shared" si="7"/>
        <v/>
      </c>
      <c r="P60" s="129" t="str">
        <f t="shared" si="8"/>
        <v/>
      </c>
      <c r="Q60" s="132" t="str">
        <f t="shared" si="9"/>
        <v/>
      </c>
      <c r="R60" s="326">
        <f t="shared" si="10"/>
        <v>0</v>
      </c>
      <c r="S60" s="327"/>
      <c r="T60" s="326">
        <f t="shared" si="11"/>
        <v>0</v>
      </c>
      <c r="U60" s="327"/>
      <c r="V60" s="326">
        <f t="shared" si="12"/>
        <v>0</v>
      </c>
      <c r="W60" s="328"/>
      <c r="X60" s="181"/>
      <c r="Y60" s="134">
        <f t="shared" si="13"/>
        <v>0</v>
      </c>
      <c r="Z60" s="135" t="str">
        <f t="shared" si="14"/>
        <v/>
      </c>
      <c r="AB60" s="37">
        <f t="shared" si="15"/>
        <v>-7</v>
      </c>
      <c r="AC60" s="37">
        <f t="shared" si="20"/>
        <v>0</v>
      </c>
      <c r="AD60" s="37">
        <f t="shared" si="17"/>
        <v>-8</v>
      </c>
      <c r="AE60" s="37">
        <f t="shared" si="21"/>
        <v>0</v>
      </c>
      <c r="AF60" s="37">
        <f t="shared" si="18"/>
        <v>0</v>
      </c>
      <c r="AG60" s="37"/>
      <c r="AH60" s="136"/>
    </row>
    <row r="61" spans="1:34" ht="17.5" customHeight="1" thickBot="1">
      <c r="A61" s="175"/>
      <c r="B61" s="126"/>
      <c r="C61" s="127"/>
      <c r="D61" s="178">
        <f t="shared" si="0"/>
        <v>0</v>
      </c>
      <c r="E61" s="178">
        <f t="shared" si="1"/>
        <v>0</v>
      </c>
      <c r="F61" s="179" t="str">
        <f t="shared" si="19"/>
        <v/>
      </c>
      <c r="G61" s="180" t="str">
        <f t="shared" si="19"/>
        <v/>
      </c>
      <c r="H61" s="176"/>
      <c r="I61" s="177"/>
      <c r="J61" s="163">
        <f t="shared" si="3"/>
        <v>0</v>
      </c>
      <c r="K61" s="163">
        <f>VLOOKUP(I61,$A$15:$H$18,7,TRUE)</f>
        <v>0</v>
      </c>
      <c r="L61" s="164" t="str">
        <f t="shared" si="22"/>
        <v/>
      </c>
      <c r="M61" s="165" t="str">
        <f>IF(I61="","",K61)</f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81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0"/>
        <v>0</v>
      </c>
      <c r="AD61" s="37">
        <f t="shared" si="17"/>
        <v>-8</v>
      </c>
      <c r="AE61" s="37">
        <f t="shared" si="21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209.75</v>
      </c>
      <c r="W62" s="354"/>
      <c r="X62" s="138">
        <f>SUM(X30:X61)</f>
        <v>20</v>
      </c>
      <c r="Y62" s="139">
        <f>SUM(Y30:Y61)</f>
        <v>189.75</v>
      </c>
      <c r="Z62" s="140">
        <f>SUM(Z30:Z61)</f>
        <v>29.75</v>
      </c>
      <c r="AA62" s="154">
        <f>SUM(AA30:AA61)</f>
        <v>0</v>
      </c>
    </row>
    <row r="63" spans="1:34" ht="24" customHeight="1">
      <c r="X63" s="355" t="s">
        <v>137</v>
      </c>
      <c r="Y63" s="355"/>
      <c r="Z63" s="141">
        <f>Y62-Z62-Z67</f>
        <v>160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29.75</v>
      </c>
      <c r="AA65" s="143"/>
    </row>
    <row r="66" spans="24:27" ht="24" customHeight="1">
      <c r="X66" s="349" t="s">
        <v>140</v>
      </c>
      <c r="Y66" s="349"/>
      <c r="Z66" s="37">
        <f>AA62</f>
        <v>0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B3:C3"/>
    <mergeCell ref="S3:T3"/>
    <mergeCell ref="U3:V3"/>
    <mergeCell ref="X3:Y3"/>
    <mergeCell ref="A6:F6"/>
    <mergeCell ref="G6:H6"/>
    <mergeCell ref="R6:T7"/>
    <mergeCell ref="U6:W7"/>
    <mergeCell ref="X6:Y7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B92B-AE4A-4667-98BE-8F5E1370AEA4}">
  <sheetPr>
    <pageSetUpPr fitToPage="1"/>
  </sheetPr>
  <dimension ref="A1:AI70"/>
  <sheetViews>
    <sheetView zoomScaleNormal="100" workbookViewId="0">
      <selection activeCell="Y68" sqref="Y68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152</v>
      </c>
    </row>
    <row r="2" spans="1:34" ht="18" customHeight="1" thickBot="1">
      <c r="A2" s="5" t="s">
        <v>76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98">
        <v>212000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269755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1325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1657</v>
      </c>
      <c r="V8" s="255"/>
      <c r="W8" s="255"/>
      <c r="X8" s="253" t="s">
        <v>86</v>
      </c>
      <c r="Y8" s="253"/>
      <c r="Z8" s="258">
        <f>ROUNDUP(U8*Z65,0)</f>
        <v>27755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332</v>
      </c>
      <c r="V10" s="255"/>
      <c r="W10" s="255"/>
      <c r="X10" s="253" t="s">
        <v>88</v>
      </c>
      <c r="Y10" s="253"/>
      <c r="Z10" s="258">
        <f>ROUNDUP(U10*Z66,0)</f>
        <v>0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1789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19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44531</v>
      </c>
      <c r="B30" s="126">
        <v>10</v>
      </c>
      <c r="C30" s="127">
        <v>0</v>
      </c>
      <c r="D30" s="182">
        <f t="shared" ref="D30:D61" si="0">IF(AND(C30&gt;=46,C30&lt;=59),B30+1,B30)</f>
        <v>10</v>
      </c>
      <c r="E30" s="182">
        <f t="shared" ref="E30:E61" si="1">IF(C30&gt;0,VLOOKUP(C30,$A$7:$H$10,7,TRUE),0)</f>
        <v>0</v>
      </c>
      <c r="F30" s="129">
        <f t="shared" ref="F30:G45" si="2">IF(B30="","",D30)</f>
        <v>10</v>
      </c>
      <c r="G30" s="130">
        <f t="shared" si="2"/>
        <v>0</v>
      </c>
      <c r="H30" s="126">
        <v>21</v>
      </c>
      <c r="I30" s="127">
        <v>0</v>
      </c>
      <c r="J30" s="182">
        <f t="shared" ref="J30:J61" si="3">H30</f>
        <v>21</v>
      </c>
      <c r="K30" s="182">
        <f t="shared" ref="K30:K61" si="4">VLOOKUP(I30,$A$15:$H$18,7,TRUE)</f>
        <v>0</v>
      </c>
      <c r="L30" s="129">
        <f t="shared" ref="L30:M45" si="5">IF(H30="","",J30)</f>
        <v>21</v>
      </c>
      <c r="M30" s="130">
        <f t="shared" si="5"/>
        <v>0</v>
      </c>
      <c r="N30" s="131">
        <f t="shared" ref="N30:N61" si="6">F30</f>
        <v>10</v>
      </c>
      <c r="O30" s="132">
        <f t="shared" ref="O30:O61" si="7">IF(G30="","",IF(G30&gt;1,VLOOKUP(G30,$A$7:$L$11,9,TRUE),0))</f>
        <v>0</v>
      </c>
      <c r="P30" s="129">
        <f t="shared" ref="P30:P61" si="8">L30</f>
        <v>21</v>
      </c>
      <c r="Q30" s="132">
        <f t="shared" ref="Q30:Q61" si="9">IF(M30="","",IF(M30&gt;1,VLOOKUP(M30,$A$7:$L$11,9,TRUE),0))</f>
        <v>0</v>
      </c>
      <c r="R30" s="323">
        <f t="shared" ref="R30:R61" si="10">SUM(N30,O30)</f>
        <v>10</v>
      </c>
      <c r="S30" s="324"/>
      <c r="T30" s="323">
        <f t="shared" ref="T30:T61" si="11">SUM(P30:Q30)</f>
        <v>21</v>
      </c>
      <c r="U30" s="324"/>
      <c r="V30" s="323">
        <f t="shared" ref="V30:V61" si="12">T30-R30</f>
        <v>11</v>
      </c>
      <c r="W30" s="325"/>
      <c r="X30" s="181">
        <v>1</v>
      </c>
      <c r="Y30" s="134">
        <f t="shared" ref="Y30:Y61" si="13">V30-X30</f>
        <v>10</v>
      </c>
      <c r="Z30" s="135">
        <f t="shared" ref="Z30:Z61" si="14">IF(AE30&gt;0,AE30,"")</f>
        <v>2</v>
      </c>
      <c r="AB30" s="37">
        <f t="shared" ref="AB30:AB61" si="15">Y30-7</f>
        <v>3</v>
      </c>
      <c r="AC30" s="37">
        <f t="shared" ref="AC30:AE45" si="16">IF(AB30&lt;0,0,AB30)</f>
        <v>3</v>
      </c>
      <c r="AD30" s="37">
        <f>AB30-1</f>
        <v>2</v>
      </c>
      <c r="AE30" s="37">
        <f t="shared" si="16"/>
        <v>2</v>
      </c>
      <c r="AF30" s="37">
        <f>AC30-AE30</f>
        <v>1</v>
      </c>
      <c r="AG30" s="37"/>
      <c r="AH30" s="136"/>
      <c r="AI30" s="137"/>
    </row>
    <row r="31" spans="1:35" ht="17.5" customHeight="1">
      <c r="A31" s="38" t="s">
        <v>107</v>
      </c>
      <c r="B31" s="126">
        <v>10</v>
      </c>
      <c r="C31" s="127">
        <v>0</v>
      </c>
      <c r="D31" s="182">
        <f t="shared" si="0"/>
        <v>10</v>
      </c>
      <c r="E31" s="182">
        <f t="shared" si="1"/>
        <v>0</v>
      </c>
      <c r="F31" s="129">
        <f t="shared" si="2"/>
        <v>10</v>
      </c>
      <c r="G31" s="130">
        <f t="shared" si="2"/>
        <v>0</v>
      </c>
      <c r="H31" s="126">
        <v>19</v>
      </c>
      <c r="I31" s="127">
        <v>45</v>
      </c>
      <c r="J31" s="182">
        <f t="shared" si="3"/>
        <v>19</v>
      </c>
      <c r="K31" s="182">
        <f t="shared" si="4"/>
        <v>45</v>
      </c>
      <c r="L31" s="129">
        <f t="shared" si="5"/>
        <v>19</v>
      </c>
      <c r="M31" s="130">
        <f t="shared" si="5"/>
        <v>45</v>
      </c>
      <c r="N31" s="131">
        <f t="shared" si="6"/>
        <v>10</v>
      </c>
      <c r="O31" s="132">
        <f t="shared" si="7"/>
        <v>0</v>
      </c>
      <c r="P31" s="129">
        <f t="shared" si="8"/>
        <v>19</v>
      </c>
      <c r="Q31" s="132">
        <f t="shared" si="9"/>
        <v>0.75</v>
      </c>
      <c r="R31" s="326">
        <f t="shared" si="10"/>
        <v>10</v>
      </c>
      <c r="S31" s="327"/>
      <c r="T31" s="326">
        <f t="shared" si="11"/>
        <v>19.75</v>
      </c>
      <c r="U31" s="327"/>
      <c r="V31" s="326">
        <f t="shared" si="12"/>
        <v>9.75</v>
      </c>
      <c r="W31" s="328"/>
      <c r="X31" s="181">
        <v>1</v>
      </c>
      <c r="Y31" s="134">
        <f t="shared" si="13"/>
        <v>8.75</v>
      </c>
      <c r="Z31" s="135">
        <f t="shared" si="14"/>
        <v>0.75</v>
      </c>
      <c r="AB31" s="37">
        <f t="shared" si="15"/>
        <v>1.75</v>
      </c>
      <c r="AC31" s="37">
        <f t="shared" si="16"/>
        <v>1.75</v>
      </c>
      <c r="AD31" s="37">
        <f t="shared" ref="AD31:AD61" si="17">AB31-1</f>
        <v>0.75</v>
      </c>
      <c r="AE31" s="37">
        <f t="shared" si="16"/>
        <v>0.75</v>
      </c>
      <c r="AF31" s="37">
        <f t="shared" ref="AF31:AF61" si="18">AC31-AE31</f>
        <v>1</v>
      </c>
      <c r="AG31" s="37"/>
      <c r="AH31" s="136"/>
    </row>
    <row r="32" spans="1:35" ht="17.5" customHeight="1">
      <c r="A32" s="38" t="s">
        <v>108</v>
      </c>
      <c r="B32" s="126">
        <v>10</v>
      </c>
      <c r="C32" s="127">
        <v>0</v>
      </c>
      <c r="D32" s="182">
        <f t="shared" si="0"/>
        <v>10</v>
      </c>
      <c r="E32" s="182">
        <f t="shared" si="1"/>
        <v>0</v>
      </c>
      <c r="F32" s="129">
        <f t="shared" si="2"/>
        <v>10</v>
      </c>
      <c r="G32" s="130">
        <f t="shared" si="2"/>
        <v>0</v>
      </c>
      <c r="H32" s="148">
        <v>19</v>
      </c>
      <c r="I32" s="127">
        <v>0</v>
      </c>
      <c r="J32" s="182">
        <f t="shared" si="3"/>
        <v>19</v>
      </c>
      <c r="K32" s="182">
        <f t="shared" si="4"/>
        <v>0</v>
      </c>
      <c r="L32" s="129">
        <f t="shared" si="5"/>
        <v>19</v>
      </c>
      <c r="M32" s="130">
        <f t="shared" si="5"/>
        <v>0</v>
      </c>
      <c r="N32" s="131">
        <f t="shared" si="6"/>
        <v>10</v>
      </c>
      <c r="O32" s="132">
        <f t="shared" si="7"/>
        <v>0</v>
      </c>
      <c r="P32" s="129">
        <f t="shared" si="8"/>
        <v>19</v>
      </c>
      <c r="Q32" s="132">
        <f t="shared" si="9"/>
        <v>0</v>
      </c>
      <c r="R32" s="340">
        <f t="shared" si="10"/>
        <v>10</v>
      </c>
      <c r="S32" s="341"/>
      <c r="T32" s="340">
        <f t="shared" si="11"/>
        <v>19</v>
      </c>
      <c r="U32" s="341"/>
      <c r="V32" s="340">
        <f t="shared" si="12"/>
        <v>9</v>
      </c>
      <c r="W32" s="342"/>
      <c r="X32" s="181">
        <v>1</v>
      </c>
      <c r="Y32" s="134">
        <f t="shared" si="13"/>
        <v>8</v>
      </c>
      <c r="Z32" s="135" t="str">
        <f t="shared" si="14"/>
        <v/>
      </c>
      <c r="AB32" s="37">
        <f t="shared" si="15"/>
        <v>1</v>
      </c>
      <c r="AC32" s="37">
        <f t="shared" si="16"/>
        <v>1</v>
      </c>
      <c r="AD32" s="37">
        <f t="shared" si="17"/>
        <v>0</v>
      </c>
      <c r="AE32" s="37">
        <f t="shared" si="16"/>
        <v>0</v>
      </c>
      <c r="AF32" s="37">
        <f t="shared" si="18"/>
        <v>1</v>
      </c>
      <c r="AG32" s="37"/>
      <c r="AH32" s="136"/>
    </row>
    <row r="33" spans="1:34" ht="17.5" customHeight="1">
      <c r="A33" s="38" t="s">
        <v>109</v>
      </c>
      <c r="B33" s="126"/>
      <c r="C33" s="127"/>
      <c r="D33" s="182">
        <f t="shared" si="0"/>
        <v>0</v>
      </c>
      <c r="E33" s="182">
        <f t="shared" si="1"/>
        <v>0</v>
      </c>
      <c r="F33" s="129" t="str">
        <f t="shared" si="2"/>
        <v/>
      </c>
      <c r="G33" s="130" t="str">
        <f t="shared" si="2"/>
        <v/>
      </c>
      <c r="H33" s="148"/>
      <c r="I33" s="149"/>
      <c r="J33" s="182">
        <f t="shared" si="3"/>
        <v>0</v>
      </c>
      <c r="K33" s="182">
        <f t="shared" si="4"/>
        <v>0</v>
      </c>
      <c r="L33" s="129" t="str">
        <f t="shared" si="5"/>
        <v/>
      </c>
      <c r="M33" s="130" t="str">
        <f t="shared" si="5"/>
        <v/>
      </c>
      <c r="N33" s="131" t="str">
        <f t="shared" si="6"/>
        <v/>
      </c>
      <c r="O33" s="132" t="str">
        <f t="shared" si="7"/>
        <v/>
      </c>
      <c r="P33" s="129" t="str">
        <f t="shared" si="8"/>
        <v/>
      </c>
      <c r="Q33" s="132" t="str">
        <f t="shared" si="9"/>
        <v/>
      </c>
      <c r="R33" s="326">
        <f t="shared" si="10"/>
        <v>0</v>
      </c>
      <c r="S33" s="327"/>
      <c r="T33" s="326">
        <f t="shared" si="11"/>
        <v>0</v>
      </c>
      <c r="U33" s="327"/>
      <c r="V33" s="326">
        <f t="shared" si="12"/>
        <v>0</v>
      </c>
      <c r="W33" s="328"/>
      <c r="X33" s="181"/>
      <c r="Y33" s="134">
        <f t="shared" si="13"/>
        <v>0</v>
      </c>
      <c r="Z33" s="135" t="str">
        <f t="shared" si="14"/>
        <v/>
      </c>
      <c r="AB33" s="37">
        <f t="shared" si="15"/>
        <v>-7</v>
      </c>
      <c r="AC33" s="37">
        <f t="shared" si="16"/>
        <v>0</v>
      </c>
      <c r="AD33" s="37">
        <f t="shared" si="17"/>
        <v>-8</v>
      </c>
      <c r="AE33" s="37">
        <f t="shared" si="16"/>
        <v>0</v>
      </c>
      <c r="AF33" s="37">
        <f t="shared" si="18"/>
        <v>0</v>
      </c>
      <c r="AG33" s="37"/>
      <c r="AH33" s="136"/>
    </row>
    <row r="34" spans="1:34" ht="17.5" customHeight="1">
      <c r="A34" s="38" t="s">
        <v>110</v>
      </c>
      <c r="B34" s="126"/>
      <c r="C34" s="127"/>
      <c r="D34" s="182">
        <f t="shared" si="0"/>
        <v>0</v>
      </c>
      <c r="E34" s="182">
        <f t="shared" si="1"/>
        <v>0</v>
      </c>
      <c r="F34" s="129" t="str">
        <f t="shared" si="2"/>
        <v/>
      </c>
      <c r="G34" s="130" t="str">
        <f t="shared" si="2"/>
        <v/>
      </c>
      <c r="H34" s="148"/>
      <c r="I34" s="152"/>
      <c r="J34" s="182">
        <f t="shared" si="3"/>
        <v>0</v>
      </c>
      <c r="K34" s="182">
        <f t="shared" si="4"/>
        <v>0</v>
      </c>
      <c r="L34" s="129" t="str">
        <f t="shared" si="5"/>
        <v/>
      </c>
      <c r="M34" s="130" t="str">
        <f t="shared" si="5"/>
        <v/>
      </c>
      <c r="N34" s="131" t="str">
        <f t="shared" si="6"/>
        <v/>
      </c>
      <c r="O34" s="132" t="str">
        <f t="shared" si="7"/>
        <v/>
      </c>
      <c r="P34" s="129" t="str">
        <f t="shared" si="8"/>
        <v/>
      </c>
      <c r="Q34" s="132" t="str">
        <f t="shared" si="9"/>
        <v/>
      </c>
      <c r="R34" s="337">
        <f t="shared" si="10"/>
        <v>0</v>
      </c>
      <c r="S34" s="338"/>
      <c r="T34" s="337">
        <f t="shared" si="11"/>
        <v>0</v>
      </c>
      <c r="U34" s="338"/>
      <c r="V34" s="337">
        <f t="shared" si="12"/>
        <v>0</v>
      </c>
      <c r="W34" s="339"/>
      <c r="X34" s="181"/>
      <c r="Y34" s="134">
        <f t="shared" si="13"/>
        <v>0</v>
      </c>
      <c r="Z34" s="135" t="str">
        <f t="shared" si="14"/>
        <v/>
      </c>
      <c r="AB34" s="37">
        <f t="shared" si="15"/>
        <v>-7</v>
      </c>
      <c r="AC34" s="37">
        <f t="shared" si="16"/>
        <v>0</v>
      </c>
      <c r="AD34" s="37">
        <f t="shared" si="17"/>
        <v>-8</v>
      </c>
      <c r="AE34" s="37">
        <f t="shared" si="16"/>
        <v>0</v>
      </c>
      <c r="AF34" s="37">
        <f t="shared" si="18"/>
        <v>0</v>
      </c>
      <c r="AG34" s="37"/>
      <c r="AH34" s="136"/>
    </row>
    <row r="35" spans="1:34" ht="17.5" customHeight="1">
      <c r="A35" s="38" t="s">
        <v>111</v>
      </c>
      <c r="B35" s="126">
        <v>10</v>
      </c>
      <c r="C35" s="127">
        <v>0</v>
      </c>
      <c r="D35" s="182">
        <f t="shared" si="0"/>
        <v>10</v>
      </c>
      <c r="E35" s="182">
        <f t="shared" si="1"/>
        <v>0</v>
      </c>
      <c r="F35" s="129">
        <f t="shared" si="2"/>
        <v>10</v>
      </c>
      <c r="G35" s="130">
        <f t="shared" si="2"/>
        <v>0</v>
      </c>
      <c r="H35" s="148">
        <v>20</v>
      </c>
      <c r="I35" s="127">
        <v>30</v>
      </c>
      <c r="J35" s="182">
        <f t="shared" si="3"/>
        <v>20</v>
      </c>
      <c r="K35" s="182">
        <f t="shared" si="4"/>
        <v>30</v>
      </c>
      <c r="L35" s="129">
        <f t="shared" si="5"/>
        <v>20</v>
      </c>
      <c r="M35" s="130">
        <f t="shared" si="5"/>
        <v>30</v>
      </c>
      <c r="N35" s="131">
        <f t="shared" si="6"/>
        <v>10</v>
      </c>
      <c r="O35" s="132">
        <f t="shared" si="7"/>
        <v>0</v>
      </c>
      <c r="P35" s="129">
        <f t="shared" si="8"/>
        <v>20</v>
      </c>
      <c r="Q35" s="132">
        <f t="shared" si="9"/>
        <v>0.5</v>
      </c>
      <c r="R35" s="326">
        <f t="shared" si="10"/>
        <v>10</v>
      </c>
      <c r="S35" s="327"/>
      <c r="T35" s="326">
        <f t="shared" si="11"/>
        <v>20.5</v>
      </c>
      <c r="U35" s="327"/>
      <c r="V35" s="326">
        <f t="shared" si="12"/>
        <v>10.5</v>
      </c>
      <c r="W35" s="328"/>
      <c r="X35" s="181">
        <v>1</v>
      </c>
      <c r="Y35" s="134">
        <f t="shared" si="13"/>
        <v>9.5</v>
      </c>
      <c r="Z35" s="135">
        <f t="shared" si="14"/>
        <v>1.5</v>
      </c>
      <c r="AB35" s="37">
        <f t="shared" si="15"/>
        <v>2.5</v>
      </c>
      <c r="AC35" s="37">
        <f t="shared" si="16"/>
        <v>2.5</v>
      </c>
      <c r="AD35" s="37">
        <f t="shared" si="17"/>
        <v>1.5</v>
      </c>
      <c r="AE35" s="37">
        <f t="shared" si="16"/>
        <v>1.5</v>
      </c>
      <c r="AF35" s="37">
        <f t="shared" si="18"/>
        <v>1</v>
      </c>
      <c r="AG35" s="37"/>
      <c r="AH35" s="136"/>
    </row>
    <row r="36" spans="1:34" ht="17.5" customHeight="1">
      <c r="A36" s="38" t="s">
        <v>112</v>
      </c>
      <c r="B36" s="183">
        <v>10</v>
      </c>
      <c r="C36" s="184">
        <v>0</v>
      </c>
      <c r="D36" s="185">
        <f t="shared" si="0"/>
        <v>10</v>
      </c>
      <c r="E36" s="185">
        <f t="shared" si="1"/>
        <v>0</v>
      </c>
      <c r="F36" s="186">
        <f t="shared" si="2"/>
        <v>10</v>
      </c>
      <c r="G36" s="187">
        <f t="shared" si="2"/>
        <v>0</v>
      </c>
      <c r="H36" s="188">
        <v>20</v>
      </c>
      <c r="I36" s="184">
        <v>40</v>
      </c>
      <c r="J36" s="182">
        <f t="shared" si="3"/>
        <v>20</v>
      </c>
      <c r="K36" s="182">
        <f t="shared" si="4"/>
        <v>30</v>
      </c>
      <c r="L36" s="129">
        <f t="shared" si="5"/>
        <v>20</v>
      </c>
      <c r="M36" s="130">
        <f t="shared" si="5"/>
        <v>30</v>
      </c>
      <c r="N36" s="131">
        <f t="shared" si="6"/>
        <v>10</v>
      </c>
      <c r="O36" s="132">
        <f t="shared" si="7"/>
        <v>0</v>
      </c>
      <c r="P36" s="129">
        <f t="shared" si="8"/>
        <v>20</v>
      </c>
      <c r="Q36" s="132">
        <f t="shared" si="9"/>
        <v>0.5</v>
      </c>
      <c r="R36" s="326">
        <f t="shared" si="10"/>
        <v>10</v>
      </c>
      <c r="S36" s="327"/>
      <c r="T36" s="326">
        <f t="shared" si="11"/>
        <v>20.5</v>
      </c>
      <c r="U36" s="327"/>
      <c r="V36" s="326">
        <f t="shared" si="12"/>
        <v>10.5</v>
      </c>
      <c r="W36" s="328"/>
      <c r="X36" s="181">
        <v>1</v>
      </c>
      <c r="Y36" s="134">
        <f t="shared" si="13"/>
        <v>9.5</v>
      </c>
      <c r="Z36" s="135">
        <f t="shared" si="14"/>
        <v>1.5</v>
      </c>
      <c r="AA36" s="160"/>
      <c r="AB36" s="37">
        <f t="shared" si="15"/>
        <v>2.5</v>
      </c>
      <c r="AC36" s="37">
        <f t="shared" si="16"/>
        <v>2.5</v>
      </c>
      <c r="AD36" s="37">
        <f t="shared" si="17"/>
        <v>1.5</v>
      </c>
      <c r="AE36" s="37">
        <f t="shared" si="16"/>
        <v>1.5</v>
      </c>
      <c r="AF36" s="37">
        <f t="shared" si="18"/>
        <v>1</v>
      </c>
      <c r="AG36" s="37"/>
      <c r="AH36" s="136"/>
    </row>
    <row r="37" spans="1:34" ht="17.5" customHeight="1">
      <c r="A37" s="166" t="s">
        <v>113</v>
      </c>
      <c r="B37" s="167">
        <v>10</v>
      </c>
      <c r="C37" s="168">
        <v>0</v>
      </c>
      <c r="D37" s="169">
        <f t="shared" si="0"/>
        <v>10</v>
      </c>
      <c r="E37" s="169">
        <f t="shared" si="1"/>
        <v>0</v>
      </c>
      <c r="F37" s="170">
        <f t="shared" si="2"/>
        <v>10</v>
      </c>
      <c r="G37" s="171">
        <f t="shared" si="2"/>
        <v>0</v>
      </c>
      <c r="H37" s="172">
        <v>21</v>
      </c>
      <c r="I37" s="168">
        <v>0</v>
      </c>
      <c r="J37" s="182">
        <f t="shared" si="3"/>
        <v>21</v>
      </c>
      <c r="K37" s="182">
        <f t="shared" si="4"/>
        <v>0</v>
      </c>
      <c r="L37" s="129">
        <f t="shared" si="5"/>
        <v>21</v>
      </c>
      <c r="M37" s="130">
        <f t="shared" si="5"/>
        <v>0</v>
      </c>
      <c r="N37" s="131">
        <f t="shared" si="6"/>
        <v>10</v>
      </c>
      <c r="O37" s="132">
        <f t="shared" si="7"/>
        <v>0</v>
      </c>
      <c r="P37" s="129">
        <f t="shared" si="8"/>
        <v>21</v>
      </c>
      <c r="Q37" s="132">
        <f t="shared" si="9"/>
        <v>0</v>
      </c>
      <c r="R37" s="340">
        <f t="shared" si="10"/>
        <v>10</v>
      </c>
      <c r="S37" s="341"/>
      <c r="T37" s="340">
        <f t="shared" si="11"/>
        <v>21</v>
      </c>
      <c r="U37" s="341"/>
      <c r="V37" s="340">
        <f t="shared" si="12"/>
        <v>11</v>
      </c>
      <c r="W37" s="342"/>
      <c r="X37" s="181">
        <v>1</v>
      </c>
      <c r="Y37" s="134">
        <f t="shared" si="13"/>
        <v>10</v>
      </c>
      <c r="Z37" s="135">
        <f t="shared" si="14"/>
        <v>2</v>
      </c>
      <c r="AA37" s="161"/>
      <c r="AB37" s="37">
        <f t="shared" si="15"/>
        <v>3</v>
      </c>
      <c r="AC37" s="37">
        <f t="shared" si="16"/>
        <v>3</v>
      </c>
      <c r="AD37" s="37">
        <f t="shared" si="17"/>
        <v>2</v>
      </c>
      <c r="AE37" s="37">
        <f t="shared" si="16"/>
        <v>2</v>
      </c>
      <c r="AF37" s="37">
        <f t="shared" si="18"/>
        <v>1</v>
      </c>
      <c r="AG37" s="37"/>
      <c r="AH37" s="136"/>
    </row>
    <row r="38" spans="1:34" ht="17.5" customHeight="1">
      <c r="A38" s="166" t="s">
        <v>114</v>
      </c>
      <c r="B38" s="167">
        <v>10</v>
      </c>
      <c r="C38" s="168">
        <v>0</v>
      </c>
      <c r="D38" s="169">
        <f t="shared" si="0"/>
        <v>10</v>
      </c>
      <c r="E38" s="169">
        <f t="shared" si="1"/>
        <v>0</v>
      </c>
      <c r="F38" s="170">
        <f t="shared" si="2"/>
        <v>10</v>
      </c>
      <c r="G38" s="171">
        <f t="shared" si="2"/>
        <v>0</v>
      </c>
      <c r="H38" s="167">
        <v>19</v>
      </c>
      <c r="I38" s="168">
        <v>0</v>
      </c>
      <c r="J38" s="182">
        <f t="shared" si="3"/>
        <v>19</v>
      </c>
      <c r="K38" s="182">
        <f t="shared" si="4"/>
        <v>0</v>
      </c>
      <c r="L38" s="129">
        <f t="shared" si="5"/>
        <v>19</v>
      </c>
      <c r="M38" s="130">
        <f t="shared" si="5"/>
        <v>0</v>
      </c>
      <c r="N38" s="131">
        <f t="shared" si="6"/>
        <v>10</v>
      </c>
      <c r="O38" s="132">
        <f t="shared" si="7"/>
        <v>0</v>
      </c>
      <c r="P38" s="129">
        <f t="shared" si="8"/>
        <v>19</v>
      </c>
      <c r="Q38" s="132">
        <f t="shared" si="9"/>
        <v>0</v>
      </c>
      <c r="R38" s="337">
        <f t="shared" si="10"/>
        <v>10</v>
      </c>
      <c r="S38" s="338"/>
      <c r="T38" s="337">
        <f t="shared" si="11"/>
        <v>19</v>
      </c>
      <c r="U38" s="338"/>
      <c r="V38" s="337">
        <f t="shared" si="12"/>
        <v>9</v>
      </c>
      <c r="W38" s="339"/>
      <c r="X38" s="181">
        <v>1</v>
      </c>
      <c r="Y38" s="134">
        <f t="shared" si="13"/>
        <v>8</v>
      </c>
      <c r="Z38" s="135" t="str">
        <f t="shared" si="14"/>
        <v/>
      </c>
      <c r="AB38" s="37">
        <f t="shared" si="15"/>
        <v>1</v>
      </c>
      <c r="AC38" s="37">
        <f t="shared" si="16"/>
        <v>1</v>
      </c>
      <c r="AD38" s="37">
        <f t="shared" si="17"/>
        <v>0</v>
      </c>
      <c r="AE38" s="37">
        <f t="shared" si="16"/>
        <v>0</v>
      </c>
      <c r="AF38" s="37">
        <f t="shared" si="18"/>
        <v>1</v>
      </c>
      <c r="AG38" s="37"/>
      <c r="AH38" s="136"/>
    </row>
    <row r="39" spans="1:34" ht="17.5" customHeight="1">
      <c r="A39" s="166" t="s">
        <v>115</v>
      </c>
      <c r="B39" s="167">
        <v>10</v>
      </c>
      <c r="C39" s="168">
        <v>0</v>
      </c>
      <c r="D39" s="169">
        <f t="shared" si="0"/>
        <v>10</v>
      </c>
      <c r="E39" s="169">
        <f t="shared" si="1"/>
        <v>0</v>
      </c>
      <c r="F39" s="170">
        <f t="shared" si="2"/>
        <v>10</v>
      </c>
      <c r="G39" s="171">
        <f t="shared" si="2"/>
        <v>0</v>
      </c>
      <c r="H39" s="167">
        <v>19</v>
      </c>
      <c r="I39" s="168">
        <v>15</v>
      </c>
      <c r="J39" s="182">
        <f t="shared" si="3"/>
        <v>19</v>
      </c>
      <c r="K39" s="182">
        <f t="shared" si="4"/>
        <v>15</v>
      </c>
      <c r="L39" s="129">
        <f t="shared" si="5"/>
        <v>19</v>
      </c>
      <c r="M39" s="130">
        <f t="shared" si="5"/>
        <v>15</v>
      </c>
      <c r="N39" s="131">
        <f t="shared" si="6"/>
        <v>10</v>
      </c>
      <c r="O39" s="132">
        <f t="shared" si="7"/>
        <v>0</v>
      </c>
      <c r="P39" s="129">
        <f t="shared" si="8"/>
        <v>19</v>
      </c>
      <c r="Q39" s="132">
        <f t="shared" si="9"/>
        <v>0.25</v>
      </c>
      <c r="R39" s="326">
        <f t="shared" si="10"/>
        <v>10</v>
      </c>
      <c r="S39" s="327"/>
      <c r="T39" s="326">
        <f t="shared" si="11"/>
        <v>19.25</v>
      </c>
      <c r="U39" s="327"/>
      <c r="V39" s="326">
        <f t="shared" si="12"/>
        <v>9.25</v>
      </c>
      <c r="W39" s="328"/>
      <c r="X39" s="181">
        <v>1</v>
      </c>
      <c r="Y39" s="134">
        <f t="shared" si="13"/>
        <v>8.25</v>
      </c>
      <c r="Z39" s="135">
        <f t="shared" si="14"/>
        <v>0.25</v>
      </c>
      <c r="AB39" s="37">
        <f t="shared" si="15"/>
        <v>1.25</v>
      </c>
      <c r="AC39" s="37">
        <f t="shared" si="16"/>
        <v>1.25</v>
      </c>
      <c r="AD39" s="37">
        <f t="shared" si="17"/>
        <v>0.25</v>
      </c>
      <c r="AE39" s="37">
        <f t="shared" si="16"/>
        <v>0.25</v>
      </c>
      <c r="AF39" s="37">
        <f t="shared" si="18"/>
        <v>1</v>
      </c>
      <c r="AG39" s="37"/>
      <c r="AH39" s="136"/>
    </row>
    <row r="40" spans="1:34" ht="17.5" customHeight="1">
      <c r="A40" s="166" t="s">
        <v>116</v>
      </c>
      <c r="B40" s="167"/>
      <c r="C40" s="168"/>
      <c r="D40" s="169">
        <f t="shared" si="0"/>
        <v>0</v>
      </c>
      <c r="E40" s="169">
        <f t="shared" si="1"/>
        <v>0</v>
      </c>
      <c r="F40" s="170" t="str">
        <f t="shared" si="2"/>
        <v/>
      </c>
      <c r="G40" s="171" t="str">
        <f t="shared" si="2"/>
        <v/>
      </c>
      <c r="H40" s="173"/>
      <c r="I40" s="174"/>
      <c r="J40" s="182">
        <f t="shared" si="3"/>
        <v>0</v>
      </c>
      <c r="K40" s="182">
        <f t="shared" si="4"/>
        <v>0</v>
      </c>
      <c r="L40" s="129" t="str">
        <f t="shared" si="5"/>
        <v/>
      </c>
      <c r="M40" s="130" t="str">
        <f t="shared" si="5"/>
        <v/>
      </c>
      <c r="N40" s="131" t="str">
        <f t="shared" si="6"/>
        <v/>
      </c>
      <c r="O40" s="132" t="str">
        <f t="shared" si="7"/>
        <v/>
      </c>
      <c r="P40" s="129" t="str">
        <f t="shared" si="8"/>
        <v/>
      </c>
      <c r="Q40" s="132" t="str">
        <f t="shared" si="9"/>
        <v/>
      </c>
      <c r="R40" s="326">
        <f t="shared" si="10"/>
        <v>0</v>
      </c>
      <c r="S40" s="327"/>
      <c r="T40" s="326">
        <f t="shared" si="11"/>
        <v>0</v>
      </c>
      <c r="U40" s="327"/>
      <c r="V40" s="326">
        <f t="shared" si="12"/>
        <v>0</v>
      </c>
      <c r="W40" s="328"/>
      <c r="X40" s="181"/>
      <c r="Y40" s="134">
        <f t="shared" si="13"/>
        <v>0</v>
      </c>
      <c r="Z40" s="135" t="str">
        <f t="shared" si="14"/>
        <v/>
      </c>
      <c r="AA40" s="154"/>
      <c r="AB40" s="37">
        <f t="shared" si="15"/>
        <v>-7</v>
      </c>
      <c r="AC40" s="37">
        <f t="shared" si="16"/>
        <v>0</v>
      </c>
      <c r="AD40" s="37">
        <f t="shared" si="17"/>
        <v>-8</v>
      </c>
      <c r="AE40" s="37">
        <f t="shared" si="16"/>
        <v>0</v>
      </c>
      <c r="AF40" s="37">
        <f t="shared" si="18"/>
        <v>0</v>
      </c>
      <c r="AG40" s="37"/>
      <c r="AH40" s="136"/>
    </row>
    <row r="41" spans="1:34" ht="17.5" customHeight="1">
      <c r="A41" s="166" t="s">
        <v>117</v>
      </c>
      <c r="B41" s="167"/>
      <c r="C41" s="168"/>
      <c r="D41" s="169">
        <f t="shared" si="0"/>
        <v>0</v>
      </c>
      <c r="E41" s="169">
        <f t="shared" si="1"/>
        <v>0</v>
      </c>
      <c r="F41" s="170" t="str">
        <f t="shared" si="2"/>
        <v/>
      </c>
      <c r="G41" s="171" t="str">
        <f t="shared" si="2"/>
        <v/>
      </c>
      <c r="H41" s="173"/>
      <c r="I41" s="174"/>
      <c r="J41" s="182">
        <f t="shared" si="3"/>
        <v>0</v>
      </c>
      <c r="K41" s="182">
        <f t="shared" si="4"/>
        <v>0</v>
      </c>
      <c r="L41" s="129" t="str">
        <f t="shared" si="5"/>
        <v/>
      </c>
      <c r="M41" s="130" t="str">
        <f t="shared" si="5"/>
        <v/>
      </c>
      <c r="N41" s="131" t="str">
        <f t="shared" si="6"/>
        <v/>
      </c>
      <c r="O41" s="132" t="str">
        <f t="shared" si="7"/>
        <v/>
      </c>
      <c r="P41" s="129" t="str">
        <f t="shared" si="8"/>
        <v/>
      </c>
      <c r="Q41" s="132" t="str">
        <f t="shared" si="9"/>
        <v/>
      </c>
      <c r="R41" s="326">
        <f t="shared" si="10"/>
        <v>0</v>
      </c>
      <c r="S41" s="327"/>
      <c r="T41" s="326">
        <f t="shared" si="11"/>
        <v>0</v>
      </c>
      <c r="U41" s="327"/>
      <c r="V41" s="326">
        <f t="shared" si="12"/>
        <v>0</v>
      </c>
      <c r="W41" s="328"/>
      <c r="X41" s="181"/>
      <c r="Y41" s="134">
        <f t="shared" si="13"/>
        <v>0</v>
      </c>
      <c r="Z41" s="135" t="str">
        <f t="shared" si="14"/>
        <v/>
      </c>
      <c r="AB41" s="37">
        <f t="shared" si="15"/>
        <v>-7</v>
      </c>
      <c r="AC41" s="37">
        <f t="shared" si="16"/>
        <v>0</v>
      </c>
      <c r="AD41" s="37">
        <f t="shared" si="17"/>
        <v>-8</v>
      </c>
      <c r="AE41" s="37">
        <f t="shared" si="16"/>
        <v>0</v>
      </c>
      <c r="AF41" s="37">
        <f t="shared" si="18"/>
        <v>0</v>
      </c>
      <c r="AG41" s="37"/>
      <c r="AH41" s="136"/>
    </row>
    <row r="42" spans="1:34" ht="17.5" customHeight="1">
      <c r="A42" s="166" t="s">
        <v>118</v>
      </c>
      <c r="B42" s="167">
        <v>10</v>
      </c>
      <c r="C42" s="168">
        <v>0</v>
      </c>
      <c r="D42" s="169">
        <f t="shared" si="0"/>
        <v>10</v>
      </c>
      <c r="E42" s="169">
        <f t="shared" si="1"/>
        <v>0</v>
      </c>
      <c r="F42" s="170">
        <f t="shared" si="2"/>
        <v>10</v>
      </c>
      <c r="G42" s="171">
        <f t="shared" si="2"/>
        <v>0</v>
      </c>
      <c r="H42" s="173">
        <v>20</v>
      </c>
      <c r="I42" s="174">
        <v>0</v>
      </c>
      <c r="J42" s="182">
        <f t="shared" si="3"/>
        <v>20</v>
      </c>
      <c r="K42" s="182">
        <f t="shared" si="4"/>
        <v>0</v>
      </c>
      <c r="L42" s="129">
        <f t="shared" si="5"/>
        <v>20</v>
      </c>
      <c r="M42" s="130">
        <f t="shared" si="5"/>
        <v>0</v>
      </c>
      <c r="N42" s="131">
        <f t="shared" si="6"/>
        <v>10</v>
      </c>
      <c r="O42" s="132">
        <f t="shared" si="7"/>
        <v>0</v>
      </c>
      <c r="P42" s="129">
        <f t="shared" si="8"/>
        <v>20</v>
      </c>
      <c r="Q42" s="132">
        <f t="shared" si="9"/>
        <v>0</v>
      </c>
      <c r="R42" s="326">
        <f t="shared" si="10"/>
        <v>10</v>
      </c>
      <c r="S42" s="327"/>
      <c r="T42" s="326">
        <f t="shared" si="11"/>
        <v>20</v>
      </c>
      <c r="U42" s="327"/>
      <c r="V42" s="326">
        <f t="shared" si="12"/>
        <v>10</v>
      </c>
      <c r="W42" s="328"/>
      <c r="X42" s="181">
        <v>1</v>
      </c>
      <c r="Y42" s="134">
        <f t="shared" si="13"/>
        <v>9</v>
      </c>
      <c r="Z42" s="135">
        <f t="shared" si="14"/>
        <v>1</v>
      </c>
      <c r="AB42" s="37">
        <f t="shared" si="15"/>
        <v>2</v>
      </c>
      <c r="AC42" s="37">
        <f t="shared" si="16"/>
        <v>2</v>
      </c>
      <c r="AD42" s="37">
        <f t="shared" si="17"/>
        <v>1</v>
      </c>
      <c r="AE42" s="37">
        <f t="shared" si="16"/>
        <v>1</v>
      </c>
      <c r="AF42" s="37">
        <f t="shared" si="18"/>
        <v>1</v>
      </c>
      <c r="AG42" s="37"/>
      <c r="AH42" s="136"/>
    </row>
    <row r="43" spans="1:34" ht="17.5" customHeight="1">
      <c r="A43" s="166" t="s">
        <v>119</v>
      </c>
      <c r="B43" s="167">
        <v>10</v>
      </c>
      <c r="C43" s="168">
        <v>0</v>
      </c>
      <c r="D43" s="169">
        <f t="shared" si="0"/>
        <v>10</v>
      </c>
      <c r="E43" s="169">
        <f t="shared" si="1"/>
        <v>0</v>
      </c>
      <c r="F43" s="170">
        <f t="shared" si="2"/>
        <v>10</v>
      </c>
      <c r="G43" s="171">
        <f t="shared" si="2"/>
        <v>0</v>
      </c>
      <c r="H43" s="173">
        <v>19</v>
      </c>
      <c r="I43" s="174">
        <v>0</v>
      </c>
      <c r="J43" s="182">
        <f t="shared" si="3"/>
        <v>19</v>
      </c>
      <c r="K43" s="182">
        <f t="shared" si="4"/>
        <v>0</v>
      </c>
      <c r="L43" s="129">
        <f t="shared" si="5"/>
        <v>19</v>
      </c>
      <c r="M43" s="130">
        <f t="shared" si="5"/>
        <v>0</v>
      </c>
      <c r="N43" s="131">
        <f t="shared" si="6"/>
        <v>10</v>
      </c>
      <c r="O43" s="132">
        <f t="shared" si="7"/>
        <v>0</v>
      </c>
      <c r="P43" s="129">
        <f t="shared" si="8"/>
        <v>19</v>
      </c>
      <c r="Q43" s="132">
        <f t="shared" si="9"/>
        <v>0</v>
      </c>
      <c r="R43" s="326">
        <f t="shared" si="10"/>
        <v>10</v>
      </c>
      <c r="S43" s="327"/>
      <c r="T43" s="326">
        <f t="shared" si="11"/>
        <v>19</v>
      </c>
      <c r="U43" s="327"/>
      <c r="V43" s="326">
        <f t="shared" si="12"/>
        <v>9</v>
      </c>
      <c r="W43" s="328"/>
      <c r="X43" s="181">
        <v>1</v>
      </c>
      <c r="Y43" s="134">
        <f t="shared" si="13"/>
        <v>8</v>
      </c>
      <c r="Z43" s="135" t="str">
        <f t="shared" si="14"/>
        <v/>
      </c>
      <c r="AB43" s="37">
        <f t="shared" si="15"/>
        <v>1</v>
      </c>
      <c r="AC43" s="37">
        <f t="shared" si="16"/>
        <v>1</v>
      </c>
      <c r="AD43" s="37">
        <f t="shared" si="17"/>
        <v>0</v>
      </c>
      <c r="AE43" s="37">
        <f t="shared" si="16"/>
        <v>0</v>
      </c>
      <c r="AF43" s="37">
        <f t="shared" si="18"/>
        <v>1</v>
      </c>
      <c r="AG43" s="37"/>
      <c r="AH43" s="136"/>
    </row>
    <row r="44" spans="1:34" ht="17.5" customHeight="1">
      <c r="A44" s="166" t="s">
        <v>120</v>
      </c>
      <c r="B44" s="167">
        <v>10</v>
      </c>
      <c r="C44" s="168">
        <v>0</v>
      </c>
      <c r="D44" s="169">
        <f t="shared" si="0"/>
        <v>10</v>
      </c>
      <c r="E44" s="169">
        <f t="shared" si="1"/>
        <v>0</v>
      </c>
      <c r="F44" s="170">
        <f t="shared" si="2"/>
        <v>10</v>
      </c>
      <c r="G44" s="171">
        <f t="shared" si="2"/>
        <v>0</v>
      </c>
      <c r="H44" s="173">
        <v>19</v>
      </c>
      <c r="I44" s="174">
        <v>45</v>
      </c>
      <c r="J44" s="182">
        <f t="shared" si="3"/>
        <v>19</v>
      </c>
      <c r="K44" s="182">
        <f t="shared" si="4"/>
        <v>45</v>
      </c>
      <c r="L44" s="129">
        <f t="shared" si="5"/>
        <v>19</v>
      </c>
      <c r="M44" s="130">
        <f t="shared" si="5"/>
        <v>45</v>
      </c>
      <c r="N44" s="131">
        <f t="shared" si="6"/>
        <v>10</v>
      </c>
      <c r="O44" s="132">
        <f t="shared" si="7"/>
        <v>0</v>
      </c>
      <c r="P44" s="129">
        <f t="shared" si="8"/>
        <v>19</v>
      </c>
      <c r="Q44" s="132">
        <f t="shared" si="9"/>
        <v>0.75</v>
      </c>
      <c r="R44" s="340">
        <f t="shared" si="10"/>
        <v>10</v>
      </c>
      <c r="S44" s="341"/>
      <c r="T44" s="340">
        <f t="shared" si="11"/>
        <v>19.75</v>
      </c>
      <c r="U44" s="341"/>
      <c r="V44" s="340">
        <f t="shared" si="12"/>
        <v>9.75</v>
      </c>
      <c r="W44" s="342"/>
      <c r="X44" s="181">
        <v>1</v>
      </c>
      <c r="Y44" s="134">
        <f t="shared" si="13"/>
        <v>8.75</v>
      </c>
      <c r="Z44" s="135">
        <f t="shared" si="14"/>
        <v>0.75</v>
      </c>
      <c r="AB44" s="37">
        <f t="shared" si="15"/>
        <v>1.75</v>
      </c>
      <c r="AC44" s="37">
        <f t="shared" si="16"/>
        <v>1.75</v>
      </c>
      <c r="AD44" s="37">
        <f t="shared" si="17"/>
        <v>0.75</v>
      </c>
      <c r="AE44" s="37">
        <f t="shared" si="16"/>
        <v>0.75</v>
      </c>
      <c r="AF44" s="37">
        <f t="shared" si="18"/>
        <v>1</v>
      </c>
      <c r="AG44" s="37"/>
      <c r="AH44" s="136"/>
    </row>
    <row r="45" spans="1:34" ht="17.5" customHeight="1">
      <c r="A45" s="166" t="s">
        <v>121</v>
      </c>
      <c r="B45" s="167">
        <v>10</v>
      </c>
      <c r="C45" s="168">
        <v>0</v>
      </c>
      <c r="D45" s="169">
        <f t="shared" si="0"/>
        <v>10</v>
      </c>
      <c r="E45" s="169">
        <f t="shared" si="1"/>
        <v>0</v>
      </c>
      <c r="F45" s="170">
        <f t="shared" si="2"/>
        <v>10</v>
      </c>
      <c r="G45" s="171">
        <f t="shared" si="2"/>
        <v>0</v>
      </c>
      <c r="H45" s="173">
        <v>21</v>
      </c>
      <c r="I45" s="174">
        <v>45</v>
      </c>
      <c r="J45" s="182">
        <f t="shared" si="3"/>
        <v>21</v>
      </c>
      <c r="K45" s="182">
        <f t="shared" si="4"/>
        <v>45</v>
      </c>
      <c r="L45" s="129">
        <f t="shared" si="5"/>
        <v>21</v>
      </c>
      <c r="M45" s="130">
        <f t="shared" si="5"/>
        <v>45</v>
      </c>
      <c r="N45" s="131">
        <f t="shared" si="6"/>
        <v>10</v>
      </c>
      <c r="O45" s="132">
        <f t="shared" si="7"/>
        <v>0</v>
      </c>
      <c r="P45" s="129">
        <f t="shared" si="8"/>
        <v>21</v>
      </c>
      <c r="Q45" s="132">
        <f t="shared" si="9"/>
        <v>0.75</v>
      </c>
      <c r="R45" s="337">
        <f t="shared" si="10"/>
        <v>10</v>
      </c>
      <c r="S45" s="338"/>
      <c r="T45" s="337">
        <f t="shared" si="11"/>
        <v>21.75</v>
      </c>
      <c r="U45" s="338"/>
      <c r="V45" s="337">
        <f t="shared" si="12"/>
        <v>11.75</v>
      </c>
      <c r="W45" s="339"/>
      <c r="X45" s="181">
        <v>1</v>
      </c>
      <c r="Y45" s="134">
        <f t="shared" si="13"/>
        <v>10.75</v>
      </c>
      <c r="Z45" s="135">
        <f t="shared" si="14"/>
        <v>2.75</v>
      </c>
      <c r="AB45" s="37">
        <f t="shared" si="15"/>
        <v>3.75</v>
      </c>
      <c r="AC45" s="37">
        <f t="shared" si="16"/>
        <v>3.75</v>
      </c>
      <c r="AD45" s="37">
        <f t="shared" si="17"/>
        <v>2.75</v>
      </c>
      <c r="AE45" s="37">
        <f t="shared" si="16"/>
        <v>2.75</v>
      </c>
      <c r="AF45" s="37">
        <f t="shared" si="18"/>
        <v>1</v>
      </c>
      <c r="AG45" s="37"/>
      <c r="AH45" s="136"/>
    </row>
    <row r="46" spans="1:34" ht="17.5" customHeight="1">
      <c r="A46" s="166" t="s">
        <v>122</v>
      </c>
      <c r="B46" s="167">
        <v>10</v>
      </c>
      <c r="C46" s="168">
        <v>0</v>
      </c>
      <c r="D46" s="169">
        <f t="shared" si="0"/>
        <v>10</v>
      </c>
      <c r="E46" s="169">
        <f t="shared" si="1"/>
        <v>0</v>
      </c>
      <c r="F46" s="170">
        <f t="shared" ref="F46:G61" si="19">IF(B46="","",D46)</f>
        <v>10</v>
      </c>
      <c r="G46" s="171">
        <f t="shared" si="19"/>
        <v>0</v>
      </c>
      <c r="H46" s="167">
        <v>20</v>
      </c>
      <c r="I46" s="168">
        <v>0</v>
      </c>
      <c r="J46" s="182">
        <f t="shared" si="3"/>
        <v>20</v>
      </c>
      <c r="K46" s="182">
        <f t="shared" si="4"/>
        <v>0</v>
      </c>
      <c r="L46" s="129">
        <f t="shared" ref="L46:M61" si="20">IF(H46="","",J46)</f>
        <v>20</v>
      </c>
      <c r="M46" s="130">
        <f t="shared" si="20"/>
        <v>0</v>
      </c>
      <c r="N46" s="131">
        <f t="shared" si="6"/>
        <v>10</v>
      </c>
      <c r="O46" s="132">
        <f t="shared" si="7"/>
        <v>0</v>
      </c>
      <c r="P46" s="129">
        <f t="shared" si="8"/>
        <v>20</v>
      </c>
      <c r="Q46" s="132">
        <f t="shared" si="9"/>
        <v>0</v>
      </c>
      <c r="R46" s="326">
        <f t="shared" si="10"/>
        <v>10</v>
      </c>
      <c r="S46" s="327"/>
      <c r="T46" s="326">
        <f t="shared" si="11"/>
        <v>20</v>
      </c>
      <c r="U46" s="327"/>
      <c r="V46" s="326">
        <f t="shared" si="12"/>
        <v>10</v>
      </c>
      <c r="W46" s="328"/>
      <c r="X46" s="181">
        <v>1</v>
      </c>
      <c r="Y46" s="134">
        <f t="shared" si="13"/>
        <v>9</v>
      </c>
      <c r="Z46" s="135">
        <f t="shared" si="14"/>
        <v>1</v>
      </c>
      <c r="AB46" s="37">
        <f t="shared" si="15"/>
        <v>2</v>
      </c>
      <c r="AC46" s="37">
        <f t="shared" ref="AC46:AC61" si="21">IF(AB46&lt;0,0,AB46)</f>
        <v>2</v>
      </c>
      <c r="AD46" s="37">
        <f t="shared" si="17"/>
        <v>1</v>
      </c>
      <c r="AE46" s="37">
        <f t="shared" ref="AE46:AE61" si="22">IF(AD46&lt;0,0,AD46)</f>
        <v>1</v>
      </c>
      <c r="AF46" s="37">
        <f t="shared" si="18"/>
        <v>1</v>
      </c>
      <c r="AG46" s="37"/>
      <c r="AH46" s="136"/>
    </row>
    <row r="47" spans="1:34" ht="17.5" customHeight="1">
      <c r="A47" s="166" t="s">
        <v>123</v>
      </c>
      <c r="B47" s="167"/>
      <c r="C47" s="168"/>
      <c r="D47" s="169">
        <f t="shared" si="0"/>
        <v>0</v>
      </c>
      <c r="E47" s="169">
        <f t="shared" si="1"/>
        <v>0</v>
      </c>
      <c r="F47" s="170" t="str">
        <f t="shared" si="19"/>
        <v/>
      </c>
      <c r="G47" s="171" t="str">
        <f t="shared" si="19"/>
        <v/>
      </c>
      <c r="H47" s="167"/>
      <c r="I47" s="168"/>
      <c r="J47" s="182">
        <f t="shared" si="3"/>
        <v>0</v>
      </c>
      <c r="K47" s="182">
        <f t="shared" si="4"/>
        <v>0</v>
      </c>
      <c r="L47" s="129" t="str">
        <f t="shared" si="20"/>
        <v/>
      </c>
      <c r="M47" s="130" t="str">
        <f t="shared" si="20"/>
        <v/>
      </c>
      <c r="N47" s="131" t="str">
        <f t="shared" si="6"/>
        <v/>
      </c>
      <c r="O47" s="132" t="str">
        <f t="shared" si="7"/>
        <v/>
      </c>
      <c r="P47" s="129" t="str">
        <f t="shared" si="8"/>
        <v/>
      </c>
      <c r="Q47" s="132" t="str">
        <f t="shared" si="9"/>
        <v/>
      </c>
      <c r="R47" s="326">
        <f t="shared" si="10"/>
        <v>0</v>
      </c>
      <c r="S47" s="327"/>
      <c r="T47" s="326">
        <f t="shared" si="11"/>
        <v>0</v>
      </c>
      <c r="U47" s="327"/>
      <c r="V47" s="326">
        <f t="shared" si="12"/>
        <v>0</v>
      </c>
      <c r="W47" s="328"/>
      <c r="X47" s="181"/>
      <c r="Y47" s="134">
        <f t="shared" si="13"/>
        <v>0</v>
      </c>
      <c r="Z47" s="135" t="str">
        <f t="shared" si="14"/>
        <v/>
      </c>
      <c r="AB47" s="37">
        <f t="shared" si="15"/>
        <v>-7</v>
      </c>
      <c r="AC47" s="37">
        <f t="shared" si="21"/>
        <v>0</v>
      </c>
      <c r="AD47" s="37">
        <f t="shared" si="17"/>
        <v>-8</v>
      </c>
      <c r="AE47" s="37">
        <f t="shared" si="22"/>
        <v>0</v>
      </c>
      <c r="AF47" s="37">
        <f t="shared" si="18"/>
        <v>0</v>
      </c>
      <c r="AG47" s="37"/>
      <c r="AH47" s="136"/>
    </row>
    <row r="48" spans="1:34" ht="17.5" customHeight="1">
      <c r="A48" s="166" t="s">
        <v>124</v>
      </c>
      <c r="B48" s="167"/>
      <c r="C48" s="168"/>
      <c r="D48" s="169">
        <f t="shared" si="0"/>
        <v>0</v>
      </c>
      <c r="E48" s="169">
        <f t="shared" si="1"/>
        <v>0</v>
      </c>
      <c r="F48" s="170" t="str">
        <f t="shared" si="19"/>
        <v/>
      </c>
      <c r="G48" s="171" t="str">
        <f t="shared" si="19"/>
        <v/>
      </c>
      <c r="H48" s="167"/>
      <c r="I48" s="168"/>
      <c r="J48" s="182">
        <f t="shared" si="3"/>
        <v>0</v>
      </c>
      <c r="K48" s="182">
        <f t="shared" si="4"/>
        <v>0</v>
      </c>
      <c r="L48" s="129" t="str">
        <f t="shared" si="20"/>
        <v/>
      </c>
      <c r="M48" s="130" t="str">
        <f t="shared" si="20"/>
        <v/>
      </c>
      <c r="N48" s="131" t="str">
        <f t="shared" si="6"/>
        <v/>
      </c>
      <c r="O48" s="132" t="str">
        <f t="shared" si="7"/>
        <v/>
      </c>
      <c r="P48" s="129" t="str">
        <f t="shared" si="8"/>
        <v/>
      </c>
      <c r="Q48" s="132" t="str">
        <f t="shared" si="9"/>
        <v/>
      </c>
      <c r="R48" s="326">
        <f t="shared" si="10"/>
        <v>0</v>
      </c>
      <c r="S48" s="327"/>
      <c r="T48" s="326">
        <f t="shared" si="11"/>
        <v>0</v>
      </c>
      <c r="U48" s="327"/>
      <c r="V48" s="326">
        <f t="shared" si="12"/>
        <v>0</v>
      </c>
      <c r="W48" s="328"/>
      <c r="X48" s="181"/>
      <c r="Y48" s="134">
        <f t="shared" si="13"/>
        <v>0</v>
      </c>
      <c r="Z48" s="135" t="str">
        <f t="shared" si="14"/>
        <v/>
      </c>
      <c r="AA48" s="154"/>
      <c r="AB48" s="37">
        <f t="shared" si="15"/>
        <v>-7</v>
      </c>
      <c r="AC48" s="37">
        <f t="shared" si="21"/>
        <v>0</v>
      </c>
      <c r="AD48" s="37">
        <f t="shared" si="17"/>
        <v>-8</v>
      </c>
      <c r="AE48" s="37">
        <f t="shared" si="22"/>
        <v>0</v>
      </c>
      <c r="AF48" s="37">
        <f t="shared" si="18"/>
        <v>0</v>
      </c>
      <c r="AG48" s="37"/>
      <c r="AH48" s="136"/>
    </row>
    <row r="49" spans="1:34" ht="17.5" customHeight="1">
      <c r="A49" s="166" t="s">
        <v>125</v>
      </c>
      <c r="B49" s="167">
        <v>10</v>
      </c>
      <c r="C49" s="168">
        <v>0</v>
      </c>
      <c r="D49" s="169">
        <f t="shared" si="0"/>
        <v>10</v>
      </c>
      <c r="E49" s="169">
        <f t="shared" si="1"/>
        <v>0</v>
      </c>
      <c r="F49" s="170">
        <f t="shared" si="19"/>
        <v>10</v>
      </c>
      <c r="G49" s="171">
        <f t="shared" si="19"/>
        <v>0</v>
      </c>
      <c r="H49" s="167">
        <v>19</v>
      </c>
      <c r="I49" s="168">
        <v>30</v>
      </c>
      <c r="J49" s="182">
        <f t="shared" si="3"/>
        <v>19</v>
      </c>
      <c r="K49" s="182">
        <f t="shared" si="4"/>
        <v>30</v>
      </c>
      <c r="L49" s="129">
        <f t="shared" si="20"/>
        <v>19</v>
      </c>
      <c r="M49" s="130">
        <f t="shared" si="20"/>
        <v>30</v>
      </c>
      <c r="N49" s="131">
        <f t="shared" si="6"/>
        <v>10</v>
      </c>
      <c r="O49" s="132">
        <f t="shared" si="7"/>
        <v>0</v>
      </c>
      <c r="P49" s="129">
        <f t="shared" si="8"/>
        <v>19</v>
      </c>
      <c r="Q49" s="132">
        <f t="shared" si="9"/>
        <v>0.5</v>
      </c>
      <c r="R49" s="326">
        <f t="shared" si="10"/>
        <v>10</v>
      </c>
      <c r="S49" s="327"/>
      <c r="T49" s="326">
        <f t="shared" si="11"/>
        <v>19.5</v>
      </c>
      <c r="U49" s="327"/>
      <c r="V49" s="326">
        <f t="shared" si="12"/>
        <v>9.5</v>
      </c>
      <c r="W49" s="328"/>
      <c r="X49" s="181">
        <v>1</v>
      </c>
      <c r="Y49" s="134">
        <f t="shared" si="13"/>
        <v>8.5</v>
      </c>
      <c r="Z49" s="135">
        <f t="shared" si="14"/>
        <v>0.5</v>
      </c>
      <c r="AA49" s="154"/>
      <c r="AB49" s="37">
        <f t="shared" si="15"/>
        <v>1.5</v>
      </c>
      <c r="AC49" s="37">
        <f t="shared" si="21"/>
        <v>1.5</v>
      </c>
      <c r="AD49" s="37">
        <f t="shared" si="17"/>
        <v>0.5</v>
      </c>
      <c r="AE49" s="37">
        <f t="shared" si="22"/>
        <v>0.5</v>
      </c>
      <c r="AF49" s="37">
        <f t="shared" si="18"/>
        <v>1</v>
      </c>
      <c r="AG49" s="37"/>
      <c r="AH49" s="136"/>
    </row>
    <row r="50" spans="1:34" ht="17.5" customHeight="1">
      <c r="A50" s="166" t="s">
        <v>126</v>
      </c>
      <c r="B50" s="167">
        <v>10</v>
      </c>
      <c r="C50" s="168">
        <v>0</v>
      </c>
      <c r="D50" s="169">
        <f>IF(AND(C50&gt;=46,C50&lt;=59),B50+1,B50)</f>
        <v>10</v>
      </c>
      <c r="E50" s="169">
        <f>IF(C50&gt;0,VLOOKUP(C50,$A$7:$H$10,7,TRUE),0)</f>
        <v>0</v>
      </c>
      <c r="F50" s="170">
        <f>IF(B50="","",D50)</f>
        <v>10</v>
      </c>
      <c r="G50" s="171">
        <f>IF(C50="","",E50)</f>
        <v>0</v>
      </c>
      <c r="H50" s="167">
        <v>20</v>
      </c>
      <c r="I50" s="168">
        <v>0</v>
      </c>
      <c r="J50" s="182">
        <f t="shared" si="3"/>
        <v>20</v>
      </c>
      <c r="K50" s="182">
        <f t="shared" si="4"/>
        <v>0</v>
      </c>
      <c r="L50" s="129">
        <f t="shared" si="20"/>
        <v>20</v>
      </c>
      <c r="M50" s="130">
        <f t="shared" si="20"/>
        <v>0</v>
      </c>
      <c r="N50" s="131">
        <f t="shared" si="6"/>
        <v>10</v>
      </c>
      <c r="O50" s="132">
        <f t="shared" si="7"/>
        <v>0</v>
      </c>
      <c r="P50" s="129">
        <f t="shared" si="8"/>
        <v>20</v>
      </c>
      <c r="Q50" s="132">
        <f t="shared" si="9"/>
        <v>0</v>
      </c>
      <c r="R50" s="326">
        <f t="shared" si="10"/>
        <v>10</v>
      </c>
      <c r="S50" s="327"/>
      <c r="T50" s="326">
        <f t="shared" si="11"/>
        <v>20</v>
      </c>
      <c r="U50" s="327"/>
      <c r="V50" s="326">
        <f t="shared" si="12"/>
        <v>10</v>
      </c>
      <c r="W50" s="328"/>
      <c r="X50" s="181">
        <v>1</v>
      </c>
      <c r="Y50" s="134">
        <f t="shared" si="13"/>
        <v>9</v>
      </c>
      <c r="Z50" s="135">
        <f t="shared" si="14"/>
        <v>1</v>
      </c>
      <c r="AB50" s="37">
        <f t="shared" si="15"/>
        <v>2</v>
      </c>
      <c r="AC50" s="37">
        <f t="shared" si="21"/>
        <v>2</v>
      </c>
      <c r="AD50" s="37">
        <f t="shared" si="17"/>
        <v>1</v>
      </c>
      <c r="AE50" s="37">
        <f t="shared" si="22"/>
        <v>1</v>
      </c>
      <c r="AF50" s="37">
        <f t="shared" si="18"/>
        <v>1</v>
      </c>
      <c r="AG50" s="37"/>
      <c r="AH50" s="136"/>
    </row>
    <row r="51" spans="1:34" ht="17.5" customHeight="1">
      <c r="A51" s="166" t="s">
        <v>127</v>
      </c>
      <c r="B51" s="167">
        <v>10</v>
      </c>
      <c r="C51" s="168">
        <v>0</v>
      </c>
      <c r="D51" s="169">
        <f>IF(AND(C51&gt;=46,C51&lt;=59),B51+1,B51)</f>
        <v>10</v>
      </c>
      <c r="E51" s="169">
        <f>IF(C51&gt;0,VLOOKUP(C51,$A$7:$H$10,7,TRUE),0)</f>
        <v>0</v>
      </c>
      <c r="F51" s="170">
        <f>IF(B51="","",D51)</f>
        <v>10</v>
      </c>
      <c r="G51" s="171">
        <f>IF(C51="","",E51)</f>
        <v>0</v>
      </c>
      <c r="H51" s="167">
        <v>19</v>
      </c>
      <c r="I51" s="168">
        <v>15</v>
      </c>
      <c r="J51" s="182">
        <f t="shared" si="3"/>
        <v>19</v>
      </c>
      <c r="K51" s="182">
        <f t="shared" si="4"/>
        <v>15</v>
      </c>
      <c r="L51" s="129">
        <f t="shared" si="20"/>
        <v>19</v>
      </c>
      <c r="M51" s="130">
        <f t="shared" si="20"/>
        <v>15</v>
      </c>
      <c r="N51" s="131">
        <f t="shared" si="6"/>
        <v>10</v>
      </c>
      <c r="O51" s="132">
        <f t="shared" si="7"/>
        <v>0</v>
      </c>
      <c r="P51" s="129">
        <f t="shared" si="8"/>
        <v>19</v>
      </c>
      <c r="Q51" s="132">
        <f t="shared" si="9"/>
        <v>0.25</v>
      </c>
      <c r="R51" s="340">
        <f t="shared" si="10"/>
        <v>10</v>
      </c>
      <c r="S51" s="341"/>
      <c r="T51" s="340">
        <f t="shared" si="11"/>
        <v>19.25</v>
      </c>
      <c r="U51" s="341"/>
      <c r="V51" s="340">
        <f t="shared" si="12"/>
        <v>9.25</v>
      </c>
      <c r="W51" s="342"/>
      <c r="X51" s="181">
        <v>1</v>
      </c>
      <c r="Y51" s="134">
        <f t="shared" si="13"/>
        <v>8.25</v>
      </c>
      <c r="Z51" s="135">
        <f t="shared" si="14"/>
        <v>0.25</v>
      </c>
      <c r="AB51" s="37">
        <f t="shared" si="15"/>
        <v>1.25</v>
      </c>
      <c r="AC51" s="37">
        <f t="shared" si="21"/>
        <v>1.25</v>
      </c>
      <c r="AD51" s="37">
        <f t="shared" si="17"/>
        <v>0.25</v>
      </c>
      <c r="AE51" s="37">
        <f t="shared" si="22"/>
        <v>0.25</v>
      </c>
      <c r="AF51" s="37">
        <f t="shared" si="18"/>
        <v>1</v>
      </c>
      <c r="AG51" s="37"/>
      <c r="AH51" s="136"/>
    </row>
    <row r="52" spans="1:34" ht="17.5" customHeight="1">
      <c r="A52" s="166" t="s">
        <v>128</v>
      </c>
      <c r="B52" s="167">
        <v>10</v>
      </c>
      <c r="C52" s="168">
        <v>0</v>
      </c>
      <c r="D52" s="169">
        <f>IF(AND(C52&gt;=46,C52&lt;=59),B52+1,B52)</f>
        <v>10</v>
      </c>
      <c r="E52" s="169">
        <f>IF(C52&gt;0,VLOOKUP(C52,$A$7:$H$10,7,TRUE),0)</f>
        <v>0</v>
      </c>
      <c r="F52" s="170">
        <f t="shared" si="19"/>
        <v>10</v>
      </c>
      <c r="G52" s="171">
        <f>IF(C52="","",E52)</f>
        <v>0</v>
      </c>
      <c r="H52" s="167">
        <v>20</v>
      </c>
      <c r="I52" s="168">
        <v>0</v>
      </c>
      <c r="J52" s="182">
        <f t="shared" si="3"/>
        <v>20</v>
      </c>
      <c r="K52" s="182">
        <f t="shared" si="4"/>
        <v>0</v>
      </c>
      <c r="L52" s="129">
        <f t="shared" si="20"/>
        <v>20</v>
      </c>
      <c r="M52" s="130">
        <f t="shared" si="20"/>
        <v>0</v>
      </c>
      <c r="N52" s="131">
        <f t="shared" si="6"/>
        <v>10</v>
      </c>
      <c r="O52" s="132">
        <f t="shared" si="7"/>
        <v>0</v>
      </c>
      <c r="P52" s="129">
        <f t="shared" si="8"/>
        <v>20</v>
      </c>
      <c r="Q52" s="132">
        <f t="shared" si="9"/>
        <v>0</v>
      </c>
      <c r="R52" s="337">
        <f t="shared" si="10"/>
        <v>10</v>
      </c>
      <c r="S52" s="338"/>
      <c r="T52" s="337">
        <f t="shared" si="11"/>
        <v>20</v>
      </c>
      <c r="U52" s="338"/>
      <c r="V52" s="337">
        <f t="shared" si="12"/>
        <v>10</v>
      </c>
      <c r="W52" s="339"/>
      <c r="X52" s="181">
        <v>1</v>
      </c>
      <c r="Y52" s="134">
        <f t="shared" si="13"/>
        <v>9</v>
      </c>
      <c r="Z52" s="135">
        <f t="shared" si="14"/>
        <v>1</v>
      </c>
      <c r="AB52" s="37">
        <f t="shared" si="15"/>
        <v>2</v>
      </c>
      <c r="AC52" s="37">
        <f t="shared" si="21"/>
        <v>2</v>
      </c>
      <c r="AD52" s="37">
        <f t="shared" si="17"/>
        <v>1</v>
      </c>
      <c r="AE52" s="37">
        <f t="shared" si="22"/>
        <v>1</v>
      </c>
      <c r="AF52" s="37">
        <f t="shared" si="18"/>
        <v>1</v>
      </c>
      <c r="AG52" s="37"/>
      <c r="AH52" s="136"/>
    </row>
    <row r="53" spans="1:34" ht="17.5" customHeight="1">
      <c r="A53" s="166" t="s">
        <v>129</v>
      </c>
      <c r="B53" s="167">
        <v>10</v>
      </c>
      <c r="C53" s="168">
        <v>0</v>
      </c>
      <c r="D53" s="169">
        <f t="shared" si="0"/>
        <v>10</v>
      </c>
      <c r="E53" s="169">
        <f t="shared" si="1"/>
        <v>0</v>
      </c>
      <c r="F53" s="170">
        <f t="shared" si="19"/>
        <v>10</v>
      </c>
      <c r="G53" s="171">
        <f t="shared" si="19"/>
        <v>0</v>
      </c>
      <c r="H53" s="167">
        <v>19</v>
      </c>
      <c r="I53" s="168">
        <v>30</v>
      </c>
      <c r="J53" s="182">
        <f t="shared" si="3"/>
        <v>19</v>
      </c>
      <c r="K53" s="182">
        <f>VLOOKUP(I53,$A$15:$H$18,7,TRUE)</f>
        <v>30</v>
      </c>
      <c r="L53" s="129">
        <f t="shared" si="20"/>
        <v>19</v>
      </c>
      <c r="M53" s="130">
        <f>IF(I53="","",K53)</f>
        <v>30</v>
      </c>
      <c r="N53" s="131">
        <f t="shared" si="6"/>
        <v>10</v>
      </c>
      <c r="O53" s="132">
        <f t="shared" si="7"/>
        <v>0</v>
      </c>
      <c r="P53" s="129">
        <f t="shared" si="8"/>
        <v>19</v>
      </c>
      <c r="Q53" s="132">
        <f t="shared" si="9"/>
        <v>0.5</v>
      </c>
      <c r="R53" s="326">
        <f t="shared" si="10"/>
        <v>10</v>
      </c>
      <c r="S53" s="327"/>
      <c r="T53" s="326">
        <f t="shared" si="11"/>
        <v>19.5</v>
      </c>
      <c r="U53" s="327"/>
      <c r="V53" s="326">
        <f t="shared" si="12"/>
        <v>9.5</v>
      </c>
      <c r="W53" s="328"/>
      <c r="X53" s="181">
        <v>1</v>
      </c>
      <c r="Y53" s="134">
        <f t="shared" si="13"/>
        <v>8.5</v>
      </c>
      <c r="Z53" s="135">
        <f t="shared" si="14"/>
        <v>0.5</v>
      </c>
      <c r="AB53" s="37">
        <f t="shared" si="15"/>
        <v>1.5</v>
      </c>
      <c r="AC53" s="37">
        <f t="shared" si="21"/>
        <v>1.5</v>
      </c>
      <c r="AD53" s="37">
        <f t="shared" si="17"/>
        <v>0.5</v>
      </c>
      <c r="AE53" s="37">
        <f t="shared" si="22"/>
        <v>0.5</v>
      </c>
      <c r="AF53" s="37">
        <f t="shared" si="18"/>
        <v>1</v>
      </c>
      <c r="AG53" s="37"/>
      <c r="AH53" s="136"/>
    </row>
    <row r="54" spans="1:34" ht="17.5" customHeight="1">
      <c r="A54" s="166" t="s">
        <v>130</v>
      </c>
      <c r="B54" s="167"/>
      <c r="C54" s="168"/>
      <c r="D54" s="169">
        <f>IF(AND(C54&gt;=46,C54&lt;=59),B54+1,B54)</f>
        <v>0</v>
      </c>
      <c r="E54" s="169">
        <f>IF(C54&gt;0,VLOOKUP(C54,$A$7:$H$10,7,TRUE),0)</f>
        <v>0</v>
      </c>
      <c r="F54" s="170" t="str">
        <f t="shared" si="19"/>
        <v/>
      </c>
      <c r="G54" s="171" t="str">
        <f>IF(C54="","",E54)</f>
        <v/>
      </c>
      <c r="H54" s="167"/>
      <c r="I54" s="168"/>
      <c r="J54" s="182">
        <f t="shared" si="3"/>
        <v>0</v>
      </c>
      <c r="K54" s="182">
        <f>VLOOKUP(I54,$A$15:$H$18,7,TRUE)</f>
        <v>0</v>
      </c>
      <c r="L54" s="129" t="str">
        <f t="shared" si="20"/>
        <v/>
      </c>
      <c r="M54" s="130" t="str">
        <f>IF(I54="","",K54)</f>
        <v/>
      </c>
      <c r="N54" s="131" t="str">
        <f t="shared" si="6"/>
        <v/>
      </c>
      <c r="O54" s="132" t="str">
        <f t="shared" si="7"/>
        <v/>
      </c>
      <c r="P54" s="129" t="str">
        <f t="shared" si="8"/>
        <v/>
      </c>
      <c r="Q54" s="132" t="str">
        <f t="shared" si="9"/>
        <v/>
      </c>
      <c r="R54" s="326">
        <f t="shared" si="10"/>
        <v>0</v>
      </c>
      <c r="S54" s="327"/>
      <c r="T54" s="326">
        <f t="shared" si="11"/>
        <v>0</v>
      </c>
      <c r="U54" s="327"/>
      <c r="V54" s="326">
        <f t="shared" si="12"/>
        <v>0</v>
      </c>
      <c r="W54" s="328"/>
      <c r="X54" s="181"/>
      <c r="Y54" s="134">
        <f t="shared" si="13"/>
        <v>0</v>
      </c>
      <c r="Z54" s="135" t="str">
        <f t="shared" si="14"/>
        <v/>
      </c>
      <c r="AA54" s="161"/>
      <c r="AB54" s="37">
        <f t="shared" si="15"/>
        <v>-7</v>
      </c>
      <c r="AC54" s="37">
        <f t="shared" si="21"/>
        <v>0</v>
      </c>
      <c r="AD54" s="37">
        <f t="shared" si="17"/>
        <v>-8</v>
      </c>
      <c r="AE54" s="37">
        <f t="shared" si="22"/>
        <v>0</v>
      </c>
      <c r="AF54" s="37">
        <f t="shared" si="18"/>
        <v>0</v>
      </c>
      <c r="AG54" s="37"/>
      <c r="AH54" s="136"/>
    </row>
    <row r="55" spans="1:34" ht="17.5" customHeight="1">
      <c r="A55" s="166" t="s">
        <v>131</v>
      </c>
      <c r="B55" s="167"/>
      <c r="C55" s="168"/>
      <c r="D55" s="169">
        <f t="shared" si="0"/>
        <v>0</v>
      </c>
      <c r="E55" s="169">
        <f t="shared" si="1"/>
        <v>0</v>
      </c>
      <c r="F55" s="170" t="str">
        <f t="shared" si="19"/>
        <v/>
      </c>
      <c r="G55" s="171" t="str">
        <f t="shared" si="19"/>
        <v/>
      </c>
      <c r="H55" s="167"/>
      <c r="I55" s="168"/>
      <c r="J55" s="182">
        <f t="shared" si="3"/>
        <v>0</v>
      </c>
      <c r="K55" s="182">
        <f t="shared" si="4"/>
        <v>0</v>
      </c>
      <c r="L55" s="129" t="str">
        <f t="shared" si="20"/>
        <v/>
      </c>
      <c r="M55" s="130" t="str">
        <f t="shared" si="20"/>
        <v/>
      </c>
      <c r="N55" s="131" t="str">
        <f t="shared" si="6"/>
        <v/>
      </c>
      <c r="O55" s="132" t="str">
        <f t="shared" si="7"/>
        <v/>
      </c>
      <c r="P55" s="129" t="str">
        <f t="shared" si="8"/>
        <v/>
      </c>
      <c r="Q55" s="132" t="str">
        <f t="shared" si="9"/>
        <v/>
      </c>
      <c r="R55" s="326">
        <f t="shared" si="10"/>
        <v>0</v>
      </c>
      <c r="S55" s="327"/>
      <c r="T55" s="326">
        <f t="shared" si="11"/>
        <v>0</v>
      </c>
      <c r="U55" s="327"/>
      <c r="V55" s="326">
        <f t="shared" si="12"/>
        <v>0</v>
      </c>
      <c r="W55" s="328"/>
      <c r="X55" s="181"/>
      <c r="Y55" s="134">
        <f t="shared" si="13"/>
        <v>0</v>
      </c>
      <c r="Z55" s="135" t="str">
        <f t="shared" si="14"/>
        <v/>
      </c>
      <c r="AB55" s="37">
        <f t="shared" si="15"/>
        <v>-7</v>
      </c>
      <c r="AC55" s="37">
        <f t="shared" si="21"/>
        <v>0</v>
      </c>
      <c r="AD55" s="37">
        <f t="shared" si="17"/>
        <v>-8</v>
      </c>
      <c r="AE55" s="37">
        <f t="shared" si="22"/>
        <v>0</v>
      </c>
      <c r="AF55" s="37">
        <f t="shared" si="18"/>
        <v>0</v>
      </c>
      <c r="AG55" s="37"/>
      <c r="AH55" s="136"/>
    </row>
    <row r="56" spans="1:34" ht="17.5" customHeight="1">
      <c r="A56" s="166" t="s">
        <v>132</v>
      </c>
      <c r="B56" s="167">
        <v>10</v>
      </c>
      <c r="C56" s="168">
        <v>0</v>
      </c>
      <c r="D56" s="169">
        <f t="shared" si="0"/>
        <v>10</v>
      </c>
      <c r="E56" s="169">
        <f t="shared" si="1"/>
        <v>0</v>
      </c>
      <c r="F56" s="170">
        <f t="shared" si="19"/>
        <v>10</v>
      </c>
      <c r="G56" s="171">
        <f t="shared" si="19"/>
        <v>0</v>
      </c>
      <c r="H56" s="167">
        <v>19</v>
      </c>
      <c r="I56" s="168">
        <v>0</v>
      </c>
      <c r="J56" s="182">
        <f t="shared" si="3"/>
        <v>19</v>
      </c>
      <c r="K56" s="182">
        <f t="shared" si="4"/>
        <v>0</v>
      </c>
      <c r="L56" s="129">
        <f t="shared" si="20"/>
        <v>19</v>
      </c>
      <c r="M56" s="130">
        <f t="shared" si="20"/>
        <v>0</v>
      </c>
      <c r="N56" s="131">
        <f t="shared" si="6"/>
        <v>10</v>
      </c>
      <c r="O56" s="132">
        <f t="shared" si="7"/>
        <v>0</v>
      </c>
      <c r="P56" s="129">
        <f t="shared" si="8"/>
        <v>19</v>
      </c>
      <c r="Q56" s="132">
        <f t="shared" si="9"/>
        <v>0</v>
      </c>
      <c r="R56" s="326">
        <f t="shared" si="10"/>
        <v>10</v>
      </c>
      <c r="S56" s="327"/>
      <c r="T56" s="326">
        <f t="shared" si="11"/>
        <v>19</v>
      </c>
      <c r="U56" s="327"/>
      <c r="V56" s="326">
        <f t="shared" si="12"/>
        <v>9</v>
      </c>
      <c r="W56" s="328"/>
      <c r="X56" s="181">
        <v>1</v>
      </c>
      <c r="Y56" s="134">
        <f t="shared" si="13"/>
        <v>8</v>
      </c>
      <c r="Z56" s="135" t="str">
        <f t="shared" si="14"/>
        <v/>
      </c>
      <c r="AB56" s="37">
        <f t="shared" si="15"/>
        <v>1</v>
      </c>
      <c r="AC56" s="37">
        <f t="shared" si="21"/>
        <v>1</v>
      </c>
      <c r="AD56" s="37">
        <f t="shared" si="17"/>
        <v>0</v>
      </c>
      <c r="AE56" s="37">
        <f t="shared" si="22"/>
        <v>0</v>
      </c>
      <c r="AF56" s="37">
        <f t="shared" si="18"/>
        <v>1</v>
      </c>
      <c r="AG56" s="37"/>
      <c r="AH56" s="136"/>
    </row>
    <row r="57" spans="1:34" ht="17.5" customHeight="1">
      <c r="A57" s="166" t="s">
        <v>133</v>
      </c>
      <c r="B57" s="167"/>
      <c r="C57" s="168"/>
      <c r="D57" s="169">
        <f t="shared" si="0"/>
        <v>0</v>
      </c>
      <c r="E57" s="169">
        <f t="shared" si="1"/>
        <v>0</v>
      </c>
      <c r="F57" s="170" t="str">
        <f t="shared" si="19"/>
        <v/>
      </c>
      <c r="G57" s="171" t="str">
        <f t="shared" si="19"/>
        <v/>
      </c>
      <c r="H57" s="173"/>
      <c r="I57" s="174"/>
      <c r="J57" s="182">
        <f t="shared" si="3"/>
        <v>0</v>
      </c>
      <c r="K57" s="182">
        <f t="shared" si="4"/>
        <v>0</v>
      </c>
      <c r="L57" s="129" t="str">
        <f t="shared" si="20"/>
        <v/>
      </c>
      <c r="M57" s="130" t="str">
        <f t="shared" si="20"/>
        <v/>
      </c>
      <c r="N57" s="131" t="str">
        <f t="shared" si="6"/>
        <v/>
      </c>
      <c r="O57" s="132" t="str">
        <f t="shared" si="7"/>
        <v/>
      </c>
      <c r="P57" s="129" t="str">
        <f t="shared" si="8"/>
        <v/>
      </c>
      <c r="Q57" s="132" t="str">
        <f t="shared" si="9"/>
        <v/>
      </c>
      <c r="R57" s="326">
        <f t="shared" si="10"/>
        <v>0</v>
      </c>
      <c r="S57" s="327"/>
      <c r="T57" s="326">
        <f t="shared" si="11"/>
        <v>0</v>
      </c>
      <c r="U57" s="327"/>
      <c r="V57" s="326">
        <f t="shared" si="12"/>
        <v>0</v>
      </c>
      <c r="W57" s="328"/>
      <c r="X57" s="181"/>
      <c r="Y57" s="134">
        <f t="shared" si="13"/>
        <v>0</v>
      </c>
      <c r="Z57" s="135" t="str">
        <f t="shared" si="14"/>
        <v/>
      </c>
      <c r="AB57" s="37">
        <f t="shared" si="15"/>
        <v>-7</v>
      </c>
      <c r="AC57" s="37">
        <f t="shared" si="21"/>
        <v>0</v>
      </c>
      <c r="AD57" s="37">
        <f t="shared" si="17"/>
        <v>-8</v>
      </c>
      <c r="AE57" s="37">
        <f t="shared" si="22"/>
        <v>0</v>
      </c>
      <c r="AF57" s="37">
        <f t="shared" si="18"/>
        <v>0</v>
      </c>
      <c r="AG57" s="37"/>
      <c r="AH57" s="136"/>
    </row>
    <row r="58" spans="1:34" ht="17.5" customHeight="1">
      <c r="A58" s="166" t="s">
        <v>134</v>
      </c>
      <c r="B58" s="167"/>
      <c r="C58" s="168"/>
      <c r="D58" s="169">
        <f t="shared" si="0"/>
        <v>0</v>
      </c>
      <c r="E58" s="169">
        <f t="shared" si="1"/>
        <v>0</v>
      </c>
      <c r="F58" s="170" t="str">
        <f t="shared" si="19"/>
        <v/>
      </c>
      <c r="G58" s="171" t="str">
        <f t="shared" si="19"/>
        <v/>
      </c>
      <c r="H58" s="167"/>
      <c r="I58" s="168"/>
      <c r="J58" s="182">
        <f t="shared" si="3"/>
        <v>0</v>
      </c>
      <c r="K58" s="182">
        <f t="shared" si="4"/>
        <v>0</v>
      </c>
      <c r="L58" s="129" t="str">
        <f t="shared" si="20"/>
        <v/>
      </c>
      <c r="M58" s="130" t="str">
        <f t="shared" si="20"/>
        <v/>
      </c>
      <c r="N58" s="131" t="str">
        <f t="shared" si="6"/>
        <v/>
      </c>
      <c r="O58" s="132" t="str">
        <f t="shared" si="7"/>
        <v/>
      </c>
      <c r="P58" s="129" t="str">
        <f t="shared" si="8"/>
        <v/>
      </c>
      <c r="Q58" s="132" t="str">
        <f t="shared" si="9"/>
        <v/>
      </c>
      <c r="R58" s="340">
        <f t="shared" si="10"/>
        <v>0</v>
      </c>
      <c r="S58" s="341"/>
      <c r="T58" s="340">
        <f t="shared" si="11"/>
        <v>0</v>
      </c>
      <c r="U58" s="341"/>
      <c r="V58" s="340">
        <f t="shared" si="12"/>
        <v>0</v>
      </c>
      <c r="W58" s="342"/>
      <c r="X58" s="181"/>
      <c r="Y58" s="134">
        <f t="shared" si="13"/>
        <v>0</v>
      </c>
      <c r="Z58" s="135" t="str">
        <f t="shared" si="14"/>
        <v/>
      </c>
      <c r="AB58" s="37">
        <f t="shared" si="15"/>
        <v>-7</v>
      </c>
      <c r="AC58" s="37">
        <f t="shared" si="21"/>
        <v>0</v>
      </c>
      <c r="AD58" s="37">
        <f t="shared" si="17"/>
        <v>-8</v>
      </c>
      <c r="AE58" s="37">
        <f t="shared" si="22"/>
        <v>0</v>
      </c>
      <c r="AF58" s="37">
        <f t="shared" si="18"/>
        <v>0</v>
      </c>
      <c r="AG58" s="37"/>
      <c r="AH58" s="136"/>
    </row>
    <row r="59" spans="1:34" ht="17.5" customHeight="1">
      <c r="A59" s="166" t="s">
        <v>135</v>
      </c>
      <c r="B59" s="167"/>
      <c r="C59" s="168"/>
      <c r="D59" s="169">
        <f t="shared" si="0"/>
        <v>0</v>
      </c>
      <c r="E59" s="169">
        <f t="shared" si="1"/>
        <v>0</v>
      </c>
      <c r="F59" s="170" t="str">
        <f t="shared" si="19"/>
        <v/>
      </c>
      <c r="G59" s="171" t="str">
        <f t="shared" si="19"/>
        <v/>
      </c>
      <c r="H59" s="167"/>
      <c r="I59" s="168"/>
      <c r="J59" s="182">
        <f t="shared" si="3"/>
        <v>0</v>
      </c>
      <c r="K59" s="182">
        <f t="shared" si="4"/>
        <v>0</v>
      </c>
      <c r="L59" s="129" t="str">
        <f t="shared" si="20"/>
        <v/>
      </c>
      <c r="M59" s="130" t="str">
        <f t="shared" si="20"/>
        <v/>
      </c>
      <c r="N59" s="131" t="str">
        <f t="shared" si="6"/>
        <v/>
      </c>
      <c r="O59" s="132" t="str">
        <f t="shared" si="7"/>
        <v/>
      </c>
      <c r="P59" s="129" t="str">
        <f t="shared" si="8"/>
        <v/>
      </c>
      <c r="Q59" s="132" t="str">
        <f t="shared" si="9"/>
        <v/>
      </c>
      <c r="R59" s="326">
        <f t="shared" si="10"/>
        <v>0</v>
      </c>
      <c r="S59" s="327"/>
      <c r="T59" s="326">
        <f t="shared" si="11"/>
        <v>0</v>
      </c>
      <c r="U59" s="327"/>
      <c r="V59" s="326">
        <f t="shared" si="12"/>
        <v>0</v>
      </c>
      <c r="W59" s="328"/>
      <c r="X59" s="181"/>
      <c r="Y59" s="134">
        <f t="shared" si="13"/>
        <v>0</v>
      </c>
      <c r="Z59" s="135" t="str">
        <f t="shared" si="14"/>
        <v/>
      </c>
      <c r="AB59" s="37">
        <f t="shared" si="15"/>
        <v>-7</v>
      </c>
      <c r="AC59" s="37">
        <f t="shared" si="21"/>
        <v>0</v>
      </c>
      <c r="AD59" s="37">
        <f t="shared" si="17"/>
        <v>-8</v>
      </c>
      <c r="AE59" s="37">
        <f t="shared" si="22"/>
        <v>0</v>
      </c>
      <c r="AF59" s="37">
        <f t="shared" si="18"/>
        <v>0</v>
      </c>
      <c r="AG59" s="37"/>
      <c r="AH59" s="136"/>
    </row>
    <row r="60" spans="1:34" ht="17.5" customHeight="1">
      <c r="A60" s="166" t="s">
        <v>136</v>
      </c>
      <c r="B60" s="167"/>
      <c r="C60" s="168"/>
      <c r="D60" s="169">
        <f t="shared" si="0"/>
        <v>0</v>
      </c>
      <c r="E60" s="169">
        <f t="shared" si="1"/>
        <v>0</v>
      </c>
      <c r="F60" s="170" t="str">
        <f t="shared" si="19"/>
        <v/>
      </c>
      <c r="G60" s="171" t="str">
        <f t="shared" si="19"/>
        <v/>
      </c>
      <c r="H60" s="167"/>
      <c r="I60" s="168"/>
      <c r="J60" s="182">
        <f t="shared" si="3"/>
        <v>0</v>
      </c>
      <c r="K60" s="182">
        <f t="shared" si="4"/>
        <v>0</v>
      </c>
      <c r="L60" s="129" t="str">
        <f t="shared" si="20"/>
        <v/>
      </c>
      <c r="M60" s="130" t="str">
        <f t="shared" si="20"/>
        <v/>
      </c>
      <c r="N60" s="131" t="str">
        <f t="shared" si="6"/>
        <v/>
      </c>
      <c r="O60" s="132" t="str">
        <f t="shared" si="7"/>
        <v/>
      </c>
      <c r="P60" s="129" t="str">
        <f t="shared" si="8"/>
        <v/>
      </c>
      <c r="Q60" s="132" t="str">
        <f t="shared" si="9"/>
        <v/>
      </c>
      <c r="R60" s="326">
        <f t="shared" si="10"/>
        <v>0</v>
      </c>
      <c r="S60" s="327"/>
      <c r="T60" s="326">
        <f t="shared" si="11"/>
        <v>0</v>
      </c>
      <c r="U60" s="327"/>
      <c r="V60" s="326">
        <f t="shared" si="12"/>
        <v>0</v>
      </c>
      <c r="W60" s="328"/>
      <c r="X60" s="181"/>
      <c r="Y60" s="134">
        <f t="shared" si="13"/>
        <v>0</v>
      </c>
      <c r="Z60" s="135" t="str">
        <f t="shared" si="14"/>
        <v/>
      </c>
      <c r="AB60" s="37">
        <f t="shared" si="15"/>
        <v>-7</v>
      </c>
      <c r="AC60" s="37">
        <f t="shared" si="21"/>
        <v>0</v>
      </c>
      <c r="AD60" s="37">
        <f t="shared" si="17"/>
        <v>-8</v>
      </c>
      <c r="AE60" s="37">
        <f t="shared" si="22"/>
        <v>0</v>
      </c>
      <c r="AF60" s="37">
        <f t="shared" si="18"/>
        <v>0</v>
      </c>
      <c r="AG60" s="37"/>
      <c r="AH60" s="136"/>
    </row>
    <row r="61" spans="1:34" ht="17.5" customHeight="1" thickBot="1">
      <c r="A61" s="175"/>
      <c r="B61" s="176"/>
      <c r="C61" s="177"/>
      <c r="D61" s="178">
        <f t="shared" si="0"/>
        <v>0</v>
      </c>
      <c r="E61" s="178">
        <f t="shared" si="1"/>
        <v>0</v>
      </c>
      <c r="F61" s="179" t="str">
        <f t="shared" si="19"/>
        <v/>
      </c>
      <c r="G61" s="180" t="str">
        <f t="shared" si="19"/>
        <v/>
      </c>
      <c r="H61" s="176"/>
      <c r="I61" s="177"/>
      <c r="J61" s="163">
        <f t="shared" si="3"/>
        <v>0</v>
      </c>
      <c r="K61" s="163">
        <f t="shared" si="4"/>
        <v>0</v>
      </c>
      <c r="L61" s="164" t="str">
        <f t="shared" si="20"/>
        <v/>
      </c>
      <c r="M61" s="165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81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187.75</v>
      </c>
      <c r="W62" s="354"/>
      <c r="X62" s="138">
        <f>SUM(X30:X61)</f>
        <v>19</v>
      </c>
      <c r="Y62" s="139">
        <f>SUM(Y30:Y61)</f>
        <v>168.75</v>
      </c>
      <c r="Z62" s="140">
        <f>SUM(Z30:Z61)</f>
        <v>16.75</v>
      </c>
      <c r="AA62" s="154">
        <f>SUM(AA30:AA61)</f>
        <v>0</v>
      </c>
    </row>
    <row r="63" spans="1:34" ht="24" customHeight="1">
      <c r="X63" s="355" t="s">
        <v>137</v>
      </c>
      <c r="Y63" s="355"/>
      <c r="Z63" s="141">
        <f>Y62-Z62-Z67</f>
        <v>152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16.75</v>
      </c>
      <c r="AA65" s="143"/>
    </row>
    <row r="66" spans="24:27" ht="24" customHeight="1">
      <c r="X66" s="349" t="s">
        <v>140</v>
      </c>
      <c r="Y66" s="349"/>
      <c r="Z66" s="37">
        <f>AA62</f>
        <v>0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B3:C3"/>
    <mergeCell ref="S3:T3"/>
    <mergeCell ref="U3:V3"/>
    <mergeCell ref="X3:Y3"/>
    <mergeCell ref="A6:F6"/>
    <mergeCell ref="G6:H6"/>
    <mergeCell ref="R6:T7"/>
    <mergeCell ref="U6:W7"/>
    <mergeCell ref="X6:Y7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39E9-241D-45F4-81A1-06445A4DA5D3}">
  <sheetPr>
    <pageSetUpPr fitToPage="1"/>
  </sheetPr>
  <dimension ref="A1:AI70"/>
  <sheetViews>
    <sheetView topLeftCell="A46" zoomScaleNormal="100" workbookViewId="0">
      <selection activeCell="T64" sqref="T64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151</v>
      </c>
    </row>
    <row r="2" spans="1:34" ht="18" customHeight="1" thickBot="1">
      <c r="A2" s="5" t="s">
        <v>76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98">
        <v>212000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299167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1325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1657</v>
      </c>
      <c r="V8" s="255"/>
      <c r="W8" s="255"/>
      <c r="X8" s="253" t="s">
        <v>86</v>
      </c>
      <c r="Y8" s="253"/>
      <c r="Z8" s="258">
        <f>ROUNDUP(U8*Z65,0)</f>
        <v>57167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332</v>
      </c>
      <c r="V10" s="255"/>
      <c r="W10" s="255"/>
      <c r="X10" s="253" t="s">
        <v>88</v>
      </c>
      <c r="Y10" s="253"/>
      <c r="Z10" s="258">
        <f>ROUNDUP(U10*Z66,0)</f>
        <v>0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1789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20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44501</v>
      </c>
      <c r="B30" s="126">
        <v>10</v>
      </c>
      <c r="C30" s="127">
        <v>0</v>
      </c>
      <c r="D30" s="162">
        <f t="shared" ref="D30:D61" si="0">IF(AND(C30&gt;=46,C30&lt;=59),B30+1,B30)</f>
        <v>10</v>
      </c>
      <c r="E30" s="162">
        <f t="shared" ref="E30:E61" si="1">IF(C30&gt;0,VLOOKUP(C30,$A$7:$H$10,7,TRUE),0)</f>
        <v>0</v>
      </c>
      <c r="F30" s="129">
        <f t="shared" ref="F30:G45" si="2">IF(B30="","",D30)</f>
        <v>10</v>
      </c>
      <c r="G30" s="130">
        <f t="shared" si="2"/>
        <v>0</v>
      </c>
      <c r="H30" s="126">
        <v>20</v>
      </c>
      <c r="I30" s="127">
        <v>15</v>
      </c>
      <c r="J30" s="162">
        <f t="shared" ref="J30:J61" si="3">H30</f>
        <v>20</v>
      </c>
      <c r="K30" s="162">
        <f t="shared" ref="K30:K61" si="4">VLOOKUP(I30,$A$15:$H$18,7,TRUE)</f>
        <v>15</v>
      </c>
      <c r="L30" s="129">
        <f t="shared" ref="L30:M45" si="5">IF(H30="","",J30)</f>
        <v>20</v>
      </c>
      <c r="M30" s="130">
        <f t="shared" si="5"/>
        <v>15</v>
      </c>
      <c r="N30" s="131">
        <f t="shared" ref="N30:N61" si="6">F30</f>
        <v>10</v>
      </c>
      <c r="O30" s="132">
        <f t="shared" ref="O30:O61" si="7">IF(G30="","",IF(G30&gt;1,VLOOKUP(G30,$A$7:$L$11,9,TRUE),0))</f>
        <v>0</v>
      </c>
      <c r="P30" s="129">
        <f t="shared" ref="P30:P61" si="8">L30</f>
        <v>20</v>
      </c>
      <c r="Q30" s="132">
        <f t="shared" ref="Q30:Q61" si="9">IF(M30="","",IF(M30&gt;1,VLOOKUP(M30,$A$7:$L$11,9,TRUE),0))</f>
        <v>0.25</v>
      </c>
      <c r="R30" s="323">
        <f t="shared" ref="R30:R61" si="10">SUM(N30,O30)</f>
        <v>10</v>
      </c>
      <c r="S30" s="324"/>
      <c r="T30" s="323">
        <f t="shared" ref="T30:T61" si="11">SUM(P30:Q30)</f>
        <v>20.25</v>
      </c>
      <c r="U30" s="324"/>
      <c r="V30" s="323">
        <f t="shared" ref="V30:V61" si="12">T30-R30</f>
        <v>10.25</v>
      </c>
      <c r="W30" s="325"/>
      <c r="X30" s="181">
        <v>1</v>
      </c>
      <c r="Y30" s="134">
        <f t="shared" ref="Y30:Y61" si="13">V30-X30</f>
        <v>9.25</v>
      </c>
      <c r="Z30" s="135">
        <f t="shared" ref="Z30:Z61" si="14">IF(AE30&gt;0,AE30,"")</f>
        <v>1.25</v>
      </c>
      <c r="AB30" s="37">
        <f t="shared" ref="AB30:AB61" si="15">Y30-7</f>
        <v>2.25</v>
      </c>
      <c r="AC30" s="37">
        <f t="shared" ref="AC30:AE45" si="16">IF(AB30&lt;0,0,AB30)</f>
        <v>2.25</v>
      </c>
      <c r="AD30" s="37">
        <f>AB30-1</f>
        <v>1.25</v>
      </c>
      <c r="AE30" s="37">
        <f t="shared" si="16"/>
        <v>1.25</v>
      </c>
      <c r="AF30" s="37">
        <f>AC30-AE30</f>
        <v>1</v>
      </c>
      <c r="AG30" s="37"/>
      <c r="AH30" s="136"/>
      <c r="AI30" s="137"/>
    </row>
    <row r="31" spans="1:35" ht="17.5" customHeight="1">
      <c r="A31" s="38" t="s">
        <v>107</v>
      </c>
      <c r="B31" s="126">
        <v>10</v>
      </c>
      <c r="C31" s="127">
        <v>0</v>
      </c>
      <c r="D31" s="162">
        <f t="shared" si="0"/>
        <v>10</v>
      </c>
      <c r="E31" s="162">
        <f t="shared" si="1"/>
        <v>0</v>
      </c>
      <c r="F31" s="129">
        <f t="shared" si="2"/>
        <v>10</v>
      </c>
      <c r="G31" s="130">
        <f t="shared" si="2"/>
        <v>0</v>
      </c>
      <c r="H31" s="126">
        <v>21</v>
      </c>
      <c r="I31" s="127">
        <v>15</v>
      </c>
      <c r="J31" s="162">
        <f t="shared" si="3"/>
        <v>21</v>
      </c>
      <c r="K31" s="162">
        <f t="shared" si="4"/>
        <v>15</v>
      </c>
      <c r="L31" s="129">
        <f t="shared" si="5"/>
        <v>21</v>
      </c>
      <c r="M31" s="130">
        <f t="shared" si="5"/>
        <v>15</v>
      </c>
      <c r="N31" s="131">
        <f t="shared" si="6"/>
        <v>10</v>
      </c>
      <c r="O31" s="132">
        <f t="shared" si="7"/>
        <v>0</v>
      </c>
      <c r="P31" s="129">
        <f t="shared" si="8"/>
        <v>21</v>
      </c>
      <c r="Q31" s="132">
        <f t="shared" si="9"/>
        <v>0.25</v>
      </c>
      <c r="R31" s="326">
        <f t="shared" si="10"/>
        <v>10</v>
      </c>
      <c r="S31" s="327"/>
      <c r="T31" s="326">
        <f t="shared" si="11"/>
        <v>21.25</v>
      </c>
      <c r="U31" s="327"/>
      <c r="V31" s="326">
        <f t="shared" si="12"/>
        <v>11.25</v>
      </c>
      <c r="W31" s="328"/>
      <c r="X31" s="181">
        <v>1</v>
      </c>
      <c r="Y31" s="134">
        <f t="shared" si="13"/>
        <v>10.25</v>
      </c>
      <c r="Z31" s="135">
        <f t="shared" si="14"/>
        <v>2.25</v>
      </c>
      <c r="AB31" s="37">
        <f t="shared" si="15"/>
        <v>3.25</v>
      </c>
      <c r="AC31" s="37">
        <f t="shared" si="16"/>
        <v>3.25</v>
      </c>
      <c r="AD31" s="37">
        <f t="shared" ref="AD31:AD61" si="17">AB31-1</f>
        <v>2.25</v>
      </c>
      <c r="AE31" s="37">
        <f t="shared" si="16"/>
        <v>2.25</v>
      </c>
      <c r="AF31" s="37">
        <f t="shared" ref="AF31:AF61" si="18">AC31-AE31</f>
        <v>1</v>
      </c>
      <c r="AG31" s="37"/>
      <c r="AH31" s="136"/>
    </row>
    <row r="32" spans="1:35" ht="17.5" customHeight="1">
      <c r="A32" s="38" t="s">
        <v>108</v>
      </c>
      <c r="B32" s="126"/>
      <c r="C32" s="127"/>
      <c r="D32" s="162">
        <f t="shared" si="0"/>
        <v>0</v>
      </c>
      <c r="E32" s="162">
        <f t="shared" si="1"/>
        <v>0</v>
      </c>
      <c r="F32" s="129" t="str">
        <f t="shared" si="2"/>
        <v/>
      </c>
      <c r="G32" s="130" t="str">
        <f t="shared" si="2"/>
        <v/>
      </c>
      <c r="H32" s="148"/>
      <c r="I32" s="127"/>
      <c r="J32" s="162">
        <f t="shared" si="3"/>
        <v>0</v>
      </c>
      <c r="K32" s="162">
        <f t="shared" si="4"/>
        <v>0</v>
      </c>
      <c r="L32" s="129" t="str">
        <f t="shared" si="5"/>
        <v/>
      </c>
      <c r="M32" s="130" t="str">
        <f t="shared" si="5"/>
        <v/>
      </c>
      <c r="N32" s="131" t="str">
        <f t="shared" si="6"/>
        <v/>
      </c>
      <c r="O32" s="132" t="str">
        <f t="shared" si="7"/>
        <v/>
      </c>
      <c r="P32" s="129" t="str">
        <f t="shared" si="8"/>
        <v/>
      </c>
      <c r="Q32" s="132" t="str">
        <f t="shared" si="9"/>
        <v/>
      </c>
      <c r="R32" s="340">
        <f t="shared" si="10"/>
        <v>0</v>
      </c>
      <c r="S32" s="341"/>
      <c r="T32" s="340">
        <f t="shared" si="11"/>
        <v>0</v>
      </c>
      <c r="U32" s="341"/>
      <c r="V32" s="340">
        <f t="shared" si="12"/>
        <v>0</v>
      </c>
      <c r="W32" s="342"/>
      <c r="X32" s="181"/>
      <c r="Y32" s="134">
        <f t="shared" si="13"/>
        <v>0</v>
      </c>
      <c r="Z32" s="135" t="str">
        <f t="shared" si="14"/>
        <v/>
      </c>
      <c r="AB32" s="37">
        <f t="shared" si="15"/>
        <v>-7</v>
      </c>
      <c r="AC32" s="37">
        <f t="shared" si="16"/>
        <v>0</v>
      </c>
      <c r="AD32" s="37">
        <f t="shared" si="17"/>
        <v>-8</v>
      </c>
      <c r="AE32" s="37">
        <f t="shared" si="16"/>
        <v>0</v>
      </c>
      <c r="AF32" s="37">
        <f t="shared" si="18"/>
        <v>0</v>
      </c>
      <c r="AG32" s="37"/>
      <c r="AH32" s="136"/>
    </row>
    <row r="33" spans="1:34" ht="17.5" customHeight="1">
      <c r="A33" s="38" t="s">
        <v>109</v>
      </c>
      <c r="B33" s="126">
        <v>10</v>
      </c>
      <c r="C33" s="127">
        <v>0</v>
      </c>
      <c r="D33" s="162">
        <f t="shared" si="0"/>
        <v>10</v>
      </c>
      <c r="E33" s="162">
        <f t="shared" si="1"/>
        <v>0</v>
      </c>
      <c r="F33" s="129">
        <f t="shared" si="2"/>
        <v>10</v>
      </c>
      <c r="G33" s="130">
        <f t="shared" si="2"/>
        <v>0</v>
      </c>
      <c r="H33" s="148">
        <v>21</v>
      </c>
      <c r="I33" s="149">
        <v>0</v>
      </c>
      <c r="J33" s="162">
        <f t="shared" si="3"/>
        <v>21</v>
      </c>
      <c r="K33" s="162">
        <f t="shared" si="4"/>
        <v>0</v>
      </c>
      <c r="L33" s="129">
        <f t="shared" si="5"/>
        <v>21</v>
      </c>
      <c r="M33" s="130">
        <f t="shared" si="5"/>
        <v>0</v>
      </c>
      <c r="N33" s="131">
        <f t="shared" si="6"/>
        <v>10</v>
      </c>
      <c r="O33" s="132">
        <f t="shared" si="7"/>
        <v>0</v>
      </c>
      <c r="P33" s="129">
        <f t="shared" si="8"/>
        <v>21</v>
      </c>
      <c r="Q33" s="132">
        <f t="shared" si="9"/>
        <v>0</v>
      </c>
      <c r="R33" s="326">
        <f t="shared" si="10"/>
        <v>10</v>
      </c>
      <c r="S33" s="327"/>
      <c r="T33" s="326">
        <f t="shared" si="11"/>
        <v>21</v>
      </c>
      <c r="U33" s="327"/>
      <c r="V33" s="326">
        <f t="shared" si="12"/>
        <v>11</v>
      </c>
      <c r="W33" s="328"/>
      <c r="X33" s="181">
        <v>1</v>
      </c>
      <c r="Y33" s="134">
        <f t="shared" si="13"/>
        <v>10</v>
      </c>
      <c r="Z33" s="135">
        <f t="shared" si="14"/>
        <v>2</v>
      </c>
      <c r="AB33" s="37">
        <f t="shared" si="15"/>
        <v>3</v>
      </c>
      <c r="AC33" s="37">
        <f t="shared" si="16"/>
        <v>3</v>
      </c>
      <c r="AD33" s="37">
        <f t="shared" si="17"/>
        <v>2</v>
      </c>
      <c r="AE33" s="37">
        <f t="shared" si="16"/>
        <v>2</v>
      </c>
      <c r="AF33" s="37">
        <f t="shared" si="18"/>
        <v>1</v>
      </c>
      <c r="AG33" s="37"/>
      <c r="AH33" s="136"/>
    </row>
    <row r="34" spans="1:34" ht="17.5" customHeight="1">
      <c r="A34" s="38" t="s">
        <v>110</v>
      </c>
      <c r="B34" s="126">
        <v>10</v>
      </c>
      <c r="C34" s="127">
        <v>0</v>
      </c>
      <c r="D34" s="162">
        <f t="shared" si="0"/>
        <v>10</v>
      </c>
      <c r="E34" s="162">
        <f t="shared" si="1"/>
        <v>0</v>
      </c>
      <c r="F34" s="129">
        <f t="shared" si="2"/>
        <v>10</v>
      </c>
      <c r="G34" s="130">
        <f t="shared" si="2"/>
        <v>0</v>
      </c>
      <c r="H34" s="148">
        <v>19</v>
      </c>
      <c r="I34" s="152">
        <v>0</v>
      </c>
      <c r="J34" s="162">
        <f t="shared" si="3"/>
        <v>19</v>
      </c>
      <c r="K34" s="162">
        <f t="shared" si="4"/>
        <v>0</v>
      </c>
      <c r="L34" s="129">
        <f t="shared" si="5"/>
        <v>19</v>
      </c>
      <c r="M34" s="130">
        <f t="shared" si="5"/>
        <v>0</v>
      </c>
      <c r="N34" s="131">
        <f t="shared" si="6"/>
        <v>10</v>
      </c>
      <c r="O34" s="132">
        <f t="shared" si="7"/>
        <v>0</v>
      </c>
      <c r="P34" s="129">
        <f t="shared" si="8"/>
        <v>19</v>
      </c>
      <c r="Q34" s="132">
        <f t="shared" si="9"/>
        <v>0</v>
      </c>
      <c r="R34" s="337">
        <f t="shared" si="10"/>
        <v>10</v>
      </c>
      <c r="S34" s="338"/>
      <c r="T34" s="337">
        <f t="shared" si="11"/>
        <v>19</v>
      </c>
      <c r="U34" s="338"/>
      <c r="V34" s="337">
        <f t="shared" si="12"/>
        <v>9</v>
      </c>
      <c r="W34" s="339"/>
      <c r="X34" s="181">
        <v>1</v>
      </c>
      <c r="Y34" s="134">
        <f t="shared" si="13"/>
        <v>8</v>
      </c>
      <c r="Z34" s="135" t="str">
        <f t="shared" si="14"/>
        <v/>
      </c>
      <c r="AB34" s="37">
        <f t="shared" si="15"/>
        <v>1</v>
      </c>
      <c r="AC34" s="37">
        <f t="shared" si="16"/>
        <v>1</v>
      </c>
      <c r="AD34" s="37">
        <f t="shared" si="17"/>
        <v>0</v>
      </c>
      <c r="AE34" s="37">
        <f t="shared" si="16"/>
        <v>0</v>
      </c>
      <c r="AF34" s="37">
        <f t="shared" si="18"/>
        <v>1</v>
      </c>
      <c r="AG34" s="37"/>
      <c r="AH34" s="136"/>
    </row>
    <row r="35" spans="1:34" ht="17.5" customHeight="1">
      <c r="A35" s="38" t="s">
        <v>111</v>
      </c>
      <c r="B35" s="126"/>
      <c r="C35" s="127"/>
      <c r="D35" s="162">
        <f t="shared" si="0"/>
        <v>0</v>
      </c>
      <c r="E35" s="162">
        <f t="shared" si="1"/>
        <v>0</v>
      </c>
      <c r="F35" s="129" t="str">
        <f t="shared" si="2"/>
        <v/>
      </c>
      <c r="G35" s="130" t="str">
        <f t="shared" si="2"/>
        <v/>
      </c>
      <c r="H35" s="148"/>
      <c r="I35" s="127"/>
      <c r="J35" s="162">
        <f t="shared" si="3"/>
        <v>0</v>
      </c>
      <c r="K35" s="162">
        <f t="shared" si="4"/>
        <v>0</v>
      </c>
      <c r="L35" s="129" t="str">
        <f t="shared" si="5"/>
        <v/>
      </c>
      <c r="M35" s="130" t="str">
        <f t="shared" si="5"/>
        <v/>
      </c>
      <c r="N35" s="131" t="str">
        <f t="shared" si="6"/>
        <v/>
      </c>
      <c r="O35" s="132" t="str">
        <f t="shared" si="7"/>
        <v/>
      </c>
      <c r="P35" s="129" t="str">
        <f t="shared" si="8"/>
        <v/>
      </c>
      <c r="Q35" s="132" t="str">
        <f t="shared" si="9"/>
        <v/>
      </c>
      <c r="R35" s="326">
        <f t="shared" si="10"/>
        <v>0</v>
      </c>
      <c r="S35" s="327"/>
      <c r="T35" s="326">
        <f t="shared" si="11"/>
        <v>0</v>
      </c>
      <c r="U35" s="327"/>
      <c r="V35" s="326">
        <f t="shared" si="12"/>
        <v>0</v>
      </c>
      <c r="W35" s="328"/>
      <c r="X35" s="181"/>
      <c r="Y35" s="134">
        <f t="shared" si="13"/>
        <v>0</v>
      </c>
      <c r="Z35" s="135" t="str">
        <f t="shared" si="14"/>
        <v/>
      </c>
      <c r="AB35" s="37">
        <f t="shared" si="15"/>
        <v>-7</v>
      </c>
      <c r="AC35" s="37">
        <f t="shared" si="16"/>
        <v>0</v>
      </c>
      <c r="AD35" s="37">
        <f t="shared" si="17"/>
        <v>-8</v>
      </c>
      <c r="AE35" s="37">
        <f t="shared" si="16"/>
        <v>0</v>
      </c>
      <c r="AF35" s="37">
        <f t="shared" si="18"/>
        <v>0</v>
      </c>
      <c r="AG35" s="37"/>
      <c r="AH35" s="136"/>
    </row>
    <row r="36" spans="1:34" ht="17.5" customHeight="1">
      <c r="A36" s="38" t="s">
        <v>112</v>
      </c>
      <c r="B36" s="156"/>
      <c r="C36" s="157"/>
      <c r="D36" s="162">
        <f t="shared" si="0"/>
        <v>0</v>
      </c>
      <c r="E36" s="162">
        <f t="shared" si="1"/>
        <v>0</v>
      </c>
      <c r="F36" s="129" t="str">
        <f t="shared" si="2"/>
        <v/>
      </c>
      <c r="G36" s="130" t="str">
        <f t="shared" si="2"/>
        <v/>
      </c>
      <c r="H36" s="158"/>
      <c r="I36" s="157"/>
      <c r="J36" s="162">
        <f t="shared" si="3"/>
        <v>0</v>
      </c>
      <c r="K36" s="162">
        <f t="shared" si="4"/>
        <v>0</v>
      </c>
      <c r="L36" s="129" t="str">
        <f t="shared" si="5"/>
        <v/>
      </c>
      <c r="M36" s="130" t="str">
        <f t="shared" si="5"/>
        <v/>
      </c>
      <c r="N36" s="131" t="str">
        <f t="shared" si="6"/>
        <v/>
      </c>
      <c r="O36" s="132" t="str">
        <f t="shared" si="7"/>
        <v/>
      </c>
      <c r="P36" s="129" t="str">
        <f t="shared" si="8"/>
        <v/>
      </c>
      <c r="Q36" s="132" t="str">
        <f t="shared" si="9"/>
        <v/>
      </c>
      <c r="R36" s="326">
        <f t="shared" si="10"/>
        <v>0</v>
      </c>
      <c r="S36" s="327"/>
      <c r="T36" s="326">
        <f t="shared" si="11"/>
        <v>0</v>
      </c>
      <c r="U36" s="327"/>
      <c r="V36" s="326">
        <f t="shared" si="12"/>
        <v>0</v>
      </c>
      <c r="W36" s="328"/>
      <c r="X36" s="181"/>
      <c r="Y36" s="134">
        <f t="shared" si="13"/>
        <v>0</v>
      </c>
      <c r="Z36" s="135" t="str">
        <f t="shared" si="14"/>
        <v/>
      </c>
      <c r="AA36" s="160"/>
      <c r="AB36" s="37">
        <f t="shared" si="15"/>
        <v>-7</v>
      </c>
      <c r="AC36" s="37">
        <f t="shared" si="16"/>
        <v>0</v>
      </c>
      <c r="AD36" s="37">
        <f t="shared" si="17"/>
        <v>-8</v>
      </c>
      <c r="AE36" s="37">
        <f t="shared" si="16"/>
        <v>0</v>
      </c>
      <c r="AF36" s="37">
        <f t="shared" si="18"/>
        <v>0</v>
      </c>
      <c r="AG36" s="37"/>
      <c r="AH36" s="136"/>
    </row>
    <row r="37" spans="1:34" ht="17.5" customHeight="1">
      <c r="A37" s="166" t="s">
        <v>113</v>
      </c>
      <c r="B37" s="167">
        <v>10</v>
      </c>
      <c r="C37" s="168">
        <v>0</v>
      </c>
      <c r="D37" s="169">
        <f t="shared" si="0"/>
        <v>10</v>
      </c>
      <c r="E37" s="169">
        <f t="shared" si="1"/>
        <v>0</v>
      </c>
      <c r="F37" s="170">
        <f t="shared" si="2"/>
        <v>10</v>
      </c>
      <c r="G37" s="171">
        <f t="shared" si="2"/>
        <v>0</v>
      </c>
      <c r="H37" s="172">
        <v>20</v>
      </c>
      <c r="I37" s="168">
        <v>45</v>
      </c>
      <c r="J37" s="162">
        <f t="shared" si="3"/>
        <v>20</v>
      </c>
      <c r="K37" s="162">
        <f t="shared" si="4"/>
        <v>45</v>
      </c>
      <c r="L37" s="129">
        <f t="shared" si="5"/>
        <v>20</v>
      </c>
      <c r="M37" s="130">
        <f t="shared" si="5"/>
        <v>45</v>
      </c>
      <c r="N37" s="131">
        <f t="shared" si="6"/>
        <v>10</v>
      </c>
      <c r="O37" s="132">
        <f t="shared" si="7"/>
        <v>0</v>
      </c>
      <c r="P37" s="129">
        <f t="shared" si="8"/>
        <v>20</v>
      </c>
      <c r="Q37" s="132">
        <f t="shared" si="9"/>
        <v>0.75</v>
      </c>
      <c r="R37" s="340">
        <f t="shared" si="10"/>
        <v>10</v>
      </c>
      <c r="S37" s="341"/>
      <c r="T37" s="340">
        <f t="shared" si="11"/>
        <v>20.75</v>
      </c>
      <c r="U37" s="341"/>
      <c r="V37" s="340">
        <f t="shared" si="12"/>
        <v>10.75</v>
      </c>
      <c r="W37" s="342"/>
      <c r="X37" s="181">
        <v>1</v>
      </c>
      <c r="Y37" s="134">
        <f t="shared" si="13"/>
        <v>9.75</v>
      </c>
      <c r="Z37" s="135">
        <f t="shared" si="14"/>
        <v>1.75</v>
      </c>
      <c r="AA37" s="161"/>
      <c r="AB37" s="37">
        <f t="shared" si="15"/>
        <v>2.75</v>
      </c>
      <c r="AC37" s="37">
        <f t="shared" si="16"/>
        <v>2.75</v>
      </c>
      <c r="AD37" s="37">
        <f t="shared" si="17"/>
        <v>1.75</v>
      </c>
      <c r="AE37" s="37">
        <f t="shared" si="16"/>
        <v>1.75</v>
      </c>
      <c r="AF37" s="37">
        <f t="shared" si="18"/>
        <v>1</v>
      </c>
      <c r="AG37" s="37"/>
      <c r="AH37" s="136"/>
    </row>
    <row r="38" spans="1:34" ht="17.5" customHeight="1">
      <c r="A38" s="166" t="s">
        <v>114</v>
      </c>
      <c r="B38" s="167">
        <v>10</v>
      </c>
      <c r="C38" s="168">
        <v>0</v>
      </c>
      <c r="D38" s="169">
        <f t="shared" si="0"/>
        <v>10</v>
      </c>
      <c r="E38" s="169">
        <f t="shared" si="1"/>
        <v>0</v>
      </c>
      <c r="F38" s="170">
        <f t="shared" si="2"/>
        <v>10</v>
      </c>
      <c r="G38" s="171">
        <f t="shared" si="2"/>
        <v>0</v>
      </c>
      <c r="H38" s="167">
        <v>20</v>
      </c>
      <c r="I38" s="168">
        <v>45</v>
      </c>
      <c r="J38" s="162">
        <f t="shared" si="3"/>
        <v>20</v>
      </c>
      <c r="K38" s="162">
        <f t="shared" si="4"/>
        <v>45</v>
      </c>
      <c r="L38" s="129">
        <f t="shared" si="5"/>
        <v>20</v>
      </c>
      <c r="M38" s="130">
        <f t="shared" si="5"/>
        <v>45</v>
      </c>
      <c r="N38" s="131">
        <f t="shared" si="6"/>
        <v>10</v>
      </c>
      <c r="O38" s="132">
        <f t="shared" si="7"/>
        <v>0</v>
      </c>
      <c r="P38" s="129">
        <f t="shared" si="8"/>
        <v>20</v>
      </c>
      <c r="Q38" s="132">
        <f t="shared" si="9"/>
        <v>0.75</v>
      </c>
      <c r="R38" s="337">
        <f t="shared" si="10"/>
        <v>10</v>
      </c>
      <c r="S38" s="338"/>
      <c r="T38" s="337">
        <f t="shared" si="11"/>
        <v>20.75</v>
      </c>
      <c r="U38" s="338"/>
      <c r="V38" s="337">
        <f t="shared" si="12"/>
        <v>10.75</v>
      </c>
      <c r="W38" s="339"/>
      <c r="X38" s="181">
        <v>1</v>
      </c>
      <c r="Y38" s="134">
        <f t="shared" si="13"/>
        <v>9.75</v>
      </c>
      <c r="Z38" s="135">
        <f t="shared" si="14"/>
        <v>1.75</v>
      </c>
      <c r="AB38" s="37">
        <f t="shared" si="15"/>
        <v>2.75</v>
      </c>
      <c r="AC38" s="37">
        <f t="shared" si="16"/>
        <v>2.75</v>
      </c>
      <c r="AD38" s="37">
        <f t="shared" si="17"/>
        <v>1.75</v>
      </c>
      <c r="AE38" s="37">
        <f t="shared" si="16"/>
        <v>1.75</v>
      </c>
      <c r="AF38" s="37">
        <f t="shared" si="18"/>
        <v>1</v>
      </c>
      <c r="AG38" s="37"/>
      <c r="AH38" s="136"/>
    </row>
    <row r="39" spans="1:34" ht="17.5" customHeight="1">
      <c r="A39" s="166" t="s">
        <v>115</v>
      </c>
      <c r="B39" s="167">
        <v>10</v>
      </c>
      <c r="C39" s="168">
        <v>0</v>
      </c>
      <c r="D39" s="169">
        <f t="shared" si="0"/>
        <v>10</v>
      </c>
      <c r="E39" s="169">
        <f t="shared" si="1"/>
        <v>0</v>
      </c>
      <c r="F39" s="170">
        <f t="shared" si="2"/>
        <v>10</v>
      </c>
      <c r="G39" s="171">
        <f t="shared" si="2"/>
        <v>0</v>
      </c>
      <c r="H39" s="167">
        <v>20</v>
      </c>
      <c r="I39" s="168">
        <v>45</v>
      </c>
      <c r="J39" s="162">
        <f t="shared" si="3"/>
        <v>20</v>
      </c>
      <c r="K39" s="162">
        <f t="shared" si="4"/>
        <v>45</v>
      </c>
      <c r="L39" s="129">
        <f t="shared" si="5"/>
        <v>20</v>
      </c>
      <c r="M39" s="130">
        <f t="shared" si="5"/>
        <v>45</v>
      </c>
      <c r="N39" s="131">
        <f t="shared" si="6"/>
        <v>10</v>
      </c>
      <c r="O39" s="132">
        <f t="shared" si="7"/>
        <v>0</v>
      </c>
      <c r="P39" s="129">
        <f t="shared" si="8"/>
        <v>20</v>
      </c>
      <c r="Q39" s="132">
        <f t="shared" si="9"/>
        <v>0.75</v>
      </c>
      <c r="R39" s="326">
        <f t="shared" si="10"/>
        <v>10</v>
      </c>
      <c r="S39" s="327"/>
      <c r="T39" s="326">
        <f t="shared" si="11"/>
        <v>20.75</v>
      </c>
      <c r="U39" s="327"/>
      <c r="V39" s="326">
        <f t="shared" si="12"/>
        <v>10.75</v>
      </c>
      <c r="W39" s="328"/>
      <c r="X39" s="181">
        <v>1</v>
      </c>
      <c r="Y39" s="134">
        <f t="shared" si="13"/>
        <v>9.75</v>
      </c>
      <c r="Z39" s="135">
        <f t="shared" si="14"/>
        <v>1.75</v>
      </c>
      <c r="AB39" s="37">
        <f t="shared" si="15"/>
        <v>2.75</v>
      </c>
      <c r="AC39" s="37">
        <f t="shared" si="16"/>
        <v>2.75</v>
      </c>
      <c r="AD39" s="37">
        <f t="shared" si="17"/>
        <v>1.75</v>
      </c>
      <c r="AE39" s="37">
        <f t="shared" si="16"/>
        <v>1.75</v>
      </c>
      <c r="AF39" s="37">
        <f t="shared" si="18"/>
        <v>1</v>
      </c>
      <c r="AG39" s="37"/>
      <c r="AH39" s="136"/>
    </row>
    <row r="40" spans="1:34" ht="17.5" customHeight="1">
      <c r="A40" s="166" t="s">
        <v>116</v>
      </c>
      <c r="B40" s="167">
        <v>10</v>
      </c>
      <c r="C40" s="168">
        <v>0</v>
      </c>
      <c r="D40" s="169">
        <f t="shared" si="0"/>
        <v>10</v>
      </c>
      <c r="E40" s="169">
        <f t="shared" si="1"/>
        <v>0</v>
      </c>
      <c r="F40" s="170">
        <f t="shared" si="2"/>
        <v>10</v>
      </c>
      <c r="G40" s="171">
        <f t="shared" si="2"/>
        <v>0</v>
      </c>
      <c r="H40" s="173">
        <v>20</v>
      </c>
      <c r="I40" s="174">
        <v>0</v>
      </c>
      <c r="J40" s="162">
        <f t="shared" si="3"/>
        <v>20</v>
      </c>
      <c r="K40" s="162">
        <f t="shared" si="4"/>
        <v>0</v>
      </c>
      <c r="L40" s="129">
        <f t="shared" si="5"/>
        <v>20</v>
      </c>
      <c r="M40" s="130">
        <f t="shared" si="5"/>
        <v>0</v>
      </c>
      <c r="N40" s="131">
        <f t="shared" si="6"/>
        <v>10</v>
      </c>
      <c r="O40" s="132">
        <f t="shared" si="7"/>
        <v>0</v>
      </c>
      <c r="P40" s="129">
        <f t="shared" si="8"/>
        <v>20</v>
      </c>
      <c r="Q40" s="132">
        <f t="shared" si="9"/>
        <v>0</v>
      </c>
      <c r="R40" s="326">
        <f t="shared" si="10"/>
        <v>10</v>
      </c>
      <c r="S40" s="327"/>
      <c r="T40" s="326">
        <f t="shared" si="11"/>
        <v>20</v>
      </c>
      <c r="U40" s="327"/>
      <c r="V40" s="326">
        <f t="shared" si="12"/>
        <v>10</v>
      </c>
      <c r="W40" s="328"/>
      <c r="X40" s="181">
        <v>1</v>
      </c>
      <c r="Y40" s="134">
        <f t="shared" si="13"/>
        <v>9</v>
      </c>
      <c r="Z40" s="135">
        <f t="shared" si="14"/>
        <v>1</v>
      </c>
      <c r="AA40" s="154"/>
      <c r="AB40" s="37">
        <f t="shared" si="15"/>
        <v>2</v>
      </c>
      <c r="AC40" s="37">
        <f t="shared" si="16"/>
        <v>2</v>
      </c>
      <c r="AD40" s="37">
        <f t="shared" si="17"/>
        <v>1</v>
      </c>
      <c r="AE40" s="37">
        <f t="shared" si="16"/>
        <v>1</v>
      </c>
      <c r="AF40" s="37">
        <f t="shared" si="18"/>
        <v>1</v>
      </c>
      <c r="AG40" s="37"/>
      <c r="AH40" s="136"/>
    </row>
    <row r="41" spans="1:34" ht="17.5" customHeight="1">
      <c r="A41" s="166" t="s">
        <v>117</v>
      </c>
      <c r="B41" s="167">
        <v>10</v>
      </c>
      <c r="C41" s="168">
        <v>0</v>
      </c>
      <c r="D41" s="169">
        <f t="shared" si="0"/>
        <v>10</v>
      </c>
      <c r="E41" s="169">
        <f t="shared" si="1"/>
        <v>0</v>
      </c>
      <c r="F41" s="170">
        <f t="shared" si="2"/>
        <v>10</v>
      </c>
      <c r="G41" s="171">
        <f t="shared" si="2"/>
        <v>0</v>
      </c>
      <c r="H41" s="173">
        <v>21</v>
      </c>
      <c r="I41" s="174">
        <v>30</v>
      </c>
      <c r="J41" s="162">
        <f t="shared" si="3"/>
        <v>21</v>
      </c>
      <c r="K41" s="162">
        <f t="shared" si="4"/>
        <v>30</v>
      </c>
      <c r="L41" s="129">
        <f t="shared" si="5"/>
        <v>21</v>
      </c>
      <c r="M41" s="130">
        <f t="shared" si="5"/>
        <v>30</v>
      </c>
      <c r="N41" s="131">
        <f t="shared" si="6"/>
        <v>10</v>
      </c>
      <c r="O41" s="132">
        <f t="shared" si="7"/>
        <v>0</v>
      </c>
      <c r="P41" s="129">
        <f t="shared" si="8"/>
        <v>21</v>
      </c>
      <c r="Q41" s="132">
        <f t="shared" si="9"/>
        <v>0.5</v>
      </c>
      <c r="R41" s="326">
        <f t="shared" si="10"/>
        <v>10</v>
      </c>
      <c r="S41" s="327"/>
      <c r="T41" s="326">
        <f t="shared" si="11"/>
        <v>21.5</v>
      </c>
      <c r="U41" s="327"/>
      <c r="V41" s="326">
        <f t="shared" si="12"/>
        <v>11.5</v>
      </c>
      <c r="W41" s="328"/>
      <c r="X41" s="181">
        <v>1</v>
      </c>
      <c r="Y41" s="134">
        <f t="shared" si="13"/>
        <v>10.5</v>
      </c>
      <c r="Z41" s="135">
        <f t="shared" si="14"/>
        <v>2.5</v>
      </c>
      <c r="AB41" s="37">
        <f t="shared" si="15"/>
        <v>3.5</v>
      </c>
      <c r="AC41" s="37">
        <f t="shared" si="16"/>
        <v>3.5</v>
      </c>
      <c r="AD41" s="37">
        <f t="shared" si="17"/>
        <v>2.5</v>
      </c>
      <c r="AE41" s="37">
        <f t="shared" si="16"/>
        <v>2.5</v>
      </c>
      <c r="AF41" s="37">
        <f t="shared" si="18"/>
        <v>1</v>
      </c>
      <c r="AG41" s="37"/>
      <c r="AH41" s="136"/>
    </row>
    <row r="42" spans="1:34" ht="17.5" customHeight="1">
      <c r="A42" s="166" t="s">
        <v>118</v>
      </c>
      <c r="B42" s="167"/>
      <c r="C42" s="168"/>
      <c r="D42" s="169">
        <f t="shared" si="0"/>
        <v>0</v>
      </c>
      <c r="E42" s="169">
        <f t="shared" si="1"/>
        <v>0</v>
      </c>
      <c r="F42" s="170" t="str">
        <f t="shared" si="2"/>
        <v/>
      </c>
      <c r="G42" s="171" t="str">
        <f t="shared" si="2"/>
        <v/>
      </c>
      <c r="H42" s="173"/>
      <c r="I42" s="174"/>
      <c r="J42" s="162">
        <f t="shared" si="3"/>
        <v>0</v>
      </c>
      <c r="K42" s="162">
        <f t="shared" si="4"/>
        <v>0</v>
      </c>
      <c r="L42" s="129" t="str">
        <f t="shared" si="5"/>
        <v/>
      </c>
      <c r="M42" s="130" t="str">
        <f t="shared" si="5"/>
        <v/>
      </c>
      <c r="N42" s="131" t="str">
        <f t="shared" si="6"/>
        <v/>
      </c>
      <c r="O42" s="132" t="str">
        <f t="shared" si="7"/>
        <v/>
      </c>
      <c r="P42" s="129" t="str">
        <f t="shared" si="8"/>
        <v/>
      </c>
      <c r="Q42" s="132" t="str">
        <f t="shared" si="9"/>
        <v/>
      </c>
      <c r="R42" s="326">
        <f t="shared" si="10"/>
        <v>0</v>
      </c>
      <c r="S42" s="327"/>
      <c r="T42" s="326">
        <f t="shared" si="11"/>
        <v>0</v>
      </c>
      <c r="U42" s="327"/>
      <c r="V42" s="326">
        <f t="shared" si="12"/>
        <v>0</v>
      </c>
      <c r="W42" s="328"/>
      <c r="X42" s="181"/>
      <c r="Y42" s="134">
        <f t="shared" si="13"/>
        <v>0</v>
      </c>
      <c r="Z42" s="135" t="str">
        <f t="shared" si="14"/>
        <v/>
      </c>
      <c r="AB42" s="37">
        <f t="shared" si="15"/>
        <v>-7</v>
      </c>
      <c r="AC42" s="37">
        <f t="shared" si="16"/>
        <v>0</v>
      </c>
      <c r="AD42" s="37">
        <f t="shared" si="17"/>
        <v>-8</v>
      </c>
      <c r="AE42" s="37">
        <f t="shared" si="16"/>
        <v>0</v>
      </c>
      <c r="AF42" s="37">
        <f t="shared" si="18"/>
        <v>0</v>
      </c>
      <c r="AG42" s="37"/>
      <c r="AH42" s="136"/>
    </row>
    <row r="43" spans="1:34" ht="17.5" customHeight="1">
      <c r="A43" s="166" t="s">
        <v>119</v>
      </c>
      <c r="B43" s="167"/>
      <c r="C43" s="168"/>
      <c r="D43" s="169">
        <f t="shared" si="0"/>
        <v>0</v>
      </c>
      <c r="E43" s="169">
        <f t="shared" si="1"/>
        <v>0</v>
      </c>
      <c r="F43" s="170" t="str">
        <f t="shared" si="2"/>
        <v/>
      </c>
      <c r="G43" s="171" t="str">
        <f t="shared" si="2"/>
        <v/>
      </c>
      <c r="H43" s="173"/>
      <c r="I43" s="174"/>
      <c r="J43" s="162">
        <f t="shared" si="3"/>
        <v>0</v>
      </c>
      <c r="K43" s="162">
        <f t="shared" si="4"/>
        <v>0</v>
      </c>
      <c r="L43" s="129" t="str">
        <f t="shared" si="5"/>
        <v/>
      </c>
      <c r="M43" s="130" t="str">
        <f t="shared" si="5"/>
        <v/>
      </c>
      <c r="N43" s="131" t="str">
        <f t="shared" si="6"/>
        <v/>
      </c>
      <c r="O43" s="132" t="str">
        <f t="shared" si="7"/>
        <v/>
      </c>
      <c r="P43" s="129" t="str">
        <f t="shared" si="8"/>
        <v/>
      </c>
      <c r="Q43" s="132" t="str">
        <f t="shared" si="9"/>
        <v/>
      </c>
      <c r="R43" s="326">
        <f t="shared" si="10"/>
        <v>0</v>
      </c>
      <c r="S43" s="327"/>
      <c r="T43" s="326">
        <f t="shared" si="11"/>
        <v>0</v>
      </c>
      <c r="U43" s="327"/>
      <c r="V43" s="326">
        <f t="shared" si="12"/>
        <v>0</v>
      </c>
      <c r="W43" s="328"/>
      <c r="X43" s="181"/>
      <c r="Y43" s="134">
        <f t="shared" si="13"/>
        <v>0</v>
      </c>
      <c r="Z43" s="135" t="str">
        <f t="shared" si="14"/>
        <v/>
      </c>
      <c r="AB43" s="37">
        <f t="shared" si="15"/>
        <v>-7</v>
      </c>
      <c r="AC43" s="37">
        <f t="shared" si="16"/>
        <v>0</v>
      </c>
      <c r="AD43" s="37">
        <f t="shared" si="17"/>
        <v>-8</v>
      </c>
      <c r="AE43" s="37">
        <f t="shared" si="16"/>
        <v>0</v>
      </c>
      <c r="AF43" s="37">
        <f t="shared" si="18"/>
        <v>0</v>
      </c>
      <c r="AG43" s="37"/>
      <c r="AH43" s="136"/>
    </row>
    <row r="44" spans="1:34" ht="17.5" customHeight="1">
      <c r="A44" s="166" t="s">
        <v>120</v>
      </c>
      <c r="B44" s="167">
        <v>10</v>
      </c>
      <c r="C44" s="168">
        <v>0</v>
      </c>
      <c r="D44" s="169">
        <f t="shared" si="0"/>
        <v>10</v>
      </c>
      <c r="E44" s="169">
        <f t="shared" si="1"/>
        <v>0</v>
      </c>
      <c r="F44" s="170">
        <f t="shared" si="2"/>
        <v>10</v>
      </c>
      <c r="G44" s="171">
        <f t="shared" si="2"/>
        <v>0</v>
      </c>
      <c r="H44" s="173">
        <v>19</v>
      </c>
      <c r="I44" s="174">
        <v>30</v>
      </c>
      <c r="J44" s="162">
        <f t="shared" si="3"/>
        <v>19</v>
      </c>
      <c r="K44" s="162">
        <f t="shared" si="4"/>
        <v>30</v>
      </c>
      <c r="L44" s="129">
        <f t="shared" si="5"/>
        <v>19</v>
      </c>
      <c r="M44" s="130">
        <f t="shared" si="5"/>
        <v>30</v>
      </c>
      <c r="N44" s="131">
        <f t="shared" si="6"/>
        <v>10</v>
      </c>
      <c r="O44" s="132">
        <f t="shared" si="7"/>
        <v>0</v>
      </c>
      <c r="P44" s="129">
        <f t="shared" si="8"/>
        <v>19</v>
      </c>
      <c r="Q44" s="132">
        <f t="shared" si="9"/>
        <v>0.5</v>
      </c>
      <c r="R44" s="340">
        <f t="shared" si="10"/>
        <v>10</v>
      </c>
      <c r="S44" s="341"/>
      <c r="T44" s="340">
        <f t="shared" si="11"/>
        <v>19.5</v>
      </c>
      <c r="U44" s="341"/>
      <c r="V44" s="340">
        <f t="shared" si="12"/>
        <v>9.5</v>
      </c>
      <c r="W44" s="342"/>
      <c r="X44" s="181">
        <v>1</v>
      </c>
      <c r="Y44" s="134">
        <f t="shared" si="13"/>
        <v>8.5</v>
      </c>
      <c r="Z44" s="135">
        <f t="shared" si="14"/>
        <v>0.5</v>
      </c>
      <c r="AB44" s="37">
        <f t="shared" si="15"/>
        <v>1.5</v>
      </c>
      <c r="AC44" s="37">
        <f t="shared" si="16"/>
        <v>1.5</v>
      </c>
      <c r="AD44" s="37">
        <f t="shared" si="17"/>
        <v>0.5</v>
      </c>
      <c r="AE44" s="37">
        <f t="shared" si="16"/>
        <v>0.5</v>
      </c>
      <c r="AF44" s="37">
        <f t="shared" si="18"/>
        <v>1</v>
      </c>
      <c r="AG44" s="37"/>
      <c r="AH44" s="136"/>
    </row>
    <row r="45" spans="1:34" ht="17.5" customHeight="1">
      <c r="A45" s="166" t="s">
        <v>121</v>
      </c>
      <c r="B45" s="167">
        <v>10</v>
      </c>
      <c r="C45" s="168">
        <v>0</v>
      </c>
      <c r="D45" s="169">
        <f t="shared" si="0"/>
        <v>10</v>
      </c>
      <c r="E45" s="169">
        <f t="shared" si="1"/>
        <v>0</v>
      </c>
      <c r="F45" s="170">
        <f t="shared" si="2"/>
        <v>10</v>
      </c>
      <c r="G45" s="171">
        <f t="shared" si="2"/>
        <v>0</v>
      </c>
      <c r="H45" s="173">
        <v>20</v>
      </c>
      <c r="I45" s="174">
        <v>0</v>
      </c>
      <c r="J45" s="162">
        <f t="shared" si="3"/>
        <v>20</v>
      </c>
      <c r="K45" s="162">
        <f t="shared" si="4"/>
        <v>0</v>
      </c>
      <c r="L45" s="129">
        <f t="shared" si="5"/>
        <v>20</v>
      </c>
      <c r="M45" s="130">
        <f t="shared" si="5"/>
        <v>0</v>
      </c>
      <c r="N45" s="131">
        <f t="shared" si="6"/>
        <v>10</v>
      </c>
      <c r="O45" s="132">
        <f t="shared" si="7"/>
        <v>0</v>
      </c>
      <c r="P45" s="129">
        <f t="shared" si="8"/>
        <v>20</v>
      </c>
      <c r="Q45" s="132">
        <f t="shared" si="9"/>
        <v>0</v>
      </c>
      <c r="R45" s="337">
        <f t="shared" si="10"/>
        <v>10</v>
      </c>
      <c r="S45" s="338"/>
      <c r="T45" s="337">
        <f t="shared" si="11"/>
        <v>20</v>
      </c>
      <c r="U45" s="338"/>
      <c r="V45" s="337">
        <f t="shared" si="12"/>
        <v>10</v>
      </c>
      <c r="W45" s="339"/>
      <c r="X45" s="181">
        <v>1</v>
      </c>
      <c r="Y45" s="134">
        <f t="shared" si="13"/>
        <v>9</v>
      </c>
      <c r="Z45" s="135">
        <f t="shared" si="14"/>
        <v>1</v>
      </c>
      <c r="AB45" s="37">
        <f t="shared" si="15"/>
        <v>2</v>
      </c>
      <c r="AC45" s="37">
        <f t="shared" si="16"/>
        <v>2</v>
      </c>
      <c r="AD45" s="37">
        <f t="shared" si="17"/>
        <v>1</v>
      </c>
      <c r="AE45" s="37">
        <f t="shared" si="16"/>
        <v>1</v>
      </c>
      <c r="AF45" s="37">
        <f t="shared" si="18"/>
        <v>1</v>
      </c>
      <c r="AG45" s="37"/>
      <c r="AH45" s="136"/>
    </row>
    <row r="46" spans="1:34" ht="17.5" customHeight="1">
      <c r="A46" s="166" t="s">
        <v>122</v>
      </c>
      <c r="B46" s="167">
        <v>9</v>
      </c>
      <c r="C46" s="168">
        <v>30</v>
      </c>
      <c r="D46" s="169">
        <f t="shared" si="0"/>
        <v>9</v>
      </c>
      <c r="E46" s="169">
        <f t="shared" si="1"/>
        <v>30</v>
      </c>
      <c r="F46" s="170">
        <f t="shared" ref="F46:G61" si="19">IF(B46="","",D46)</f>
        <v>9</v>
      </c>
      <c r="G46" s="171">
        <f t="shared" si="19"/>
        <v>30</v>
      </c>
      <c r="H46" s="167">
        <v>22</v>
      </c>
      <c r="I46" s="168">
        <v>0</v>
      </c>
      <c r="J46" s="162">
        <f t="shared" si="3"/>
        <v>22</v>
      </c>
      <c r="K46" s="162">
        <f t="shared" si="4"/>
        <v>0</v>
      </c>
      <c r="L46" s="129">
        <f t="shared" ref="L46:M61" si="20">IF(H46="","",J46)</f>
        <v>22</v>
      </c>
      <c r="M46" s="130">
        <f t="shared" si="20"/>
        <v>0</v>
      </c>
      <c r="N46" s="131">
        <f t="shared" si="6"/>
        <v>9</v>
      </c>
      <c r="O46" s="132">
        <f t="shared" si="7"/>
        <v>0.5</v>
      </c>
      <c r="P46" s="129">
        <f t="shared" si="8"/>
        <v>22</v>
      </c>
      <c r="Q46" s="132">
        <f t="shared" si="9"/>
        <v>0</v>
      </c>
      <c r="R46" s="326">
        <f t="shared" si="10"/>
        <v>9.5</v>
      </c>
      <c r="S46" s="327"/>
      <c r="T46" s="326">
        <f t="shared" si="11"/>
        <v>22</v>
      </c>
      <c r="U46" s="327"/>
      <c r="V46" s="326">
        <f t="shared" si="12"/>
        <v>12.5</v>
      </c>
      <c r="W46" s="328"/>
      <c r="X46" s="181">
        <v>1</v>
      </c>
      <c r="Y46" s="134">
        <f t="shared" si="13"/>
        <v>11.5</v>
      </c>
      <c r="Z46" s="135">
        <f t="shared" si="14"/>
        <v>3.5</v>
      </c>
      <c r="AB46" s="37">
        <f t="shared" si="15"/>
        <v>4.5</v>
      </c>
      <c r="AC46" s="37">
        <f t="shared" ref="AC46:AC61" si="21">IF(AB46&lt;0,0,AB46)</f>
        <v>4.5</v>
      </c>
      <c r="AD46" s="37">
        <f t="shared" si="17"/>
        <v>3.5</v>
      </c>
      <c r="AE46" s="37">
        <f t="shared" ref="AE46:AE61" si="22">IF(AD46&lt;0,0,AD46)</f>
        <v>3.5</v>
      </c>
      <c r="AF46" s="37">
        <f t="shared" si="18"/>
        <v>1</v>
      </c>
      <c r="AG46" s="37"/>
      <c r="AH46" s="136"/>
    </row>
    <row r="47" spans="1:34" ht="17.5" customHeight="1">
      <c r="A47" s="166" t="s">
        <v>123</v>
      </c>
      <c r="B47" s="167">
        <v>10</v>
      </c>
      <c r="C47" s="168">
        <v>0</v>
      </c>
      <c r="D47" s="169">
        <f t="shared" si="0"/>
        <v>10</v>
      </c>
      <c r="E47" s="169">
        <f t="shared" si="1"/>
        <v>0</v>
      </c>
      <c r="F47" s="170">
        <f t="shared" si="19"/>
        <v>10</v>
      </c>
      <c r="G47" s="171">
        <f t="shared" si="19"/>
        <v>0</v>
      </c>
      <c r="H47" s="167">
        <v>20</v>
      </c>
      <c r="I47" s="168">
        <v>30</v>
      </c>
      <c r="J47" s="162">
        <f t="shared" si="3"/>
        <v>20</v>
      </c>
      <c r="K47" s="162">
        <f t="shared" si="4"/>
        <v>30</v>
      </c>
      <c r="L47" s="129">
        <f t="shared" si="20"/>
        <v>20</v>
      </c>
      <c r="M47" s="130">
        <f t="shared" si="20"/>
        <v>30</v>
      </c>
      <c r="N47" s="131">
        <f t="shared" si="6"/>
        <v>10</v>
      </c>
      <c r="O47" s="132">
        <f t="shared" si="7"/>
        <v>0</v>
      </c>
      <c r="P47" s="129">
        <f t="shared" si="8"/>
        <v>20</v>
      </c>
      <c r="Q47" s="132">
        <f t="shared" si="9"/>
        <v>0.5</v>
      </c>
      <c r="R47" s="326">
        <f t="shared" si="10"/>
        <v>10</v>
      </c>
      <c r="S47" s="327"/>
      <c r="T47" s="326">
        <f t="shared" si="11"/>
        <v>20.5</v>
      </c>
      <c r="U47" s="327"/>
      <c r="V47" s="326">
        <f t="shared" si="12"/>
        <v>10.5</v>
      </c>
      <c r="W47" s="328"/>
      <c r="X47" s="181">
        <v>1</v>
      </c>
      <c r="Y47" s="134">
        <f t="shared" si="13"/>
        <v>9.5</v>
      </c>
      <c r="Z47" s="135">
        <f t="shared" si="14"/>
        <v>1.5</v>
      </c>
      <c r="AB47" s="37">
        <f t="shared" si="15"/>
        <v>2.5</v>
      </c>
      <c r="AC47" s="37">
        <f t="shared" si="21"/>
        <v>2.5</v>
      </c>
      <c r="AD47" s="37">
        <f t="shared" si="17"/>
        <v>1.5</v>
      </c>
      <c r="AE47" s="37">
        <f t="shared" si="22"/>
        <v>1.5</v>
      </c>
      <c r="AF47" s="37">
        <f t="shared" si="18"/>
        <v>1</v>
      </c>
      <c r="AG47" s="37"/>
      <c r="AH47" s="136"/>
    </row>
    <row r="48" spans="1:34" ht="17.5" customHeight="1">
      <c r="A48" s="166" t="s">
        <v>124</v>
      </c>
      <c r="B48" s="167">
        <v>10</v>
      </c>
      <c r="C48" s="168">
        <v>0</v>
      </c>
      <c r="D48" s="169">
        <f t="shared" si="0"/>
        <v>10</v>
      </c>
      <c r="E48" s="169">
        <f t="shared" si="1"/>
        <v>0</v>
      </c>
      <c r="F48" s="170">
        <f t="shared" si="19"/>
        <v>10</v>
      </c>
      <c r="G48" s="171">
        <f t="shared" si="19"/>
        <v>0</v>
      </c>
      <c r="H48" s="167">
        <v>21</v>
      </c>
      <c r="I48" s="168">
        <v>15</v>
      </c>
      <c r="J48" s="162">
        <f t="shared" si="3"/>
        <v>21</v>
      </c>
      <c r="K48" s="162">
        <f t="shared" si="4"/>
        <v>15</v>
      </c>
      <c r="L48" s="129">
        <f t="shared" si="20"/>
        <v>21</v>
      </c>
      <c r="M48" s="130">
        <f t="shared" si="20"/>
        <v>15</v>
      </c>
      <c r="N48" s="131">
        <f t="shared" si="6"/>
        <v>10</v>
      </c>
      <c r="O48" s="132">
        <f t="shared" si="7"/>
        <v>0</v>
      </c>
      <c r="P48" s="129">
        <f t="shared" si="8"/>
        <v>21</v>
      </c>
      <c r="Q48" s="132">
        <f t="shared" si="9"/>
        <v>0.25</v>
      </c>
      <c r="R48" s="326">
        <f t="shared" si="10"/>
        <v>10</v>
      </c>
      <c r="S48" s="327"/>
      <c r="T48" s="326">
        <f t="shared" si="11"/>
        <v>21.25</v>
      </c>
      <c r="U48" s="327"/>
      <c r="V48" s="326">
        <f t="shared" si="12"/>
        <v>11.25</v>
      </c>
      <c r="W48" s="328"/>
      <c r="X48" s="181">
        <v>1</v>
      </c>
      <c r="Y48" s="134">
        <f t="shared" si="13"/>
        <v>10.25</v>
      </c>
      <c r="Z48" s="135">
        <f t="shared" si="14"/>
        <v>2.25</v>
      </c>
      <c r="AA48" s="154"/>
      <c r="AB48" s="37">
        <f t="shared" si="15"/>
        <v>3.25</v>
      </c>
      <c r="AC48" s="37">
        <f t="shared" si="21"/>
        <v>3.25</v>
      </c>
      <c r="AD48" s="37">
        <f t="shared" si="17"/>
        <v>2.25</v>
      </c>
      <c r="AE48" s="37">
        <f t="shared" si="22"/>
        <v>2.25</v>
      </c>
      <c r="AF48" s="37">
        <f t="shared" si="18"/>
        <v>1</v>
      </c>
      <c r="AG48" s="37"/>
      <c r="AH48" s="136"/>
    </row>
    <row r="49" spans="1:34" ht="17.5" customHeight="1">
      <c r="A49" s="166" t="s">
        <v>125</v>
      </c>
      <c r="B49" s="167"/>
      <c r="C49" s="168"/>
      <c r="D49" s="169">
        <f t="shared" si="0"/>
        <v>0</v>
      </c>
      <c r="E49" s="169">
        <f t="shared" si="1"/>
        <v>0</v>
      </c>
      <c r="F49" s="170" t="str">
        <f t="shared" si="19"/>
        <v/>
      </c>
      <c r="G49" s="171" t="str">
        <f t="shared" si="19"/>
        <v/>
      </c>
      <c r="H49" s="167"/>
      <c r="I49" s="168"/>
      <c r="J49" s="162">
        <f t="shared" si="3"/>
        <v>0</v>
      </c>
      <c r="K49" s="162">
        <f t="shared" si="4"/>
        <v>0</v>
      </c>
      <c r="L49" s="129" t="str">
        <f t="shared" si="20"/>
        <v/>
      </c>
      <c r="M49" s="130" t="str">
        <f t="shared" si="20"/>
        <v/>
      </c>
      <c r="N49" s="131" t="str">
        <f t="shared" si="6"/>
        <v/>
      </c>
      <c r="O49" s="132" t="str">
        <f t="shared" si="7"/>
        <v/>
      </c>
      <c r="P49" s="129" t="str">
        <f t="shared" si="8"/>
        <v/>
      </c>
      <c r="Q49" s="132" t="str">
        <f t="shared" si="9"/>
        <v/>
      </c>
      <c r="R49" s="326">
        <f t="shared" si="10"/>
        <v>0</v>
      </c>
      <c r="S49" s="327"/>
      <c r="T49" s="326">
        <f t="shared" si="11"/>
        <v>0</v>
      </c>
      <c r="U49" s="327"/>
      <c r="V49" s="326">
        <f t="shared" si="12"/>
        <v>0</v>
      </c>
      <c r="W49" s="328"/>
      <c r="X49" s="181"/>
      <c r="Y49" s="134">
        <f t="shared" si="13"/>
        <v>0</v>
      </c>
      <c r="Z49" s="135" t="str">
        <f t="shared" si="14"/>
        <v/>
      </c>
      <c r="AA49" s="154"/>
      <c r="AB49" s="37">
        <f t="shared" si="15"/>
        <v>-7</v>
      </c>
      <c r="AC49" s="37">
        <f t="shared" si="21"/>
        <v>0</v>
      </c>
      <c r="AD49" s="37">
        <f t="shared" si="17"/>
        <v>-8</v>
      </c>
      <c r="AE49" s="37">
        <f t="shared" si="22"/>
        <v>0</v>
      </c>
      <c r="AF49" s="37">
        <f t="shared" si="18"/>
        <v>0</v>
      </c>
      <c r="AG49" s="37"/>
      <c r="AH49" s="136"/>
    </row>
    <row r="50" spans="1:34" ht="17.5" customHeight="1">
      <c r="A50" s="166" t="s">
        <v>126</v>
      </c>
      <c r="B50" s="167"/>
      <c r="C50" s="168"/>
      <c r="D50" s="169">
        <f>IF(AND(C50&gt;=46,C50&lt;=59),B50+1,B50)</f>
        <v>0</v>
      </c>
      <c r="E50" s="169">
        <f>IF(C50&gt;0,VLOOKUP(C50,$A$7:$H$10,7,TRUE),0)</f>
        <v>0</v>
      </c>
      <c r="F50" s="170" t="str">
        <f>IF(B50="","",D50)</f>
        <v/>
      </c>
      <c r="G50" s="171" t="str">
        <f>IF(C50="","",E50)</f>
        <v/>
      </c>
      <c r="H50" s="167"/>
      <c r="I50" s="168"/>
      <c r="J50" s="162">
        <f t="shared" si="3"/>
        <v>0</v>
      </c>
      <c r="K50" s="162">
        <f t="shared" si="4"/>
        <v>0</v>
      </c>
      <c r="L50" s="129" t="str">
        <f t="shared" si="20"/>
        <v/>
      </c>
      <c r="M50" s="130" t="str">
        <f t="shared" si="20"/>
        <v/>
      </c>
      <c r="N50" s="131" t="str">
        <f t="shared" si="6"/>
        <v/>
      </c>
      <c r="O50" s="132" t="str">
        <f t="shared" si="7"/>
        <v/>
      </c>
      <c r="P50" s="129" t="str">
        <f t="shared" si="8"/>
        <v/>
      </c>
      <c r="Q50" s="132" t="str">
        <f t="shared" si="9"/>
        <v/>
      </c>
      <c r="R50" s="326">
        <f t="shared" si="10"/>
        <v>0</v>
      </c>
      <c r="S50" s="327"/>
      <c r="T50" s="326">
        <f t="shared" si="11"/>
        <v>0</v>
      </c>
      <c r="U50" s="327"/>
      <c r="V50" s="326">
        <f t="shared" si="12"/>
        <v>0</v>
      </c>
      <c r="W50" s="328"/>
      <c r="X50" s="181"/>
      <c r="Y50" s="134">
        <f t="shared" si="13"/>
        <v>0</v>
      </c>
      <c r="Z50" s="135" t="str">
        <f t="shared" si="14"/>
        <v/>
      </c>
      <c r="AB50" s="37">
        <f t="shared" si="15"/>
        <v>-7</v>
      </c>
      <c r="AC50" s="37">
        <f t="shared" si="21"/>
        <v>0</v>
      </c>
      <c r="AD50" s="37">
        <f t="shared" si="17"/>
        <v>-8</v>
      </c>
      <c r="AE50" s="37">
        <f t="shared" si="22"/>
        <v>0</v>
      </c>
      <c r="AF50" s="37">
        <f t="shared" si="18"/>
        <v>0</v>
      </c>
      <c r="AG50" s="37"/>
      <c r="AH50" s="136"/>
    </row>
    <row r="51" spans="1:34" ht="17.5" customHeight="1">
      <c r="A51" s="166" t="s">
        <v>127</v>
      </c>
      <c r="B51" s="167">
        <v>10</v>
      </c>
      <c r="C51" s="168">
        <v>0</v>
      </c>
      <c r="D51" s="169">
        <f>IF(AND(C51&gt;=46,C51&lt;=59),B51+1,B51)</f>
        <v>10</v>
      </c>
      <c r="E51" s="169">
        <f>IF(C51&gt;0,VLOOKUP(C51,$A$7:$H$10,7,TRUE),0)</f>
        <v>0</v>
      </c>
      <c r="F51" s="170">
        <f>IF(B51="","",D51)</f>
        <v>10</v>
      </c>
      <c r="G51" s="171">
        <f>IF(C51="","",E51)</f>
        <v>0</v>
      </c>
      <c r="H51" s="167">
        <v>21</v>
      </c>
      <c r="I51" s="168">
        <v>30</v>
      </c>
      <c r="J51" s="162">
        <f t="shared" si="3"/>
        <v>21</v>
      </c>
      <c r="K51" s="162">
        <f t="shared" si="4"/>
        <v>30</v>
      </c>
      <c r="L51" s="129">
        <f t="shared" si="20"/>
        <v>21</v>
      </c>
      <c r="M51" s="130">
        <f t="shared" si="20"/>
        <v>30</v>
      </c>
      <c r="N51" s="131">
        <f t="shared" si="6"/>
        <v>10</v>
      </c>
      <c r="O51" s="132">
        <f t="shared" si="7"/>
        <v>0</v>
      </c>
      <c r="P51" s="129">
        <f t="shared" si="8"/>
        <v>21</v>
      </c>
      <c r="Q51" s="132">
        <f t="shared" si="9"/>
        <v>0.5</v>
      </c>
      <c r="R51" s="340">
        <f t="shared" si="10"/>
        <v>10</v>
      </c>
      <c r="S51" s="341"/>
      <c r="T51" s="340">
        <f t="shared" si="11"/>
        <v>21.5</v>
      </c>
      <c r="U51" s="341"/>
      <c r="V51" s="340">
        <f t="shared" si="12"/>
        <v>11.5</v>
      </c>
      <c r="W51" s="342"/>
      <c r="X51" s="181">
        <v>1</v>
      </c>
      <c r="Y51" s="134">
        <f t="shared" si="13"/>
        <v>10.5</v>
      </c>
      <c r="Z51" s="135">
        <f t="shared" si="14"/>
        <v>2.5</v>
      </c>
      <c r="AB51" s="37">
        <f t="shared" si="15"/>
        <v>3.5</v>
      </c>
      <c r="AC51" s="37">
        <f t="shared" si="21"/>
        <v>3.5</v>
      </c>
      <c r="AD51" s="37">
        <f t="shared" si="17"/>
        <v>2.5</v>
      </c>
      <c r="AE51" s="37">
        <f t="shared" si="22"/>
        <v>2.5</v>
      </c>
      <c r="AF51" s="37">
        <f t="shared" si="18"/>
        <v>1</v>
      </c>
      <c r="AG51" s="37"/>
      <c r="AH51" s="136"/>
    </row>
    <row r="52" spans="1:34" ht="17.5" customHeight="1">
      <c r="A52" s="166" t="s">
        <v>128</v>
      </c>
      <c r="B52" s="167"/>
      <c r="C52" s="168"/>
      <c r="D52" s="169">
        <f>IF(AND(C52&gt;=46,C52&lt;=59),B52+1,B52)</f>
        <v>0</v>
      </c>
      <c r="E52" s="169">
        <f>IF(C52&gt;0,VLOOKUP(C52,$A$7:$H$10,7,TRUE),0)</f>
        <v>0</v>
      </c>
      <c r="F52" s="170" t="str">
        <f t="shared" si="19"/>
        <v/>
      </c>
      <c r="G52" s="171" t="str">
        <f>IF(C52="","",E52)</f>
        <v/>
      </c>
      <c r="H52" s="167"/>
      <c r="I52" s="168"/>
      <c r="J52" s="162">
        <f t="shared" si="3"/>
        <v>0</v>
      </c>
      <c r="K52" s="162">
        <f t="shared" si="4"/>
        <v>0</v>
      </c>
      <c r="L52" s="129" t="str">
        <f t="shared" si="20"/>
        <v/>
      </c>
      <c r="M52" s="130" t="str">
        <f t="shared" si="20"/>
        <v/>
      </c>
      <c r="N52" s="131" t="str">
        <f t="shared" si="6"/>
        <v/>
      </c>
      <c r="O52" s="132" t="str">
        <f t="shared" si="7"/>
        <v/>
      </c>
      <c r="P52" s="129" t="str">
        <f t="shared" si="8"/>
        <v/>
      </c>
      <c r="Q52" s="132" t="str">
        <f t="shared" si="9"/>
        <v/>
      </c>
      <c r="R52" s="337">
        <f t="shared" si="10"/>
        <v>0</v>
      </c>
      <c r="S52" s="338"/>
      <c r="T52" s="337">
        <f t="shared" si="11"/>
        <v>0</v>
      </c>
      <c r="U52" s="338"/>
      <c r="V52" s="337">
        <f t="shared" si="12"/>
        <v>0</v>
      </c>
      <c r="W52" s="339"/>
      <c r="X52" s="181"/>
      <c r="Y52" s="134">
        <f t="shared" si="13"/>
        <v>0</v>
      </c>
      <c r="Z52" s="135" t="str">
        <f t="shared" si="14"/>
        <v/>
      </c>
      <c r="AB52" s="37">
        <f t="shared" si="15"/>
        <v>-7</v>
      </c>
      <c r="AC52" s="37">
        <f t="shared" si="21"/>
        <v>0</v>
      </c>
      <c r="AD52" s="37">
        <f t="shared" si="17"/>
        <v>-8</v>
      </c>
      <c r="AE52" s="37">
        <f t="shared" si="22"/>
        <v>0</v>
      </c>
      <c r="AF52" s="37">
        <f t="shared" si="18"/>
        <v>0</v>
      </c>
      <c r="AG52" s="37"/>
      <c r="AH52" s="136"/>
    </row>
    <row r="53" spans="1:34" ht="17.5" customHeight="1">
      <c r="A53" s="166" t="s">
        <v>129</v>
      </c>
      <c r="B53" s="167">
        <v>10</v>
      </c>
      <c r="C53" s="168">
        <v>0</v>
      </c>
      <c r="D53" s="169">
        <f t="shared" si="0"/>
        <v>10</v>
      </c>
      <c r="E53" s="169">
        <f t="shared" si="1"/>
        <v>0</v>
      </c>
      <c r="F53" s="170">
        <f t="shared" si="19"/>
        <v>10</v>
      </c>
      <c r="G53" s="171">
        <f t="shared" si="19"/>
        <v>0</v>
      </c>
      <c r="H53" s="167">
        <v>21</v>
      </c>
      <c r="I53" s="168">
        <v>0</v>
      </c>
      <c r="J53" s="162">
        <f t="shared" si="3"/>
        <v>21</v>
      </c>
      <c r="K53" s="162">
        <f>VLOOKUP(I53,$A$15:$H$18,7,TRUE)</f>
        <v>0</v>
      </c>
      <c r="L53" s="129">
        <f t="shared" si="20"/>
        <v>21</v>
      </c>
      <c r="M53" s="130">
        <f>IF(I53="","",K53)</f>
        <v>0</v>
      </c>
      <c r="N53" s="131">
        <f t="shared" si="6"/>
        <v>10</v>
      </c>
      <c r="O53" s="132">
        <f t="shared" si="7"/>
        <v>0</v>
      </c>
      <c r="P53" s="129">
        <f t="shared" si="8"/>
        <v>21</v>
      </c>
      <c r="Q53" s="132">
        <f t="shared" si="9"/>
        <v>0</v>
      </c>
      <c r="R53" s="326">
        <f t="shared" si="10"/>
        <v>10</v>
      </c>
      <c r="S53" s="327"/>
      <c r="T53" s="326">
        <f t="shared" si="11"/>
        <v>21</v>
      </c>
      <c r="U53" s="327"/>
      <c r="V53" s="326">
        <f t="shared" si="12"/>
        <v>11</v>
      </c>
      <c r="W53" s="328"/>
      <c r="X53" s="181">
        <v>1</v>
      </c>
      <c r="Y53" s="134">
        <f t="shared" si="13"/>
        <v>10</v>
      </c>
      <c r="Z53" s="135">
        <f t="shared" si="14"/>
        <v>2</v>
      </c>
      <c r="AB53" s="37">
        <f t="shared" si="15"/>
        <v>3</v>
      </c>
      <c r="AC53" s="37">
        <f t="shared" si="21"/>
        <v>3</v>
      </c>
      <c r="AD53" s="37">
        <f t="shared" si="17"/>
        <v>2</v>
      </c>
      <c r="AE53" s="37">
        <f t="shared" si="22"/>
        <v>2</v>
      </c>
      <c r="AF53" s="37">
        <f t="shared" si="18"/>
        <v>1</v>
      </c>
      <c r="AG53" s="37"/>
      <c r="AH53" s="136"/>
    </row>
    <row r="54" spans="1:34" ht="17.5" customHeight="1">
      <c r="A54" s="166" t="s">
        <v>130</v>
      </c>
      <c r="B54" s="167">
        <v>10</v>
      </c>
      <c r="C54" s="168">
        <v>0</v>
      </c>
      <c r="D54" s="169">
        <f>IF(AND(C54&gt;=46,C54&lt;=59),B54+1,B54)</f>
        <v>10</v>
      </c>
      <c r="E54" s="169">
        <f>IF(C54&gt;0,VLOOKUP(C54,$A$7:$H$10,7,TRUE),0)</f>
        <v>0</v>
      </c>
      <c r="F54" s="170">
        <f t="shared" si="19"/>
        <v>10</v>
      </c>
      <c r="G54" s="171">
        <f>IF(C54="","",E54)</f>
        <v>0</v>
      </c>
      <c r="H54" s="167">
        <v>20</v>
      </c>
      <c r="I54" s="168">
        <v>0</v>
      </c>
      <c r="J54" s="162">
        <f t="shared" si="3"/>
        <v>20</v>
      </c>
      <c r="K54" s="162">
        <f>VLOOKUP(I54,$A$15:$H$18,7,TRUE)</f>
        <v>0</v>
      </c>
      <c r="L54" s="129">
        <f t="shared" si="20"/>
        <v>20</v>
      </c>
      <c r="M54" s="130">
        <f>IF(I54="","",K54)</f>
        <v>0</v>
      </c>
      <c r="N54" s="131">
        <f t="shared" si="6"/>
        <v>10</v>
      </c>
      <c r="O54" s="132">
        <f t="shared" si="7"/>
        <v>0</v>
      </c>
      <c r="P54" s="129">
        <f t="shared" si="8"/>
        <v>20</v>
      </c>
      <c r="Q54" s="132">
        <f t="shared" si="9"/>
        <v>0</v>
      </c>
      <c r="R54" s="326">
        <f t="shared" si="10"/>
        <v>10</v>
      </c>
      <c r="S54" s="327"/>
      <c r="T54" s="326">
        <f t="shared" si="11"/>
        <v>20</v>
      </c>
      <c r="U54" s="327"/>
      <c r="V54" s="326">
        <f t="shared" si="12"/>
        <v>10</v>
      </c>
      <c r="W54" s="328"/>
      <c r="X54" s="181">
        <v>1</v>
      </c>
      <c r="Y54" s="134">
        <f t="shared" si="13"/>
        <v>9</v>
      </c>
      <c r="Z54" s="135">
        <f t="shared" si="14"/>
        <v>1</v>
      </c>
      <c r="AA54" s="161"/>
      <c r="AB54" s="37">
        <f t="shared" si="15"/>
        <v>2</v>
      </c>
      <c r="AC54" s="37">
        <f t="shared" si="21"/>
        <v>2</v>
      </c>
      <c r="AD54" s="37">
        <f t="shared" si="17"/>
        <v>1</v>
      </c>
      <c r="AE54" s="37">
        <f t="shared" si="22"/>
        <v>1</v>
      </c>
      <c r="AF54" s="37">
        <f t="shared" si="18"/>
        <v>1</v>
      </c>
      <c r="AG54" s="37"/>
      <c r="AH54" s="136"/>
    </row>
    <row r="55" spans="1:34" ht="17.5" customHeight="1">
      <c r="A55" s="166" t="s">
        <v>131</v>
      </c>
      <c r="B55" s="167">
        <v>10</v>
      </c>
      <c r="C55" s="168">
        <v>0</v>
      </c>
      <c r="D55" s="169">
        <f t="shared" si="0"/>
        <v>10</v>
      </c>
      <c r="E55" s="169">
        <f t="shared" si="1"/>
        <v>0</v>
      </c>
      <c r="F55" s="170">
        <f t="shared" si="19"/>
        <v>10</v>
      </c>
      <c r="G55" s="171">
        <f t="shared" si="19"/>
        <v>0</v>
      </c>
      <c r="H55" s="167">
        <v>22</v>
      </c>
      <c r="I55" s="168">
        <v>0</v>
      </c>
      <c r="J55" s="162">
        <f t="shared" si="3"/>
        <v>22</v>
      </c>
      <c r="K55" s="162">
        <f t="shared" si="4"/>
        <v>0</v>
      </c>
      <c r="L55" s="129">
        <f t="shared" si="20"/>
        <v>22</v>
      </c>
      <c r="M55" s="130">
        <f t="shared" si="20"/>
        <v>0</v>
      </c>
      <c r="N55" s="131">
        <f t="shared" si="6"/>
        <v>10</v>
      </c>
      <c r="O55" s="132">
        <f t="shared" si="7"/>
        <v>0</v>
      </c>
      <c r="P55" s="129">
        <f t="shared" si="8"/>
        <v>22</v>
      </c>
      <c r="Q55" s="132">
        <f t="shared" si="9"/>
        <v>0</v>
      </c>
      <c r="R55" s="326">
        <f t="shared" si="10"/>
        <v>10</v>
      </c>
      <c r="S55" s="327"/>
      <c r="T55" s="326">
        <f t="shared" si="11"/>
        <v>22</v>
      </c>
      <c r="U55" s="327"/>
      <c r="V55" s="326">
        <f t="shared" si="12"/>
        <v>12</v>
      </c>
      <c r="W55" s="328"/>
      <c r="X55" s="181">
        <v>1</v>
      </c>
      <c r="Y55" s="134">
        <f t="shared" si="13"/>
        <v>11</v>
      </c>
      <c r="Z55" s="135">
        <f t="shared" si="14"/>
        <v>3</v>
      </c>
      <c r="AB55" s="37">
        <f t="shared" si="15"/>
        <v>4</v>
      </c>
      <c r="AC55" s="37">
        <f t="shared" si="21"/>
        <v>4</v>
      </c>
      <c r="AD55" s="37">
        <f t="shared" si="17"/>
        <v>3</v>
      </c>
      <c r="AE55" s="37">
        <f t="shared" si="22"/>
        <v>3</v>
      </c>
      <c r="AF55" s="37">
        <f t="shared" si="18"/>
        <v>1</v>
      </c>
      <c r="AG55" s="37"/>
      <c r="AH55" s="136"/>
    </row>
    <row r="56" spans="1:34" ht="17.5" customHeight="1">
      <c r="A56" s="166" t="s">
        <v>132</v>
      </c>
      <c r="B56" s="167"/>
      <c r="C56" s="168"/>
      <c r="D56" s="169">
        <f t="shared" si="0"/>
        <v>0</v>
      </c>
      <c r="E56" s="169">
        <f t="shared" si="1"/>
        <v>0</v>
      </c>
      <c r="F56" s="170" t="str">
        <f t="shared" si="19"/>
        <v/>
      </c>
      <c r="G56" s="171" t="str">
        <f t="shared" si="19"/>
        <v/>
      </c>
      <c r="H56" s="167"/>
      <c r="I56" s="168"/>
      <c r="J56" s="162">
        <f t="shared" si="3"/>
        <v>0</v>
      </c>
      <c r="K56" s="162">
        <f t="shared" si="4"/>
        <v>0</v>
      </c>
      <c r="L56" s="129" t="str">
        <f t="shared" si="20"/>
        <v/>
      </c>
      <c r="M56" s="130" t="str">
        <f t="shared" si="20"/>
        <v/>
      </c>
      <c r="N56" s="131" t="str">
        <f t="shared" si="6"/>
        <v/>
      </c>
      <c r="O56" s="132" t="str">
        <f t="shared" si="7"/>
        <v/>
      </c>
      <c r="P56" s="129" t="str">
        <f t="shared" si="8"/>
        <v/>
      </c>
      <c r="Q56" s="132" t="str">
        <f t="shared" si="9"/>
        <v/>
      </c>
      <c r="R56" s="326">
        <f t="shared" si="10"/>
        <v>0</v>
      </c>
      <c r="S56" s="327"/>
      <c r="T56" s="326">
        <f t="shared" si="11"/>
        <v>0</v>
      </c>
      <c r="U56" s="327"/>
      <c r="V56" s="326">
        <f t="shared" si="12"/>
        <v>0</v>
      </c>
      <c r="W56" s="328"/>
      <c r="X56" s="181"/>
      <c r="Y56" s="134">
        <f t="shared" si="13"/>
        <v>0</v>
      </c>
      <c r="Z56" s="135" t="str">
        <f t="shared" si="14"/>
        <v/>
      </c>
      <c r="AB56" s="37">
        <f t="shared" si="15"/>
        <v>-7</v>
      </c>
      <c r="AC56" s="37">
        <f t="shared" si="21"/>
        <v>0</v>
      </c>
      <c r="AD56" s="37">
        <f t="shared" si="17"/>
        <v>-8</v>
      </c>
      <c r="AE56" s="37">
        <f t="shared" si="22"/>
        <v>0</v>
      </c>
      <c r="AF56" s="37">
        <f t="shared" si="18"/>
        <v>0</v>
      </c>
      <c r="AG56" s="37"/>
      <c r="AH56" s="136"/>
    </row>
    <row r="57" spans="1:34" ht="17.5" customHeight="1">
      <c r="A57" s="166" t="s">
        <v>133</v>
      </c>
      <c r="B57" s="167"/>
      <c r="C57" s="168"/>
      <c r="D57" s="169">
        <f t="shared" si="0"/>
        <v>0</v>
      </c>
      <c r="E57" s="169">
        <f t="shared" si="1"/>
        <v>0</v>
      </c>
      <c r="F57" s="170" t="str">
        <f t="shared" si="19"/>
        <v/>
      </c>
      <c r="G57" s="171" t="str">
        <f t="shared" si="19"/>
        <v/>
      </c>
      <c r="H57" s="173"/>
      <c r="I57" s="174"/>
      <c r="J57" s="162">
        <f t="shared" si="3"/>
        <v>0</v>
      </c>
      <c r="K57" s="162">
        <f t="shared" si="4"/>
        <v>0</v>
      </c>
      <c r="L57" s="129" t="str">
        <f t="shared" si="20"/>
        <v/>
      </c>
      <c r="M57" s="130" t="str">
        <f t="shared" si="20"/>
        <v/>
      </c>
      <c r="N57" s="131" t="str">
        <f t="shared" si="6"/>
        <v/>
      </c>
      <c r="O57" s="132" t="str">
        <f t="shared" si="7"/>
        <v/>
      </c>
      <c r="P57" s="129" t="str">
        <f t="shared" si="8"/>
        <v/>
      </c>
      <c r="Q57" s="132" t="str">
        <f t="shared" si="9"/>
        <v/>
      </c>
      <c r="R57" s="326">
        <f t="shared" si="10"/>
        <v>0</v>
      </c>
      <c r="S57" s="327"/>
      <c r="T57" s="326">
        <f t="shared" si="11"/>
        <v>0</v>
      </c>
      <c r="U57" s="327"/>
      <c r="V57" s="326">
        <f t="shared" si="12"/>
        <v>0</v>
      </c>
      <c r="W57" s="328"/>
      <c r="X57" s="181"/>
      <c r="Y57" s="134">
        <f t="shared" si="13"/>
        <v>0</v>
      </c>
      <c r="Z57" s="135" t="str">
        <f t="shared" si="14"/>
        <v/>
      </c>
      <c r="AB57" s="37">
        <f t="shared" si="15"/>
        <v>-7</v>
      </c>
      <c r="AC57" s="37">
        <f t="shared" si="21"/>
        <v>0</v>
      </c>
      <c r="AD57" s="37">
        <f t="shared" si="17"/>
        <v>-8</v>
      </c>
      <c r="AE57" s="37">
        <f t="shared" si="22"/>
        <v>0</v>
      </c>
      <c r="AF57" s="37">
        <f t="shared" si="18"/>
        <v>0</v>
      </c>
      <c r="AG57" s="37"/>
      <c r="AH57" s="136"/>
    </row>
    <row r="58" spans="1:34" ht="17.5" customHeight="1">
      <c r="A58" s="166" t="s">
        <v>134</v>
      </c>
      <c r="B58" s="167">
        <v>10</v>
      </c>
      <c r="C58" s="168">
        <v>0</v>
      </c>
      <c r="D58" s="169">
        <f t="shared" si="0"/>
        <v>10</v>
      </c>
      <c r="E58" s="169">
        <f t="shared" si="1"/>
        <v>0</v>
      </c>
      <c r="F58" s="170">
        <f t="shared" si="19"/>
        <v>10</v>
      </c>
      <c r="G58" s="171">
        <f t="shared" si="19"/>
        <v>0</v>
      </c>
      <c r="H58" s="167">
        <v>20</v>
      </c>
      <c r="I58" s="168">
        <v>0</v>
      </c>
      <c r="J58" s="162">
        <f t="shared" si="3"/>
        <v>20</v>
      </c>
      <c r="K58" s="162">
        <f t="shared" si="4"/>
        <v>0</v>
      </c>
      <c r="L58" s="129">
        <f t="shared" si="20"/>
        <v>20</v>
      </c>
      <c r="M58" s="130">
        <f t="shared" si="20"/>
        <v>0</v>
      </c>
      <c r="N58" s="131">
        <f t="shared" si="6"/>
        <v>10</v>
      </c>
      <c r="O58" s="132">
        <f t="shared" si="7"/>
        <v>0</v>
      </c>
      <c r="P58" s="129">
        <f t="shared" si="8"/>
        <v>20</v>
      </c>
      <c r="Q58" s="132">
        <f t="shared" si="9"/>
        <v>0</v>
      </c>
      <c r="R58" s="340">
        <f t="shared" si="10"/>
        <v>10</v>
      </c>
      <c r="S58" s="341"/>
      <c r="T58" s="340">
        <f t="shared" si="11"/>
        <v>20</v>
      </c>
      <c r="U58" s="341"/>
      <c r="V58" s="340">
        <f t="shared" si="12"/>
        <v>10</v>
      </c>
      <c r="W58" s="342"/>
      <c r="X58" s="181">
        <v>1</v>
      </c>
      <c r="Y58" s="134">
        <f t="shared" si="13"/>
        <v>9</v>
      </c>
      <c r="Z58" s="135">
        <f t="shared" si="14"/>
        <v>1</v>
      </c>
      <c r="AB58" s="37">
        <f t="shared" si="15"/>
        <v>2</v>
      </c>
      <c r="AC58" s="37">
        <f t="shared" si="21"/>
        <v>2</v>
      </c>
      <c r="AD58" s="37">
        <f t="shared" si="17"/>
        <v>1</v>
      </c>
      <c r="AE58" s="37">
        <f t="shared" si="22"/>
        <v>1</v>
      </c>
      <c r="AF58" s="37">
        <f t="shared" si="18"/>
        <v>1</v>
      </c>
      <c r="AG58" s="37"/>
      <c r="AH58" s="136"/>
    </row>
    <row r="59" spans="1:34" ht="17.5" customHeight="1">
      <c r="A59" s="166" t="s">
        <v>135</v>
      </c>
      <c r="B59" s="167">
        <v>10</v>
      </c>
      <c r="C59" s="168">
        <v>0</v>
      </c>
      <c r="D59" s="169">
        <f t="shared" si="0"/>
        <v>10</v>
      </c>
      <c r="E59" s="169">
        <f t="shared" si="1"/>
        <v>0</v>
      </c>
      <c r="F59" s="170">
        <f t="shared" si="19"/>
        <v>10</v>
      </c>
      <c r="G59" s="171">
        <f t="shared" si="19"/>
        <v>0</v>
      </c>
      <c r="H59" s="167">
        <v>21</v>
      </c>
      <c r="I59" s="168">
        <v>0</v>
      </c>
      <c r="J59" s="162">
        <f t="shared" si="3"/>
        <v>21</v>
      </c>
      <c r="K59" s="162">
        <f t="shared" si="4"/>
        <v>0</v>
      </c>
      <c r="L59" s="129">
        <f t="shared" si="20"/>
        <v>21</v>
      </c>
      <c r="M59" s="130">
        <f t="shared" si="20"/>
        <v>0</v>
      </c>
      <c r="N59" s="131">
        <f t="shared" si="6"/>
        <v>10</v>
      </c>
      <c r="O59" s="132">
        <f t="shared" si="7"/>
        <v>0</v>
      </c>
      <c r="P59" s="129">
        <f t="shared" si="8"/>
        <v>21</v>
      </c>
      <c r="Q59" s="132">
        <f t="shared" si="9"/>
        <v>0</v>
      </c>
      <c r="R59" s="326">
        <f t="shared" si="10"/>
        <v>10</v>
      </c>
      <c r="S59" s="327"/>
      <c r="T59" s="326">
        <f t="shared" si="11"/>
        <v>21</v>
      </c>
      <c r="U59" s="327"/>
      <c r="V59" s="326">
        <f t="shared" si="12"/>
        <v>11</v>
      </c>
      <c r="W59" s="328"/>
      <c r="X59" s="181">
        <v>1</v>
      </c>
      <c r="Y59" s="134">
        <f t="shared" si="13"/>
        <v>10</v>
      </c>
      <c r="Z59" s="135">
        <f t="shared" si="14"/>
        <v>2</v>
      </c>
      <c r="AB59" s="37">
        <f t="shared" si="15"/>
        <v>3</v>
      </c>
      <c r="AC59" s="37">
        <f t="shared" si="21"/>
        <v>3</v>
      </c>
      <c r="AD59" s="37">
        <f t="shared" si="17"/>
        <v>2</v>
      </c>
      <c r="AE59" s="37">
        <f t="shared" si="22"/>
        <v>2</v>
      </c>
      <c r="AF59" s="37">
        <f t="shared" si="18"/>
        <v>1</v>
      </c>
      <c r="AG59" s="37"/>
      <c r="AH59" s="136"/>
    </row>
    <row r="60" spans="1:34" ht="17.5" customHeight="1">
      <c r="A60" s="166"/>
      <c r="B60" s="167"/>
      <c r="C60" s="168"/>
      <c r="D60" s="169">
        <f t="shared" si="0"/>
        <v>0</v>
      </c>
      <c r="E60" s="169">
        <f t="shared" si="1"/>
        <v>0</v>
      </c>
      <c r="F60" s="170" t="str">
        <f t="shared" si="19"/>
        <v/>
      </c>
      <c r="G60" s="171" t="str">
        <f t="shared" si="19"/>
        <v/>
      </c>
      <c r="H60" s="167"/>
      <c r="I60" s="168"/>
      <c r="J60" s="162">
        <f t="shared" si="3"/>
        <v>0</v>
      </c>
      <c r="K60" s="162">
        <f t="shared" si="4"/>
        <v>0</v>
      </c>
      <c r="L60" s="129" t="str">
        <f t="shared" si="20"/>
        <v/>
      </c>
      <c r="M60" s="130" t="str">
        <f t="shared" si="20"/>
        <v/>
      </c>
      <c r="N60" s="131" t="str">
        <f t="shared" si="6"/>
        <v/>
      </c>
      <c r="O60" s="132" t="str">
        <f t="shared" si="7"/>
        <v/>
      </c>
      <c r="P60" s="129" t="str">
        <f t="shared" si="8"/>
        <v/>
      </c>
      <c r="Q60" s="132" t="str">
        <f t="shared" si="9"/>
        <v/>
      </c>
      <c r="R60" s="326">
        <f t="shared" si="10"/>
        <v>0</v>
      </c>
      <c r="S60" s="327"/>
      <c r="T60" s="326">
        <f t="shared" si="11"/>
        <v>0</v>
      </c>
      <c r="U60" s="327"/>
      <c r="V60" s="326">
        <f t="shared" si="12"/>
        <v>0</v>
      </c>
      <c r="W60" s="328"/>
      <c r="X60" s="181"/>
      <c r="Y60" s="134">
        <f t="shared" si="13"/>
        <v>0</v>
      </c>
      <c r="Z60" s="135" t="str">
        <f t="shared" si="14"/>
        <v/>
      </c>
      <c r="AB60" s="37">
        <f t="shared" si="15"/>
        <v>-7</v>
      </c>
      <c r="AC60" s="37">
        <f t="shared" si="21"/>
        <v>0</v>
      </c>
      <c r="AD60" s="37">
        <f t="shared" si="17"/>
        <v>-8</v>
      </c>
      <c r="AE60" s="37">
        <f t="shared" si="22"/>
        <v>0</v>
      </c>
      <c r="AF60" s="37">
        <f t="shared" si="18"/>
        <v>0</v>
      </c>
      <c r="AG60" s="37"/>
      <c r="AH60" s="136"/>
    </row>
    <row r="61" spans="1:34" ht="17.5" customHeight="1" thickBot="1">
      <c r="A61" s="175"/>
      <c r="B61" s="176"/>
      <c r="C61" s="177"/>
      <c r="D61" s="178">
        <f t="shared" si="0"/>
        <v>0</v>
      </c>
      <c r="E61" s="178">
        <f t="shared" si="1"/>
        <v>0</v>
      </c>
      <c r="F61" s="179" t="str">
        <f t="shared" si="19"/>
        <v/>
      </c>
      <c r="G61" s="180" t="str">
        <f t="shared" si="19"/>
        <v/>
      </c>
      <c r="H61" s="176"/>
      <c r="I61" s="177"/>
      <c r="J61" s="163">
        <f t="shared" si="3"/>
        <v>0</v>
      </c>
      <c r="K61" s="163">
        <f t="shared" si="4"/>
        <v>0</v>
      </c>
      <c r="L61" s="164" t="str">
        <f t="shared" si="20"/>
        <v/>
      </c>
      <c r="M61" s="165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81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214.5</v>
      </c>
      <c r="W62" s="354"/>
      <c r="X62" s="138">
        <f>SUM(X30:X61)</f>
        <v>20</v>
      </c>
      <c r="Y62" s="139">
        <f>SUM(Y30:Y61)</f>
        <v>194.5</v>
      </c>
      <c r="Z62" s="140">
        <f>SUM(Z30:Z61)</f>
        <v>34.5</v>
      </c>
      <c r="AA62" s="154">
        <f>SUM(AA30:AA61)</f>
        <v>0</v>
      </c>
    </row>
    <row r="63" spans="1:34" ht="24" customHeight="1">
      <c r="X63" s="355" t="s">
        <v>137</v>
      </c>
      <c r="Y63" s="355"/>
      <c r="Z63" s="141">
        <f>Y62-Z62-Z67</f>
        <v>160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34.5</v>
      </c>
      <c r="AA65" s="143"/>
    </row>
    <row r="66" spans="24:27" ht="24" customHeight="1">
      <c r="X66" s="349" t="s">
        <v>140</v>
      </c>
      <c r="Y66" s="349"/>
      <c r="Z66" s="37">
        <f>AA62</f>
        <v>0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B3:C3"/>
    <mergeCell ref="S3:T3"/>
    <mergeCell ref="U3:V3"/>
    <mergeCell ref="X3:Y3"/>
    <mergeCell ref="A6:F6"/>
    <mergeCell ref="G6:H6"/>
    <mergeCell ref="R6:T7"/>
    <mergeCell ref="U6:W7"/>
    <mergeCell ref="X6:Y7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80C8-4069-4C66-9039-C2D0C47DDEC4}">
  <sheetPr>
    <pageSetUpPr fitToPage="1"/>
  </sheetPr>
  <dimension ref="A1:AI70"/>
  <sheetViews>
    <sheetView zoomScaleNormal="100" workbookViewId="0">
      <selection activeCell="H4" sqref="H4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148</v>
      </c>
    </row>
    <row r="2" spans="1:34" ht="18" customHeight="1" thickBot="1">
      <c r="A2" s="5" t="s">
        <v>76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98">
        <v>212000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306542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1325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1657</v>
      </c>
      <c r="V8" s="255"/>
      <c r="W8" s="255"/>
      <c r="X8" s="253" t="s">
        <v>86</v>
      </c>
      <c r="Y8" s="253"/>
      <c r="Z8" s="258">
        <f>ROUNDUP(U8*Z65,0)</f>
        <v>63795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332</v>
      </c>
      <c r="V10" s="255"/>
      <c r="W10" s="255"/>
      <c r="X10" s="253" t="s">
        <v>88</v>
      </c>
      <c r="Y10" s="253"/>
      <c r="Z10" s="258">
        <f>ROUNDUP(U10*Z66,0)</f>
        <v>747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1789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21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44470</v>
      </c>
      <c r="B30" s="126">
        <v>10</v>
      </c>
      <c r="C30" s="127">
        <v>0</v>
      </c>
      <c r="D30" s="155">
        <f t="shared" ref="D30:D61" si="0">IF(AND(C30&gt;=46,C30&lt;=59),B30+1,B30)</f>
        <v>10</v>
      </c>
      <c r="E30" s="155">
        <f t="shared" ref="E30:E61" si="1">IF(C30&gt;0,VLOOKUP(C30,$A$7:$H$10,7,TRUE),0)</f>
        <v>0</v>
      </c>
      <c r="F30" s="129">
        <f t="shared" ref="F30:G45" si="2">IF(B30="","",D30)</f>
        <v>10</v>
      </c>
      <c r="G30" s="130">
        <f t="shared" si="2"/>
        <v>0</v>
      </c>
      <c r="H30" s="126">
        <v>22</v>
      </c>
      <c r="I30" s="127">
        <v>45</v>
      </c>
      <c r="J30" s="155">
        <f t="shared" ref="J30:J61" si="3">H30</f>
        <v>22</v>
      </c>
      <c r="K30" s="155">
        <f t="shared" ref="K30:K61" si="4">VLOOKUP(I30,$A$15:$H$18,7,TRUE)</f>
        <v>45</v>
      </c>
      <c r="L30" s="129">
        <f t="shared" ref="L30:M45" si="5">IF(H30="","",J30)</f>
        <v>22</v>
      </c>
      <c r="M30" s="130">
        <f t="shared" si="5"/>
        <v>45</v>
      </c>
      <c r="N30" s="131">
        <f t="shared" ref="N30:N61" si="6">F30</f>
        <v>10</v>
      </c>
      <c r="O30" s="132">
        <f t="shared" ref="O30:O61" si="7">IF(G30="","",IF(G30&gt;1,VLOOKUP(G30,$A$7:$L$11,9,TRUE),0))</f>
        <v>0</v>
      </c>
      <c r="P30" s="129">
        <f t="shared" ref="P30:P61" si="8">L30</f>
        <v>22</v>
      </c>
      <c r="Q30" s="132">
        <f t="shared" ref="Q30:Q61" si="9">IF(M30="","",IF(M30&gt;1,VLOOKUP(M30,$A$7:$L$11,9,TRUE),0))</f>
        <v>0.75</v>
      </c>
      <c r="R30" s="323">
        <f t="shared" ref="R30:R61" si="10">SUM(N30,O30)</f>
        <v>10</v>
      </c>
      <c r="S30" s="324"/>
      <c r="T30" s="323">
        <f t="shared" ref="T30:T61" si="11">SUM(P30:Q30)</f>
        <v>22.75</v>
      </c>
      <c r="U30" s="324"/>
      <c r="V30" s="323">
        <f t="shared" ref="V30:V61" si="12">T30-R30</f>
        <v>12.75</v>
      </c>
      <c r="W30" s="325"/>
      <c r="X30" s="133">
        <v>1</v>
      </c>
      <c r="Y30" s="134">
        <f t="shared" ref="Y30:Y61" si="13">V30-X30</f>
        <v>11.75</v>
      </c>
      <c r="Z30" s="135">
        <f t="shared" ref="Z30:Z61" si="14">IF(AE30&gt;0,AE30,"")</f>
        <v>3.75</v>
      </c>
      <c r="AA30" s="4">
        <v>0.75</v>
      </c>
      <c r="AB30" s="37">
        <f t="shared" ref="AB30:AB61" si="15">Y30-7</f>
        <v>4.75</v>
      </c>
      <c r="AC30" s="37">
        <f t="shared" ref="AC30:AE45" si="16">IF(AB30&lt;0,0,AB30)</f>
        <v>4.75</v>
      </c>
      <c r="AD30" s="37">
        <f>AB30-1</f>
        <v>3.75</v>
      </c>
      <c r="AE30" s="37">
        <f t="shared" si="16"/>
        <v>3.75</v>
      </c>
      <c r="AF30" s="37">
        <f>AC30-AE30</f>
        <v>1</v>
      </c>
      <c r="AG30" s="37"/>
      <c r="AH30" s="136"/>
      <c r="AI30" s="137"/>
    </row>
    <row r="31" spans="1:35" ht="17.5" customHeight="1">
      <c r="A31" s="38" t="s">
        <v>107</v>
      </c>
      <c r="B31" s="126"/>
      <c r="C31" s="127"/>
      <c r="D31" s="155">
        <f t="shared" si="0"/>
        <v>0</v>
      </c>
      <c r="E31" s="155">
        <f t="shared" si="1"/>
        <v>0</v>
      </c>
      <c r="F31" s="129" t="str">
        <f t="shared" si="2"/>
        <v/>
      </c>
      <c r="G31" s="130" t="str">
        <f t="shared" si="2"/>
        <v/>
      </c>
      <c r="H31" s="126"/>
      <c r="I31" s="127"/>
      <c r="J31" s="155">
        <f t="shared" si="3"/>
        <v>0</v>
      </c>
      <c r="K31" s="155">
        <f t="shared" si="4"/>
        <v>0</v>
      </c>
      <c r="L31" s="129" t="str">
        <f t="shared" si="5"/>
        <v/>
      </c>
      <c r="M31" s="130" t="str">
        <f t="shared" si="5"/>
        <v/>
      </c>
      <c r="N31" s="131" t="str">
        <f t="shared" si="6"/>
        <v/>
      </c>
      <c r="O31" s="132" t="str">
        <f t="shared" si="7"/>
        <v/>
      </c>
      <c r="P31" s="129" t="str">
        <f t="shared" si="8"/>
        <v/>
      </c>
      <c r="Q31" s="132" t="str">
        <f t="shared" si="9"/>
        <v/>
      </c>
      <c r="R31" s="326">
        <f t="shared" si="10"/>
        <v>0</v>
      </c>
      <c r="S31" s="327"/>
      <c r="T31" s="326">
        <f t="shared" si="11"/>
        <v>0</v>
      </c>
      <c r="U31" s="327"/>
      <c r="V31" s="326">
        <f t="shared" si="12"/>
        <v>0</v>
      </c>
      <c r="W31" s="328"/>
      <c r="X31" s="133"/>
      <c r="Y31" s="134">
        <f t="shared" si="13"/>
        <v>0</v>
      </c>
      <c r="Z31" s="135" t="str">
        <f t="shared" si="14"/>
        <v/>
      </c>
      <c r="AB31" s="37">
        <f t="shared" si="15"/>
        <v>-7</v>
      </c>
      <c r="AC31" s="37">
        <f t="shared" si="16"/>
        <v>0</v>
      </c>
      <c r="AD31" s="37">
        <f t="shared" ref="AD31:AD61" si="17">AB31-1</f>
        <v>-8</v>
      </c>
      <c r="AE31" s="37">
        <f t="shared" si="16"/>
        <v>0</v>
      </c>
      <c r="AF31" s="37">
        <f t="shared" ref="AF31:AF61" si="18">AC31-AE31</f>
        <v>0</v>
      </c>
      <c r="AG31" s="37"/>
      <c r="AH31" s="136"/>
    </row>
    <row r="32" spans="1:35" ht="17.5" customHeight="1">
      <c r="A32" s="38" t="s">
        <v>108</v>
      </c>
      <c r="B32" s="126"/>
      <c r="C32" s="127"/>
      <c r="D32" s="155">
        <f t="shared" si="0"/>
        <v>0</v>
      </c>
      <c r="E32" s="155">
        <f t="shared" si="1"/>
        <v>0</v>
      </c>
      <c r="F32" s="129" t="str">
        <f t="shared" si="2"/>
        <v/>
      </c>
      <c r="G32" s="130" t="str">
        <f t="shared" si="2"/>
        <v/>
      </c>
      <c r="H32" s="148"/>
      <c r="I32" s="127"/>
      <c r="J32" s="155">
        <f t="shared" si="3"/>
        <v>0</v>
      </c>
      <c r="K32" s="155">
        <f t="shared" si="4"/>
        <v>0</v>
      </c>
      <c r="L32" s="129" t="str">
        <f t="shared" si="5"/>
        <v/>
      </c>
      <c r="M32" s="130" t="str">
        <f t="shared" si="5"/>
        <v/>
      </c>
      <c r="N32" s="131" t="str">
        <f t="shared" si="6"/>
        <v/>
      </c>
      <c r="O32" s="132" t="str">
        <f t="shared" si="7"/>
        <v/>
      </c>
      <c r="P32" s="129" t="str">
        <f t="shared" si="8"/>
        <v/>
      </c>
      <c r="Q32" s="132" t="str">
        <f t="shared" si="9"/>
        <v/>
      </c>
      <c r="R32" s="340">
        <f t="shared" si="10"/>
        <v>0</v>
      </c>
      <c r="S32" s="341"/>
      <c r="T32" s="340">
        <f t="shared" si="11"/>
        <v>0</v>
      </c>
      <c r="U32" s="341"/>
      <c r="V32" s="340">
        <f t="shared" si="12"/>
        <v>0</v>
      </c>
      <c r="W32" s="342"/>
      <c r="X32" s="133"/>
      <c r="Y32" s="134">
        <f t="shared" si="13"/>
        <v>0</v>
      </c>
      <c r="Z32" s="135" t="str">
        <f t="shared" si="14"/>
        <v/>
      </c>
      <c r="AB32" s="37">
        <f t="shared" si="15"/>
        <v>-7</v>
      </c>
      <c r="AC32" s="37">
        <f t="shared" si="16"/>
        <v>0</v>
      </c>
      <c r="AD32" s="37">
        <f t="shared" si="17"/>
        <v>-8</v>
      </c>
      <c r="AE32" s="37">
        <f t="shared" si="16"/>
        <v>0</v>
      </c>
      <c r="AF32" s="37">
        <f t="shared" si="18"/>
        <v>0</v>
      </c>
      <c r="AG32" s="37"/>
      <c r="AH32" s="136"/>
    </row>
    <row r="33" spans="1:34" ht="17.5" customHeight="1">
      <c r="A33" s="38" t="s">
        <v>109</v>
      </c>
      <c r="B33" s="126">
        <v>10</v>
      </c>
      <c r="C33" s="127">
        <v>0</v>
      </c>
      <c r="D33" s="155">
        <f t="shared" si="0"/>
        <v>10</v>
      </c>
      <c r="E33" s="155">
        <f t="shared" si="1"/>
        <v>0</v>
      </c>
      <c r="F33" s="129">
        <f t="shared" si="2"/>
        <v>10</v>
      </c>
      <c r="G33" s="130">
        <f t="shared" si="2"/>
        <v>0</v>
      </c>
      <c r="H33" s="148">
        <v>21</v>
      </c>
      <c r="I33" s="149">
        <v>15</v>
      </c>
      <c r="J33" s="155">
        <f t="shared" si="3"/>
        <v>21</v>
      </c>
      <c r="K33" s="155">
        <f t="shared" si="4"/>
        <v>15</v>
      </c>
      <c r="L33" s="129">
        <f t="shared" si="5"/>
        <v>21</v>
      </c>
      <c r="M33" s="130">
        <f t="shared" si="5"/>
        <v>15</v>
      </c>
      <c r="N33" s="131">
        <f t="shared" si="6"/>
        <v>10</v>
      </c>
      <c r="O33" s="132">
        <f t="shared" si="7"/>
        <v>0</v>
      </c>
      <c r="P33" s="129">
        <f t="shared" si="8"/>
        <v>21</v>
      </c>
      <c r="Q33" s="132">
        <f t="shared" si="9"/>
        <v>0.25</v>
      </c>
      <c r="R33" s="326">
        <f t="shared" si="10"/>
        <v>10</v>
      </c>
      <c r="S33" s="327"/>
      <c r="T33" s="326">
        <f t="shared" si="11"/>
        <v>21.25</v>
      </c>
      <c r="U33" s="327"/>
      <c r="V33" s="326">
        <f t="shared" si="12"/>
        <v>11.25</v>
      </c>
      <c r="W33" s="328"/>
      <c r="X33" s="133">
        <v>1</v>
      </c>
      <c r="Y33" s="134">
        <f t="shared" si="13"/>
        <v>10.25</v>
      </c>
      <c r="Z33" s="135">
        <f t="shared" si="14"/>
        <v>2.25</v>
      </c>
      <c r="AB33" s="37">
        <f t="shared" si="15"/>
        <v>3.25</v>
      </c>
      <c r="AC33" s="37">
        <f t="shared" si="16"/>
        <v>3.25</v>
      </c>
      <c r="AD33" s="37">
        <f t="shared" si="17"/>
        <v>2.25</v>
      </c>
      <c r="AE33" s="37">
        <f t="shared" si="16"/>
        <v>2.25</v>
      </c>
      <c r="AF33" s="37">
        <f t="shared" si="18"/>
        <v>1</v>
      </c>
      <c r="AG33" s="37"/>
      <c r="AH33" s="136"/>
    </row>
    <row r="34" spans="1:34" ht="17.5" customHeight="1">
      <c r="A34" s="38" t="s">
        <v>110</v>
      </c>
      <c r="B34" s="126">
        <v>10</v>
      </c>
      <c r="C34" s="127">
        <v>0</v>
      </c>
      <c r="D34" s="155">
        <f t="shared" si="0"/>
        <v>10</v>
      </c>
      <c r="E34" s="155">
        <f t="shared" si="1"/>
        <v>0</v>
      </c>
      <c r="F34" s="129">
        <f t="shared" si="2"/>
        <v>10</v>
      </c>
      <c r="G34" s="130">
        <f t="shared" si="2"/>
        <v>0</v>
      </c>
      <c r="H34" s="148">
        <v>20</v>
      </c>
      <c r="I34" s="152">
        <v>0</v>
      </c>
      <c r="J34" s="155">
        <f t="shared" si="3"/>
        <v>20</v>
      </c>
      <c r="K34" s="155">
        <f t="shared" si="4"/>
        <v>0</v>
      </c>
      <c r="L34" s="129">
        <f t="shared" si="5"/>
        <v>20</v>
      </c>
      <c r="M34" s="130">
        <f t="shared" si="5"/>
        <v>0</v>
      </c>
      <c r="N34" s="131">
        <f t="shared" si="6"/>
        <v>10</v>
      </c>
      <c r="O34" s="132">
        <f t="shared" si="7"/>
        <v>0</v>
      </c>
      <c r="P34" s="129">
        <f t="shared" si="8"/>
        <v>20</v>
      </c>
      <c r="Q34" s="132">
        <f t="shared" si="9"/>
        <v>0</v>
      </c>
      <c r="R34" s="337">
        <f t="shared" si="10"/>
        <v>10</v>
      </c>
      <c r="S34" s="338"/>
      <c r="T34" s="337">
        <f t="shared" si="11"/>
        <v>20</v>
      </c>
      <c r="U34" s="338"/>
      <c r="V34" s="337">
        <f t="shared" si="12"/>
        <v>10</v>
      </c>
      <c r="W34" s="339"/>
      <c r="X34" s="133">
        <v>1</v>
      </c>
      <c r="Y34" s="134">
        <f t="shared" si="13"/>
        <v>9</v>
      </c>
      <c r="Z34" s="135">
        <f t="shared" si="14"/>
        <v>1</v>
      </c>
      <c r="AB34" s="37">
        <f t="shared" si="15"/>
        <v>2</v>
      </c>
      <c r="AC34" s="37">
        <f t="shared" si="16"/>
        <v>2</v>
      </c>
      <c r="AD34" s="37">
        <f t="shared" si="17"/>
        <v>1</v>
      </c>
      <c r="AE34" s="37">
        <f t="shared" si="16"/>
        <v>1</v>
      </c>
      <c r="AF34" s="37">
        <f t="shared" si="18"/>
        <v>1</v>
      </c>
      <c r="AG34" s="37"/>
      <c r="AH34" s="136"/>
    </row>
    <row r="35" spans="1:34" ht="17.5" customHeight="1">
      <c r="A35" s="38" t="s">
        <v>111</v>
      </c>
      <c r="B35" s="126">
        <v>10</v>
      </c>
      <c r="C35" s="127">
        <v>0</v>
      </c>
      <c r="D35" s="155">
        <f t="shared" si="0"/>
        <v>10</v>
      </c>
      <c r="E35" s="155">
        <f t="shared" si="1"/>
        <v>0</v>
      </c>
      <c r="F35" s="129">
        <f t="shared" si="2"/>
        <v>10</v>
      </c>
      <c r="G35" s="130">
        <f t="shared" si="2"/>
        <v>0</v>
      </c>
      <c r="H35" s="148">
        <v>21</v>
      </c>
      <c r="I35" s="127">
        <v>30</v>
      </c>
      <c r="J35" s="155">
        <f t="shared" si="3"/>
        <v>21</v>
      </c>
      <c r="K35" s="155">
        <f t="shared" si="4"/>
        <v>30</v>
      </c>
      <c r="L35" s="129">
        <f t="shared" si="5"/>
        <v>21</v>
      </c>
      <c r="M35" s="130">
        <f t="shared" si="5"/>
        <v>30</v>
      </c>
      <c r="N35" s="131">
        <f t="shared" si="6"/>
        <v>10</v>
      </c>
      <c r="O35" s="132">
        <f t="shared" si="7"/>
        <v>0</v>
      </c>
      <c r="P35" s="129">
        <f t="shared" si="8"/>
        <v>21</v>
      </c>
      <c r="Q35" s="132">
        <f t="shared" si="9"/>
        <v>0.5</v>
      </c>
      <c r="R35" s="326">
        <f t="shared" si="10"/>
        <v>10</v>
      </c>
      <c r="S35" s="327"/>
      <c r="T35" s="326">
        <f t="shared" si="11"/>
        <v>21.5</v>
      </c>
      <c r="U35" s="327"/>
      <c r="V35" s="326">
        <f t="shared" si="12"/>
        <v>11.5</v>
      </c>
      <c r="W35" s="328"/>
      <c r="X35" s="133">
        <v>1</v>
      </c>
      <c r="Y35" s="134">
        <f t="shared" si="13"/>
        <v>10.5</v>
      </c>
      <c r="Z35" s="135">
        <f t="shared" si="14"/>
        <v>2.5</v>
      </c>
      <c r="AB35" s="37">
        <f t="shared" si="15"/>
        <v>3.5</v>
      </c>
      <c r="AC35" s="37">
        <f t="shared" si="16"/>
        <v>3.5</v>
      </c>
      <c r="AD35" s="37">
        <f t="shared" si="17"/>
        <v>2.5</v>
      </c>
      <c r="AE35" s="37">
        <f t="shared" si="16"/>
        <v>2.5</v>
      </c>
      <c r="AF35" s="37">
        <f t="shared" si="18"/>
        <v>1</v>
      </c>
      <c r="AG35" s="37"/>
      <c r="AH35" s="136"/>
    </row>
    <row r="36" spans="1:34" ht="17.5" customHeight="1">
      <c r="A36" s="38" t="s">
        <v>112</v>
      </c>
      <c r="B36" s="156">
        <v>10</v>
      </c>
      <c r="C36" s="157">
        <v>0</v>
      </c>
      <c r="D36" s="155">
        <f t="shared" si="0"/>
        <v>10</v>
      </c>
      <c r="E36" s="155">
        <f t="shared" si="1"/>
        <v>0</v>
      </c>
      <c r="F36" s="129">
        <f t="shared" si="2"/>
        <v>10</v>
      </c>
      <c r="G36" s="130">
        <f t="shared" si="2"/>
        <v>0</v>
      </c>
      <c r="H36" s="158">
        <v>19</v>
      </c>
      <c r="I36" s="157">
        <v>0</v>
      </c>
      <c r="J36" s="155">
        <f t="shared" si="3"/>
        <v>19</v>
      </c>
      <c r="K36" s="155">
        <f t="shared" si="4"/>
        <v>0</v>
      </c>
      <c r="L36" s="129">
        <f t="shared" si="5"/>
        <v>19</v>
      </c>
      <c r="M36" s="130">
        <f t="shared" si="5"/>
        <v>0</v>
      </c>
      <c r="N36" s="131">
        <f t="shared" si="6"/>
        <v>10</v>
      </c>
      <c r="O36" s="132">
        <f t="shared" si="7"/>
        <v>0</v>
      </c>
      <c r="P36" s="129">
        <f t="shared" si="8"/>
        <v>19</v>
      </c>
      <c r="Q36" s="132">
        <f t="shared" si="9"/>
        <v>0</v>
      </c>
      <c r="R36" s="326">
        <f t="shared" si="10"/>
        <v>10</v>
      </c>
      <c r="S36" s="327"/>
      <c r="T36" s="326">
        <f t="shared" si="11"/>
        <v>19</v>
      </c>
      <c r="U36" s="327"/>
      <c r="V36" s="326">
        <f t="shared" si="12"/>
        <v>9</v>
      </c>
      <c r="W36" s="328"/>
      <c r="X36" s="159">
        <v>1</v>
      </c>
      <c r="Y36" s="134">
        <f t="shared" si="13"/>
        <v>8</v>
      </c>
      <c r="Z36" s="135" t="str">
        <f t="shared" si="14"/>
        <v/>
      </c>
      <c r="AA36" s="160" t="s">
        <v>149</v>
      </c>
      <c r="AB36" s="37">
        <f t="shared" si="15"/>
        <v>1</v>
      </c>
      <c r="AC36" s="37">
        <f t="shared" si="16"/>
        <v>1</v>
      </c>
      <c r="AD36" s="37">
        <f t="shared" si="17"/>
        <v>0</v>
      </c>
      <c r="AE36" s="37">
        <f t="shared" si="16"/>
        <v>0</v>
      </c>
      <c r="AF36" s="37">
        <f t="shared" si="18"/>
        <v>1</v>
      </c>
      <c r="AG36" s="37"/>
      <c r="AH36" s="136"/>
    </row>
    <row r="37" spans="1:34" ht="17.5" customHeight="1">
      <c r="A37" s="38" t="s">
        <v>113</v>
      </c>
      <c r="B37" s="156">
        <v>10</v>
      </c>
      <c r="C37" s="157">
        <v>0</v>
      </c>
      <c r="D37" s="155">
        <f t="shared" si="0"/>
        <v>10</v>
      </c>
      <c r="E37" s="155">
        <f t="shared" si="1"/>
        <v>0</v>
      </c>
      <c r="F37" s="129">
        <f t="shared" si="2"/>
        <v>10</v>
      </c>
      <c r="G37" s="130">
        <f t="shared" si="2"/>
        <v>0</v>
      </c>
      <c r="H37" s="158">
        <v>19</v>
      </c>
      <c r="I37" s="157">
        <v>0</v>
      </c>
      <c r="J37" s="155">
        <f t="shared" si="3"/>
        <v>19</v>
      </c>
      <c r="K37" s="155">
        <f t="shared" si="4"/>
        <v>0</v>
      </c>
      <c r="L37" s="129">
        <f t="shared" si="5"/>
        <v>19</v>
      </c>
      <c r="M37" s="130">
        <f t="shared" si="5"/>
        <v>0</v>
      </c>
      <c r="N37" s="131">
        <f t="shared" si="6"/>
        <v>10</v>
      </c>
      <c r="O37" s="132">
        <f t="shared" si="7"/>
        <v>0</v>
      </c>
      <c r="P37" s="129">
        <f t="shared" si="8"/>
        <v>19</v>
      </c>
      <c r="Q37" s="132">
        <f t="shared" si="9"/>
        <v>0</v>
      </c>
      <c r="R37" s="340">
        <f t="shared" si="10"/>
        <v>10</v>
      </c>
      <c r="S37" s="341"/>
      <c r="T37" s="340">
        <f t="shared" si="11"/>
        <v>19</v>
      </c>
      <c r="U37" s="341"/>
      <c r="V37" s="340">
        <f t="shared" si="12"/>
        <v>9</v>
      </c>
      <c r="W37" s="342"/>
      <c r="X37" s="159">
        <v>1</v>
      </c>
      <c r="Y37" s="134">
        <f t="shared" si="13"/>
        <v>8</v>
      </c>
      <c r="Z37" s="135" t="str">
        <f t="shared" si="14"/>
        <v/>
      </c>
      <c r="AA37" s="161" t="s">
        <v>150</v>
      </c>
      <c r="AB37" s="37">
        <f t="shared" si="15"/>
        <v>1</v>
      </c>
      <c r="AC37" s="37">
        <f t="shared" si="16"/>
        <v>1</v>
      </c>
      <c r="AD37" s="37">
        <f t="shared" si="17"/>
        <v>0</v>
      </c>
      <c r="AE37" s="37">
        <f t="shared" si="16"/>
        <v>0</v>
      </c>
      <c r="AF37" s="37">
        <f t="shared" si="18"/>
        <v>1</v>
      </c>
      <c r="AG37" s="37"/>
      <c r="AH37" s="136"/>
    </row>
    <row r="38" spans="1:34" ht="17.5" customHeight="1">
      <c r="A38" s="38" t="s">
        <v>114</v>
      </c>
      <c r="B38" s="126"/>
      <c r="C38" s="127"/>
      <c r="D38" s="155">
        <f t="shared" si="0"/>
        <v>0</v>
      </c>
      <c r="E38" s="155">
        <f t="shared" si="1"/>
        <v>0</v>
      </c>
      <c r="F38" s="129" t="str">
        <f t="shared" si="2"/>
        <v/>
      </c>
      <c r="G38" s="130" t="str">
        <f t="shared" si="2"/>
        <v/>
      </c>
      <c r="H38" s="126"/>
      <c r="I38" s="127"/>
      <c r="J38" s="155">
        <f t="shared" si="3"/>
        <v>0</v>
      </c>
      <c r="K38" s="155">
        <f t="shared" si="4"/>
        <v>0</v>
      </c>
      <c r="L38" s="129" t="str">
        <f t="shared" si="5"/>
        <v/>
      </c>
      <c r="M38" s="130" t="str">
        <f t="shared" si="5"/>
        <v/>
      </c>
      <c r="N38" s="131" t="str">
        <f t="shared" si="6"/>
        <v/>
      </c>
      <c r="O38" s="132" t="str">
        <f t="shared" si="7"/>
        <v/>
      </c>
      <c r="P38" s="129" t="str">
        <f t="shared" si="8"/>
        <v/>
      </c>
      <c r="Q38" s="132" t="str">
        <f t="shared" si="9"/>
        <v/>
      </c>
      <c r="R38" s="337">
        <f t="shared" si="10"/>
        <v>0</v>
      </c>
      <c r="S38" s="338"/>
      <c r="T38" s="337">
        <f t="shared" si="11"/>
        <v>0</v>
      </c>
      <c r="U38" s="338"/>
      <c r="V38" s="337">
        <f t="shared" si="12"/>
        <v>0</v>
      </c>
      <c r="W38" s="339"/>
      <c r="X38" s="133"/>
      <c r="Y38" s="134">
        <f t="shared" si="13"/>
        <v>0</v>
      </c>
      <c r="Z38" s="135" t="str">
        <f t="shared" si="14"/>
        <v/>
      </c>
      <c r="AB38" s="37">
        <f t="shared" si="15"/>
        <v>-7</v>
      </c>
      <c r="AC38" s="37">
        <f t="shared" si="16"/>
        <v>0</v>
      </c>
      <c r="AD38" s="37">
        <f t="shared" si="17"/>
        <v>-8</v>
      </c>
      <c r="AE38" s="37">
        <f t="shared" si="16"/>
        <v>0</v>
      </c>
      <c r="AF38" s="37">
        <f t="shared" si="18"/>
        <v>0</v>
      </c>
      <c r="AG38" s="37"/>
      <c r="AH38" s="136"/>
    </row>
    <row r="39" spans="1:34" ht="17.5" customHeight="1">
      <c r="A39" s="38" t="s">
        <v>115</v>
      </c>
      <c r="B39" s="126"/>
      <c r="C39" s="127"/>
      <c r="D39" s="155">
        <f t="shared" si="0"/>
        <v>0</v>
      </c>
      <c r="E39" s="155">
        <f t="shared" si="1"/>
        <v>0</v>
      </c>
      <c r="F39" s="129" t="str">
        <f t="shared" si="2"/>
        <v/>
      </c>
      <c r="G39" s="130" t="str">
        <f t="shared" si="2"/>
        <v/>
      </c>
      <c r="H39" s="126"/>
      <c r="I39" s="127"/>
      <c r="J39" s="155">
        <f t="shared" si="3"/>
        <v>0</v>
      </c>
      <c r="K39" s="155">
        <f t="shared" si="4"/>
        <v>0</v>
      </c>
      <c r="L39" s="129" t="str">
        <f t="shared" si="5"/>
        <v/>
      </c>
      <c r="M39" s="130" t="str">
        <f t="shared" si="5"/>
        <v/>
      </c>
      <c r="N39" s="131" t="str">
        <f t="shared" si="6"/>
        <v/>
      </c>
      <c r="O39" s="132" t="str">
        <f t="shared" si="7"/>
        <v/>
      </c>
      <c r="P39" s="129" t="str">
        <f t="shared" si="8"/>
        <v/>
      </c>
      <c r="Q39" s="132" t="str">
        <f t="shared" si="9"/>
        <v/>
      </c>
      <c r="R39" s="326">
        <f t="shared" si="10"/>
        <v>0</v>
      </c>
      <c r="S39" s="327"/>
      <c r="T39" s="326">
        <f t="shared" si="11"/>
        <v>0</v>
      </c>
      <c r="U39" s="327"/>
      <c r="V39" s="326">
        <f t="shared" si="12"/>
        <v>0</v>
      </c>
      <c r="W39" s="328"/>
      <c r="X39" s="133"/>
      <c r="Y39" s="134">
        <f t="shared" si="13"/>
        <v>0</v>
      </c>
      <c r="Z39" s="135" t="str">
        <f t="shared" si="14"/>
        <v/>
      </c>
      <c r="AB39" s="37">
        <f t="shared" si="15"/>
        <v>-7</v>
      </c>
      <c r="AC39" s="37">
        <f t="shared" si="16"/>
        <v>0</v>
      </c>
      <c r="AD39" s="37">
        <f t="shared" si="17"/>
        <v>-8</v>
      </c>
      <c r="AE39" s="37">
        <f t="shared" si="16"/>
        <v>0</v>
      </c>
      <c r="AF39" s="37">
        <f t="shared" si="18"/>
        <v>0</v>
      </c>
      <c r="AG39" s="37"/>
      <c r="AH39" s="136"/>
    </row>
    <row r="40" spans="1:34" ht="17.5" customHeight="1">
      <c r="A40" s="38" t="s">
        <v>116</v>
      </c>
      <c r="B40" s="126">
        <v>10</v>
      </c>
      <c r="C40" s="127">
        <v>0</v>
      </c>
      <c r="D40" s="155">
        <f t="shared" si="0"/>
        <v>10</v>
      </c>
      <c r="E40" s="155">
        <f t="shared" si="1"/>
        <v>0</v>
      </c>
      <c r="F40" s="129">
        <f t="shared" si="2"/>
        <v>10</v>
      </c>
      <c r="G40" s="130">
        <f t="shared" si="2"/>
        <v>0</v>
      </c>
      <c r="H40" s="151">
        <v>20</v>
      </c>
      <c r="I40" s="152">
        <v>15</v>
      </c>
      <c r="J40" s="155">
        <f t="shared" si="3"/>
        <v>20</v>
      </c>
      <c r="K40" s="155">
        <f t="shared" si="4"/>
        <v>15</v>
      </c>
      <c r="L40" s="129">
        <f t="shared" si="5"/>
        <v>20</v>
      </c>
      <c r="M40" s="130">
        <f t="shared" si="5"/>
        <v>15</v>
      </c>
      <c r="N40" s="131">
        <f t="shared" si="6"/>
        <v>10</v>
      </c>
      <c r="O40" s="132">
        <f t="shared" si="7"/>
        <v>0</v>
      </c>
      <c r="P40" s="129">
        <f t="shared" si="8"/>
        <v>20</v>
      </c>
      <c r="Q40" s="132">
        <f t="shared" si="9"/>
        <v>0.25</v>
      </c>
      <c r="R40" s="326">
        <f t="shared" si="10"/>
        <v>10</v>
      </c>
      <c r="S40" s="327"/>
      <c r="T40" s="326">
        <f t="shared" si="11"/>
        <v>20.25</v>
      </c>
      <c r="U40" s="327"/>
      <c r="V40" s="326">
        <f t="shared" si="12"/>
        <v>10.25</v>
      </c>
      <c r="W40" s="328"/>
      <c r="X40" s="133">
        <v>1</v>
      </c>
      <c r="Y40" s="134">
        <f t="shared" si="13"/>
        <v>9.25</v>
      </c>
      <c r="Z40" s="135">
        <f t="shared" si="14"/>
        <v>1.25</v>
      </c>
      <c r="AA40" s="154"/>
      <c r="AB40" s="37">
        <f t="shared" si="15"/>
        <v>2.25</v>
      </c>
      <c r="AC40" s="37">
        <f t="shared" si="16"/>
        <v>2.25</v>
      </c>
      <c r="AD40" s="37">
        <f t="shared" si="17"/>
        <v>1.25</v>
      </c>
      <c r="AE40" s="37">
        <f t="shared" si="16"/>
        <v>1.25</v>
      </c>
      <c r="AF40" s="37">
        <f t="shared" si="18"/>
        <v>1</v>
      </c>
      <c r="AG40" s="37"/>
      <c r="AH40" s="136"/>
    </row>
    <row r="41" spans="1:34" ht="17.5" customHeight="1">
      <c r="A41" s="38" t="s">
        <v>117</v>
      </c>
      <c r="B41" s="126">
        <v>10</v>
      </c>
      <c r="C41" s="127">
        <v>0</v>
      </c>
      <c r="D41" s="155">
        <f t="shared" si="0"/>
        <v>10</v>
      </c>
      <c r="E41" s="155">
        <f t="shared" si="1"/>
        <v>0</v>
      </c>
      <c r="F41" s="129">
        <f t="shared" si="2"/>
        <v>10</v>
      </c>
      <c r="G41" s="130">
        <f t="shared" si="2"/>
        <v>0</v>
      </c>
      <c r="H41" s="151">
        <v>20</v>
      </c>
      <c r="I41" s="152">
        <v>0</v>
      </c>
      <c r="J41" s="155">
        <f t="shared" si="3"/>
        <v>20</v>
      </c>
      <c r="K41" s="155">
        <f t="shared" si="4"/>
        <v>0</v>
      </c>
      <c r="L41" s="129">
        <f t="shared" si="5"/>
        <v>20</v>
      </c>
      <c r="M41" s="130">
        <f t="shared" si="5"/>
        <v>0</v>
      </c>
      <c r="N41" s="131">
        <f t="shared" si="6"/>
        <v>10</v>
      </c>
      <c r="O41" s="132">
        <f t="shared" si="7"/>
        <v>0</v>
      </c>
      <c r="P41" s="129">
        <f t="shared" si="8"/>
        <v>20</v>
      </c>
      <c r="Q41" s="132">
        <f t="shared" si="9"/>
        <v>0</v>
      </c>
      <c r="R41" s="326">
        <f t="shared" si="10"/>
        <v>10</v>
      </c>
      <c r="S41" s="327"/>
      <c r="T41" s="326">
        <f t="shared" si="11"/>
        <v>20</v>
      </c>
      <c r="U41" s="327"/>
      <c r="V41" s="326">
        <f t="shared" si="12"/>
        <v>10</v>
      </c>
      <c r="W41" s="328"/>
      <c r="X41" s="133">
        <v>1</v>
      </c>
      <c r="Y41" s="134">
        <f t="shared" si="13"/>
        <v>9</v>
      </c>
      <c r="Z41" s="135">
        <f t="shared" si="14"/>
        <v>1</v>
      </c>
      <c r="AB41" s="37">
        <f t="shared" si="15"/>
        <v>2</v>
      </c>
      <c r="AC41" s="37">
        <f t="shared" si="16"/>
        <v>2</v>
      </c>
      <c r="AD41" s="37">
        <f t="shared" si="17"/>
        <v>1</v>
      </c>
      <c r="AE41" s="37">
        <f t="shared" si="16"/>
        <v>1</v>
      </c>
      <c r="AF41" s="37">
        <f t="shared" si="18"/>
        <v>1</v>
      </c>
      <c r="AG41" s="37"/>
      <c r="AH41" s="136"/>
    </row>
    <row r="42" spans="1:34" ht="17.5" customHeight="1">
      <c r="A42" s="38" t="s">
        <v>118</v>
      </c>
      <c r="B42" s="126">
        <v>10</v>
      </c>
      <c r="C42" s="127">
        <v>0</v>
      </c>
      <c r="D42" s="155">
        <f t="shared" si="0"/>
        <v>10</v>
      </c>
      <c r="E42" s="155">
        <f t="shared" si="1"/>
        <v>0</v>
      </c>
      <c r="F42" s="129">
        <f t="shared" si="2"/>
        <v>10</v>
      </c>
      <c r="G42" s="130">
        <f t="shared" si="2"/>
        <v>0</v>
      </c>
      <c r="H42" s="151">
        <v>22</v>
      </c>
      <c r="I42" s="152">
        <v>0</v>
      </c>
      <c r="J42" s="155">
        <f t="shared" si="3"/>
        <v>22</v>
      </c>
      <c r="K42" s="155">
        <f t="shared" si="4"/>
        <v>0</v>
      </c>
      <c r="L42" s="129">
        <f t="shared" si="5"/>
        <v>22</v>
      </c>
      <c r="M42" s="130">
        <f t="shared" si="5"/>
        <v>0</v>
      </c>
      <c r="N42" s="131">
        <f t="shared" si="6"/>
        <v>10</v>
      </c>
      <c r="O42" s="132">
        <f t="shared" si="7"/>
        <v>0</v>
      </c>
      <c r="P42" s="129">
        <f t="shared" si="8"/>
        <v>22</v>
      </c>
      <c r="Q42" s="132">
        <f t="shared" si="9"/>
        <v>0</v>
      </c>
      <c r="R42" s="326">
        <f t="shared" si="10"/>
        <v>10</v>
      </c>
      <c r="S42" s="327"/>
      <c r="T42" s="326">
        <f t="shared" si="11"/>
        <v>22</v>
      </c>
      <c r="U42" s="327"/>
      <c r="V42" s="326">
        <f t="shared" si="12"/>
        <v>12</v>
      </c>
      <c r="W42" s="328"/>
      <c r="X42" s="133">
        <v>1</v>
      </c>
      <c r="Y42" s="134">
        <f t="shared" si="13"/>
        <v>11</v>
      </c>
      <c r="Z42" s="135">
        <f t="shared" si="14"/>
        <v>3</v>
      </c>
      <c r="AB42" s="37">
        <f t="shared" si="15"/>
        <v>4</v>
      </c>
      <c r="AC42" s="37">
        <f t="shared" si="16"/>
        <v>4</v>
      </c>
      <c r="AD42" s="37">
        <f t="shared" si="17"/>
        <v>3</v>
      </c>
      <c r="AE42" s="37">
        <f t="shared" si="16"/>
        <v>3</v>
      </c>
      <c r="AF42" s="37">
        <f t="shared" si="18"/>
        <v>1</v>
      </c>
      <c r="AG42" s="37"/>
      <c r="AH42" s="136"/>
    </row>
    <row r="43" spans="1:34" ht="17.5" customHeight="1">
      <c r="A43" s="38" t="s">
        <v>119</v>
      </c>
      <c r="B43" s="126">
        <v>10</v>
      </c>
      <c r="C43" s="127">
        <v>0</v>
      </c>
      <c r="D43" s="155">
        <f t="shared" si="0"/>
        <v>10</v>
      </c>
      <c r="E43" s="155">
        <f t="shared" si="1"/>
        <v>0</v>
      </c>
      <c r="F43" s="129">
        <f t="shared" si="2"/>
        <v>10</v>
      </c>
      <c r="G43" s="130">
        <f t="shared" si="2"/>
        <v>0</v>
      </c>
      <c r="H43" s="151">
        <v>21</v>
      </c>
      <c r="I43" s="152">
        <v>15</v>
      </c>
      <c r="J43" s="155">
        <f t="shared" si="3"/>
        <v>21</v>
      </c>
      <c r="K43" s="155">
        <f t="shared" si="4"/>
        <v>15</v>
      </c>
      <c r="L43" s="129">
        <f t="shared" si="5"/>
        <v>21</v>
      </c>
      <c r="M43" s="130">
        <f t="shared" si="5"/>
        <v>15</v>
      </c>
      <c r="N43" s="131">
        <f t="shared" si="6"/>
        <v>10</v>
      </c>
      <c r="O43" s="132">
        <f t="shared" si="7"/>
        <v>0</v>
      </c>
      <c r="P43" s="129">
        <f t="shared" si="8"/>
        <v>21</v>
      </c>
      <c r="Q43" s="132">
        <f t="shared" si="9"/>
        <v>0.25</v>
      </c>
      <c r="R43" s="326">
        <f t="shared" si="10"/>
        <v>10</v>
      </c>
      <c r="S43" s="327"/>
      <c r="T43" s="326">
        <f t="shared" si="11"/>
        <v>21.25</v>
      </c>
      <c r="U43" s="327"/>
      <c r="V43" s="326">
        <f t="shared" si="12"/>
        <v>11.25</v>
      </c>
      <c r="W43" s="328"/>
      <c r="X43" s="133">
        <v>1</v>
      </c>
      <c r="Y43" s="134">
        <f t="shared" si="13"/>
        <v>10.25</v>
      </c>
      <c r="Z43" s="135">
        <f t="shared" si="14"/>
        <v>2.25</v>
      </c>
      <c r="AB43" s="37">
        <f t="shared" si="15"/>
        <v>3.25</v>
      </c>
      <c r="AC43" s="37">
        <f t="shared" si="16"/>
        <v>3.25</v>
      </c>
      <c r="AD43" s="37">
        <f t="shared" si="17"/>
        <v>2.25</v>
      </c>
      <c r="AE43" s="37">
        <f t="shared" si="16"/>
        <v>2.25</v>
      </c>
      <c r="AF43" s="37">
        <f t="shared" si="18"/>
        <v>1</v>
      </c>
      <c r="AG43" s="37"/>
      <c r="AH43" s="136"/>
    </row>
    <row r="44" spans="1:34" ht="17.5" customHeight="1">
      <c r="A44" s="38" t="s">
        <v>120</v>
      </c>
      <c r="B44" s="126">
        <v>10</v>
      </c>
      <c r="C44" s="127">
        <v>0</v>
      </c>
      <c r="D44" s="155">
        <f t="shared" si="0"/>
        <v>10</v>
      </c>
      <c r="E44" s="155">
        <f t="shared" si="1"/>
        <v>0</v>
      </c>
      <c r="F44" s="129">
        <f t="shared" si="2"/>
        <v>10</v>
      </c>
      <c r="G44" s="130">
        <f t="shared" si="2"/>
        <v>0</v>
      </c>
      <c r="H44" s="151">
        <v>19</v>
      </c>
      <c r="I44" s="152">
        <v>45</v>
      </c>
      <c r="J44" s="155">
        <f t="shared" si="3"/>
        <v>19</v>
      </c>
      <c r="K44" s="155">
        <f t="shared" si="4"/>
        <v>45</v>
      </c>
      <c r="L44" s="129">
        <f t="shared" si="5"/>
        <v>19</v>
      </c>
      <c r="M44" s="130">
        <f t="shared" si="5"/>
        <v>45</v>
      </c>
      <c r="N44" s="131">
        <f t="shared" si="6"/>
        <v>10</v>
      </c>
      <c r="O44" s="132">
        <f t="shared" si="7"/>
        <v>0</v>
      </c>
      <c r="P44" s="129">
        <f t="shared" si="8"/>
        <v>19</v>
      </c>
      <c r="Q44" s="132">
        <f t="shared" si="9"/>
        <v>0.75</v>
      </c>
      <c r="R44" s="340">
        <f t="shared" si="10"/>
        <v>10</v>
      </c>
      <c r="S44" s="341"/>
      <c r="T44" s="340">
        <f t="shared" si="11"/>
        <v>19.75</v>
      </c>
      <c r="U44" s="341"/>
      <c r="V44" s="340">
        <f t="shared" si="12"/>
        <v>9.75</v>
      </c>
      <c r="W44" s="342"/>
      <c r="X44" s="133">
        <v>1</v>
      </c>
      <c r="Y44" s="134">
        <f t="shared" si="13"/>
        <v>8.75</v>
      </c>
      <c r="Z44" s="135">
        <f t="shared" si="14"/>
        <v>0.75</v>
      </c>
      <c r="AB44" s="37">
        <f t="shared" si="15"/>
        <v>1.75</v>
      </c>
      <c r="AC44" s="37">
        <f t="shared" si="16"/>
        <v>1.75</v>
      </c>
      <c r="AD44" s="37">
        <f t="shared" si="17"/>
        <v>0.75</v>
      </c>
      <c r="AE44" s="37">
        <f t="shared" si="16"/>
        <v>0.75</v>
      </c>
      <c r="AF44" s="37">
        <f t="shared" si="18"/>
        <v>1</v>
      </c>
      <c r="AG44" s="37"/>
      <c r="AH44" s="136"/>
    </row>
    <row r="45" spans="1:34" ht="17.5" customHeight="1">
      <c r="A45" s="38" t="s">
        <v>121</v>
      </c>
      <c r="B45" s="126"/>
      <c r="C45" s="127"/>
      <c r="D45" s="155">
        <f t="shared" si="0"/>
        <v>0</v>
      </c>
      <c r="E45" s="155">
        <f t="shared" si="1"/>
        <v>0</v>
      </c>
      <c r="F45" s="129" t="str">
        <f t="shared" si="2"/>
        <v/>
      </c>
      <c r="G45" s="130" t="str">
        <f t="shared" si="2"/>
        <v/>
      </c>
      <c r="H45" s="151"/>
      <c r="I45" s="152"/>
      <c r="J45" s="155">
        <f t="shared" si="3"/>
        <v>0</v>
      </c>
      <c r="K45" s="155">
        <f t="shared" si="4"/>
        <v>0</v>
      </c>
      <c r="L45" s="129" t="str">
        <f t="shared" si="5"/>
        <v/>
      </c>
      <c r="M45" s="130" t="str">
        <f t="shared" si="5"/>
        <v/>
      </c>
      <c r="N45" s="131" t="str">
        <f t="shared" si="6"/>
        <v/>
      </c>
      <c r="O45" s="132" t="str">
        <f t="shared" si="7"/>
        <v/>
      </c>
      <c r="P45" s="129" t="str">
        <f t="shared" si="8"/>
        <v/>
      </c>
      <c r="Q45" s="132" t="str">
        <f t="shared" si="9"/>
        <v/>
      </c>
      <c r="R45" s="337">
        <f t="shared" si="10"/>
        <v>0</v>
      </c>
      <c r="S45" s="338"/>
      <c r="T45" s="337">
        <f t="shared" si="11"/>
        <v>0</v>
      </c>
      <c r="U45" s="338"/>
      <c r="V45" s="337">
        <f t="shared" si="12"/>
        <v>0</v>
      </c>
      <c r="W45" s="339"/>
      <c r="X45" s="133"/>
      <c r="Y45" s="134">
        <f t="shared" si="13"/>
        <v>0</v>
      </c>
      <c r="Z45" s="135" t="str">
        <f t="shared" si="14"/>
        <v/>
      </c>
      <c r="AB45" s="37">
        <f t="shared" si="15"/>
        <v>-7</v>
      </c>
      <c r="AC45" s="37">
        <f t="shared" si="16"/>
        <v>0</v>
      </c>
      <c r="AD45" s="37">
        <f t="shared" si="17"/>
        <v>-8</v>
      </c>
      <c r="AE45" s="37">
        <f t="shared" si="16"/>
        <v>0</v>
      </c>
      <c r="AF45" s="37">
        <f t="shared" si="18"/>
        <v>0</v>
      </c>
      <c r="AG45" s="37"/>
      <c r="AH45" s="136"/>
    </row>
    <row r="46" spans="1:34" ht="17.5" customHeight="1">
      <c r="A46" s="38" t="s">
        <v>122</v>
      </c>
      <c r="B46" s="126"/>
      <c r="C46" s="127"/>
      <c r="D46" s="155">
        <f t="shared" si="0"/>
        <v>0</v>
      </c>
      <c r="E46" s="155">
        <f t="shared" si="1"/>
        <v>0</v>
      </c>
      <c r="F46" s="129" t="str">
        <f t="shared" ref="F46:G61" si="19">IF(B46="","",D46)</f>
        <v/>
      </c>
      <c r="G46" s="130" t="str">
        <f t="shared" si="19"/>
        <v/>
      </c>
      <c r="H46" s="126"/>
      <c r="I46" s="127"/>
      <c r="J46" s="155">
        <f t="shared" si="3"/>
        <v>0</v>
      </c>
      <c r="K46" s="155">
        <f t="shared" si="4"/>
        <v>0</v>
      </c>
      <c r="L46" s="129" t="str">
        <f t="shared" ref="L46:M61" si="20">IF(H46="","",J46)</f>
        <v/>
      </c>
      <c r="M46" s="130" t="str">
        <f t="shared" si="20"/>
        <v/>
      </c>
      <c r="N46" s="131" t="str">
        <f t="shared" si="6"/>
        <v/>
      </c>
      <c r="O46" s="132" t="str">
        <f t="shared" si="7"/>
        <v/>
      </c>
      <c r="P46" s="129" t="str">
        <f t="shared" si="8"/>
        <v/>
      </c>
      <c r="Q46" s="132" t="str">
        <f t="shared" si="9"/>
        <v/>
      </c>
      <c r="R46" s="326">
        <f t="shared" si="10"/>
        <v>0</v>
      </c>
      <c r="S46" s="327"/>
      <c r="T46" s="326">
        <f t="shared" si="11"/>
        <v>0</v>
      </c>
      <c r="U46" s="327"/>
      <c r="V46" s="326">
        <f t="shared" si="12"/>
        <v>0</v>
      </c>
      <c r="W46" s="328"/>
      <c r="X46" s="133"/>
      <c r="Y46" s="134">
        <f t="shared" si="13"/>
        <v>0</v>
      </c>
      <c r="Z46" s="135" t="str">
        <f t="shared" si="14"/>
        <v/>
      </c>
      <c r="AB46" s="37">
        <f t="shared" si="15"/>
        <v>-7</v>
      </c>
      <c r="AC46" s="37">
        <f t="shared" ref="AC46:AC61" si="21">IF(AB46&lt;0,0,AB46)</f>
        <v>0</v>
      </c>
      <c r="AD46" s="37">
        <f t="shared" si="17"/>
        <v>-8</v>
      </c>
      <c r="AE46" s="37">
        <f t="shared" ref="AE46:AE61" si="22">IF(AD46&lt;0,0,AD46)</f>
        <v>0</v>
      </c>
      <c r="AF46" s="37">
        <f t="shared" si="18"/>
        <v>0</v>
      </c>
      <c r="AG46" s="37"/>
      <c r="AH46" s="136"/>
    </row>
    <row r="47" spans="1:34" ht="17.5" customHeight="1">
      <c r="A47" s="38" t="s">
        <v>123</v>
      </c>
      <c r="B47" s="126">
        <v>10</v>
      </c>
      <c r="C47" s="127">
        <v>0</v>
      </c>
      <c r="D47" s="155">
        <f t="shared" si="0"/>
        <v>10</v>
      </c>
      <c r="E47" s="155">
        <f t="shared" si="1"/>
        <v>0</v>
      </c>
      <c r="F47" s="129">
        <f t="shared" si="19"/>
        <v>10</v>
      </c>
      <c r="G47" s="130">
        <f t="shared" si="19"/>
        <v>0</v>
      </c>
      <c r="H47" s="126">
        <v>20</v>
      </c>
      <c r="I47" s="127">
        <v>15</v>
      </c>
      <c r="J47" s="155">
        <f t="shared" si="3"/>
        <v>20</v>
      </c>
      <c r="K47" s="155">
        <f t="shared" si="4"/>
        <v>15</v>
      </c>
      <c r="L47" s="129">
        <f t="shared" si="20"/>
        <v>20</v>
      </c>
      <c r="M47" s="130">
        <f t="shared" si="20"/>
        <v>15</v>
      </c>
      <c r="N47" s="131">
        <f t="shared" si="6"/>
        <v>10</v>
      </c>
      <c r="O47" s="132">
        <f t="shared" si="7"/>
        <v>0</v>
      </c>
      <c r="P47" s="129">
        <f t="shared" si="8"/>
        <v>20</v>
      </c>
      <c r="Q47" s="132">
        <f t="shared" si="9"/>
        <v>0.25</v>
      </c>
      <c r="R47" s="326">
        <f t="shared" si="10"/>
        <v>10</v>
      </c>
      <c r="S47" s="327"/>
      <c r="T47" s="326">
        <f t="shared" si="11"/>
        <v>20.25</v>
      </c>
      <c r="U47" s="327"/>
      <c r="V47" s="326">
        <f t="shared" si="12"/>
        <v>10.25</v>
      </c>
      <c r="W47" s="328"/>
      <c r="X47" s="133">
        <v>1</v>
      </c>
      <c r="Y47" s="134">
        <f t="shared" si="13"/>
        <v>9.25</v>
      </c>
      <c r="Z47" s="135">
        <f t="shared" si="14"/>
        <v>1.25</v>
      </c>
      <c r="AB47" s="37">
        <f t="shared" si="15"/>
        <v>2.25</v>
      </c>
      <c r="AC47" s="37">
        <f t="shared" si="21"/>
        <v>2.25</v>
      </c>
      <c r="AD47" s="37">
        <f t="shared" si="17"/>
        <v>1.25</v>
      </c>
      <c r="AE47" s="37">
        <f t="shared" si="22"/>
        <v>1.25</v>
      </c>
      <c r="AF47" s="37">
        <f t="shared" si="18"/>
        <v>1</v>
      </c>
      <c r="AG47" s="37"/>
      <c r="AH47" s="136"/>
    </row>
    <row r="48" spans="1:34" ht="17.5" customHeight="1">
      <c r="A48" s="38" t="s">
        <v>124</v>
      </c>
      <c r="B48" s="126">
        <v>10</v>
      </c>
      <c r="C48" s="127">
        <v>0</v>
      </c>
      <c r="D48" s="155">
        <f t="shared" si="0"/>
        <v>10</v>
      </c>
      <c r="E48" s="155">
        <f t="shared" si="1"/>
        <v>0</v>
      </c>
      <c r="F48" s="129">
        <f t="shared" si="19"/>
        <v>10</v>
      </c>
      <c r="G48" s="130">
        <f t="shared" si="19"/>
        <v>0</v>
      </c>
      <c r="H48" s="126">
        <v>22</v>
      </c>
      <c r="I48" s="127">
        <v>30</v>
      </c>
      <c r="J48" s="155">
        <f t="shared" si="3"/>
        <v>22</v>
      </c>
      <c r="K48" s="155">
        <f t="shared" si="4"/>
        <v>30</v>
      </c>
      <c r="L48" s="129">
        <f t="shared" si="20"/>
        <v>22</v>
      </c>
      <c r="M48" s="130">
        <f t="shared" si="20"/>
        <v>30</v>
      </c>
      <c r="N48" s="131">
        <f t="shared" si="6"/>
        <v>10</v>
      </c>
      <c r="O48" s="132">
        <f t="shared" si="7"/>
        <v>0</v>
      </c>
      <c r="P48" s="129">
        <f t="shared" si="8"/>
        <v>22</v>
      </c>
      <c r="Q48" s="132">
        <f t="shared" si="9"/>
        <v>0.5</v>
      </c>
      <c r="R48" s="326">
        <f t="shared" si="10"/>
        <v>10</v>
      </c>
      <c r="S48" s="327"/>
      <c r="T48" s="326">
        <f t="shared" si="11"/>
        <v>22.5</v>
      </c>
      <c r="U48" s="327"/>
      <c r="V48" s="326">
        <f t="shared" si="12"/>
        <v>12.5</v>
      </c>
      <c r="W48" s="328"/>
      <c r="X48" s="133">
        <v>1</v>
      </c>
      <c r="Y48" s="134">
        <f t="shared" si="13"/>
        <v>11.5</v>
      </c>
      <c r="Z48" s="135">
        <f t="shared" si="14"/>
        <v>3.5</v>
      </c>
      <c r="AA48" s="154">
        <v>0.5</v>
      </c>
      <c r="AB48" s="37">
        <f t="shared" si="15"/>
        <v>4.5</v>
      </c>
      <c r="AC48" s="37">
        <f t="shared" si="21"/>
        <v>4.5</v>
      </c>
      <c r="AD48" s="37">
        <f t="shared" si="17"/>
        <v>3.5</v>
      </c>
      <c r="AE48" s="37">
        <f t="shared" si="22"/>
        <v>3.5</v>
      </c>
      <c r="AF48" s="37">
        <f t="shared" si="18"/>
        <v>1</v>
      </c>
      <c r="AG48" s="37"/>
      <c r="AH48" s="136"/>
    </row>
    <row r="49" spans="1:34" ht="17.5" customHeight="1">
      <c r="A49" s="38" t="s">
        <v>125</v>
      </c>
      <c r="B49" s="126">
        <v>10</v>
      </c>
      <c r="C49" s="127">
        <v>0</v>
      </c>
      <c r="D49" s="155">
        <f t="shared" si="0"/>
        <v>10</v>
      </c>
      <c r="E49" s="155">
        <f t="shared" si="1"/>
        <v>0</v>
      </c>
      <c r="F49" s="129">
        <f t="shared" si="19"/>
        <v>10</v>
      </c>
      <c r="G49" s="130">
        <f t="shared" si="19"/>
        <v>0</v>
      </c>
      <c r="H49" s="126">
        <v>23</v>
      </c>
      <c r="I49" s="127">
        <v>0</v>
      </c>
      <c r="J49" s="155">
        <f t="shared" si="3"/>
        <v>23</v>
      </c>
      <c r="K49" s="155">
        <f t="shared" si="4"/>
        <v>0</v>
      </c>
      <c r="L49" s="129">
        <f t="shared" si="20"/>
        <v>23</v>
      </c>
      <c r="M49" s="130">
        <f t="shared" si="20"/>
        <v>0</v>
      </c>
      <c r="N49" s="131">
        <f t="shared" si="6"/>
        <v>10</v>
      </c>
      <c r="O49" s="132">
        <f t="shared" si="7"/>
        <v>0</v>
      </c>
      <c r="P49" s="129">
        <f t="shared" si="8"/>
        <v>23</v>
      </c>
      <c r="Q49" s="132">
        <f t="shared" si="9"/>
        <v>0</v>
      </c>
      <c r="R49" s="326">
        <f t="shared" si="10"/>
        <v>10</v>
      </c>
      <c r="S49" s="327"/>
      <c r="T49" s="326">
        <f t="shared" si="11"/>
        <v>23</v>
      </c>
      <c r="U49" s="327"/>
      <c r="V49" s="326">
        <f t="shared" si="12"/>
        <v>13</v>
      </c>
      <c r="W49" s="328"/>
      <c r="X49" s="133">
        <v>1</v>
      </c>
      <c r="Y49" s="134">
        <f t="shared" si="13"/>
        <v>12</v>
      </c>
      <c r="Z49" s="135">
        <f t="shared" si="14"/>
        <v>4</v>
      </c>
      <c r="AA49" s="154">
        <v>1</v>
      </c>
      <c r="AB49" s="37">
        <f t="shared" si="15"/>
        <v>5</v>
      </c>
      <c r="AC49" s="37">
        <f t="shared" si="21"/>
        <v>5</v>
      </c>
      <c r="AD49" s="37">
        <f t="shared" si="17"/>
        <v>4</v>
      </c>
      <c r="AE49" s="37">
        <f t="shared" si="22"/>
        <v>4</v>
      </c>
      <c r="AF49" s="37">
        <f t="shared" si="18"/>
        <v>1</v>
      </c>
      <c r="AG49" s="37"/>
      <c r="AH49" s="136"/>
    </row>
    <row r="50" spans="1:34" ht="17.5" customHeight="1">
      <c r="A50" s="38" t="s">
        <v>126</v>
      </c>
      <c r="B50" s="126">
        <v>10</v>
      </c>
      <c r="C50" s="127">
        <v>0</v>
      </c>
      <c r="D50" s="155">
        <f>IF(AND(C50&gt;=46,C50&lt;=59),B50+1,B50)</f>
        <v>10</v>
      </c>
      <c r="E50" s="155">
        <f>IF(C50&gt;0,VLOOKUP(C50,$A$7:$H$10,7,TRUE),0)</f>
        <v>0</v>
      </c>
      <c r="F50" s="129">
        <f>IF(B50="","",D50)</f>
        <v>10</v>
      </c>
      <c r="G50" s="130">
        <f>IF(C50="","",E50)</f>
        <v>0</v>
      </c>
      <c r="H50" s="126">
        <v>21</v>
      </c>
      <c r="I50" s="127">
        <v>0</v>
      </c>
      <c r="J50" s="155">
        <f t="shared" si="3"/>
        <v>21</v>
      </c>
      <c r="K50" s="155">
        <f t="shared" si="4"/>
        <v>0</v>
      </c>
      <c r="L50" s="129">
        <f t="shared" si="20"/>
        <v>21</v>
      </c>
      <c r="M50" s="130">
        <f t="shared" si="20"/>
        <v>0</v>
      </c>
      <c r="N50" s="131">
        <f t="shared" si="6"/>
        <v>10</v>
      </c>
      <c r="O50" s="132">
        <f t="shared" si="7"/>
        <v>0</v>
      </c>
      <c r="P50" s="129">
        <f t="shared" si="8"/>
        <v>21</v>
      </c>
      <c r="Q50" s="132">
        <f t="shared" si="9"/>
        <v>0</v>
      </c>
      <c r="R50" s="326">
        <f t="shared" si="10"/>
        <v>10</v>
      </c>
      <c r="S50" s="327"/>
      <c r="T50" s="326">
        <f t="shared" si="11"/>
        <v>21</v>
      </c>
      <c r="U50" s="327"/>
      <c r="V50" s="326">
        <f t="shared" si="12"/>
        <v>11</v>
      </c>
      <c r="W50" s="328"/>
      <c r="X50" s="133">
        <v>1</v>
      </c>
      <c r="Y50" s="134">
        <f t="shared" si="13"/>
        <v>10</v>
      </c>
      <c r="Z50" s="135">
        <f t="shared" si="14"/>
        <v>2</v>
      </c>
      <c r="AB50" s="37">
        <f t="shared" si="15"/>
        <v>3</v>
      </c>
      <c r="AC50" s="37">
        <f t="shared" si="21"/>
        <v>3</v>
      </c>
      <c r="AD50" s="37">
        <f t="shared" si="17"/>
        <v>2</v>
      </c>
      <c r="AE50" s="37">
        <f t="shared" si="22"/>
        <v>2</v>
      </c>
      <c r="AF50" s="37">
        <f t="shared" si="18"/>
        <v>1</v>
      </c>
      <c r="AG50" s="37"/>
      <c r="AH50" s="136"/>
    </row>
    <row r="51" spans="1:34" ht="17.5" customHeight="1">
      <c r="A51" s="38" t="s">
        <v>127</v>
      </c>
      <c r="B51" s="126">
        <v>10</v>
      </c>
      <c r="C51" s="127">
        <v>0</v>
      </c>
      <c r="D51" s="155">
        <f>IF(AND(C51&gt;=46,C51&lt;=59),B51+1,B51)</f>
        <v>10</v>
      </c>
      <c r="E51" s="155">
        <f>IF(C51&gt;0,VLOOKUP(C51,$A$7:$H$10,7,TRUE),0)</f>
        <v>0</v>
      </c>
      <c r="F51" s="129">
        <f>IF(B51="","",D51)</f>
        <v>10</v>
      </c>
      <c r="G51" s="130">
        <f>IF(C51="","",E51)</f>
        <v>0</v>
      </c>
      <c r="H51" s="126">
        <v>21</v>
      </c>
      <c r="I51" s="127">
        <v>0</v>
      </c>
      <c r="J51" s="155">
        <f t="shared" si="3"/>
        <v>21</v>
      </c>
      <c r="K51" s="155">
        <f t="shared" si="4"/>
        <v>0</v>
      </c>
      <c r="L51" s="129">
        <f t="shared" si="20"/>
        <v>21</v>
      </c>
      <c r="M51" s="130">
        <f t="shared" si="20"/>
        <v>0</v>
      </c>
      <c r="N51" s="131">
        <f t="shared" si="6"/>
        <v>10</v>
      </c>
      <c r="O51" s="132">
        <f t="shared" si="7"/>
        <v>0</v>
      </c>
      <c r="P51" s="129">
        <f t="shared" si="8"/>
        <v>21</v>
      </c>
      <c r="Q51" s="132">
        <f t="shared" si="9"/>
        <v>0</v>
      </c>
      <c r="R51" s="340">
        <f t="shared" si="10"/>
        <v>10</v>
      </c>
      <c r="S51" s="341"/>
      <c r="T51" s="340">
        <f t="shared" si="11"/>
        <v>21</v>
      </c>
      <c r="U51" s="341"/>
      <c r="V51" s="340">
        <f t="shared" si="12"/>
        <v>11</v>
      </c>
      <c r="W51" s="342"/>
      <c r="X51" s="133">
        <v>1</v>
      </c>
      <c r="Y51" s="134">
        <f t="shared" si="13"/>
        <v>10</v>
      </c>
      <c r="Z51" s="135">
        <f t="shared" si="14"/>
        <v>2</v>
      </c>
      <c r="AB51" s="37">
        <f t="shared" si="15"/>
        <v>3</v>
      </c>
      <c r="AC51" s="37">
        <f t="shared" si="21"/>
        <v>3</v>
      </c>
      <c r="AD51" s="37">
        <f t="shared" si="17"/>
        <v>2</v>
      </c>
      <c r="AE51" s="37">
        <f t="shared" si="22"/>
        <v>2</v>
      </c>
      <c r="AF51" s="37">
        <f t="shared" si="18"/>
        <v>1</v>
      </c>
      <c r="AG51" s="37"/>
      <c r="AH51" s="136"/>
    </row>
    <row r="52" spans="1:34" ht="17.5" customHeight="1">
      <c r="A52" s="38" t="s">
        <v>128</v>
      </c>
      <c r="B52" s="126"/>
      <c r="C52" s="127"/>
      <c r="D52" s="155">
        <f>IF(AND(C52&gt;=46,C52&lt;=59),B52+1,B52)</f>
        <v>0</v>
      </c>
      <c r="E52" s="155">
        <f>IF(C52&gt;0,VLOOKUP(C52,$A$7:$H$10,7,TRUE),0)</f>
        <v>0</v>
      </c>
      <c r="F52" s="129" t="str">
        <f t="shared" si="19"/>
        <v/>
      </c>
      <c r="G52" s="130" t="str">
        <f>IF(C52="","",E52)</f>
        <v/>
      </c>
      <c r="H52" s="126"/>
      <c r="I52" s="127"/>
      <c r="J52" s="155">
        <f t="shared" si="3"/>
        <v>0</v>
      </c>
      <c r="K52" s="155">
        <f t="shared" si="4"/>
        <v>0</v>
      </c>
      <c r="L52" s="129" t="str">
        <f t="shared" si="20"/>
        <v/>
      </c>
      <c r="M52" s="130" t="str">
        <f t="shared" si="20"/>
        <v/>
      </c>
      <c r="N52" s="131" t="str">
        <f t="shared" si="6"/>
        <v/>
      </c>
      <c r="O52" s="132" t="str">
        <f t="shared" si="7"/>
        <v/>
      </c>
      <c r="P52" s="129" t="str">
        <f t="shared" si="8"/>
        <v/>
      </c>
      <c r="Q52" s="132" t="str">
        <f t="shared" si="9"/>
        <v/>
      </c>
      <c r="R52" s="337">
        <f t="shared" si="10"/>
        <v>0</v>
      </c>
      <c r="S52" s="338"/>
      <c r="T52" s="337">
        <f t="shared" si="11"/>
        <v>0</v>
      </c>
      <c r="U52" s="338"/>
      <c r="V52" s="337">
        <f t="shared" si="12"/>
        <v>0</v>
      </c>
      <c r="W52" s="339"/>
      <c r="X52" s="133"/>
      <c r="Y52" s="134">
        <f t="shared" si="13"/>
        <v>0</v>
      </c>
      <c r="Z52" s="135" t="str">
        <f t="shared" si="14"/>
        <v/>
      </c>
      <c r="AB52" s="37">
        <f t="shared" si="15"/>
        <v>-7</v>
      </c>
      <c r="AC52" s="37">
        <f t="shared" si="21"/>
        <v>0</v>
      </c>
      <c r="AD52" s="37">
        <f t="shared" si="17"/>
        <v>-8</v>
      </c>
      <c r="AE52" s="37">
        <f t="shared" si="22"/>
        <v>0</v>
      </c>
      <c r="AF52" s="37">
        <f t="shared" si="18"/>
        <v>0</v>
      </c>
      <c r="AG52" s="37"/>
      <c r="AH52" s="136"/>
    </row>
    <row r="53" spans="1:34" ht="17.5" customHeight="1">
      <c r="A53" s="38" t="s">
        <v>129</v>
      </c>
      <c r="B53" s="126"/>
      <c r="C53" s="127"/>
      <c r="D53" s="155">
        <f t="shared" si="0"/>
        <v>0</v>
      </c>
      <c r="E53" s="155">
        <f t="shared" si="1"/>
        <v>0</v>
      </c>
      <c r="F53" s="129" t="str">
        <f t="shared" si="19"/>
        <v/>
      </c>
      <c r="G53" s="130" t="str">
        <f t="shared" si="19"/>
        <v/>
      </c>
      <c r="H53" s="126"/>
      <c r="I53" s="127"/>
      <c r="J53" s="155">
        <f t="shared" si="3"/>
        <v>0</v>
      </c>
      <c r="K53" s="155">
        <f t="shared" si="4"/>
        <v>0</v>
      </c>
      <c r="L53" s="129" t="str">
        <f t="shared" si="20"/>
        <v/>
      </c>
      <c r="M53" s="130" t="str">
        <f t="shared" si="20"/>
        <v/>
      </c>
      <c r="N53" s="131" t="str">
        <f t="shared" si="6"/>
        <v/>
      </c>
      <c r="O53" s="132" t="str">
        <f t="shared" si="7"/>
        <v/>
      </c>
      <c r="P53" s="129" t="str">
        <f t="shared" si="8"/>
        <v/>
      </c>
      <c r="Q53" s="132" t="str">
        <f t="shared" si="9"/>
        <v/>
      </c>
      <c r="R53" s="326">
        <f t="shared" si="10"/>
        <v>0</v>
      </c>
      <c r="S53" s="327"/>
      <c r="T53" s="326">
        <f t="shared" si="11"/>
        <v>0</v>
      </c>
      <c r="U53" s="327"/>
      <c r="V53" s="326">
        <f t="shared" si="12"/>
        <v>0</v>
      </c>
      <c r="W53" s="328"/>
      <c r="X53" s="133"/>
      <c r="Y53" s="134">
        <f t="shared" si="13"/>
        <v>0</v>
      </c>
      <c r="Z53" s="135" t="str">
        <f t="shared" si="14"/>
        <v/>
      </c>
      <c r="AB53" s="37">
        <f t="shared" si="15"/>
        <v>-7</v>
      </c>
      <c r="AC53" s="37">
        <f t="shared" si="21"/>
        <v>0</v>
      </c>
      <c r="AD53" s="37">
        <f t="shared" si="17"/>
        <v>-8</v>
      </c>
      <c r="AE53" s="37">
        <f t="shared" si="22"/>
        <v>0</v>
      </c>
      <c r="AF53" s="37">
        <f t="shared" si="18"/>
        <v>0</v>
      </c>
      <c r="AG53" s="37"/>
      <c r="AH53" s="136"/>
    </row>
    <row r="54" spans="1:34" ht="17.5" customHeight="1">
      <c r="A54" s="38" t="s">
        <v>130</v>
      </c>
      <c r="B54" s="156">
        <v>10</v>
      </c>
      <c r="C54" s="157">
        <v>0</v>
      </c>
      <c r="D54" s="155">
        <f>IF(AND(C54&gt;=46,C54&lt;=59),B54+1,B54)</f>
        <v>10</v>
      </c>
      <c r="E54" s="155">
        <f>IF(C54&gt;0,VLOOKUP(C54,$A$7:$H$10,7,TRUE),0)</f>
        <v>0</v>
      </c>
      <c r="F54" s="129">
        <f t="shared" si="19"/>
        <v>10</v>
      </c>
      <c r="G54" s="130">
        <f>IF(C54="","",E54)</f>
        <v>0</v>
      </c>
      <c r="H54" s="156">
        <v>19</v>
      </c>
      <c r="I54" s="157">
        <v>0</v>
      </c>
      <c r="J54" s="155">
        <f t="shared" si="3"/>
        <v>19</v>
      </c>
      <c r="K54" s="155">
        <f t="shared" si="4"/>
        <v>0</v>
      </c>
      <c r="L54" s="129">
        <f t="shared" si="20"/>
        <v>19</v>
      </c>
      <c r="M54" s="130">
        <f t="shared" si="20"/>
        <v>0</v>
      </c>
      <c r="N54" s="131">
        <f t="shared" si="6"/>
        <v>10</v>
      </c>
      <c r="O54" s="132">
        <f t="shared" si="7"/>
        <v>0</v>
      </c>
      <c r="P54" s="129">
        <f t="shared" si="8"/>
        <v>19</v>
      </c>
      <c r="Q54" s="132">
        <f t="shared" si="9"/>
        <v>0</v>
      </c>
      <c r="R54" s="326">
        <f t="shared" si="10"/>
        <v>10</v>
      </c>
      <c r="S54" s="327"/>
      <c r="T54" s="326">
        <f t="shared" si="11"/>
        <v>19</v>
      </c>
      <c r="U54" s="327"/>
      <c r="V54" s="326">
        <f t="shared" si="12"/>
        <v>9</v>
      </c>
      <c r="W54" s="328"/>
      <c r="X54" s="159">
        <v>1</v>
      </c>
      <c r="Y54" s="134">
        <f t="shared" si="13"/>
        <v>8</v>
      </c>
      <c r="Z54" s="135" t="str">
        <f t="shared" si="14"/>
        <v/>
      </c>
      <c r="AA54" s="161" t="s">
        <v>150</v>
      </c>
      <c r="AB54" s="37">
        <f t="shared" si="15"/>
        <v>1</v>
      </c>
      <c r="AC54" s="37">
        <f t="shared" si="21"/>
        <v>1</v>
      </c>
      <c r="AD54" s="37">
        <f t="shared" si="17"/>
        <v>0</v>
      </c>
      <c r="AE54" s="37">
        <f t="shared" si="22"/>
        <v>0</v>
      </c>
      <c r="AF54" s="37">
        <f t="shared" si="18"/>
        <v>1</v>
      </c>
      <c r="AG54" s="37"/>
      <c r="AH54" s="136"/>
    </row>
    <row r="55" spans="1:34" ht="17.5" customHeight="1">
      <c r="A55" s="38" t="s">
        <v>131</v>
      </c>
      <c r="B55" s="126">
        <v>10</v>
      </c>
      <c r="C55" s="127">
        <v>0</v>
      </c>
      <c r="D55" s="155">
        <f t="shared" si="0"/>
        <v>10</v>
      </c>
      <c r="E55" s="155">
        <f t="shared" si="1"/>
        <v>0</v>
      </c>
      <c r="F55" s="129">
        <f t="shared" si="19"/>
        <v>10</v>
      </c>
      <c r="G55" s="130">
        <f t="shared" si="19"/>
        <v>0</v>
      </c>
      <c r="H55" s="126">
        <v>22</v>
      </c>
      <c r="I55" s="127">
        <v>0</v>
      </c>
      <c r="J55" s="155">
        <f t="shared" si="3"/>
        <v>22</v>
      </c>
      <c r="K55" s="155">
        <f t="shared" si="4"/>
        <v>0</v>
      </c>
      <c r="L55" s="129">
        <f t="shared" si="20"/>
        <v>22</v>
      </c>
      <c r="M55" s="130">
        <f t="shared" si="20"/>
        <v>0</v>
      </c>
      <c r="N55" s="131">
        <f t="shared" si="6"/>
        <v>10</v>
      </c>
      <c r="O55" s="132">
        <f t="shared" si="7"/>
        <v>0</v>
      </c>
      <c r="P55" s="129">
        <f t="shared" si="8"/>
        <v>22</v>
      </c>
      <c r="Q55" s="132">
        <f t="shared" si="9"/>
        <v>0</v>
      </c>
      <c r="R55" s="326">
        <f t="shared" si="10"/>
        <v>10</v>
      </c>
      <c r="S55" s="327"/>
      <c r="T55" s="326">
        <f t="shared" si="11"/>
        <v>22</v>
      </c>
      <c r="U55" s="327"/>
      <c r="V55" s="326">
        <f t="shared" si="12"/>
        <v>12</v>
      </c>
      <c r="W55" s="328"/>
      <c r="X55" s="133">
        <v>1</v>
      </c>
      <c r="Y55" s="134">
        <f t="shared" si="13"/>
        <v>11</v>
      </c>
      <c r="Z55" s="135">
        <f t="shared" si="14"/>
        <v>3</v>
      </c>
      <c r="AB55" s="37">
        <f t="shared" si="15"/>
        <v>4</v>
      </c>
      <c r="AC55" s="37">
        <f t="shared" si="21"/>
        <v>4</v>
      </c>
      <c r="AD55" s="37">
        <f t="shared" si="17"/>
        <v>3</v>
      </c>
      <c r="AE55" s="37">
        <f t="shared" si="22"/>
        <v>3</v>
      </c>
      <c r="AF55" s="37">
        <f t="shared" si="18"/>
        <v>1</v>
      </c>
      <c r="AG55" s="37"/>
      <c r="AH55" s="136"/>
    </row>
    <row r="56" spans="1:34" ht="17.5" customHeight="1">
      <c r="A56" s="38" t="s">
        <v>132</v>
      </c>
      <c r="B56" s="126">
        <v>8</v>
      </c>
      <c r="C56" s="127">
        <v>15</v>
      </c>
      <c r="D56" s="155">
        <f t="shared" si="0"/>
        <v>8</v>
      </c>
      <c r="E56" s="155">
        <f t="shared" si="1"/>
        <v>15</v>
      </c>
      <c r="F56" s="129">
        <f t="shared" si="19"/>
        <v>8</v>
      </c>
      <c r="G56" s="130">
        <f t="shared" si="19"/>
        <v>15</v>
      </c>
      <c r="H56" s="126">
        <v>20</v>
      </c>
      <c r="I56" s="127">
        <v>0</v>
      </c>
      <c r="J56" s="155">
        <f t="shared" si="3"/>
        <v>20</v>
      </c>
      <c r="K56" s="155">
        <f t="shared" si="4"/>
        <v>0</v>
      </c>
      <c r="L56" s="129">
        <f t="shared" si="20"/>
        <v>20</v>
      </c>
      <c r="M56" s="130">
        <f t="shared" si="20"/>
        <v>0</v>
      </c>
      <c r="N56" s="131">
        <f t="shared" si="6"/>
        <v>8</v>
      </c>
      <c r="O56" s="132">
        <f t="shared" si="7"/>
        <v>0.25</v>
      </c>
      <c r="P56" s="129">
        <f t="shared" si="8"/>
        <v>20</v>
      </c>
      <c r="Q56" s="132">
        <f t="shared" si="9"/>
        <v>0</v>
      </c>
      <c r="R56" s="326">
        <f t="shared" si="10"/>
        <v>8.25</v>
      </c>
      <c r="S56" s="327"/>
      <c r="T56" s="326">
        <f t="shared" si="11"/>
        <v>20</v>
      </c>
      <c r="U56" s="327"/>
      <c r="V56" s="326">
        <f t="shared" si="12"/>
        <v>11.75</v>
      </c>
      <c r="W56" s="328"/>
      <c r="X56" s="133">
        <v>1</v>
      </c>
      <c r="Y56" s="134">
        <f t="shared" si="13"/>
        <v>10.75</v>
      </c>
      <c r="Z56" s="135">
        <f t="shared" si="14"/>
        <v>2.75</v>
      </c>
      <c r="AB56" s="37">
        <f t="shared" si="15"/>
        <v>3.75</v>
      </c>
      <c r="AC56" s="37">
        <f t="shared" si="21"/>
        <v>3.75</v>
      </c>
      <c r="AD56" s="37">
        <f t="shared" si="17"/>
        <v>2.75</v>
      </c>
      <c r="AE56" s="37">
        <f t="shared" si="22"/>
        <v>2.75</v>
      </c>
      <c r="AF56" s="37">
        <f t="shared" si="18"/>
        <v>1</v>
      </c>
      <c r="AG56" s="37"/>
      <c r="AH56" s="136"/>
    </row>
    <row r="57" spans="1:34" ht="17.5" customHeight="1">
      <c r="A57" s="38" t="s">
        <v>133</v>
      </c>
      <c r="B57" s="126">
        <v>10</v>
      </c>
      <c r="C57" s="127">
        <v>0</v>
      </c>
      <c r="D57" s="155">
        <f t="shared" si="0"/>
        <v>10</v>
      </c>
      <c r="E57" s="155">
        <f t="shared" si="1"/>
        <v>0</v>
      </c>
      <c r="F57" s="129">
        <f t="shared" si="19"/>
        <v>10</v>
      </c>
      <c r="G57" s="130">
        <f t="shared" si="19"/>
        <v>0</v>
      </c>
      <c r="H57" s="151">
        <v>20</v>
      </c>
      <c r="I57" s="152">
        <v>45</v>
      </c>
      <c r="J57" s="155">
        <f t="shared" si="3"/>
        <v>20</v>
      </c>
      <c r="K57" s="155">
        <f t="shared" si="4"/>
        <v>45</v>
      </c>
      <c r="L57" s="129">
        <f t="shared" si="20"/>
        <v>20</v>
      </c>
      <c r="M57" s="130">
        <f t="shared" si="20"/>
        <v>45</v>
      </c>
      <c r="N57" s="131">
        <f t="shared" si="6"/>
        <v>10</v>
      </c>
      <c r="O57" s="132">
        <f t="shared" si="7"/>
        <v>0</v>
      </c>
      <c r="P57" s="129">
        <f t="shared" si="8"/>
        <v>20</v>
      </c>
      <c r="Q57" s="132">
        <f t="shared" si="9"/>
        <v>0.75</v>
      </c>
      <c r="R57" s="326">
        <f t="shared" si="10"/>
        <v>10</v>
      </c>
      <c r="S57" s="327"/>
      <c r="T57" s="326">
        <f t="shared" si="11"/>
        <v>20.75</v>
      </c>
      <c r="U57" s="327"/>
      <c r="V57" s="326">
        <f t="shared" si="12"/>
        <v>10.75</v>
      </c>
      <c r="W57" s="328"/>
      <c r="X57" s="133">
        <v>1</v>
      </c>
      <c r="Y57" s="134">
        <f t="shared" si="13"/>
        <v>9.75</v>
      </c>
      <c r="Z57" s="135">
        <f t="shared" si="14"/>
        <v>1.75</v>
      </c>
      <c r="AB57" s="37">
        <f t="shared" si="15"/>
        <v>2.75</v>
      </c>
      <c r="AC57" s="37">
        <f t="shared" si="21"/>
        <v>2.75</v>
      </c>
      <c r="AD57" s="37">
        <f t="shared" si="17"/>
        <v>1.75</v>
      </c>
      <c r="AE57" s="37">
        <f t="shared" si="22"/>
        <v>1.75</v>
      </c>
      <c r="AF57" s="37">
        <f t="shared" si="18"/>
        <v>1</v>
      </c>
      <c r="AG57" s="37"/>
      <c r="AH57" s="136"/>
    </row>
    <row r="58" spans="1:34" ht="17.5" customHeight="1">
      <c r="A58" s="38" t="s">
        <v>134</v>
      </c>
      <c r="B58" s="126">
        <v>10</v>
      </c>
      <c r="C58" s="127">
        <v>0</v>
      </c>
      <c r="D58" s="155">
        <f t="shared" si="0"/>
        <v>10</v>
      </c>
      <c r="E58" s="155">
        <f t="shared" si="1"/>
        <v>0</v>
      </c>
      <c r="F58" s="129">
        <f t="shared" si="19"/>
        <v>10</v>
      </c>
      <c r="G58" s="130">
        <f t="shared" si="19"/>
        <v>0</v>
      </c>
      <c r="H58" s="126">
        <v>19</v>
      </c>
      <c r="I58" s="127">
        <v>30</v>
      </c>
      <c r="J58" s="155">
        <f t="shared" si="3"/>
        <v>19</v>
      </c>
      <c r="K58" s="155">
        <f t="shared" si="4"/>
        <v>30</v>
      </c>
      <c r="L58" s="129">
        <f t="shared" si="20"/>
        <v>19</v>
      </c>
      <c r="M58" s="130">
        <f t="shared" si="20"/>
        <v>30</v>
      </c>
      <c r="N58" s="131">
        <f t="shared" si="6"/>
        <v>10</v>
      </c>
      <c r="O58" s="132">
        <f t="shared" si="7"/>
        <v>0</v>
      </c>
      <c r="P58" s="129">
        <f t="shared" si="8"/>
        <v>19</v>
      </c>
      <c r="Q58" s="132">
        <f t="shared" si="9"/>
        <v>0.5</v>
      </c>
      <c r="R58" s="340">
        <f t="shared" si="10"/>
        <v>10</v>
      </c>
      <c r="S58" s="341"/>
      <c r="T58" s="340">
        <f t="shared" si="11"/>
        <v>19.5</v>
      </c>
      <c r="U58" s="341"/>
      <c r="V58" s="340">
        <f t="shared" si="12"/>
        <v>9.5</v>
      </c>
      <c r="W58" s="342"/>
      <c r="X58" s="133">
        <v>1</v>
      </c>
      <c r="Y58" s="134">
        <f t="shared" si="13"/>
        <v>8.5</v>
      </c>
      <c r="Z58" s="135">
        <f t="shared" si="14"/>
        <v>0.5</v>
      </c>
      <c r="AB58" s="37">
        <f t="shared" si="15"/>
        <v>1.5</v>
      </c>
      <c r="AC58" s="37">
        <f t="shared" si="21"/>
        <v>1.5</v>
      </c>
      <c r="AD58" s="37">
        <f t="shared" si="17"/>
        <v>0.5</v>
      </c>
      <c r="AE58" s="37">
        <f t="shared" si="22"/>
        <v>0.5</v>
      </c>
      <c r="AF58" s="37">
        <f t="shared" si="18"/>
        <v>1</v>
      </c>
      <c r="AG58" s="37"/>
      <c r="AH58" s="136"/>
    </row>
    <row r="59" spans="1:34" ht="17.5" customHeight="1">
      <c r="A59" s="38" t="s">
        <v>135</v>
      </c>
      <c r="B59" s="126"/>
      <c r="C59" s="127"/>
      <c r="D59" s="155">
        <f t="shared" si="0"/>
        <v>0</v>
      </c>
      <c r="E59" s="155">
        <f t="shared" si="1"/>
        <v>0</v>
      </c>
      <c r="F59" s="129" t="str">
        <f t="shared" si="19"/>
        <v/>
      </c>
      <c r="G59" s="130" t="str">
        <f t="shared" si="19"/>
        <v/>
      </c>
      <c r="H59" s="126"/>
      <c r="I59" s="127"/>
      <c r="J59" s="155">
        <f t="shared" si="3"/>
        <v>0</v>
      </c>
      <c r="K59" s="155">
        <f t="shared" si="4"/>
        <v>0</v>
      </c>
      <c r="L59" s="129" t="str">
        <f t="shared" si="20"/>
        <v/>
      </c>
      <c r="M59" s="130" t="str">
        <f t="shared" si="20"/>
        <v/>
      </c>
      <c r="N59" s="131" t="str">
        <f t="shared" si="6"/>
        <v/>
      </c>
      <c r="O59" s="132" t="str">
        <f t="shared" si="7"/>
        <v/>
      </c>
      <c r="P59" s="129" t="str">
        <f t="shared" si="8"/>
        <v/>
      </c>
      <c r="Q59" s="132" t="str">
        <f t="shared" si="9"/>
        <v/>
      </c>
      <c r="R59" s="326">
        <f t="shared" si="10"/>
        <v>0</v>
      </c>
      <c r="S59" s="327"/>
      <c r="T59" s="326">
        <f t="shared" si="11"/>
        <v>0</v>
      </c>
      <c r="U59" s="327"/>
      <c r="V59" s="326">
        <f t="shared" si="12"/>
        <v>0</v>
      </c>
      <c r="W59" s="328"/>
      <c r="X59" s="133"/>
      <c r="Y59" s="134">
        <f t="shared" si="13"/>
        <v>0</v>
      </c>
      <c r="Z59" s="135" t="str">
        <f t="shared" si="14"/>
        <v/>
      </c>
      <c r="AB59" s="37">
        <f t="shared" si="15"/>
        <v>-7</v>
      </c>
      <c r="AC59" s="37">
        <f t="shared" si="21"/>
        <v>0</v>
      </c>
      <c r="AD59" s="37">
        <f t="shared" si="17"/>
        <v>-8</v>
      </c>
      <c r="AE59" s="37">
        <f t="shared" si="22"/>
        <v>0</v>
      </c>
      <c r="AF59" s="37">
        <f t="shared" si="18"/>
        <v>0</v>
      </c>
      <c r="AG59" s="37"/>
      <c r="AH59" s="136"/>
    </row>
    <row r="60" spans="1:34" ht="17.5" customHeight="1">
      <c r="A60" s="38" t="s">
        <v>136</v>
      </c>
      <c r="B60" s="126"/>
      <c r="C60" s="127"/>
      <c r="D60" s="155">
        <f t="shared" si="0"/>
        <v>0</v>
      </c>
      <c r="E60" s="155">
        <f t="shared" si="1"/>
        <v>0</v>
      </c>
      <c r="F60" s="129" t="str">
        <f t="shared" si="19"/>
        <v/>
      </c>
      <c r="G60" s="130" t="str">
        <f t="shared" si="19"/>
        <v/>
      </c>
      <c r="H60" s="126"/>
      <c r="I60" s="127"/>
      <c r="J60" s="155">
        <f t="shared" si="3"/>
        <v>0</v>
      </c>
      <c r="K60" s="155">
        <f t="shared" si="4"/>
        <v>0</v>
      </c>
      <c r="L60" s="129" t="str">
        <f t="shared" si="20"/>
        <v/>
      </c>
      <c r="M60" s="130" t="str">
        <f t="shared" si="20"/>
        <v/>
      </c>
      <c r="N60" s="131" t="str">
        <f t="shared" si="6"/>
        <v/>
      </c>
      <c r="O60" s="132" t="str">
        <f t="shared" si="7"/>
        <v/>
      </c>
      <c r="P60" s="129" t="str">
        <f t="shared" si="8"/>
        <v/>
      </c>
      <c r="Q60" s="132" t="str">
        <f t="shared" si="9"/>
        <v/>
      </c>
      <c r="R60" s="326">
        <f t="shared" si="10"/>
        <v>0</v>
      </c>
      <c r="S60" s="327"/>
      <c r="T60" s="326">
        <f t="shared" si="11"/>
        <v>0</v>
      </c>
      <c r="U60" s="327"/>
      <c r="V60" s="326">
        <f t="shared" si="12"/>
        <v>0</v>
      </c>
      <c r="W60" s="328"/>
      <c r="X60" s="133"/>
      <c r="Y60" s="134">
        <f t="shared" si="13"/>
        <v>0</v>
      </c>
      <c r="Z60" s="135" t="str">
        <f t="shared" si="14"/>
        <v/>
      </c>
      <c r="AB60" s="37">
        <f t="shared" si="15"/>
        <v>-7</v>
      </c>
      <c r="AC60" s="37">
        <f t="shared" si="21"/>
        <v>0</v>
      </c>
      <c r="AD60" s="37">
        <f t="shared" si="17"/>
        <v>-8</v>
      </c>
      <c r="AE60" s="37">
        <f t="shared" si="22"/>
        <v>0</v>
      </c>
      <c r="AF60" s="37">
        <f t="shared" si="18"/>
        <v>0</v>
      </c>
      <c r="AG60" s="37"/>
      <c r="AH60" s="136"/>
    </row>
    <row r="61" spans="1:34" ht="17.5" customHeight="1" thickBot="1">
      <c r="A61" s="39"/>
      <c r="B61" s="126"/>
      <c r="C61" s="127"/>
      <c r="D61" s="155">
        <f t="shared" si="0"/>
        <v>0</v>
      </c>
      <c r="E61" s="155">
        <f t="shared" si="1"/>
        <v>0</v>
      </c>
      <c r="F61" s="129" t="str">
        <f t="shared" si="19"/>
        <v/>
      </c>
      <c r="G61" s="130" t="str">
        <f t="shared" si="19"/>
        <v/>
      </c>
      <c r="H61" s="126"/>
      <c r="I61" s="127"/>
      <c r="J61" s="155">
        <f t="shared" si="3"/>
        <v>0</v>
      </c>
      <c r="K61" s="155">
        <f t="shared" si="4"/>
        <v>0</v>
      </c>
      <c r="L61" s="129" t="str">
        <f t="shared" si="20"/>
        <v/>
      </c>
      <c r="M61" s="130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33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227.5</v>
      </c>
      <c r="W62" s="354"/>
      <c r="X62" s="138">
        <f>SUM(X30:X61)</f>
        <v>21</v>
      </c>
      <c r="Y62" s="139">
        <f>SUM(Y30:Y61)</f>
        <v>206.5</v>
      </c>
      <c r="Z62" s="140">
        <f>SUM(Z30:Z61)</f>
        <v>38.5</v>
      </c>
      <c r="AA62" s="154">
        <f>SUM(AA30:AA61)</f>
        <v>2.25</v>
      </c>
    </row>
    <row r="63" spans="1:34" ht="24" customHeight="1">
      <c r="X63" s="355" t="s">
        <v>137</v>
      </c>
      <c r="Y63" s="355"/>
      <c r="Z63" s="141">
        <f>Y62-Z62-Z67</f>
        <v>168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38.5</v>
      </c>
      <c r="AA65" s="143"/>
    </row>
    <row r="66" spans="24:27" ht="24" customHeight="1">
      <c r="X66" s="349" t="s">
        <v>140</v>
      </c>
      <c r="Y66" s="349"/>
      <c r="Z66" s="37">
        <f>AA62</f>
        <v>2.25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B3:C3"/>
    <mergeCell ref="S3:T3"/>
    <mergeCell ref="U3:V3"/>
    <mergeCell ref="X3:Y3"/>
    <mergeCell ref="A6:F6"/>
    <mergeCell ref="G6:H6"/>
    <mergeCell ref="R6:T7"/>
    <mergeCell ref="U6:W7"/>
    <mergeCell ref="X6:Y7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F4D6-0565-49F9-A772-25A61A7DF3DD}">
  <sheetPr>
    <pageSetUpPr fitToPage="1"/>
  </sheetPr>
  <dimension ref="A1:AI70"/>
  <sheetViews>
    <sheetView zoomScaleNormal="100" workbookViewId="0"/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147</v>
      </c>
    </row>
    <row r="2" spans="1:34" ht="18" customHeight="1" thickBot="1">
      <c r="A2" s="5" t="s">
        <v>76</v>
      </c>
      <c r="H2" s="2" t="s">
        <v>146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98">
        <v>217000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321540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1356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1696</v>
      </c>
      <c r="V8" s="255"/>
      <c r="W8" s="255"/>
      <c r="X8" s="253" t="s">
        <v>86</v>
      </c>
      <c r="Y8" s="253"/>
      <c r="Z8" s="258">
        <f>ROUNDUP(U8*Z65,0)</f>
        <v>74200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340</v>
      </c>
      <c r="V10" s="255"/>
      <c r="W10" s="255"/>
      <c r="X10" s="253" t="s">
        <v>88</v>
      </c>
      <c r="Y10" s="253"/>
      <c r="Z10" s="258">
        <f>ROUNDUP(U10*Z66,0)</f>
        <v>340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1831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20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44440</v>
      </c>
      <c r="B30" s="126">
        <v>10</v>
      </c>
      <c r="C30" s="127">
        <v>0</v>
      </c>
      <c r="D30" s="153">
        <f t="shared" ref="D30:D61" si="0">IF(AND(C30&gt;=46,C30&lt;=59),B30+1,B30)</f>
        <v>10</v>
      </c>
      <c r="E30" s="153">
        <f t="shared" ref="E30:E61" si="1">IF(C30&gt;0,VLOOKUP(C30,$A$7:$H$10,7,TRUE),0)</f>
        <v>0</v>
      </c>
      <c r="F30" s="129">
        <f t="shared" ref="F30:G45" si="2">IF(B30="","",D30)</f>
        <v>10</v>
      </c>
      <c r="G30" s="130">
        <f t="shared" si="2"/>
        <v>0</v>
      </c>
      <c r="H30" s="126">
        <v>22</v>
      </c>
      <c r="I30" s="127">
        <v>0</v>
      </c>
      <c r="J30" s="153">
        <f t="shared" ref="J30:J61" si="3">H30</f>
        <v>22</v>
      </c>
      <c r="K30" s="153">
        <f t="shared" ref="K30:K61" si="4">VLOOKUP(I30,$A$15:$H$18,7,TRUE)</f>
        <v>0</v>
      </c>
      <c r="L30" s="129">
        <f t="shared" ref="L30:M45" si="5">IF(H30="","",J30)</f>
        <v>22</v>
      </c>
      <c r="M30" s="130">
        <f t="shared" si="5"/>
        <v>0</v>
      </c>
      <c r="N30" s="131">
        <f t="shared" ref="N30:N61" si="6">F30</f>
        <v>10</v>
      </c>
      <c r="O30" s="132">
        <f t="shared" ref="O30:O61" si="7">IF(G30="","",IF(G30&gt;1,VLOOKUP(G30,$A$7:$L$11,9,TRUE),0))</f>
        <v>0</v>
      </c>
      <c r="P30" s="129">
        <f t="shared" ref="P30:P61" si="8">L30</f>
        <v>22</v>
      </c>
      <c r="Q30" s="132">
        <f t="shared" ref="Q30:Q61" si="9">IF(M30="","",IF(M30&gt;1,VLOOKUP(M30,$A$7:$L$11,9,TRUE),0))</f>
        <v>0</v>
      </c>
      <c r="R30" s="323">
        <f t="shared" ref="R30:R61" si="10">SUM(N30,O30)</f>
        <v>10</v>
      </c>
      <c r="S30" s="324"/>
      <c r="T30" s="323">
        <f t="shared" ref="T30:T61" si="11">SUM(P30:Q30)</f>
        <v>22</v>
      </c>
      <c r="U30" s="324"/>
      <c r="V30" s="323">
        <f t="shared" ref="V30:V61" si="12">T30-R30</f>
        <v>12</v>
      </c>
      <c r="W30" s="325"/>
      <c r="X30" s="133">
        <v>1</v>
      </c>
      <c r="Y30" s="134">
        <f t="shared" ref="Y30:Y61" si="13">V30-X30</f>
        <v>11</v>
      </c>
      <c r="Z30" s="135">
        <f t="shared" ref="Z30:Z61" si="14">IF(AE30&gt;0,AE30,"")</f>
        <v>3</v>
      </c>
      <c r="AB30" s="37">
        <f t="shared" ref="AB30:AB61" si="15">Y30-7</f>
        <v>4</v>
      </c>
      <c r="AC30" s="37">
        <f t="shared" ref="AC30:AE45" si="16">IF(AB30&lt;0,0,AB30)</f>
        <v>4</v>
      </c>
      <c r="AD30" s="37">
        <f>AB30-1</f>
        <v>3</v>
      </c>
      <c r="AE30" s="37">
        <f t="shared" si="16"/>
        <v>3</v>
      </c>
      <c r="AF30" s="37">
        <f>AC30-AE30</f>
        <v>1</v>
      </c>
      <c r="AG30" s="37"/>
      <c r="AH30" s="136"/>
      <c r="AI30" s="137"/>
    </row>
    <row r="31" spans="1:35" ht="17.5" customHeight="1">
      <c r="A31" s="38" t="s">
        <v>107</v>
      </c>
      <c r="B31" s="126">
        <v>10</v>
      </c>
      <c r="C31" s="127">
        <v>0</v>
      </c>
      <c r="D31" s="153">
        <f t="shared" si="0"/>
        <v>10</v>
      </c>
      <c r="E31" s="153">
        <f t="shared" si="1"/>
        <v>0</v>
      </c>
      <c r="F31" s="129">
        <f t="shared" si="2"/>
        <v>10</v>
      </c>
      <c r="G31" s="130">
        <f t="shared" si="2"/>
        <v>0</v>
      </c>
      <c r="H31" s="126">
        <v>21</v>
      </c>
      <c r="I31" s="127">
        <v>0</v>
      </c>
      <c r="J31" s="153">
        <f t="shared" si="3"/>
        <v>21</v>
      </c>
      <c r="K31" s="153">
        <f t="shared" si="4"/>
        <v>0</v>
      </c>
      <c r="L31" s="129">
        <f t="shared" si="5"/>
        <v>21</v>
      </c>
      <c r="M31" s="130">
        <f t="shared" si="5"/>
        <v>0</v>
      </c>
      <c r="N31" s="131">
        <f t="shared" si="6"/>
        <v>10</v>
      </c>
      <c r="O31" s="132">
        <f t="shared" si="7"/>
        <v>0</v>
      </c>
      <c r="P31" s="129">
        <f t="shared" si="8"/>
        <v>21</v>
      </c>
      <c r="Q31" s="132">
        <f t="shared" si="9"/>
        <v>0</v>
      </c>
      <c r="R31" s="326">
        <f t="shared" si="10"/>
        <v>10</v>
      </c>
      <c r="S31" s="327"/>
      <c r="T31" s="326">
        <f t="shared" si="11"/>
        <v>21</v>
      </c>
      <c r="U31" s="327"/>
      <c r="V31" s="326">
        <f t="shared" si="12"/>
        <v>11</v>
      </c>
      <c r="W31" s="328"/>
      <c r="X31" s="133">
        <v>1</v>
      </c>
      <c r="Y31" s="134">
        <f t="shared" si="13"/>
        <v>10</v>
      </c>
      <c r="Z31" s="135">
        <f t="shared" si="14"/>
        <v>2</v>
      </c>
      <c r="AB31" s="37">
        <f t="shared" si="15"/>
        <v>3</v>
      </c>
      <c r="AC31" s="37">
        <f t="shared" si="16"/>
        <v>3</v>
      </c>
      <c r="AD31" s="37">
        <f t="shared" ref="AD31:AD61" si="17">AB31-1</f>
        <v>2</v>
      </c>
      <c r="AE31" s="37">
        <f t="shared" si="16"/>
        <v>2</v>
      </c>
      <c r="AF31" s="37">
        <f t="shared" ref="AF31:AF61" si="18">AC31-AE31</f>
        <v>1</v>
      </c>
      <c r="AG31" s="37"/>
      <c r="AH31" s="136"/>
    </row>
    <row r="32" spans="1:35" ht="17.5" customHeight="1">
      <c r="A32" s="38" t="s">
        <v>108</v>
      </c>
      <c r="B32" s="126">
        <v>10</v>
      </c>
      <c r="C32" s="127">
        <v>0</v>
      </c>
      <c r="D32" s="153">
        <f t="shared" si="0"/>
        <v>10</v>
      </c>
      <c r="E32" s="153">
        <f t="shared" si="1"/>
        <v>0</v>
      </c>
      <c r="F32" s="129">
        <f t="shared" si="2"/>
        <v>10</v>
      </c>
      <c r="G32" s="130">
        <f t="shared" si="2"/>
        <v>0</v>
      </c>
      <c r="H32" s="148">
        <v>22</v>
      </c>
      <c r="I32" s="127">
        <v>0</v>
      </c>
      <c r="J32" s="153">
        <f t="shared" si="3"/>
        <v>22</v>
      </c>
      <c r="K32" s="153">
        <f t="shared" si="4"/>
        <v>0</v>
      </c>
      <c r="L32" s="129">
        <f t="shared" si="5"/>
        <v>22</v>
      </c>
      <c r="M32" s="130">
        <f t="shared" si="5"/>
        <v>0</v>
      </c>
      <c r="N32" s="131">
        <f t="shared" si="6"/>
        <v>10</v>
      </c>
      <c r="O32" s="132">
        <f t="shared" si="7"/>
        <v>0</v>
      </c>
      <c r="P32" s="129">
        <f t="shared" si="8"/>
        <v>22</v>
      </c>
      <c r="Q32" s="132">
        <f t="shared" si="9"/>
        <v>0</v>
      </c>
      <c r="R32" s="340">
        <f t="shared" si="10"/>
        <v>10</v>
      </c>
      <c r="S32" s="341"/>
      <c r="T32" s="340">
        <f t="shared" si="11"/>
        <v>22</v>
      </c>
      <c r="U32" s="341"/>
      <c r="V32" s="340">
        <f t="shared" si="12"/>
        <v>12</v>
      </c>
      <c r="W32" s="342"/>
      <c r="X32" s="133">
        <v>1</v>
      </c>
      <c r="Y32" s="134">
        <f t="shared" si="13"/>
        <v>11</v>
      </c>
      <c r="Z32" s="135">
        <f t="shared" si="14"/>
        <v>3</v>
      </c>
      <c r="AB32" s="37">
        <f t="shared" si="15"/>
        <v>4</v>
      </c>
      <c r="AC32" s="37">
        <f t="shared" si="16"/>
        <v>4</v>
      </c>
      <c r="AD32" s="37">
        <f t="shared" si="17"/>
        <v>3</v>
      </c>
      <c r="AE32" s="37">
        <f t="shared" si="16"/>
        <v>3</v>
      </c>
      <c r="AF32" s="37">
        <f t="shared" si="18"/>
        <v>1</v>
      </c>
      <c r="AG32" s="37"/>
      <c r="AH32" s="136"/>
    </row>
    <row r="33" spans="1:34" ht="17.5" customHeight="1">
      <c r="A33" s="38" t="s">
        <v>109</v>
      </c>
      <c r="B33" s="126"/>
      <c r="C33" s="127"/>
      <c r="D33" s="153">
        <f t="shared" si="0"/>
        <v>0</v>
      </c>
      <c r="E33" s="153">
        <f t="shared" si="1"/>
        <v>0</v>
      </c>
      <c r="F33" s="129" t="str">
        <f t="shared" si="2"/>
        <v/>
      </c>
      <c r="G33" s="130" t="str">
        <f t="shared" si="2"/>
        <v/>
      </c>
      <c r="H33" s="148"/>
      <c r="I33" s="149"/>
      <c r="J33" s="153">
        <f t="shared" si="3"/>
        <v>0</v>
      </c>
      <c r="K33" s="153">
        <f t="shared" si="4"/>
        <v>0</v>
      </c>
      <c r="L33" s="129" t="str">
        <f t="shared" si="5"/>
        <v/>
      </c>
      <c r="M33" s="130" t="str">
        <f t="shared" si="5"/>
        <v/>
      </c>
      <c r="N33" s="131" t="str">
        <f t="shared" si="6"/>
        <v/>
      </c>
      <c r="O33" s="132" t="str">
        <f t="shared" si="7"/>
        <v/>
      </c>
      <c r="P33" s="129" t="str">
        <f t="shared" si="8"/>
        <v/>
      </c>
      <c r="Q33" s="132" t="str">
        <f t="shared" si="9"/>
        <v/>
      </c>
      <c r="R33" s="326">
        <f t="shared" si="10"/>
        <v>0</v>
      </c>
      <c r="S33" s="327"/>
      <c r="T33" s="326">
        <f t="shared" si="11"/>
        <v>0</v>
      </c>
      <c r="U33" s="327"/>
      <c r="V33" s="326">
        <f t="shared" si="12"/>
        <v>0</v>
      </c>
      <c r="W33" s="328"/>
      <c r="X33" s="133"/>
      <c r="Y33" s="134">
        <f t="shared" si="13"/>
        <v>0</v>
      </c>
      <c r="Z33" s="135" t="str">
        <f t="shared" si="14"/>
        <v/>
      </c>
      <c r="AB33" s="37">
        <f t="shared" si="15"/>
        <v>-7</v>
      </c>
      <c r="AC33" s="37">
        <f t="shared" si="16"/>
        <v>0</v>
      </c>
      <c r="AD33" s="37">
        <f t="shared" si="17"/>
        <v>-8</v>
      </c>
      <c r="AE33" s="37">
        <f t="shared" si="16"/>
        <v>0</v>
      </c>
      <c r="AF33" s="37">
        <f t="shared" si="18"/>
        <v>0</v>
      </c>
      <c r="AG33" s="37"/>
      <c r="AH33" s="136"/>
    </row>
    <row r="34" spans="1:34" ht="17.5" customHeight="1">
      <c r="A34" s="38" t="s">
        <v>110</v>
      </c>
      <c r="B34" s="126"/>
      <c r="C34" s="127"/>
      <c r="D34" s="153">
        <f t="shared" si="0"/>
        <v>0</v>
      </c>
      <c r="E34" s="153">
        <f t="shared" si="1"/>
        <v>0</v>
      </c>
      <c r="F34" s="129" t="str">
        <f t="shared" si="2"/>
        <v/>
      </c>
      <c r="G34" s="130" t="str">
        <f t="shared" si="2"/>
        <v/>
      </c>
      <c r="H34" s="148"/>
      <c r="I34" s="149"/>
      <c r="J34" s="153">
        <f t="shared" si="3"/>
        <v>0</v>
      </c>
      <c r="K34" s="153">
        <f t="shared" si="4"/>
        <v>0</v>
      </c>
      <c r="L34" s="129" t="str">
        <f t="shared" si="5"/>
        <v/>
      </c>
      <c r="M34" s="130" t="str">
        <f t="shared" si="5"/>
        <v/>
      </c>
      <c r="N34" s="131" t="str">
        <f t="shared" si="6"/>
        <v/>
      </c>
      <c r="O34" s="132" t="str">
        <f t="shared" si="7"/>
        <v/>
      </c>
      <c r="P34" s="129" t="str">
        <f t="shared" si="8"/>
        <v/>
      </c>
      <c r="Q34" s="132" t="str">
        <f t="shared" si="9"/>
        <v/>
      </c>
      <c r="R34" s="337">
        <f t="shared" si="10"/>
        <v>0</v>
      </c>
      <c r="S34" s="338"/>
      <c r="T34" s="337">
        <f t="shared" si="11"/>
        <v>0</v>
      </c>
      <c r="U34" s="338"/>
      <c r="V34" s="337">
        <f t="shared" si="12"/>
        <v>0</v>
      </c>
      <c r="W34" s="339"/>
      <c r="X34" s="133"/>
      <c r="Y34" s="134">
        <f t="shared" si="13"/>
        <v>0</v>
      </c>
      <c r="Z34" s="135" t="str">
        <f t="shared" si="14"/>
        <v/>
      </c>
      <c r="AB34" s="37">
        <f t="shared" si="15"/>
        <v>-7</v>
      </c>
      <c r="AC34" s="37">
        <f t="shared" si="16"/>
        <v>0</v>
      </c>
      <c r="AD34" s="37">
        <f t="shared" si="17"/>
        <v>-8</v>
      </c>
      <c r="AE34" s="37">
        <f t="shared" si="16"/>
        <v>0</v>
      </c>
      <c r="AF34" s="37">
        <f t="shared" si="18"/>
        <v>0</v>
      </c>
      <c r="AG34" s="37"/>
      <c r="AH34" s="136"/>
    </row>
    <row r="35" spans="1:34" ht="17.5" customHeight="1">
      <c r="A35" s="38" t="s">
        <v>111</v>
      </c>
      <c r="B35" s="126">
        <v>10</v>
      </c>
      <c r="C35" s="127">
        <v>0</v>
      </c>
      <c r="D35" s="153">
        <f t="shared" si="0"/>
        <v>10</v>
      </c>
      <c r="E35" s="153">
        <f t="shared" si="1"/>
        <v>0</v>
      </c>
      <c r="F35" s="129">
        <f t="shared" si="2"/>
        <v>10</v>
      </c>
      <c r="G35" s="130">
        <f t="shared" si="2"/>
        <v>0</v>
      </c>
      <c r="H35" s="148">
        <v>22</v>
      </c>
      <c r="I35" s="127">
        <v>0</v>
      </c>
      <c r="J35" s="153">
        <f t="shared" si="3"/>
        <v>22</v>
      </c>
      <c r="K35" s="153">
        <f t="shared" si="4"/>
        <v>0</v>
      </c>
      <c r="L35" s="129">
        <f t="shared" si="5"/>
        <v>22</v>
      </c>
      <c r="M35" s="130">
        <f t="shared" si="5"/>
        <v>0</v>
      </c>
      <c r="N35" s="131">
        <f t="shared" si="6"/>
        <v>10</v>
      </c>
      <c r="O35" s="132">
        <f t="shared" si="7"/>
        <v>0</v>
      </c>
      <c r="P35" s="129">
        <f t="shared" si="8"/>
        <v>22</v>
      </c>
      <c r="Q35" s="132">
        <f t="shared" si="9"/>
        <v>0</v>
      </c>
      <c r="R35" s="326">
        <f t="shared" si="10"/>
        <v>10</v>
      </c>
      <c r="S35" s="327"/>
      <c r="T35" s="326">
        <f t="shared" si="11"/>
        <v>22</v>
      </c>
      <c r="U35" s="327"/>
      <c r="V35" s="326">
        <f t="shared" si="12"/>
        <v>12</v>
      </c>
      <c r="W35" s="328"/>
      <c r="X35" s="133">
        <v>1</v>
      </c>
      <c r="Y35" s="134">
        <f t="shared" si="13"/>
        <v>11</v>
      </c>
      <c r="Z35" s="135">
        <f t="shared" si="14"/>
        <v>3</v>
      </c>
      <c r="AB35" s="37">
        <f t="shared" si="15"/>
        <v>4</v>
      </c>
      <c r="AC35" s="37">
        <f t="shared" si="16"/>
        <v>4</v>
      </c>
      <c r="AD35" s="37">
        <f t="shared" si="17"/>
        <v>3</v>
      </c>
      <c r="AE35" s="37">
        <f t="shared" si="16"/>
        <v>3</v>
      </c>
      <c r="AF35" s="37">
        <f t="shared" si="18"/>
        <v>1</v>
      </c>
      <c r="AG35" s="37"/>
      <c r="AH35" s="136"/>
    </row>
    <row r="36" spans="1:34" ht="17.5" customHeight="1">
      <c r="A36" s="38" t="s">
        <v>112</v>
      </c>
      <c r="B36" s="126">
        <v>10</v>
      </c>
      <c r="C36" s="127">
        <v>0</v>
      </c>
      <c r="D36" s="153">
        <f t="shared" si="0"/>
        <v>10</v>
      </c>
      <c r="E36" s="153">
        <f t="shared" si="1"/>
        <v>0</v>
      </c>
      <c r="F36" s="129">
        <f t="shared" si="2"/>
        <v>10</v>
      </c>
      <c r="G36" s="130">
        <f t="shared" si="2"/>
        <v>0</v>
      </c>
      <c r="H36" s="148">
        <v>23</v>
      </c>
      <c r="I36" s="127">
        <v>0</v>
      </c>
      <c r="J36" s="153">
        <f t="shared" si="3"/>
        <v>23</v>
      </c>
      <c r="K36" s="153">
        <f t="shared" si="4"/>
        <v>0</v>
      </c>
      <c r="L36" s="129">
        <f t="shared" si="5"/>
        <v>23</v>
      </c>
      <c r="M36" s="130">
        <f t="shared" si="5"/>
        <v>0</v>
      </c>
      <c r="N36" s="131">
        <f t="shared" si="6"/>
        <v>10</v>
      </c>
      <c r="O36" s="132">
        <f t="shared" si="7"/>
        <v>0</v>
      </c>
      <c r="P36" s="129">
        <f t="shared" si="8"/>
        <v>23</v>
      </c>
      <c r="Q36" s="132">
        <f t="shared" si="9"/>
        <v>0</v>
      </c>
      <c r="R36" s="326">
        <f t="shared" si="10"/>
        <v>10</v>
      </c>
      <c r="S36" s="327"/>
      <c r="T36" s="326">
        <f t="shared" si="11"/>
        <v>23</v>
      </c>
      <c r="U36" s="327"/>
      <c r="V36" s="326">
        <f t="shared" si="12"/>
        <v>13</v>
      </c>
      <c r="W36" s="328"/>
      <c r="X36" s="133">
        <v>1</v>
      </c>
      <c r="Y36" s="134">
        <f t="shared" si="13"/>
        <v>12</v>
      </c>
      <c r="Z36" s="135">
        <f t="shared" si="14"/>
        <v>4</v>
      </c>
      <c r="AA36" s="154">
        <v>1</v>
      </c>
      <c r="AB36" s="37">
        <f t="shared" si="15"/>
        <v>5</v>
      </c>
      <c r="AC36" s="37">
        <f t="shared" si="16"/>
        <v>5</v>
      </c>
      <c r="AD36" s="37">
        <f t="shared" si="17"/>
        <v>4</v>
      </c>
      <c r="AE36" s="37">
        <f t="shared" si="16"/>
        <v>4</v>
      </c>
      <c r="AF36" s="37">
        <f t="shared" si="18"/>
        <v>1</v>
      </c>
      <c r="AG36" s="37"/>
      <c r="AH36" s="136"/>
    </row>
    <row r="37" spans="1:34" ht="17.5" customHeight="1">
      <c r="A37" s="38" t="s">
        <v>113</v>
      </c>
      <c r="B37" s="126">
        <v>10</v>
      </c>
      <c r="C37" s="127">
        <v>0</v>
      </c>
      <c r="D37" s="153">
        <f t="shared" si="0"/>
        <v>10</v>
      </c>
      <c r="E37" s="153">
        <f t="shared" si="1"/>
        <v>0</v>
      </c>
      <c r="F37" s="129">
        <f t="shared" si="2"/>
        <v>10</v>
      </c>
      <c r="G37" s="130">
        <f t="shared" si="2"/>
        <v>0</v>
      </c>
      <c r="H37" s="126">
        <v>21</v>
      </c>
      <c r="I37" s="127">
        <v>0</v>
      </c>
      <c r="J37" s="153">
        <f t="shared" si="3"/>
        <v>21</v>
      </c>
      <c r="K37" s="153">
        <f t="shared" si="4"/>
        <v>0</v>
      </c>
      <c r="L37" s="129">
        <f t="shared" si="5"/>
        <v>21</v>
      </c>
      <c r="M37" s="130">
        <f t="shared" si="5"/>
        <v>0</v>
      </c>
      <c r="N37" s="131">
        <f t="shared" si="6"/>
        <v>10</v>
      </c>
      <c r="O37" s="132">
        <f t="shared" si="7"/>
        <v>0</v>
      </c>
      <c r="P37" s="129">
        <f t="shared" si="8"/>
        <v>21</v>
      </c>
      <c r="Q37" s="132">
        <f t="shared" si="9"/>
        <v>0</v>
      </c>
      <c r="R37" s="340">
        <f t="shared" si="10"/>
        <v>10</v>
      </c>
      <c r="S37" s="341"/>
      <c r="T37" s="340">
        <f t="shared" si="11"/>
        <v>21</v>
      </c>
      <c r="U37" s="341"/>
      <c r="V37" s="340">
        <f t="shared" si="12"/>
        <v>11</v>
      </c>
      <c r="W37" s="342"/>
      <c r="X37" s="133">
        <v>1</v>
      </c>
      <c r="Y37" s="134">
        <f t="shared" si="13"/>
        <v>10</v>
      </c>
      <c r="Z37" s="135">
        <f t="shared" si="14"/>
        <v>2</v>
      </c>
      <c r="AB37" s="37">
        <f t="shared" si="15"/>
        <v>3</v>
      </c>
      <c r="AC37" s="37">
        <f t="shared" si="16"/>
        <v>3</v>
      </c>
      <c r="AD37" s="37">
        <f t="shared" si="17"/>
        <v>2</v>
      </c>
      <c r="AE37" s="37">
        <f t="shared" si="16"/>
        <v>2</v>
      </c>
      <c r="AF37" s="37">
        <f t="shared" si="18"/>
        <v>1</v>
      </c>
      <c r="AG37" s="37"/>
      <c r="AH37" s="136"/>
    </row>
    <row r="38" spans="1:34" ht="17.5" customHeight="1">
      <c r="A38" s="38" t="s">
        <v>114</v>
      </c>
      <c r="B38" s="126">
        <v>10</v>
      </c>
      <c r="C38" s="127">
        <v>0</v>
      </c>
      <c r="D38" s="153">
        <f t="shared" si="0"/>
        <v>10</v>
      </c>
      <c r="E38" s="153">
        <f t="shared" si="1"/>
        <v>0</v>
      </c>
      <c r="F38" s="129">
        <f t="shared" si="2"/>
        <v>10</v>
      </c>
      <c r="G38" s="130">
        <f t="shared" si="2"/>
        <v>0</v>
      </c>
      <c r="H38" s="126">
        <v>21</v>
      </c>
      <c r="I38" s="127">
        <v>0</v>
      </c>
      <c r="J38" s="153">
        <f t="shared" si="3"/>
        <v>21</v>
      </c>
      <c r="K38" s="153">
        <f t="shared" si="4"/>
        <v>0</v>
      </c>
      <c r="L38" s="129">
        <f t="shared" si="5"/>
        <v>21</v>
      </c>
      <c r="M38" s="130">
        <f t="shared" si="5"/>
        <v>0</v>
      </c>
      <c r="N38" s="131">
        <f t="shared" si="6"/>
        <v>10</v>
      </c>
      <c r="O38" s="132">
        <f t="shared" si="7"/>
        <v>0</v>
      </c>
      <c r="P38" s="129">
        <f t="shared" si="8"/>
        <v>21</v>
      </c>
      <c r="Q38" s="132">
        <f t="shared" si="9"/>
        <v>0</v>
      </c>
      <c r="R38" s="337">
        <f t="shared" si="10"/>
        <v>10</v>
      </c>
      <c r="S38" s="338"/>
      <c r="T38" s="337">
        <f t="shared" si="11"/>
        <v>21</v>
      </c>
      <c r="U38" s="338"/>
      <c r="V38" s="337">
        <f t="shared" si="12"/>
        <v>11</v>
      </c>
      <c r="W38" s="339"/>
      <c r="X38" s="133"/>
      <c r="Y38" s="134">
        <f t="shared" si="13"/>
        <v>11</v>
      </c>
      <c r="Z38" s="135">
        <f t="shared" si="14"/>
        <v>3</v>
      </c>
      <c r="AB38" s="37">
        <f t="shared" si="15"/>
        <v>4</v>
      </c>
      <c r="AC38" s="37">
        <f t="shared" si="16"/>
        <v>4</v>
      </c>
      <c r="AD38" s="37">
        <f t="shared" si="17"/>
        <v>3</v>
      </c>
      <c r="AE38" s="37">
        <f t="shared" si="16"/>
        <v>3</v>
      </c>
      <c r="AF38" s="37">
        <f t="shared" si="18"/>
        <v>1</v>
      </c>
      <c r="AG38" s="37"/>
      <c r="AH38" s="136"/>
    </row>
    <row r="39" spans="1:34" ht="17.5" customHeight="1">
      <c r="A39" s="38" t="s">
        <v>115</v>
      </c>
      <c r="B39" s="126">
        <v>10</v>
      </c>
      <c r="C39" s="127">
        <v>0</v>
      </c>
      <c r="D39" s="153">
        <f t="shared" si="0"/>
        <v>10</v>
      </c>
      <c r="E39" s="153">
        <f t="shared" si="1"/>
        <v>0</v>
      </c>
      <c r="F39" s="129">
        <f t="shared" si="2"/>
        <v>10</v>
      </c>
      <c r="G39" s="130">
        <f t="shared" si="2"/>
        <v>0</v>
      </c>
      <c r="H39" s="126">
        <v>21</v>
      </c>
      <c r="I39" s="127">
        <v>30</v>
      </c>
      <c r="J39" s="153">
        <f t="shared" si="3"/>
        <v>21</v>
      </c>
      <c r="K39" s="153">
        <f t="shared" si="4"/>
        <v>30</v>
      </c>
      <c r="L39" s="129">
        <f t="shared" si="5"/>
        <v>21</v>
      </c>
      <c r="M39" s="130">
        <f t="shared" si="5"/>
        <v>30</v>
      </c>
      <c r="N39" s="131">
        <f t="shared" si="6"/>
        <v>10</v>
      </c>
      <c r="O39" s="132">
        <f t="shared" si="7"/>
        <v>0</v>
      </c>
      <c r="P39" s="129">
        <f t="shared" si="8"/>
        <v>21</v>
      </c>
      <c r="Q39" s="132">
        <f t="shared" si="9"/>
        <v>0.5</v>
      </c>
      <c r="R39" s="326">
        <f t="shared" si="10"/>
        <v>10</v>
      </c>
      <c r="S39" s="327"/>
      <c r="T39" s="326">
        <f t="shared" si="11"/>
        <v>21.5</v>
      </c>
      <c r="U39" s="327"/>
      <c r="V39" s="326">
        <f t="shared" si="12"/>
        <v>11.5</v>
      </c>
      <c r="W39" s="328"/>
      <c r="X39" s="133">
        <v>1</v>
      </c>
      <c r="Y39" s="134">
        <f t="shared" si="13"/>
        <v>10.5</v>
      </c>
      <c r="Z39" s="135">
        <f t="shared" si="14"/>
        <v>2.5</v>
      </c>
      <c r="AB39" s="37">
        <f t="shared" si="15"/>
        <v>3.5</v>
      </c>
      <c r="AC39" s="37">
        <f t="shared" si="16"/>
        <v>3.5</v>
      </c>
      <c r="AD39" s="37">
        <f t="shared" si="17"/>
        <v>2.5</v>
      </c>
      <c r="AE39" s="37">
        <f t="shared" si="16"/>
        <v>2.5</v>
      </c>
      <c r="AF39" s="37">
        <f t="shared" si="18"/>
        <v>1</v>
      </c>
      <c r="AG39" s="37"/>
      <c r="AH39" s="136"/>
    </row>
    <row r="40" spans="1:34" ht="17.5" customHeight="1">
      <c r="A40" s="38" t="s">
        <v>116</v>
      </c>
      <c r="B40" s="126"/>
      <c r="C40" s="127"/>
      <c r="D40" s="153">
        <f t="shared" si="0"/>
        <v>0</v>
      </c>
      <c r="E40" s="153">
        <f t="shared" si="1"/>
        <v>0</v>
      </c>
      <c r="F40" s="129" t="str">
        <f t="shared" si="2"/>
        <v/>
      </c>
      <c r="G40" s="130" t="str">
        <f t="shared" si="2"/>
        <v/>
      </c>
      <c r="H40" s="151"/>
      <c r="I40" s="152"/>
      <c r="J40" s="153">
        <f t="shared" si="3"/>
        <v>0</v>
      </c>
      <c r="K40" s="153">
        <f t="shared" si="4"/>
        <v>0</v>
      </c>
      <c r="L40" s="129" t="str">
        <f t="shared" si="5"/>
        <v/>
      </c>
      <c r="M40" s="130" t="str">
        <f t="shared" si="5"/>
        <v/>
      </c>
      <c r="N40" s="131" t="str">
        <f t="shared" si="6"/>
        <v/>
      </c>
      <c r="O40" s="132" t="str">
        <f t="shared" si="7"/>
        <v/>
      </c>
      <c r="P40" s="129" t="str">
        <f t="shared" si="8"/>
        <v/>
      </c>
      <c r="Q40" s="132" t="str">
        <f t="shared" si="9"/>
        <v/>
      </c>
      <c r="R40" s="326">
        <f t="shared" si="10"/>
        <v>0</v>
      </c>
      <c r="S40" s="327"/>
      <c r="T40" s="326">
        <f t="shared" si="11"/>
        <v>0</v>
      </c>
      <c r="U40" s="327"/>
      <c r="V40" s="326">
        <f t="shared" si="12"/>
        <v>0</v>
      </c>
      <c r="W40" s="328"/>
      <c r="X40" s="133"/>
      <c r="Y40" s="134">
        <f t="shared" si="13"/>
        <v>0</v>
      </c>
      <c r="Z40" s="135" t="str">
        <f t="shared" si="14"/>
        <v/>
      </c>
      <c r="AA40" s="154"/>
      <c r="AB40" s="37">
        <f t="shared" si="15"/>
        <v>-7</v>
      </c>
      <c r="AC40" s="37">
        <f t="shared" si="16"/>
        <v>0</v>
      </c>
      <c r="AD40" s="37">
        <f t="shared" si="17"/>
        <v>-8</v>
      </c>
      <c r="AE40" s="37">
        <f t="shared" si="16"/>
        <v>0</v>
      </c>
      <c r="AF40" s="37">
        <f t="shared" si="18"/>
        <v>0</v>
      </c>
      <c r="AG40" s="37"/>
      <c r="AH40" s="136"/>
    </row>
    <row r="41" spans="1:34" ht="17.5" customHeight="1">
      <c r="A41" s="38" t="s">
        <v>117</v>
      </c>
      <c r="B41" s="126"/>
      <c r="C41" s="127"/>
      <c r="D41" s="153">
        <f t="shared" si="0"/>
        <v>0</v>
      </c>
      <c r="E41" s="153">
        <f t="shared" si="1"/>
        <v>0</v>
      </c>
      <c r="F41" s="129" t="str">
        <f t="shared" si="2"/>
        <v/>
      </c>
      <c r="G41" s="130" t="str">
        <f t="shared" si="2"/>
        <v/>
      </c>
      <c r="H41" s="151"/>
      <c r="I41" s="152"/>
      <c r="J41" s="153">
        <f t="shared" si="3"/>
        <v>0</v>
      </c>
      <c r="K41" s="153">
        <f t="shared" si="4"/>
        <v>0</v>
      </c>
      <c r="L41" s="129" t="str">
        <f t="shared" si="5"/>
        <v/>
      </c>
      <c r="M41" s="130" t="str">
        <f t="shared" si="5"/>
        <v/>
      </c>
      <c r="N41" s="131" t="str">
        <f t="shared" si="6"/>
        <v/>
      </c>
      <c r="O41" s="132" t="str">
        <f t="shared" si="7"/>
        <v/>
      </c>
      <c r="P41" s="129" t="str">
        <f t="shared" si="8"/>
        <v/>
      </c>
      <c r="Q41" s="132" t="str">
        <f t="shared" si="9"/>
        <v/>
      </c>
      <c r="R41" s="326">
        <f t="shared" si="10"/>
        <v>0</v>
      </c>
      <c r="S41" s="327"/>
      <c r="T41" s="326">
        <f t="shared" si="11"/>
        <v>0</v>
      </c>
      <c r="U41" s="327"/>
      <c r="V41" s="326">
        <f t="shared" si="12"/>
        <v>0</v>
      </c>
      <c r="W41" s="328"/>
      <c r="X41" s="133"/>
      <c r="Y41" s="134">
        <f t="shared" si="13"/>
        <v>0</v>
      </c>
      <c r="Z41" s="135" t="str">
        <f t="shared" si="14"/>
        <v/>
      </c>
      <c r="AB41" s="37">
        <f t="shared" si="15"/>
        <v>-7</v>
      </c>
      <c r="AC41" s="37">
        <f t="shared" si="16"/>
        <v>0</v>
      </c>
      <c r="AD41" s="37">
        <f t="shared" si="17"/>
        <v>-8</v>
      </c>
      <c r="AE41" s="37">
        <f t="shared" si="16"/>
        <v>0</v>
      </c>
      <c r="AF41" s="37">
        <f t="shared" si="18"/>
        <v>0</v>
      </c>
      <c r="AG41" s="37"/>
      <c r="AH41" s="136"/>
    </row>
    <row r="42" spans="1:34" ht="17.5" customHeight="1">
      <c r="A42" s="38" t="s">
        <v>118</v>
      </c>
      <c r="B42" s="126">
        <v>10</v>
      </c>
      <c r="C42" s="127">
        <v>0</v>
      </c>
      <c r="D42" s="153">
        <f t="shared" si="0"/>
        <v>10</v>
      </c>
      <c r="E42" s="153">
        <f t="shared" si="1"/>
        <v>0</v>
      </c>
      <c r="F42" s="129">
        <f t="shared" si="2"/>
        <v>10</v>
      </c>
      <c r="G42" s="130">
        <f t="shared" si="2"/>
        <v>0</v>
      </c>
      <c r="H42" s="151">
        <v>21</v>
      </c>
      <c r="I42" s="152">
        <v>30</v>
      </c>
      <c r="J42" s="153">
        <f t="shared" si="3"/>
        <v>21</v>
      </c>
      <c r="K42" s="153">
        <f t="shared" si="4"/>
        <v>30</v>
      </c>
      <c r="L42" s="129">
        <f t="shared" si="5"/>
        <v>21</v>
      </c>
      <c r="M42" s="130">
        <f t="shared" si="5"/>
        <v>30</v>
      </c>
      <c r="N42" s="131">
        <f t="shared" si="6"/>
        <v>10</v>
      </c>
      <c r="O42" s="132">
        <f t="shared" si="7"/>
        <v>0</v>
      </c>
      <c r="P42" s="129">
        <f t="shared" si="8"/>
        <v>21</v>
      </c>
      <c r="Q42" s="132">
        <f t="shared" si="9"/>
        <v>0.5</v>
      </c>
      <c r="R42" s="326">
        <f t="shared" si="10"/>
        <v>10</v>
      </c>
      <c r="S42" s="327"/>
      <c r="T42" s="326">
        <f t="shared" si="11"/>
        <v>21.5</v>
      </c>
      <c r="U42" s="327"/>
      <c r="V42" s="326">
        <f t="shared" si="12"/>
        <v>11.5</v>
      </c>
      <c r="W42" s="328"/>
      <c r="X42" s="133">
        <v>1</v>
      </c>
      <c r="Y42" s="134">
        <f t="shared" si="13"/>
        <v>10.5</v>
      </c>
      <c r="Z42" s="135">
        <f t="shared" si="14"/>
        <v>2.5</v>
      </c>
      <c r="AB42" s="37">
        <f t="shared" si="15"/>
        <v>3.5</v>
      </c>
      <c r="AC42" s="37">
        <f t="shared" si="16"/>
        <v>3.5</v>
      </c>
      <c r="AD42" s="37">
        <f t="shared" si="17"/>
        <v>2.5</v>
      </c>
      <c r="AE42" s="37">
        <f t="shared" si="16"/>
        <v>2.5</v>
      </c>
      <c r="AF42" s="37">
        <f t="shared" si="18"/>
        <v>1</v>
      </c>
      <c r="AG42" s="37"/>
      <c r="AH42" s="136"/>
    </row>
    <row r="43" spans="1:34" ht="17.5" customHeight="1">
      <c r="A43" s="38" t="s">
        <v>119</v>
      </c>
      <c r="B43" s="126">
        <v>10</v>
      </c>
      <c r="C43" s="127">
        <v>0</v>
      </c>
      <c r="D43" s="153">
        <f t="shared" si="0"/>
        <v>10</v>
      </c>
      <c r="E43" s="153">
        <f t="shared" si="1"/>
        <v>0</v>
      </c>
      <c r="F43" s="129">
        <f t="shared" si="2"/>
        <v>10</v>
      </c>
      <c r="G43" s="130">
        <f t="shared" si="2"/>
        <v>0</v>
      </c>
      <c r="H43" s="151">
        <v>19</v>
      </c>
      <c r="I43" s="152">
        <v>0</v>
      </c>
      <c r="J43" s="153">
        <f t="shared" si="3"/>
        <v>19</v>
      </c>
      <c r="K43" s="153">
        <f t="shared" si="4"/>
        <v>0</v>
      </c>
      <c r="L43" s="129">
        <f t="shared" si="5"/>
        <v>19</v>
      </c>
      <c r="M43" s="130">
        <f t="shared" si="5"/>
        <v>0</v>
      </c>
      <c r="N43" s="131">
        <f t="shared" si="6"/>
        <v>10</v>
      </c>
      <c r="O43" s="132">
        <f t="shared" si="7"/>
        <v>0</v>
      </c>
      <c r="P43" s="129">
        <f t="shared" si="8"/>
        <v>19</v>
      </c>
      <c r="Q43" s="132">
        <f t="shared" si="9"/>
        <v>0</v>
      </c>
      <c r="R43" s="326">
        <f t="shared" si="10"/>
        <v>10</v>
      </c>
      <c r="S43" s="327"/>
      <c r="T43" s="326">
        <f t="shared" si="11"/>
        <v>19</v>
      </c>
      <c r="U43" s="327"/>
      <c r="V43" s="326">
        <f t="shared" si="12"/>
        <v>9</v>
      </c>
      <c r="W43" s="328"/>
      <c r="X43" s="133">
        <v>1</v>
      </c>
      <c r="Y43" s="134">
        <f t="shared" si="13"/>
        <v>8</v>
      </c>
      <c r="Z43" s="135" t="str">
        <f t="shared" si="14"/>
        <v/>
      </c>
      <c r="AB43" s="37">
        <f t="shared" si="15"/>
        <v>1</v>
      </c>
      <c r="AC43" s="37">
        <f t="shared" si="16"/>
        <v>1</v>
      </c>
      <c r="AD43" s="37">
        <f t="shared" si="17"/>
        <v>0</v>
      </c>
      <c r="AE43" s="37">
        <f t="shared" si="16"/>
        <v>0</v>
      </c>
      <c r="AF43" s="37">
        <f t="shared" si="18"/>
        <v>1</v>
      </c>
      <c r="AG43" s="37"/>
      <c r="AH43" s="136"/>
    </row>
    <row r="44" spans="1:34" ht="17.5" customHeight="1">
      <c r="A44" s="38" t="s">
        <v>120</v>
      </c>
      <c r="B44" s="126">
        <v>10</v>
      </c>
      <c r="C44" s="127">
        <v>0</v>
      </c>
      <c r="D44" s="153">
        <f t="shared" si="0"/>
        <v>10</v>
      </c>
      <c r="E44" s="153">
        <f t="shared" si="1"/>
        <v>0</v>
      </c>
      <c r="F44" s="129">
        <f t="shared" si="2"/>
        <v>10</v>
      </c>
      <c r="G44" s="130">
        <f t="shared" si="2"/>
        <v>0</v>
      </c>
      <c r="H44" s="151">
        <v>20</v>
      </c>
      <c r="I44" s="152">
        <v>0</v>
      </c>
      <c r="J44" s="153">
        <f t="shared" si="3"/>
        <v>20</v>
      </c>
      <c r="K44" s="153">
        <f t="shared" si="4"/>
        <v>0</v>
      </c>
      <c r="L44" s="129">
        <f t="shared" si="5"/>
        <v>20</v>
      </c>
      <c r="M44" s="130">
        <f t="shared" si="5"/>
        <v>0</v>
      </c>
      <c r="N44" s="131">
        <f t="shared" si="6"/>
        <v>10</v>
      </c>
      <c r="O44" s="132">
        <f t="shared" si="7"/>
        <v>0</v>
      </c>
      <c r="P44" s="129">
        <f t="shared" si="8"/>
        <v>20</v>
      </c>
      <c r="Q44" s="132">
        <f t="shared" si="9"/>
        <v>0</v>
      </c>
      <c r="R44" s="340">
        <f t="shared" si="10"/>
        <v>10</v>
      </c>
      <c r="S44" s="341"/>
      <c r="T44" s="340">
        <f t="shared" si="11"/>
        <v>20</v>
      </c>
      <c r="U44" s="341"/>
      <c r="V44" s="340">
        <f t="shared" si="12"/>
        <v>10</v>
      </c>
      <c r="W44" s="342"/>
      <c r="X44" s="133">
        <v>1</v>
      </c>
      <c r="Y44" s="134">
        <f t="shared" si="13"/>
        <v>9</v>
      </c>
      <c r="Z44" s="135">
        <f t="shared" si="14"/>
        <v>1</v>
      </c>
      <c r="AB44" s="37">
        <f t="shared" si="15"/>
        <v>2</v>
      </c>
      <c r="AC44" s="37">
        <f t="shared" si="16"/>
        <v>2</v>
      </c>
      <c r="AD44" s="37">
        <f t="shared" si="17"/>
        <v>1</v>
      </c>
      <c r="AE44" s="37">
        <f t="shared" si="16"/>
        <v>1</v>
      </c>
      <c r="AF44" s="37">
        <f t="shared" si="18"/>
        <v>1</v>
      </c>
      <c r="AG44" s="37"/>
      <c r="AH44" s="136"/>
    </row>
    <row r="45" spans="1:34" ht="17.5" customHeight="1">
      <c r="A45" s="38" t="s">
        <v>121</v>
      </c>
      <c r="B45" s="126">
        <v>10</v>
      </c>
      <c r="C45" s="127">
        <v>0</v>
      </c>
      <c r="D45" s="153">
        <f t="shared" si="0"/>
        <v>10</v>
      </c>
      <c r="E45" s="153">
        <f t="shared" si="1"/>
        <v>0</v>
      </c>
      <c r="F45" s="129">
        <f t="shared" si="2"/>
        <v>10</v>
      </c>
      <c r="G45" s="130">
        <f t="shared" si="2"/>
        <v>0</v>
      </c>
      <c r="H45" s="151">
        <v>20</v>
      </c>
      <c r="I45" s="152">
        <v>45</v>
      </c>
      <c r="J45" s="153">
        <f t="shared" si="3"/>
        <v>20</v>
      </c>
      <c r="K45" s="153">
        <f t="shared" si="4"/>
        <v>45</v>
      </c>
      <c r="L45" s="129">
        <f t="shared" si="5"/>
        <v>20</v>
      </c>
      <c r="M45" s="130">
        <f t="shared" si="5"/>
        <v>45</v>
      </c>
      <c r="N45" s="131">
        <f t="shared" si="6"/>
        <v>10</v>
      </c>
      <c r="O45" s="132">
        <f t="shared" si="7"/>
        <v>0</v>
      </c>
      <c r="P45" s="129">
        <f t="shared" si="8"/>
        <v>20</v>
      </c>
      <c r="Q45" s="132">
        <f t="shared" si="9"/>
        <v>0.75</v>
      </c>
      <c r="R45" s="337">
        <f t="shared" si="10"/>
        <v>10</v>
      </c>
      <c r="S45" s="338"/>
      <c r="T45" s="337">
        <f t="shared" si="11"/>
        <v>20.75</v>
      </c>
      <c r="U45" s="338"/>
      <c r="V45" s="337">
        <f t="shared" si="12"/>
        <v>10.75</v>
      </c>
      <c r="W45" s="339"/>
      <c r="X45" s="133">
        <v>1</v>
      </c>
      <c r="Y45" s="134">
        <f t="shared" si="13"/>
        <v>9.75</v>
      </c>
      <c r="Z45" s="135">
        <f t="shared" si="14"/>
        <v>1.75</v>
      </c>
      <c r="AB45" s="37">
        <f t="shared" si="15"/>
        <v>2.75</v>
      </c>
      <c r="AC45" s="37">
        <f t="shared" si="16"/>
        <v>2.75</v>
      </c>
      <c r="AD45" s="37">
        <f t="shared" si="17"/>
        <v>1.75</v>
      </c>
      <c r="AE45" s="37">
        <f t="shared" si="16"/>
        <v>1.75</v>
      </c>
      <c r="AF45" s="37">
        <f t="shared" si="18"/>
        <v>1</v>
      </c>
      <c r="AG45" s="37"/>
      <c r="AH45" s="136"/>
    </row>
    <row r="46" spans="1:34" ht="17.5" customHeight="1">
      <c r="A46" s="38" t="s">
        <v>122</v>
      </c>
      <c r="B46" s="126">
        <v>10</v>
      </c>
      <c r="C46" s="127">
        <v>0</v>
      </c>
      <c r="D46" s="153">
        <f t="shared" si="0"/>
        <v>10</v>
      </c>
      <c r="E46" s="153">
        <f t="shared" si="1"/>
        <v>0</v>
      </c>
      <c r="F46" s="129">
        <f t="shared" ref="F46:G61" si="19">IF(B46="","",D46)</f>
        <v>10</v>
      </c>
      <c r="G46" s="130">
        <f t="shared" si="19"/>
        <v>0</v>
      </c>
      <c r="H46" s="126">
        <v>20</v>
      </c>
      <c r="I46" s="127">
        <v>0</v>
      </c>
      <c r="J46" s="153">
        <f t="shared" si="3"/>
        <v>20</v>
      </c>
      <c r="K46" s="153">
        <f t="shared" si="4"/>
        <v>0</v>
      </c>
      <c r="L46" s="129">
        <f t="shared" ref="L46:M61" si="20">IF(H46="","",J46)</f>
        <v>20</v>
      </c>
      <c r="M46" s="130">
        <f t="shared" si="20"/>
        <v>0</v>
      </c>
      <c r="N46" s="131">
        <f t="shared" si="6"/>
        <v>10</v>
      </c>
      <c r="O46" s="132">
        <f t="shared" si="7"/>
        <v>0</v>
      </c>
      <c r="P46" s="129">
        <f t="shared" si="8"/>
        <v>20</v>
      </c>
      <c r="Q46" s="132">
        <f t="shared" si="9"/>
        <v>0</v>
      </c>
      <c r="R46" s="326">
        <f t="shared" si="10"/>
        <v>10</v>
      </c>
      <c r="S46" s="327"/>
      <c r="T46" s="326">
        <f t="shared" si="11"/>
        <v>20</v>
      </c>
      <c r="U46" s="327"/>
      <c r="V46" s="326">
        <f t="shared" si="12"/>
        <v>10</v>
      </c>
      <c r="W46" s="328"/>
      <c r="X46" s="133">
        <v>1</v>
      </c>
      <c r="Y46" s="134">
        <f t="shared" si="13"/>
        <v>9</v>
      </c>
      <c r="Z46" s="135">
        <f t="shared" si="14"/>
        <v>1</v>
      </c>
      <c r="AB46" s="37">
        <f t="shared" si="15"/>
        <v>2</v>
      </c>
      <c r="AC46" s="37">
        <f t="shared" ref="AC46:AC61" si="21">IF(AB46&lt;0,0,AB46)</f>
        <v>2</v>
      </c>
      <c r="AD46" s="37">
        <f t="shared" si="17"/>
        <v>1</v>
      </c>
      <c r="AE46" s="37">
        <f t="shared" ref="AE46:AE61" si="22">IF(AD46&lt;0,0,AD46)</f>
        <v>1</v>
      </c>
      <c r="AF46" s="37">
        <f t="shared" si="18"/>
        <v>1</v>
      </c>
      <c r="AG46" s="37"/>
      <c r="AH46" s="136"/>
    </row>
    <row r="47" spans="1:34" ht="17.5" customHeight="1">
      <c r="A47" s="38" t="s">
        <v>123</v>
      </c>
      <c r="B47" s="126"/>
      <c r="C47" s="127"/>
      <c r="D47" s="153">
        <f t="shared" si="0"/>
        <v>0</v>
      </c>
      <c r="E47" s="153">
        <f t="shared" si="1"/>
        <v>0</v>
      </c>
      <c r="F47" s="129" t="str">
        <f t="shared" si="19"/>
        <v/>
      </c>
      <c r="G47" s="130" t="str">
        <f t="shared" si="19"/>
        <v/>
      </c>
      <c r="H47" s="126"/>
      <c r="I47" s="127"/>
      <c r="J47" s="153">
        <f t="shared" si="3"/>
        <v>0</v>
      </c>
      <c r="K47" s="153">
        <f t="shared" si="4"/>
        <v>0</v>
      </c>
      <c r="L47" s="129" t="str">
        <f t="shared" si="20"/>
        <v/>
      </c>
      <c r="M47" s="130" t="str">
        <f t="shared" si="20"/>
        <v/>
      </c>
      <c r="N47" s="131" t="str">
        <f t="shared" si="6"/>
        <v/>
      </c>
      <c r="O47" s="132" t="str">
        <f t="shared" si="7"/>
        <v/>
      </c>
      <c r="P47" s="129" t="str">
        <f t="shared" si="8"/>
        <v/>
      </c>
      <c r="Q47" s="132" t="str">
        <f t="shared" si="9"/>
        <v/>
      </c>
      <c r="R47" s="326">
        <f t="shared" si="10"/>
        <v>0</v>
      </c>
      <c r="S47" s="327"/>
      <c r="T47" s="326">
        <f t="shared" si="11"/>
        <v>0</v>
      </c>
      <c r="U47" s="327"/>
      <c r="V47" s="326">
        <f t="shared" si="12"/>
        <v>0</v>
      </c>
      <c r="W47" s="328"/>
      <c r="X47" s="133"/>
      <c r="Y47" s="134">
        <f t="shared" si="13"/>
        <v>0</v>
      </c>
      <c r="Z47" s="135" t="str">
        <f t="shared" si="14"/>
        <v/>
      </c>
      <c r="AB47" s="37">
        <f t="shared" si="15"/>
        <v>-7</v>
      </c>
      <c r="AC47" s="37">
        <f t="shared" si="21"/>
        <v>0</v>
      </c>
      <c r="AD47" s="37">
        <f t="shared" si="17"/>
        <v>-8</v>
      </c>
      <c r="AE47" s="37">
        <f t="shared" si="22"/>
        <v>0</v>
      </c>
      <c r="AF47" s="37">
        <f t="shared" si="18"/>
        <v>0</v>
      </c>
      <c r="AG47" s="37"/>
      <c r="AH47" s="136"/>
    </row>
    <row r="48" spans="1:34" ht="17.5" customHeight="1">
      <c r="A48" s="38" t="s">
        <v>124</v>
      </c>
      <c r="B48" s="126"/>
      <c r="C48" s="127"/>
      <c r="D48" s="153">
        <f t="shared" si="0"/>
        <v>0</v>
      </c>
      <c r="E48" s="153">
        <f t="shared" si="1"/>
        <v>0</v>
      </c>
      <c r="F48" s="129" t="str">
        <f t="shared" si="19"/>
        <v/>
      </c>
      <c r="G48" s="130" t="str">
        <f t="shared" si="19"/>
        <v/>
      </c>
      <c r="H48" s="126"/>
      <c r="I48" s="127"/>
      <c r="J48" s="153">
        <f t="shared" si="3"/>
        <v>0</v>
      </c>
      <c r="K48" s="153">
        <f t="shared" si="4"/>
        <v>0</v>
      </c>
      <c r="L48" s="129" t="str">
        <f t="shared" si="20"/>
        <v/>
      </c>
      <c r="M48" s="130" t="str">
        <f t="shared" si="20"/>
        <v/>
      </c>
      <c r="N48" s="131" t="str">
        <f t="shared" si="6"/>
        <v/>
      </c>
      <c r="O48" s="132" t="str">
        <f t="shared" si="7"/>
        <v/>
      </c>
      <c r="P48" s="129" t="str">
        <f t="shared" si="8"/>
        <v/>
      </c>
      <c r="Q48" s="132" t="str">
        <f t="shared" si="9"/>
        <v/>
      </c>
      <c r="R48" s="326">
        <f t="shared" si="10"/>
        <v>0</v>
      </c>
      <c r="S48" s="327"/>
      <c r="T48" s="326">
        <f t="shared" si="11"/>
        <v>0</v>
      </c>
      <c r="U48" s="327"/>
      <c r="V48" s="326">
        <f t="shared" si="12"/>
        <v>0</v>
      </c>
      <c r="W48" s="328"/>
      <c r="X48" s="133"/>
      <c r="Y48" s="134">
        <f t="shared" si="13"/>
        <v>0</v>
      </c>
      <c r="Z48" s="135" t="str">
        <f t="shared" si="14"/>
        <v/>
      </c>
      <c r="AB48" s="37">
        <f t="shared" si="15"/>
        <v>-7</v>
      </c>
      <c r="AC48" s="37">
        <f t="shared" si="21"/>
        <v>0</v>
      </c>
      <c r="AD48" s="37">
        <f t="shared" si="17"/>
        <v>-8</v>
      </c>
      <c r="AE48" s="37">
        <f t="shared" si="22"/>
        <v>0</v>
      </c>
      <c r="AF48" s="37">
        <f t="shared" si="18"/>
        <v>0</v>
      </c>
      <c r="AG48" s="37"/>
      <c r="AH48" s="136"/>
    </row>
    <row r="49" spans="1:34" ht="17.5" customHeight="1">
      <c r="A49" s="38" t="s">
        <v>125</v>
      </c>
      <c r="B49" s="126"/>
      <c r="C49" s="127"/>
      <c r="D49" s="153">
        <f t="shared" si="0"/>
        <v>0</v>
      </c>
      <c r="E49" s="153">
        <f t="shared" si="1"/>
        <v>0</v>
      </c>
      <c r="F49" s="129" t="str">
        <f t="shared" si="19"/>
        <v/>
      </c>
      <c r="G49" s="130" t="str">
        <f t="shared" si="19"/>
        <v/>
      </c>
      <c r="H49" s="126"/>
      <c r="I49" s="127"/>
      <c r="J49" s="153">
        <f t="shared" si="3"/>
        <v>0</v>
      </c>
      <c r="K49" s="153">
        <f t="shared" si="4"/>
        <v>0</v>
      </c>
      <c r="L49" s="129" t="str">
        <f t="shared" si="20"/>
        <v/>
      </c>
      <c r="M49" s="130" t="str">
        <f t="shared" si="20"/>
        <v/>
      </c>
      <c r="N49" s="131" t="str">
        <f t="shared" si="6"/>
        <v/>
      </c>
      <c r="O49" s="132" t="str">
        <f t="shared" si="7"/>
        <v/>
      </c>
      <c r="P49" s="129" t="str">
        <f t="shared" si="8"/>
        <v/>
      </c>
      <c r="Q49" s="132" t="str">
        <f t="shared" si="9"/>
        <v/>
      </c>
      <c r="R49" s="326">
        <f t="shared" si="10"/>
        <v>0</v>
      </c>
      <c r="S49" s="327"/>
      <c r="T49" s="326">
        <f t="shared" si="11"/>
        <v>0</v>
      </c>
      <c r="U49" s="327"/>
      <c r="V49" s="326">
        <f t="shared" si="12"/>
        <v>0</v>
      </c>
      <c r="W49" s="328"/>
      <c r="X49" s="133"/>
      <c r="Y49" s="134">
        <f t="shared" si="13"/>
        <v>0</v>
      </c>
      <c r="Z49" s="135" t="str">
        <f t="shared" si="14"/>
        <v/>
      </c>
      <c r="AB49" s="37">
        <f t="shared" si="15"/>
        <v>-7</v>
      </c>
      <c r="AC49" s="37">
        <f t="shared" si="21"/>
        <v>0</v>
      </c>
      <c r="AD49" s="37">
        <f t="shared" si="17"/>
        <v>-8</v>
      </c>
      <c r="AE49" s="37">
        <f t="shared" si="22"/>
        <v>0</v>
      </c>
      <c r="AF49" s="37">
        <f t="shared" si="18"/>
        <v>0</v>
      </c>
      <c r="AG49" s="37"/>
      <c r="AH49" s="136"/>
    </row>
    <row r="50" spans="1:34" ht="17.5" customHeight="1">
      <c r="A50" s="38" t="s">
        <v>126</v>
      </c>
      <c r="B50" s="126">
        <v>10</v>
      </c>
      <c r="C50" s="127">
        <v>0</v>
      </c>
      <c r="D50" s="153">
        <f>IF(AND(C50&gt;=46,C50&lt;=59),B50+1,B50)</f>
        <v>10</v>
      </c>
      <c r="E50" s="153">
        <f>IF(C50&gt;0,VLOOKUP(C50,$A$7:$H$10,7,TRUE),0)</f>
        <v>0</v>
      </c>
      <c r="F50" s="129">
        <f>IF(B50="","",D50)</f>
        <v>10</v>
      </c>
      <c r="G50" s="130">
        <f>IF(C50="","",E50)</f>
        <v>0</v>
      </c>
      <c r="H50" s="126">
        <v>22</v>
      </c>
      <c r="I50" s="127">
        <v>0</v>
      </c>
      <c r="J50" s="153">
        <f t="shared" si="3"/>
        <v>22</v>
      </c>
      <c r="K50" s="153">
        <f t="shared" si="4"/>
        <v>0</v>
      </c>
      <c r="L50" s="129">
        <f t="shared" si="20"/>
        <v>22</v>
      </c>
      <c r="M50" s="130">
        <f t="shared" si="20"/>
        <v>0</v>
      </c>
      <c r="N50" s="131">
        <f t="shared" si="6"/>
        <v>10</v>
      </c>
      <c r="O50" s="132">
        <f t="shared" si="7"/>
        <v>0</v>
      </c>
      <c r="P50" s="129">
        <f t="shared" si="8"/>
        <v>22</v>
      </c>
      <c r="Q50" s="132">
        <f t="shared" si="9"/>
        <v>0</v>
      </c>
      <c r="R50" s="326">
        <f t="shared" si="10"/>
        <v>10</v>
      </c>
      <c r="S50" s="327"/>
      <c r="T50" s="326">
        <f t="shared" si="11"/>
        <v>22</v>
      </c>
      <c r="U50" s="327"/>
      <c r="V50" s="326">
        <f t="shared" si="12"/>
        <v>12</v>
      </c>
      <c r="W50" s="328"/>
      <c r="X50" s="133">
        <v>1</v>
      </c>
      <c r="Y50" s="134">
        <f t="shared" si="13"/>
        <v>11</v>
      </c>
      <c r="Z50" s="135">
        <f t="shared" si="14"/>
        <v>3</v>
      </c>
      <c r="AB50" s="37">
        <f t="shared" si="15"/>
        <v>4</v>
      </c>
      <c r="AC50" s="37">
        <f t="shared" si="21"/>
        <v>4</v>
      </c>
      <c r="AD50" s="37">
        <f t="shared" si="17"/>
        <v>3</v>
      </c>
      <c r="AE50" s="37">
        <f t="shared" si="22"/>
        <v>3</v>
      </c>
      <c r="AF50" s="37">
        <f t="shared" si="18"/>
        <v>1</v>
      </c>
      <c r="AG50" s="37"/>
      <c r="AH50" s="136"/>
    </row>
    <row r="51" spans="1:34" ht="17.5" customHeight="1">
      <c r="A51" s="38" t="s">
        <v>127</v>
      </c>
      <c r="B51" s="126">
        <v>10</v>
      </c>
      <c r="C51" s="127">
        <v>0</v>
      </c>
      <c r="D51" s="153">
        <f>IF(AND(C51&gt;=46,C51&lt;=59),B51+1,B51)</f>
        <v>10</v>
      </c>
      <c r="E51" s="153">
        <f>IF(C51&gt;0,VLOOKUP(C51,$A$7:$H$10,7,TRUE),0)</f>
        <v>0</v>
      </c>
      <c r="F51" s="129">
        <f>IF(B51="","",D51)</f>
        <v>10</v>
      </c>
      <c r="G51" s="130">
        <f>IF(C51="","",E51)</f>
        <v>0</v>
      </c>
      <c r="H51" s="126">
        <v>21</v>
      </c>
      <c r="I51" s="127">
        <v>0</v>
      </c>
      <c r="J51" s="153">
        <f t="shared" si="3"/>
        <v>21</v>
      </c>
      <c r="K51" s="153">
        <f t="shared" si="4"/>
        <v>0</v>
      </c>
      <c r="L51" s="129">
        <f t="shared" si="20"/>
        <v>21</v>
      </c>
      <c r="M51" s="130">
        <f t="shared" si="20"/>
        <v>0</v>
      </c>
      <c r="N51" s="131">
        <f t="shared" si="6"/>
        <v>10</v>
      </c>
      <c r="O51" s="132">
        <f t="shared" si="7"/>
        <v>0</v>
      </c>
      <c r="P51" s="129">
        <f t="shared" si="8"/>
        <v>21</v>
      </c>
      <c r="Q51" s="132">
        <f t="shared" si="9"/>
        <v>0</v>
      </c>
      <c r="R51" s="340">
        <f t="shared" si="10"/>
        <v>10</v>
      </c>
      <c r="S51" s="341"/>
      <c r="T51" s="340">
        <f t="shared" si="11"/>
        <v>21</v>
      </c>
      <c r="U51" s="341"/>
      <c r="V51" s="340">
        <f t="shared" si="12"/>
        <v>11</v>
      </c>
      <c r="W51" s="342"/>
      <c r="X51" s="133">
        <v>1</v>
      </c>
      <c r="Y51" s="134">
        <f t="shared" si="13"/>
        <v>10</v>
      </c>
      <c r="Z51" s="135">
        <f t="shared" si="14"/>
        <v>2</v>
      </c>
      <c r="AB51" s="37">
        <f t="shared" si="15"/>
        <v>3</v>
      </c>
      <c r="AC51" s="37">
        <f t="shared" si="21"/>
        <v>3</v>
      </c>
      <c r="AD51" s="37">
        <f t="shared" si="17"/>
        <v>2</v>
      </c>
      <c r="AE51" s="37">
        <f t="shared" si="22"/>
        <v>2</v>
      </c>
      <c r="AF51" s="37">
        <f t="shared" si="18"/>
        <v>1</v>
      </c>
      <c r="AG51" s="37"/>
      <c r="AH51" s="136"/>
    </row>
    <row r="52" spans="1:34" ht="17.5" customHeight="1">
      <c r="A52" s="38" t="s">
        <v>128</v>
      </c>
      <c r="B52" s="126"/>
      <c r="C52" s="127"/>
      <c r="D52" s="153">
        <f t="shared" si="0"/>
        <v>0</v>
      </c>
      <c r="E52" s="153">
        <f t="shared" si="1"/>
        <v>0</v>
      </c>
      <c r="F52" s="129" t="str">
        <f t="shared" si="19"/>
        <v/>
      </c>
      <c r="G52" s="130" t="str">
        <f t="shared" si="19"/>
        <v/>
      </c>
      <c r="H52" s="126"/>
      <c r="I52" s="127"/>
      <c r="J52" s="153">
        <f t="shared" si="3"/>
        <v>0</v>
      </c>
      <c r="K52" s="153">
        <f t="shared" si="4"/>
        <v>0</v>
      </c>
      <c r="L52" s="129" t="str">
        <f t="shared" si="20"/>
        <v/>
      </c>
      <c r="M52" s="130" t="str">
        <f t="shared" si="20"/>
        <v/>
      </c>
      <c r="N52" s="131" t="str">
        <f t="shared" si="6"/>
        <v/>
      </c>
      <c r="O52" s="132" t="str">
        <f t="shared" si="7"/>
        <v/>
      </c>
      <c r="P52" s="129" t="str">
        <f t="shared" si="8"/>
        <v/>
      </c>
      <c r="Q52" s="132" t="str">
        <f t="shared" si="9"/>
        <v/>
      </c>
      <c r="R52" s="337">
        <f t="shared" si="10"/>
        <v>0</v>
      </c>
      <c r="S52" s="338"/>
      <c r="T52" s="337">
        <f t="shared" si="11"/>
        <v>0</v>
      </c>
      <c r="U52" s="338"/>
      <c r="V52" s="337">
        <f t="shared" si="12"/>
        <v>0</v>
      </c>
      <c r="W52" s="339"/>
      <c r="X52" s="133"/>
      <c r="Y52" s="134">
        <f t="shared" si="13"/>
        <v>0</v>
      </c>
      <c r="Z52" s="135" t="str">
        <f t="shared" si="14"/>
        <v/>
      </c>
      <c r="AB52" s="37">
        <f t="shared" si="15"/>
        <v>-7</v>
      </c>
      <c r="AC52" s="37">
        <f t="shared" si="21"/>
        <v>0</v>
      </c>
      <c r="AD52" s="37">
        <f t="shared" si="17"/>
        <v>-8</v>
      </c>
      <c r="AE52" s="37">
        <f t="shared" si="22"/>
        <v>0</v>
      </c>
      <c r="AF52" s="37">
        <f t="shared" si="18"/>
        <v>0</v>
      </c>
      <c r="AG52" s="37"/>
      <c r="AH52" s="136"/>
    </row>
    <row r="53" spans="1:34" ht="17.5" customHeight="1">
      <c r="A53" s="38" t="s">
        <v>129</v>
      </c>
      <c r="B53" s="126">
        <v>10</v>
      </c>
      <c r="C53" s="127">
        <v>0</v>
      </c>
      <c r="D53" s="153">
        <f t="shared" si="0"/>
        <v>10</v>
      </c>
      <c r="E53" s="153">
        <f t="shared" si="1"/>
        <v>0</v>
      </c>
      <c r="F53" s="129">
        <f t="shared" si="19"/>
        <v>10</v>
      </c>
      <c r="G53" s="130">
        <f t="shared" si="19"/>
        <v>0</v>
      </c>
      <c r="H53" s="126">
        <v>22</v>
      </c>
      <c r="I53" s="127">
        <v>0</v>
      </c>
      <c r="J53" s="153">
        <f t="shared" si="3"/>
        <v>22</v>
      </c>
      <c r="K53" s="153">
        <f t="shared" si="4"/>
        <v>0</v>
      </c>
      <c r="L53" s="129">
        <f t="shared" si="20"/>
        <v>22</v>
      </c>
      <c r="M53" s="130">
        <f t="shared" si="20"/>
        <v>0</v>
      </c>
      <c r="N53" s="131">
        <f t="shared" si="6"/>
        <v>10</v>
      </c>
      <c r="O53" s="132">
        <f t="shared" si="7"/>
        <v>0</v>
      </c>
      <c r="P53" s="129">
        <f t="shared" si="8"/>
        <v>22</v>
      </c>
      <c r="Q53" s="132">
        <f t="shared" si="9"/>
        <v>0</v>
      </c>
      <c r="R53" s="326">
        <f t="shared" si="10"/>
        <v>10</v>
      </c>
      <c r="S53" s="327"/>
      <c r="T53" s="326">
        <f t="shared" si="11"/>
        <v>22</v>
      </c>
      <c r="U53" s="327"/>
      <c r="V53" s="326">
        <f t="shared" si="12"/>
        <v>12</v>
      </c>
      <c r="W53" s="328"/>
      <c r="X53" s="133">
        <v>1</v>
      </c>
      <c r="Y53" s="134">
        <f t="shared" si="13"/>
        <v>11</v>
      </c>
      <c r="Z53" s="135">
        <f t="shared" si="14"/>
        <v>3</v>
      </c>
      <c r="AB53" s="37">
        <f t="shared" si="15"/>
        <v>4</v>
      </c>
      <c r="AC53" s="37">
        <f t="shared" si="21"/>
        <v>4</v>
      </c>
      <c r="AD53" s="37">
        <f t="shared" si="17"/>
        <v>3</v>
      </c>
      <c r="AE53" s="37">
        <f t="shared" si="22"/>
        <v>3</v>
      </c>
      <c r="AF53" s="37">
        <f t="shared" si="18"/>
        <v>1</v>
      </c>
      <c r="AG53" s="37"/>
      <c r="AH53" s="136"/>
    </row>
    <row r="54" spans="1:34" ht="17.5" customHeight="1">
      <c r="A54" s="38" t="s">
        <v>130</v>
      </c>
      <c r="B54" s="126"/>
      <c r="C54" s="127"/>
      <c r="D54" s="153">
        <f t="shared" si="0"/>
        <v>0</v>
      </c>
      <c r="E54" s="153">
        <f t="shared" si="1"/>
        <v>0</v>
      </c>
      <c r="F54" s="129" t="str">
        <f t="shared" si="19"/>
        <v/>
      </c>
      <c r="G54" s="130" t="str">
        <f t="shared" si="19"/>
        <v/>
      </c>
      <c r="H54" s="126"/>
      <c r="I54" s="127"/>
      <c r="J54" s="153">
        <f t="shared" si="3"/>
        <v>0</v>
      </c>
      <c r="K54" s="153">
        <f t="shared" si="4"/>
        <v>0</v>
      </c>
      <c r="L54" s="129" t="str">
        <f t="shared" si="20"/>
        <v/>
      </c>
      <c r="M54" s="130" t="str">
        <f t="shared" si="20"/>
        <v/>
      </c>
      <c r="N54" s="131" t="str">
        <f t="shared" si="6"/>
        <v/>
      </c>
      <c r="O54" s="132" t="str">
        <f t="shared" si="7"/>
        <v/>
      </c>
      <c r="P54" s="129" t="str">
        <f t="shared" si="8"/>
        <v/>
      </c>
      <c r="Q54" s="132" t="str">
        <f t="shared" si="9"/>
        <v/>
      </c>
      <c r="R54" s="326">
        <f t="shared" si="10"/>
        <v>0</v>
      </c>
      <c r="S54" s="327"/>
      <c r="T54" s="326">
        <f t="shared" si="11"/>
        <v>0</v>
      </c>
      <c r="U54" s="327"/>
      <c r="V54" s="326">
        <f t="shared" si="12"/>
        <v>0</v>
      </c>
      <c r="W54" s="328"/>
      <c r="X54" s="133"/>
      <c r="Y54" s="134">
        <f t="shared" si="13"/>
        <v>0</v>
      </c>
      <c r="Z54" s="135" t="str">
        <f t="shared" si="14"/>
        <v/>
      </c>
      <c r="AB54" s="37">
        <f t="shared" si="15"/>
        <v>-7</v>
      </c>
      <c r="AC54" s="37">
        <f t="shared" si="21"/>
        <v>0</v>
      </c>
      <c r="AD54" s="37">
        <f t="shared" si="17"/>
        <v>-8</v>
      </c>
      <c r="AE54" s="37">
        <f t="shared" si="22"/>
        <v>0</v>
      </c>
      <c r="AF54" s="37">
        <f t="shared" si="18"/>
        <v>0</v>
      </c>
      <c r="AG54" s="37"/>
      <c r="AH54" s="136"/>
    </row>
    <row r="55" spans="1:34" ht="17.5" customHeight="1">
      <c r="A55" s="38" t="s">
        <v>131</v>
      </c>
      <c r="B55" s="126"/>
      <c r="C55" s="127"/>
      <c r="D55" s="153">
        <f t="shared" si="0"/>
        <v>0</v>
      </c>
      <c r="E55" s="153">
        <f t="shared" si="1"/>
        <v>0</v>
      </c>
      <c r="F55" s="129" t="str">
        <f t="shared" si="19"/>
        <v/>
      </c>
      <c r="G55" s="130" t="str">
        <f t="shared" si="19"/>
        <v/>
      </c>
      <c r="H55" s="126"/>
      <c r="I55" s="127"/>
      <c r="J55" s="153">
        <f t="shared" si="3"/>
        <v>0</v>
      </c>
      <c r="K55" s="153">
        <f t="shared" si="4"/>
        <v>0</v>
      </c>
      <c r="L55" s="129" t="str">
        <f t="shared" si="20"/>
        <v/>
      </c>
      <c r="M55" s="130" t="str">
        <f t="shared" si="20"/>
        <v/>
      </c>
      <c r="N55" s="131" t="str">
        <f t="shared" si="6"/>
        <v/>
      </c>
      <c r="O55" s="132" t="str">
        <f t="shared" si="7"/>
        <v/>
      </c>
      <c r="P55" s="129" t="str">
        <f t="shared" si="8"/>
        <v/>
      </c>
      <c r="Q55" s="132" t="str">
        <f t="shared" si="9"/>
        <v/>
      </c>
      <c r="R55" s="326">
        <f t="shared" si="10"/>
        <v>0</v>
      </c>
      <c r="S55" s="327"/>
      <c r="T55" s="326">
        <f t="shared" si="11"/>
        <v>0</v>
      </c>
      <c r="U55" s="327"/>
      <c r="V55" s="326">
        <f t="shared" si="12"/>
        <v>0</v>
      </c>
      <c r="W55" s="328"/>
      <c r="X55" s="133"/>
      <c r="Y55" s="134">
        <f t="shared" si="13"/>
        <v>0</v>
      </c>
      <c r="Z55" s="135" t="str">
        <f t="shared" si="14"/>
        <v/>
      </c>
      <c r="AB55" s="37">
        <f t="shared" si="15"/>
        <v>-7</v>
      </c>
      <c r="AC55" s="37">
        <f t="shared" si="21"/>
        <v>0</v>
      </c>
      <c r="AD55" s="37">
        <f t="shared" si="17"/>
        <v>-8</v>
      </c>
      <c r="AE55" s="37">
        <f t="shared" si="22"/>
        <v>0</v>
      </c>
      <c r="AF55" s="37">
        <f t="shared" si="18"/>
        <v>0</v>
      </c>
      <c r="AG55" s="37"/>
      <c r="AH55" s="136"/>
    </row>
    <row r="56" spans="1:34" ht="17.5" customHeight="1">
      <c r="A56" s="38" t="s">
        <v>132</v>
      </c>
      <c r="B56" s="126">
        <v>10</v>
      </c>
      <c r="C56" s="127">
        <v>0</v>
      </c>
      <c r="D56" s="153">
        <f t="shared" si="0"/>
        <v>10</v>
      </c>
      <c r="E56" s="153">
        <f t="shared" si="1"/>
        <v>0</v>
      </c>
      <c r="F56" s="129">
        <f t="shared" si="19"/>
        <v>10</v>
      </c>
      <c r="G56" s="130">
        <f t="shared" si="19"/>
        <v>0</v>
      </c>
      <c r="H56" s="126">
        <v>20</v>
      </c>
      <c r="I56" s="127">
        <v>30</v>
      </c>
      <c r="J56" s="153">
        <f t="shared" si="3"/>
        <v>20</v>
      </c>
      <c r="K56" s="153">
        <f t="shared" si="4"/>
        <v>30</v>
      </c>
      <c r="L56" s="129">
        <f t="shared" si="20"/>
        <v>20</v>
      </c>
      <c r="M56" s="130">
        <f t="shared" si="20"/>
        <v>30</v>
      </c>
      <c r="N56" s="131">
        <f t="shared" si="6"/>
        <v>10</v>
      </c>
      <c r="O56" s="132">
        <f t="shared" si="7"/>
        <v>0</v>
      </c>
      <c r="P56" s="129">
        <f t="shared" si="8"/>
        <v>20</v>
      </c>
      <c r="Q56" s="132">
        <f t="shared" si="9"/>
        <v>0.5</v>
      </c>
      <c r="R56" s="326">
        <f t="shared" si="10"/>
        <v>10</v>
      </c>
      <c r="S56" s="327"/>
      <c r="T56" s="326">
        <f t="shared" si="11"/>
        <v>20.5</v>
      </c>
      <c r="U56" s="327"/>
      <c r="V56" s="326">
        <f t="shared" si="12"/>
        <v>10.5</v>
      </c>
      <c r="W56" s="328"/>
      <c r="X56" s="133">
        <v>1</v>
      </c>
      <c r="Y56" s="134">
        <f t="shared" si="13"/>
        <v>9.5</v>
      </c>
      <c r="Z56" s="135">
        <f t="shared" si="14"/>
        <v>1.5</v>
      </c>
      <c r="AB56" s="37">
        <f t="shared" si="15"/>
        <v>2.5</v>
      </c>
      <c r="AC56" s="37">
        <f t="shared" si="21"/>
        <v>2.5</v>
      </c>
      <c r="AD56" s="37">
        <f t="shared" si="17"/>
        <v>1.5</v>
      </c>
      <c r="AE56" s="37">
        <f t="shared" si="22"/>
        <v>1.5</v>
      </c>
      <c r="AF56" s="37">
        <f t="shared" si="18"/>
        <v>1</v>
      </c>
      <c r="AG56" s="37"/>
      <c r="AH56" s="136"/>
    </row>
    <row r="57" spans="1:34" ht="17.5" customHeight="1">
      <c r="A57" s="38" t="s">
        <v>133</v>
      </c>
      <c r="B57" s="126">
        <v>10</v>
      </c>
      <c r="C57" s="127">
        <v>0</v>
      </c>
      <c r="D57" s="153">
        <f t="shared" si="0"/>
        <v>10</v>
      </c>
      <c r="E57" s="153">
        <f t="shared" si="1"/>
        <v>0</v>
      </c>
      <c r="F57" s="129">
        <f t="shared" si="19"/>
        <v>10</v>
      </c>
      <c r="G57" s="130">
        <f t="shared" si="19"/>
        <v>0</v>
      </c>
      <c r="H57" s="151">
        <v>20</v>
      </c>
      <c r="I57" s="152">
        <v>45</v>
      </c>
      <c r="J57" s="153">
        <f t="shared" si="3"/>
        <v>20</v>
      </c>
      <c r="K57" s="153">
        <f t="shared" si="4"/>
        <v>45</v>
      </c>
      <c r="L57" s="129">
        <f t="shared" si="20"/>
        <v>20</v>
      </c>
      <c r="M57" s="130">
        <f t="shared" si="20"/>
        <v>45</v>
      </c>
      <c r="N57" s="131">
        <f t="shared" si="6"/>
        <v>10</v>
      </c>
      <c r="O57" s="132">
        <f t="shared" si="7"/>
        <v>0</v>
      </c>
      <c r="P57" s="129">
        <f t="shared" si="8"/>
        <v>20</v>
      </c>
      <c r="Q57" s="132">
        <f t="shared" si="9"/>
        <v>0.75</v>
      </c>
      <c r="R57" s="326">
        <f t="shared" si="10"/>
        <v>10</v>
      </c>
      <c r="S57" s="327"/>
      <c r="T57" s="326">
        <f t="shared" si="11"/>
        <v>20.75</v>
      </c>
      <c r="U57" s="327"/>
      <c r="V57" s="326">
        <f t="shared" si="12"/>
        <v>10.75</v>
      </c>
      <c r="W57" s="328"/>
      <c r="X57" s="133">
        <v>1</v>
      </c>
      <c r="Y57" s="134">
        <f t="shared" si="13"/>
        <v>9.75</v>
      </c>
      <c r="Z57" s="135">
        <f t="shared" si="14"/>
        <v>1.75</v>
      </c>
      <c r="AB57" s="37">
        <f t="shared" si="15"/>
        <v>2.75</v>
      </c>
      <c r="AC57" s="37">
        <f t="shared" si="21"/>
        <v>2.75</v>
      </c>
      <c r="AD57" s="37">
        <f t="shared" si="17"/>
        <v>1.75</v>
      </c>
      <c r="AE57" s="37">
        <f t="shared" si="22"/>
        <v>1.75</v>
      </c>
      <c r="AF57" s="37">
        <f t="shared" si="18"/>
        <v>1</v>
      </c>
      <c r="AG57" s="37"/>
      <c r="AH57" s="136"/>
    </row>
    <row r="58" spans="1:34" ht="17.5" customHeight="1">
      <c r="A58" s="38" t="s">
        <v>134</v>
      </c>
      <c r="B58" s="126">
        <v>10</v>
      </c>
      <c r="C58" s="127">
        <v>0</v>
      </c>
      <c r="D58" s="153">
        <f t="shared" si="0"/>
        <v>10</v>
      </c>
      <c r="E58" s="153">
        <f t="shared" si="1"/>
        <v>0</v>
      </c>
      <c r="F58" s="129">
        <f t="shared" si="19"/>
        <v>10</v>
      </c>
      <c r="G58" s="130">
        <f t="shared" si="19"/>
        <v>0</v>
      </c>
      <c r="H58" s="126">
        <v>20</v>
      </c>
      <c r="I58" s="127">
        <v>30</v>
      </c>
      <c r="J58" s="153">
        <f t="shared" si="3"/>
        <v>20</v>
      </c>
      <c r="K58" s="153">
        <f t="shared" si="4"/>
        <v>30</v>
      </c>
      <c r="L58" s="129">
        <f t="shared" si="20"/>
        <v>20</v>
      </c>
      <c r="M58" s="130">
        <f t="shared" si="20"/>
        <v>30</v>
      </c>
      <c r="N58" s="131">
        <f t="shared" si="6"/>
        <v>10</v>
      </c>
      <c r="O58" s="132">
        <f t="shared" si="7"/>
        <v>0</v>
      </c>
      <c r="P58" s="129">
        <f t="shared" si="8"/>
        <v>20</v>
      </c>
      <c r="Q58" s="132">
        <f t="shared" si="9"/>
        <v>0.5</v>
      </c>
      <c r="R58" s="340">
        <f t="shared" si="10"/>
        <v>10</v>
      </c>
      <c r="S58" s="341"/>
      <c r="T58" s="340">
        <f t="shared" si="11"/>
        <v>20.5</v>
      </c>
      <c r="U58" s="341"/>
      <c r="V58" s="340">
        <f t="shared" si="12"/>
        <v>10.5</v>
      </c>
      <c r="W58" s="342"/>
      <c r="X58" s="133">
        <v>1</v>
      </c>
      <c r="Y58" s="134">
        <f t="shared" si="13"/>
        <v>9.5</v>
      </c>
      <c r="Z58" s="135">
        <f t="shared" si="14"/>
        <v>1.5</v>
      </c>
      <c r="AB58" s="37">
        <f t="shared" si="15"/>
        <v>2.5</v>
      </c>
      <c r="AC58" s="37">
        <f t="shared" si="21"/>
        <v>2.5</v>
      </c>
      <c r="AD58" s="37">
        <f t="shared" si="17"/>
        <v>1.5</v>
      </c>
      <c r="AE58" s="37">
        <f t="shared" si="22"/>
        <v>1.5</v>
      </c>
      <c r="AF58" s="37">
        <f t="shared" si="18"/>
        <v>1</v>
      </c>
      <c r="AG58" s="37"/>
      <c r="AH58" s="136"/>
    </row>
    <row r="59" spans="1:34" ht="17.5" customHeight="1">
      <c r="A59" s="38" t="s">
        <v>135</v>
      </c>
      <c r="B59" s="126">
        <v>10</v>
      </c>
      <c r="C59" s="127">
        <v>0</v>
      </c>
      <c r="D59" s="153">
        <f t="shared" si="0"/>
        <v>10</v>
      </c>
      <c r="E59" s="153">
        <f t="shared" si="1"/>
        <v>0</v>
      </c>
      <c r="F59" s="129">
        <f t="shared" si="19"/>
        <v>10</v>
      </c>
      <c r="G59" s="130">
        <f t="shared" si="19"/>
        <v>0</v>
      </c>
      <c r="H59" s="126">
        <v>21</v>
      </c>
      <c r="I59" s="127">
        <v>15</v>
      </c>
      <c r="J59" s="153">
        <f t="shared" si="3"/>
        <v>21</v>
      </c>
      <c r="K59" s="153">
        <f t="shared" si="4"/>
        <v>15</v>
      </c>
      <c r="L59" s="129">
        <f t="shared" si="20"/>
        <v>21</v>
      </c>
      <c r="M59" s="130">
        <f t="shared" si="20"/>
        <v>15</v>
      </c>
      <c r="N59" s="131">
        <f t="shared" si="6"/>
        <v>10</v>
      </c>
      <c r="O59" s="132">
        <f t="shared" si="7"/>
        <v>0</v>
      </c>
      <c r="P59" s="129">
        <f t="shared" si="8"/>
        <v>21</v>
      </c>
      <c r="Q59" s="132">
        <f t="shared" si="9"/>
        <v>0.25</v>
      </c>
      <c r="R59" s="326">
        <f t="shared" si="10"/>
        <v>10</v>
      </c>
      <c r="S59" s="327"/>
      <c r="T59" s="326">
        <f t="shared" si="11"/>
        <v>21.25</v>
      </c>
      <c r="U59" s="327"/>
      <c r="V59" s="326">
        <f t="shared" si="12"/>
        <v>11.25</v>
      </c>
      <c r="W59" s="328"/>
      <c r="X59" s="133">
        <v>1</v>
      </c>
      <c r="Y59" s="134">
        <f t="shared" si="13"/>
        <v>10.25</v>
      </c>
      <c r="Z59" s="135">
        <f t="shared" si="14"/>
        <v>2.25</v>
      </c>
      <c r="AB59" s="37">
        <f t="shared" si="15"/>
        <v>3.25</v>
      </c>
      <c r="AC59" s="37">
        <f t="shared" si="21"/>
        <v>3.25</v>
      </c>
      <c r="AD59" s="37">
        <f t="shared" si="17"/>
        <v>2.25</v>
      </c>
      <c r="AE59" s="37">
        <f t="shared" si="22"/>
        <v>2.25</v>
      </c>
      <c r="AF59" s="37">
        <f t="shared" si="18"/>
        <v>1</v>
      </c>
      <c r="AG59" s="37"/>
      <c r="AH59" s="136"/>
    </row>
    <row r="60" spans="1:34" ht="17.5" customHeight="1">
      <c r="A60" s="38"/>
      <c r="B60" s="126"/>
      <c r="C60" s="127"/>
      <c r="D60" s="153">
        <f t="shared" si="0"/>
        <v>0</v>
      </c>
      <c r="E60" s="153">
        <f t="shared" si="1"/>
        <v>0</v>
      </c>
      <c r="F60" s="129" t="str">
        <f t="shared" si="19"/>
        <v/>
      </c>
      <c r="G60" s="130" t="str">
        <f t="shared" si="19"/>
        <v/>
      </c>
      <c r="H60" s="126"/>
      <c r="I60" s="127"/>
      <c r="J60" s="153">
        <f t="shared" si="3"/>
        <v>0</v>
      </c>
      <c r="K60" s="153">
        <f t="shared" si="4"/>
        <v>0</v>
      </c>
      <c r="L60" s="129" t="str">
        <f t="shared" si="20"/>
        <v/>
      </c>
      <c r="M60" s="130" t="str">
        <f t="shared" si="20"/>
        <v/>
      </c>
      <c r="N60" s="131" t="str">
        <f t="shared" si="6"/>
        <v/>
      </c>
      <c r="O60" s="132" t="str">
        <f t="shared" si="7"/>
        <v/>
      </c>
      <c r="P60" s="129" t="str">
        <f t="shared" si="8"/>
        <v/>
      </c>
      <c r="Q60" s="132" t="str">
        <f t="shared" si="9"/>
        <v/>
      </c>
      <c r="R60" s="326">
        <f t="shared" si="10"/>
        <v>0</v>
      </c>
      <c r="S60" s="327"/>
      <c r="T60" s="326">
        <f t="shared" si="11"/>
        <v>0</v>
      </c>
      <c r="U60" s="327"/>
      <c r="V60" s="326">
        <f t="shared" si="12"/>
        <v>0</v>
      </c>
      <c r="W60" s="328"/>
      <c r="X60" s="133"/>
      <c r="Y60" s="134">
        <f t="shared" si="13"/>
        <v>0</v>
      </c>
      <c r="Z60" s="135" t="str">
        <f t="shared" si="14"/>
        <v/>
      </c>
      <c r="AB60" s="37">
        <f t="shared" si="15"/>
        <v>-7</v>
      </c>
      <c r="AC60" s="37">
        <f t="shared" si="21"/>
        <v>0</v>
      </c>
      <c r="AD60" s="37">
        <f t="shared" si="17"/>
        <v>-8</v>
      </c>
      <c r="AE60" s="37">
        <f t="shared" si="22"/>
        <v>0</v>
      </c>
      <c r="AF60" s="37">
        <f t="shared" si="18"/>
        <v>0</v>
      </c>
      <c r="AG60" s="37"/>
      <c r="AH60" s="136"/>
    </row>
    <row r="61" spans="1:34" ht="17.5" customHeight="1" thickBot="1">
      <c r="A61" s="39"/>
      <c r="B61" s="126"/>
      <c r="C61" s="127"/>
      <c r="D61" s="153">
        <f t="shared" si="0"/>
        <v>0</v>
      </c>
      <c r="E61" s="153">
        <f t="shared" si="1"/>
        <v>0</v>
      </c>
      <c r="F61" s="129" t="str">
        <f t="shared" si="19"/>
        <v/>
      </c>
      <c r="G61" s="130" t="str">
        <f t="shared" si="19"/>
        <v/>
      </c>
      <c r="H61" s="126"/>
      <c r="I61" s="127"/>
      <c r="J61" s="153">
        <f t="shared" si="3"/>
        <v>0</v>
      </c>
      <c r="K61" s="153">
        <f t="shared" si="4"/>
        <v>0</v>
      </c>
      <c r="L61" s="129" t="str">
        <f t="shared" si="20"/>
        <v/>
      </c>
      <c r="M61" s="130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33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222.75</v>
      </c>
      <c r="W62" s="354"/>
      <c r="X62" s="138">
        <f>SUM(X30:X61)</f>
        <v>19</v>
      </c>
      <c r="Y62" s="139">
        <f>SUM(Y30:Y61)</f>
        <v>203.75</v>
      </c>
      <c r="Z62" s="140">
        <f>SUM(Z30:Z61)</f>
        <v>43.75</v>
      </c>
      <c r="AA62" s="154">
        <f>SUM(AA30:AA61)</f>
        <v>1</v>
      </c>
    </row>
    <row r="63" spans="1:34" ht="24" customHeight="1">
      <c r="X63" s="355" t="s">
        <v>137</v>
      </c>
      <c r="Y63" s="355"/>
      <c r="Z63" s="141">
        <f>Y62-Z62-Z67</f>
        <v>160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43.75</v>
      </c>
      <c r="AA65" s="143"/>
    </row>
    <row r="66" spans="24:27" ht="24" customHeight="1">
      <c r="X66" s="349" t="s">
        <v>140</v>
      </c>
      <c r="Y66" s="349"/>
      <c r="Z66" s="37">
        <f>AA62</f>
        <v>1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B3:C3"/>
    <mergeCell ref="S3:T3"/>
    <mergeCell ref="U3:V3"/>
    <mergeCell ref="X3:Y3"/>
    <mergeCell ref="A6:F6"/>
    <mergeCell ref="G6:H6"/>
    <mergeCell ref="R6:T7"/>
    <mergeCell ref="U6:W7"/>
    <mergeCell ref="X6:Y7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9C4A4-D7B9-4D0A-B5CE-34FA43332989}">
  <sheetPr>
    <pageSetUpPr fitToPage="1"/>
  </sheetPr>
  <dimension ref="A1:AI70"/>
  <sheetViews>
    <sheetView zoomScaleNormal="100" workbookViewId="0">
      <selection activeCell="AL32" sqref="AL32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145</v>
      </c>
    </row>
    <row r="2" spans="1:34" ht="18" customHeight="1" thickBot="1">
      <c r="A2" s="5" t="s">
        <v>76</v>
      </c>
      <c r="H2" s="2" t="s">
        <v>146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98">
        <v>217000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323406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1356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1696</v>
      </c>
      <c r="V8" s="255"/>
      <c r="W8" s="255"/>
      <c r="X8" s="253" t="s">
        <v>86</v>
      </c>
      <c r="Y8" s="253"/>
      <c r="Z8" s="258">
        <f>ROUNDUP(U8*Z65,0)</f>
        <v>75896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340</v>
      </c>
      <c r="V10" s="255"/>
      <c r="W10" s="255"/>
      <c r="X10" s="253" t="s">
        <v>88</v>
      </c>
      <c r="Y10" s="253"/>
      <c r="Z10" s="258">
        <f>ROUNDUP(U10*Z66,0)</f>
        <v>510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1831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20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44409</v>
      </c>
      <c r="B30" s="126"/>
      <c r="C30" s="127"/>
      <c r="D30" s="150">
        <f t="shared" ref="D30:D61" si="0">IF(AND(C30&gt;=46,C30&lt;=59),B30+1,B30)</f>
        <v>0</v>
      </c>
      <c r="E30" s="150">
        <f t="shared" ref="E30:E61" si="1">IF(C30&gt;0,VLOOKUP(C30,$A$7:$H$10,7,TRUE),0)</f>
        <v>0</v>
      </c>
      <c r="F30" s="129" t="str">
        <f t="shared" ref="F30:G45" si="2">IF(B30="","",D30)</f>
        <v/>
      </c>
      <c r="G30" s="130" t="str">
        <f t="shared" si="2"/>
        <v/>
      </c>
      <c r="H30" s="126"/>
      <c r="I30" s="127"/>
      <c r="J30" s="150">
        <f t="shared" ref="J30:J61" si="3">H30</f>
        <v>0</v>
      </c>
      <c r="K30" s="150">
        <f t="shared" ref="K30:K61" si="4">VLOOKUP(I30,$A$15:$H$18,7,TRUE)</f>
        <v>0</v>
      </c>
      <c r="L30" s="129" t="str">
        <f t="shared" ref="L30:M45" si="5">IF(H30="","",J30)</f>
        <v/>
      </c>
      <c r="M30" s="130" t="str">
        <f t="shared" si="5"/>
        <v/>
      </c>
      <c r="N30" s="131" t="str">
        <f t="shared" ref="N30:N61" si="6">F30</f>
        <v/>
      </c>
      <c r="O30" s="132" t="str">
        <f t="shared" ref="O30:O61" si="7">IF(G30="","",IF(G30&gt;1,VLOOKUP(G30,$A$7:$L$11,9,TRUE),0))</f>
        <v/>
      </c>
      <c r="P30" s="129" t="str">
        <f t="shared" ref="P30:P61" si="8">L30</f>
        <v/>
      </c>
      <c r="Q30" s="132" t="str">
        <f t="shared" ref="Q30:Q61" si="9">IF(M30="","",IF(M30&gt;1,VLOOKUP(M30,$A$7:$L$11,9,TRUE),0))</f>
        <v/>
      </c>
      <c r="R30" s="323">
        <f t="shared" ref="R30:R61" si="10">SUM(N30,O30)</f>
        <v>0</v>
      </c>
      <c r="S30" s="324"/>
      <c r="T30" s="323">
        <f t="shared" ref="T30:T61" si="11">SUM(P30:Q30)</f>
        <v>0</v>
      </c>
      <c r="U30" s="324"/>
      <c r="V30" s="323">
        <f t="shared" ref="V30:V61" si="12">T30-R30</f>
        <v>0</v>
      </c>
      <c r="W30" s="325"/>
      <c r="X30" s="133"/>
      <c r="Y30" s="134">
        <f t="shared" ref="Y30:Y61" si="13">V30-X30</f>
        <v>0</v>
      </c>
      <c r="Z30" s="135" t="str">
        <f t="shared" ref="Z30:Z61" si="14">IF(AE30&gt;0,AE30,"")</f>
        <v/>
      </c>
      <c r="AB30" s="37">
        <f t="shared" ref="AB30:AB61" si="15">Y30-7</f>
        <v>-7</v>
      </c>
      <c r="AC30" s="37">
        <f t="shared" ref="AC30:AE45" si="16">IF(AB30&lt;0,0,AB30)</f>
        <v>0</v>
      </c>
      <c r="AD30" s="37">
        <f>AB30-1</f>
        <v>-8</v>
      </c>
      <c r="AE30" s="37">
        <f t="shared" si="16"/>
        <v>0</v>
      </c>
      <c r="AF30" s="37">
        <f>AC30-AE30</f>
        <v>0</v>
      </c>
      <c r="AG30" s="37"/>
      <c r="AH30" s="136"/>
      <c r="AI30" s="137"/>
    </row>
    <row r="31" spans="1:35" ht="17.5" customHeight="1">
      <c r="A31" s="38" t="s">
        <v>107</v>
      </c>
      <c r="B31" s="126">
        <v>10</v>
      </c>
      <c r="C31" s="127">
        <v>0</v>
      </c>
      <c r="D31" s="150">
        <f t="shared" si="0"/>
        <v>10</v>
      </c>
      <c r="E31" s="150">
        <f t="shared" si="1"/>
        <v>0</v>
      </c>
      <c r="F31" s="129">
        <f t="shared" si="2"/>
        <v>10</v>
      </c>
      <c r="G31" s="130">
        <f t="shared" si="2"/>
        <v>0</v>
      </c>
      <c r="H31" s="126">
        <v>21</v>
      </c>
      <c r="I31" s="127">
        <v>30</v>
      </c>
      <c r="J31" s="150">
        <f t="shared" si="3"/>
        <v>21</v>
      </c>
      <c r="K31" s="150">
        <f t="shared" si="4"/>
        <v>30</v>
      </c>
      <c r="L31" s="129">
        <f t="shared" si="5"/>
        <v>21</v>
      </c>
      <c r="M31" s="130">
        <f t="shared" si="5"/>
        <v>30</v>
      </c>
      <c r="N31" s="131">
        <f t="shared" si="6"/>
        <v>10</v>
      </c>
      <c r="O31" s="132">
        <f t="shared" si="7"/>
        <v>0</v>
      </c>
      <c r="P31" s="129">
        <f t="shared" si="8"/>
        <v>21</v>
      </c>
      <c r="Q31" s="132">
        <f t="shared" si="9"/>
        <v>0.5</v>
      </c>
      <c r="R31" s="326">
        <f t="shared" si="10"/>
        <v>10</v>
      </c>
      <c r="S31" s="327"/>
      <c r="T31" s="326">
        <f t="shared" si="11"/>
        <v>21.5</v>
      </c>
      <c r="U31" s="327"/>
      <c r="V31" s="326">
        <f t="shared" si="12"/>
        <v>11.5</v>
      </c>
      <c r="W31" s="328"/>
      <c r="X31" s="133">
        <v>1</v>
      </c>
      <c r="Y31" s="134">
        <f t="shared" si="13"/>
        <v>10.5</v>
      </c>
      <c r="Z31" s="135">
        <f t="shared" si="14"/>
        <v>2.5</v>
      </c>
      <c r="AB31" s="37">
        <f t="shared" si="15"/>
        <v>3.5</v>
      </c>
      <c r="AC31" s="37">
        <f t="shared" si="16"/>
        <v>3.5</v>
      </c>
      <c r="AD31" s="37">
        <f t="shared" ref="AD31:AD61" si="17">AB31-1</f>
        <v>2.5</v>
      </c>
      <c r="AE31" s="37">
        <f t="shared" si="16"/>
        <v>2.5</v>
      </c>
      <c r="AF31" s="37">
        <f t="shared" ref="AF31:AF61" si="18">AC31-AE31</f>
        <v>1</v>
      </c>
      <c r="AG31" s="37"/>
      <c r="AH31" s="136"/>
    </row>
    <row r="32" spans="1:35" ht="17.5" customHeight="1">
      <c r="A32" s="38" t="s">
        <v>108</v>
      </c>
      <c r="B32" s="126">
        <v>10</v>
      </c>
      <c r="C32" s="127">
        <v>0</v>
      </c>
      <c r="D32" s="150">
        <f t="shared" si="0"/>
        <v>10</v>
      </c>
      <c r="E32" s="150">
        <f t="shared" si="1"/>
        <v>0</v>
      </c>
      <c r="F32" s="129">
        <f t="shared" si="2"/>
        <v>10</v>
      </c>
      <c r="G32" s="130">
        <f t="shared" si="2"/>
        <v>0</v>
      </c>
      <c r="H32" s="148">
        <v>21</v>
      </c>
      <c r="I32" s="149">
        <v>0</v>
      </c>
      <c r="J32" s="150">
        <f t="shared" si="3"/>
        <v>21</v>
      </c>
      <c r="K32" s="150">
        <f t="shared" si="4"/>
        <v>0</v>
      </c>
      <c r="L32" s="129">
        <f t="shared" si="5"/>
        <v>21</v>
      </c>
      <c r="M32" s="130">
        <f t="shared" si="5"/>
        <v>0</v>
      </c>
      <c r="N32" s="131">
        <f t="shared" si="6"/>
        <v>10</v>
      </c>
      <c r="O32" s="132">
        <f t="shared" si="7"/>
        <v>0</v>
      </c>
      <c r="P32" s="129">
        <f t="shared" si="8"/>
        <v>21</v>
      </c>
      <c r="Q32" s="132">
        <f t="shared" si="9"/>
        <v>0</v>
      </c>
      <c r="R32" s="340">
        <f t="shared" si="10"/>
        <v>10</v>
      </c>
      <c r="S32" s="341"/>
      <c r="T32" s="340">
        <f t="shared" si="11"/>
        <v>21</v>
      </c>
      <c r="U32" s="341"/>
      <c r="V32" s="340">
        <f t="shared" si="12"/>
        <v>11</v>
      </c>
      <c r="W32" s="342"/>
      <c r="X32" s="133">
        <v>1</v>
      </c>
      <c r="Y32" s="134">
        <f t="shared" si="13"/>
        <v>10</v>
      </c>
      <c r="Z32" s="135">
        <f t="shared" si="14"/>
        <v>2</v>
      </c>
      <c r="AB32" s="37">
        <f t="shared" si="15"/>
        <v>3</v>
      </c>
      <c r="AC32" s="37">
        <f t="shared" si="16"/>
        <v>3</v>
      </c>
      <c r="AD32" s="37">
        <f t="shared" si="17"/>
        <v>2</v>
      </c>
      <c r="AE32" s="37">
        <f t="shared" si="16"/>
        <v>2</v>
      </c>
      <c r="AF32" s="37">
        <f t="shared" si="18"/>
        <v>1</v>
      </c>
      <c r="AG32" s="37"/>
      <c r="AH32" s="136"/>
    </row>
    <row r="33" spans="1:34" ht="17.5" customHeight="1">
      <c r="A33" s="38" t="s">
        <v>109</v>
      </c>
      <c r="B33" s="126">
        <v>10</v>
      </c>
      <c r="C33" s="127">
        <v>0</v>
      </c>
      <c r="D33" s="150">
        <f t="shared" si="0"/>
        <v>10</v>
      </c>
      <c r="E33" s="150">
        <f t="shared" si="1"/>
        <v>0</v>
      </c>
      <c r="F33" s="129">
        <f t="shared" si="2"/>
        <v>10</v>
      </c>
      <c r="G33" s="130">
        <f t="shared" si="2"/>
        <v>0</v>
      </c>
      <c r="H33" s="148">
        <v>20</v>
      </c>
      <c r="I33" s="149">
        <v>30</v>
      </c>
      <c r="J33" s="150">
        <f t="shared" si="3"/>
        <v>20</v>
      </c>
      <c r="K33" s="150">
        <f t="shared" si="4"/>
        <v>30</v>
      </c>
      <c r="L33" s="129">
        <f t="shared" si="5"/>
        <v>20</v>
      </c>
      <c r="M33" s="130">
        <f t="shared" si="5"/>
        <v>30</v>
      </c>
      <c r="N33" s="131">
        <f t="shared" si="6"/>
        <v>10</v>
      </c>
      <c r="O33" s="132">
        <f t="shared" si="7"/>
        <v>0</v>
      </c>
      <c r="P33" s="129">
        <f t="shared" si="8"/>
        <v>20</v>
      </c>
      <c r="Q33" s="132">
        <f t="shared" si="9"/>
        <v>0.5</v>
      </c>
      <c r="R33" s="326">
        <f t="shared" si="10"/>
        <v>10</v>
      </c>
      <c r="S33" s="327"/>
      <c r="T33" s="326">
        <f t="shared" si="11"/>
        <v>20.5</v>
      </c>
      <c r="U33" s="327"/>
      <c r="V33" s="326">
        <f t="shared" si="12"/>
        <v>10.5</v>
      </c>
      <c r="W33" s="328"/>
      <c r="X33" s="133">
        <v>1</v>
      </c>
      <c r="Y33" s="134">
        <f t="shared" si="13"/>
        <v>9.5</v>
      </c>
      <c r="Z33" s="135">
        <f t="shared" si="14"/>
        <v>1.5</v>
      </c>
      <c r="AB33" s="37">
        <f t="shared" si="15"/>
        <v>2.5</v>
      </c>
      <c r="AC33" s="37">
        <f t="shared" si="16"/>
        <v>2.5</v>
      </c>
      <c r="AD33" s="37">
        <f t="shared" si="17"/>
        <v>1.5</v>
      </c>
      <c r="AE33" s="37">
        <f t="shared" si="16"/>
        <v>1.5</v>
      </c>
      <c r="AF33" s="37">
        <f t="shared" si="18"/>
        <v>1</v>
      </c>
      <c r="AG33" s="37"/>
      <c r="AH33" s="136"/>
    </row>
    <row r="34" spans="1:34" ht="17.5" customHeight="1">
      <c r="A34" s="38" t="s">
        <v>110</v>
      </c>
      <c r="B34" s="126">
        <v>10</v>
      </c>
      <c r="C34" s="127">
        <v>0</v>
      </c>
      <c r="D34" s="150">
        <f t="shared" si="0"/>
        <v>10</v>
      </c>
      <c r="E34" s="150">
        <f t="shared" si="1"/>
        <v>0</v>
      </c>
      <c r="F34" s="129">
        <f t="shared" si="2"/>
        <v>10</v>
      </c>
      <c r="G34" s="130">
        <f t="shared" si="2"/>
        <v>0</v>
      </c>
      <c r="H34" s="148">
        <v>21</v>
      </c>
      <c r="I34" s="149">
        <v>0</v>
      </c>
      <c r="J34" s="150">
        <f t="shared" si="3"/>
        <v>21</v>
      </c>
      <c r="K34" s="150">
        <f t="shared" si="4"/>
        <v>0</v>
      </c>
      <c r="L34" s="129">
        <f t="shared" si="5"/>
        <v>21</v>
      </c>
      <c r="M34" s="130">
        <f t="shared" si="5"/>
        <v>0</v>
      </c>
      <c r="N34" s="131">
        <f t="shared" si="6"/>
        <v>10</v>
      </c>
      <c r="O34" s="132">
        <f t="shared" si="7"/>
        <v>0</v>
      </c>
      <c r="P34" s="129">
        <f t="shared" si="8"/>
        <v>21</v>
      </c>
      <c r="Q34" s="132">
        <f t="shared" si="9"/>
        <v>0</v>
      </c>
      <c r="R34" s="337">
        <f t="shared" si="10"/>
        <v>10</v>
      </c>
      <c r="S34" s="338"/>
      <c r="T34" s="337">
        <f t="shared" si="11"/>
        <v>21</v>
      </c>
      <c r="U34" s="338"/>
      <c r="V34" s="337">
        <f t="shared" si="12"/>
        <v>11</v>
      </c>
      <c r="W34" s="339"/>
      <c r="X34" s="133">
        <v>1</v>
      </c>
      <c r="Y34" s="134">
        <f t="shared" si="13"/>
        <v>10</v>
      </c>
      <c r="Z34" s="135">
        <f t="shared" si="14"/>
        <v>2</v>
      </c>
      <c r="AB34" s="37">
        <f t="shared" si="15"/>
        <v>3</v>
      </c>
      <c r="AC34" s="37">
        <f t="shared" si="16"/>
        <v>3</v>
      </c>
      <c r="AD34" s="37">
        <f t="shared" si="17"/>
        <v>2</v>
      </c>
      <c r="AE34" s="37">
        <f t="shared" si="16"/>
        <v>2</v>
      </c>
      <c r="AF34" s="37">
        <f t="shared" si="18"/>
        <v>1</v>
      </c>
      <c r="AG34" s="37"/>
      <c r="AH34" s="136"/>
    </row>
    <row r="35" spans="1:34" ht="17.5" customHeight="1">
      <c r="A35" s="38" t="s">
        <v>111</v>
      </c>
      <c r="B35" s="126">
        <v>10</v>
      </c>
      <c r="C35" s="127">
        <v>0</v>
      </c>
      <c r="D35" s="150">
        <f t="shared" si="0"/>
        <v>10</v>
      </c>
      <c r="E35" s="150">
        <f t="shared" si="1"/>
        <v>0</v>
      </c>
      <c r="F35" s="129">
        <f t="shared" si="2"/>
        <v>10</v>
      </c>
      <c r="G35" s="130">
        <f t="shared" si="2"/>
        <v>0</v>
      </c>
      <c r="H35" s="148">
        <v>19</v>
      </c>
      <c r="I35" s="149">
        <v>30</v>
      </c>
      <c r="J35" s="150">
        <f t="shared" si="3"/>
        <v>19</v>
      </c>
      <c r="K35" s="150">
        <f t="shared" si="4"/>
        <v>30</v>
      </c>
      <c r="L35" s="129">
        <f t="shared" si="5"/>
        <v>19</v>
      </c>
      <c r="M35" s="130">
        <f t="shared" si="5"/>
        <v>30</v>
      </c>
      <c r="N35" s="131">
        <f t="shared" si="6"/>
        <v>10</v>
      </c>
      <c r="O35" s="132">
        <f t="shared" si="7"/>
        <v>0</v>
      </c>
      <c r="P35" s="129">
        <f t="shared" si="8"/>
        <v>19</v>
      </c>
      <c r="Q35" s="132">
        <f t="shared" si="9"/>
        <v>0.5</v>
      </c>
      <c r="R35" s="326">
        <f t="shared" si="10"/>
        <v>10</v>
      </c>
      <c r="S35" s="327"/>
      <c r="T35" s="326">
        <f t="shared" si="11"/>
        <v>19.5</v>
      </c>
      <c r="U35" s="327"/>
      <c r="V35" s="326">
        <f t="shared" si="12"/>
        <v>9.5</v>
      </c>
      <c r="W35" s="328"/>
      <c r="X35" s="133">
        <v>1</v>
      </c>
      <c r="Y35" s="134">
        <f t="shared" si="13"/>
        <v>8.5</v>
      </c>
      <c r="Z35" s="135">
        <f t="shared" si="14"/>
        <v>0.5</v>
      </c>
      <c r="AB35" s="37">
        <f t="shared" si="15"/>
        <v>1.5</v>
      </c>
      <c r="AC35" s="37">
        <f t="shared" si="16"/>
        <v>1.5</v>
      </c>
      <c r="AD35" s="37">
        <f t="shared" si="17"/>
        <v>0.5</v>
      </c>
      <c r="AE35" s="37">
        <f t="shared" si="16"/>
        <v>0.5</v>
      </c>
      <c r="AF35" s="37">
        <f t="shared" si="18"/>
        <v>1</v>
      </c>
      <c r="AG35" s="37"/>
      <c r="AH35" s="136"/>
    </row>
    <row r="36" spans="1:34" ht="17.5" customHeight="1">
      <c r="A36" s="38" t="s">
        <v>112</v>
      </c>
      <c r="B36" s="126"/>
      <c r="C36" s="127"/>
      <c r="D36" s="150">
        <f t="shared" si="0"/>
        <v>0</v>
      </c>
      <c r="E36" s="150">
        <f t="shared" si="1"/>
        <v>0</v>
      </c>
      <c r="F36" s="129" t="str">
        <f t="shared" si="2"/>
        <v/>
      </c>
      <c r="G36" s="130" t="str">
        <f t="shared" si="2"/>
        <v/>
      </c>
      <c r="H36" s="148"/>
      <c r="I36" s="149"/>
      <c r="J36" s="150">
        <f t="shared" si="3"/>
        <v>0</v>
      </c>
      <c r="K36" s="150">
        <f t="shared" si="4"/>
        <v>0</v>
      </c>
      <c r="L36" s="129" t="str">
        <f t="shared" si="5"/>
        <v/>
      </c>
      <c r="M36" s="130" t="str">
        <f t="shared" si="5"/>
        <v/>
      </c>
      <c r="N36" s="131" t="str">
        <f t="shared" si="6"/>
        <v/>
      </c>
      <c r="O36" s="132" t="str">
        <f t="shared" si="7"/>
        <v/>
      </c>
      <c r="P36" s="129" t="str">
        <f t="shared" si="8"/>
        <v/>
      </c>
      <c r="Q36" s="132" t="str">
        <f t="shared" si="9"/>
        <v/>
      </c>
      <c r="R36" s="326">
        <f t="shared" si="10"/>
        <v>0</v>
      </c>
      <c r="S36" s="327"/>
      <c r="T36" s="326">
        <f t="shared" si="11"/>
        <v>0</v>
      </c>
      <c r="U36" s="327"/>
      <c r="V36" s="326">
        <f t="shared" si="12"/>
        <v>0</v>
      </c>
      <c r="W36" s="328"/>
      <c r="X36" s="133"/>
      <c r="Y36" s="134">
        <f t="shared" si="13"/>
        <v>0</v>
      </c>
      <c r="Z36" s="135" t="str">
        <f t="shared" si="14"/>
        <v/>
      </c>
      <c r="AB36" s="37">
        <f t="shared" si="15"/>
        <v>-7</v>
      </c>
      <c r="AC36" s="37">
        <f t="shared" si="16"/>
        <v>0</v>
      </c>
      <c r="AD36" s="37">
        <f t="shared" si="17"/>
        <v>-8</v>
      </c>
      <c r="AE36" s="37">
        <f t="shared" si="16"/>
        <v>0</v>
      </c>
      <c r="AF36" s="37">
        <f t="shared" si="18"/>
        <v>0</v>
      </c>
      <c r="AG36" s="37"/>
      <c r="AH36" s="136"/>
    </row>
    <row r="37" spans="1:34" ht="17.5" customHeight="1">
      <c r="A37" s="38" t="s">
        <v>113</v>
      </c>
      <c r="B37" s="126"/>
      <c r="C37" s="127"/>
      <c r="D37" s="150">
        <f t="shared" si="0"/>
        <v>0</v>
      </c>
      <c r="E37" s="150">
        <f t="shared" si="1"/>
        <v>0</v>
      </c>
      <c r="F37" s="129" t="str">
        <f t="shared" si="2"/>
        <v/>
      </c>
      <c r="G37" s="130" t="str">
        <f t="shared" si="2"/>
        <v/>
      </c>
      <c r="H37" s="126"/>
      <c r="I37" s="127"/>
      <c r="J37" s="150">
        <f t="shared" si="3"/>
        <v>0</v>
      </c>
      <c r="K37" s="150">
        <f t="shared" si="4"/>
        <v>0</v>
      </c>
      <c r="L37" s="129" t="str">
        <f t="shared" si="5"/>
        <v/>
      </c>
      <c r="M37" s="130" t="str">
        <f t="shared" si="5"/>
        <v/>
      </c>
      <c r="N37" s="131" t="str">
        <f t="shared" si="6"/>
        <v/>
      </c>
      <c r="O37" s="132" t="str">
        <f t="shared" si="7"/>
        <v/>
      </c>
      <c r="P37" s="129" t="str">
        <f t="shared" si="8"/>
        <v/>
      </c>
      <c r="Q37" s="132" t="str">
        <f t="shared" si="9"/>
        <v/>
      </c>
      <c r="R37" s="340">
        <f t="shared" si="10"/>
        <v>0</v>
      </c>
      <c r="S37" s="341"/>
      <c r="T37" s="340">
        <f t="shared" si="11"/>
        <v>0</v>
      </c>
      <c r="U37" s="341"/>
      <c r="V37" s="340">
        <f t="shared" si="12"/>
        <v>0</v>
      </c>
      <c r="W37" s="342"/>
      <c r="X37" s="133"/>
      <c r="Y37" s="134">
        <f t="shared" si="13"/>
        <v>0</v>
      </c>
      <c r="Z37" s="135" t="str">
        <f t="shared" si="14"/>
        <v/>
      </c>
      <c r="AB37" s="37">
        <f t="shared" si="15"/>
        <v>-7</v>
      </c>
      <c r="AC37" s="37">
        <f t="shared" si="16"/>
        <v>0</v>
      </c>
      <c r="AD37" s="37">
        <f t="shared" si="17"/>
        <v>-8</v>
      </c>
      <c r="AE37" s="37">
        <f t="shared" si="16"/>
        <v>0</v>
      </c>
      <c r="AF37" s="37">
        <f t="shared" si="18"/>
        <v>0</v>
      </c>
      <c r="AG37" s="37"/>
      <c r="AH37" s="136"/>
    </row>
    <row r="38" spans="1:34" ht="17.5" customHeight="1">
      <c r="A38" s="38" t="s">
        <v>114</v>
      </c>
      <c r="B38" s="126"/>
      <c r="C38" s="127"/>
      <c r="D38" s="150">
        <f t="shared" si="0"/>
        <v>0</v>
      </c>
      <c r="E38" s="150">
        <f t="shared" si="1"/>
        <v>0</v>
      </c>
      <c r="F38" s="129" t="str">
        <f t="shared" si="2"/>
        <v/>
      </c>
      <c r="G38" s="130" t="str">
        <f t="shared" si="2"/>
        <v/>
      </c>
      <c r="H38" s="126"/>
      <c r="I38" s="127"/>
      <c r="J38" s="150">
        <f t="shared" si="3"/>
        <v>0</v>
      </c>
      <c r="K38" s="150">
        <f t="shared" si="4"/>
        <v>0</v>
      </c>
      <c r="L38" s="129" t="str">
        <f t="shared" si="5"/>
        <v/>
      </c>
      <c r="M38" s="130" t="str">
        <f t="shared" si="5"/>
        <v/>
      </c>
      <c r="N38" s="131" t="str">
        <f t="shared" si="6"/>
        <v/>
      </c>
      <c r="O38" s="132" t="str">
        <f t="shared" si="7"/>
        <v/>
      </c>
      <c r="P38" s="129" t="str">
        <f t="shared" si="8"/>
        <v/>
      </c>
      <c r="Q38" s="132" t="str">
        <f t="shared" si="9"/>
        <v/>
      </c>
      <c r="R38" s="337">
        <f t="shared" si="10"/>
        <v>0</v>
      </c>
      <c r="S38" s="338"/>
      <c r="T38" s="337">
        <f t="shared" si="11"/>
        <v>0</v>
      </c>
      <c r="U38" s="338"/>
      <c r="V38" s="337">
        <f t="shared" si="12"/>
        <v>0</v>
      </c>
      <c r="W38" s="339"/>
      <c r="X38" s="133"/>
      <c r="Y38" s="134">
        <f t="shared" si="13"/>
        <v>0</v>
      </c>
      <c r="Z38" s="135" t="str">
        <f t="shared" si="14"/>
        <v/>
      </c>
      <c r="AB38" s="37">
        <f t="shared" si="15"/>
        <v>-7</v>
      </c>
      <c r="AC38" s="37">
        <f t="shared" si="16"/>
        <v>0</v>
      </c>
      <c r="AD38" s="37">
        <f t="shared" si="17"/>
        <v>-8</v>
      </c>
      <c r="AE38" s="37">
        <f t="shared" si="16"/>
        <v>0</v>
      </c>
      <c r="AF38" s="37">
        <f t="shared" si="18"/>
        <v>0</v>
      </c>
      <c r="AG38" s="37"/>
      <c r="AH38" s="136"/>
    </row>
    <row r="39" spans="1:34" ht="17.5" customHeight="1">
      <c r="A39" s="38" t="s">
        <v>115</v>
      </c>
      <c r="B39" s="126">
        <v>10</v>
      </c>
      <c r="C39" s="127">
        <v>0</v>
      </c>
      <c r="D39" s="150">
        <f t="shared" si="0"/>
        <v>10</v>
      </c>
      <c r="E39" s="150">
        <f t="shared" si="1"/>
        <v>0</v>
      </c>
      <c r="F39" s="129">
        <f t="shared" si="2"/>
        <v>10</v>
      </c>
      <c r="G39" s="130">
        <f t="shared" si="2"/>
        <v>0</v>
      </c>
      <c r="H39" s="126">
        <v>22</v>
      </c>
      <c r="I39" s="127">
        <v>0</v>
      </c>
      <c r="J39" s="150">
        <f t="shared" si="3"/>
        <v>22</v>
      </c>
      <c r="K39" s="150">
        <f t="shared" si="4"/>
        <v>0</v>
      </c>
      <c r="L39" s="129">
        <f t="shared" si="5"/>
        <v>22</v>
      </c>
      <c r="M39" s="130">
        <f t="shared" si="5"/>
        <v>0</v>
      </c>
      <c r="N39" s="131">
        <f t="shared" si="6"/>
        <v>10</v>
      </c>
      <c r="O39" s="132">
        <f t="shared" si="7"/>
        <v>0</v>
      </c>
      <c r="P39" s="129">
        <f t="shared" si="8"/>
        <v>22</v>
      </c>
      <c r="Q39" s="132">
        <f t="shared" si="9"/>
        <v>0</v>
      </c>
      <c r="R39" s="326">
        <f t="shared" si="10"/>
        <v>10</v>
      </c>
      <c r="S39" s="327"/>
      <c r="T39" s="326">
        <f t="shared" si="11"/>
        <v>22</v>
      </c>
      <c r="U39" s="327"/>
      <c r="V39" s="326">
        <f t="shared" si="12"/>
        <v>12</v>
      </c>
      <c r="W39" s="328"/>
      <c r="X39" s="133">
        <v>1</v>
      </c>
      <c r="Y39" s="134">
        <f t="shared" si="13"/>
        <v>11</v>
      </c>
      <c r="Z39" s="135">
        <f t="shared" si="14"/>
        <v>3</v>
      </c>
      <c r="AB39" s="37">
        <f t="shared" si="15"/>
        <v>4</v>
      </c>
      <c r="AC39" s="37">
        <f t="shared" si="16"/>
        <v>4</v>
      </c>
      <c r="AD39" s="37">
        <f t="shared" si="17"/>
        <v>3</v>
      </c>
      <c r="AE39" s="37">
        <f t="shared" si="16"/>
        <v>3</v>
      </c>
      <c r="AF39" s="37">
        <f t="shared" si="18"/>
        <v>1</v>
      </c>
      <c r="AG39" s="37"/>
      <c r="AH39" s="136"/>
    </row>
    <row r="40" spans="1:34" ht="17.5" customHeight="1">
      <c r="A40" s="38" t="s">
        <v>116</v>
      </c>
      <c r="B40" s="126">
        <v>10</v>
      </c>
      <c r="C40" s="127">
        <v>0</v>
      </c>
      <c r="D40" s="150">
        <f t="shared" si="0"/>
        <v>10</v>
      </c>
      <c r="E40" s="150">
        <f t="shared" si="1"/>
        <v>0</v>
      </c>
      <c r="F40" s="129">
        <f t="shared" si="2"/>
        <v>10</v>
      </c>
      <c r="G40" s="130">
        <f t="shared" si="2"/>
        <v>0</v>
      </c>
      <c r="H40" s="146">
        <v>22</v>
      </c>
      <c r="I40" s="147">
        <v>30</v>
      </c>
      <c r="J40" s="150">
        <f t="shared" si="3"/>
        <v>22</v>
      </c>
      <c r="K40" s="150">
        <f t="shared" si="4"/>
        <v>30</v>
      </c>
      <c r="L40" s="129">
        <f t="shared" si="5"/>
        <v>22</v>
      </c>
      <c r="M40" s="130">
        <f t="shared" si="5"/>
        <v>30</v>
      </c>
      <c r="N40" s="131">
        <f t="shared" si="6"/>
        <v>10</v>
      </c>
      <c r="O40" s="132">
        <f t="shared" si="7"/>
        <v>0</v>
      </c>
      <c r="P40" s="129">
        <f t="shared" si="8"/>
        <v>22</v>
      </c>
      <c r="Q40" s="132">
        <f t="shared" si="9"/>
        <v>0.5</v>
      </c>
      <c r="R40" s="326">
        <f t="shared" si="10"/>
        <v>10</v>
      </c>
      <c r="S40" s="327"/>
      <c r="T40" s="326">
        <f t="shared" si="11"/>
        <v>22.5</v>
      </c>
      <c r="U40" s="327"/>
      <c r="V40" s="326">
        <f t="shared" si="12"/>
        <v>12.5</v>
      </c>
      <c r="W40" s="328"/>
      <c r="X40" s="133">
        <v>1</v>
      </c>
      <c r="Y40" s="134">
        <f t="shared" si="13"/>
        <v>11.5</v>
      </c>
      <c r="Z40" s="135">
        <f t="shared" si="14"/>
        <v>3.5</v>
      </c>
      <c r="AA40" s="154">
        <v>0.5</v>
      </c>
      <c r="AB40" s="37">
        <f t="shared" si="15"/>
        <v>4.5</v>
      </c>
      <c r="AC40" s="37">
        <f t="shared" si="16"/>
        <v>4.5</v>
      </c>
      <c r="AD40" s="37">
        <f t="shared" si="17"/>
        <v>3.5</v>
      </c>
      <c r="AE40" s="37">
        <f t="shared" si="16"/>
        <v>3.5</v>
      </c>
      <c r="AF40" s="37">
        <f t="shared" si="18"/>
        <v>1</v>
      </c>
      <c r="AG40" s="37"/>
      <c r="AH40" s="136"/>
    </row>
    <row r="41" spans="1:34" ht="17.5" customHeight="1">
      <c r="A41" s="38" t="s">
        <v>117</v>
      </c>
      <c r="B41" s="126">
        <v>10</v>
      </c>
      <c r="C41" s="127">
        <v>0</v>
      </c>
      <c r="D41" s="150">
        <f t="shared" si="0"/>
        <v>10</v>
      </c>
      <c r="E41" s="150">
        <f t="shared" si="1"/>
        <v>0</v>
      </c>
      <c r="F41" s="129">
        <f t="shared" si="2"/>
        <v>10</v>
      </c>
      <c r="G41" s="130">
        <f t="shared" si="2"/>
        <v>0</v>
      </c>
      <c r="H41" s="146">
        <v>22</v>
      </c>
      <c r="I41" s="147">
        <v>45</v>
      </c>
      <c r="J41" s="150">
        <f t="shared" si="3"/>
        <v>22</v>
      </c>
      <c r="K41" s="150">
        <f t="shared" si="4"/>
        <v>45</v>
      </c>
      <c r="L41" s="129">
        <f t="shared" si="5"/>
        <v>22</v>
      </c>
      <c r="M41" s="130">
        <f t="shared" si="5"/>
        <v>45</v>
      </c>
      <c r="N41" s="131">
        <f t="shared" si="6"/>
        <v>10</v>
      </c>
      <c r="O41" s="132">
        <f t="shared" si="7"/>
        <v>0</v>
      </c>
      <c r="P41" s="129">
        <f t="shared" si="8"/>
        <v>22</v>
      </c>
      <c r="Q41" s="132">
        <f t="shared" si="9"/>
        <v>0.75</v>
      </c>
      <c r="R41" s="326">
        <f t="shared" si="10"/>
        <v>10</v>
      </c>
      <c r="S41" s="327"/>
      <c r="T41" s="326">
        <f t="shared" si="11"/>
        <v>22.75</v>
      </c>
      <c r="U41" s="327"/>
      <c r="V41" s="326">
        <f t="shared" si="12"/>
        <v>12.75</v>
      </c>
      <c r="W41" s="328"/>
      <c r="X41" s="133">
        <v>1</v>
      </c>
      <c r="Y41" s="134">
        <f t="shared" si="13"/>
        <v>11.75</v>
      </c>
      <c r="Z41" s="135">
        <f t="shared" si="14"/>
        <v>3.75</v>
      </c>
      <c r="AA41" s="4">
        <v>0.75</v>
      </c>
      <c r="AB41" s="37">
        <f t="shared" si="15"/>
        <v>4.75</v>
      </c>
      <c r="AC41" s="37">
        <f t="shared" si="16"/>
        <v>4.75</v>
      </c>
      <c r="AD41" s="37">
        <f t="shared" si="17"/>
        <v>3.75</v>
      </c>
      <c r="AE41" s="37">
        <f t="shared" si="16"/>
        <v>3.75</v>
      </c>
      <c r="AF41" s="37">
        <f t="shared" si="18"/>
        <v>1</v>
      </c>
      <c r="AG41" s="37"/>
      <c r="AH41" s="136"/>
    </row>
    <row r="42" spans="1:34" ht="17.5" customHeight="1">
      <c r="A42" s="38" t="s">
        <v>118</v>
      </c>
      <c r="B42" s="126"/>
      <c r="C42" s="127"/>
      <c r="D42" s="150">
        <f t="shared" si="0"/>
        <v>0</v>
      </c>
      <c r="E42" s="150">
        <f t="shared" si="1"/>
        <v>0</v>
      </c>
      <c r="F42" s="129" t="str">
        <f t="shared" si="2"/>
        <v/>
      </c>
      <c r="G42" s="130" t="str">
        <f t="shared" si="2"/>
        <v/>
      </c>
      <c r="H42" s="126"/>
      <c r="I42" s="127"/>
      <c r="J42" s="150">
        <f t="shared" si="3"/>
        <v>0</v>
      </c>
      <c r="K42" s="150">
        <f t="shared" si="4"/>
        <v>0</v>
      </c>
      <c r="L42" s="129" t="str">
        <f t="shared" si="5"/>
        <v/>
      </c>
      <c r="M42" s="130" t="str">
        <f t="shared" si="5"/>
        <v/>
      </c>
      <c r="N42" s="131" t="str">
        <f t="shared" si="6"/>
        <v/>
      </c>
      <c r="O42" s="132" t="str">
        <f t="shared" si="7"/>
        <v/>
      </c>
      <c r="P42" s="129" t="str">
        <f t="shared" si="8"/>
        <v/>
      </c>
      <c r="Q42" s="132" t="str">
        <f t="shared" si="9"/>
        <v/>
      </c>
      <c r="R42" s="326">
        <f t="shared" si="10"/>
        <v>0</v>
      </c>
      <c r="S42" s="327"/>
      <c r="T42" s="326">
        <f t="shared" si="11"/>
        <v>0</v>
      </c>
      <c r="U42" s="327"/>
      <c r="V42" s="326">
        <f t="shared" si="12"/>
        <v>0</v>
      </c>
      <c r="W42" s="328"/>
      <c r="X42" s="133"/>
      <c r="Y42" s="134">
        <f t="shared" si="13"/>
        <v>0</v>
      </c>
      <c r="Z42" s="135" t="str">
        <f t="shared" si="14"/>
        <v/>
      </c>
      <c r="AB42" s="37">
        <f t="shared" si="15"/>
        <v>-7</v>
      </c>
      <c r="AC42" s="37">
        <f t="shared" si="16"/>
        <v>0</v>
      </c>
      <c r="AD42" s="37">
        <f t="shared" si="17"/>
        <v>-8</v>
      </c>
      <c r="AE42" s="37">
        <f t="shared" si="16"/>
        <v>0</v>
      </c>
      <c r="AF42" s="37">
        <f t="shared" si="18"/>
        <v>0</v>
      </c>
      <c r="AG42" s="37"/>
      <c r="AH42" s="136"/>
    </row>
    <row r="43" spans="1:34" ht="17.5" customHeight="1">
      <c r="A43" s="38" t="s">
        <v>119</v>
      </c>
      <c r="B43" s="126"/>
      <c r="C43" s="127"/>
      <c r="D43" s="150">
        <f t="shared" si="0"/>
        <v>0</v>
      </c>
      <c r="E43" s="150">
        <f t="shared" si="1"/>
        <v>0</v>
      </c>
      <c r="F43" s="129" t="str">
        <f t="shared" si="2"/>
        <v/>
      </c>
      <c r="G43" s="130" t="str">
        <f t="shared" si="2"/>
        <v/>
      </c>
      <c r="H43" s="126"/>
      <c r="I43" s="127"/>
      <c r="J43" s="150">
        <f t="shared" si="3"/>
        <v>0</v>
      </c>
      <c r="K43" s="150">
        <f t="shared" si="4"/>
        <v>0</v>
      </c>
      <c r="L43" s="129" t="str">
        <f t="shared" si="5"/>
        <v/>
      </c>
      <c r="M43" s="130" t="str">
        <f t="shared" si="5"/>
        <v/>
      </c>
      <c r="N43" s="131" t="str">
        <f t="shared" si="6"/>
        <v/>
      </c>
      <c r="O43" s="132" t="str">
        <f t="shared" si="7"/>
        <v/>
      </c>
      <c r="P43" s="129" t="str">
        <f t="shared" si="8"/>
        <v/>
      </c>
      <c r="Q43" s="132" t="str">
        <f t="shared" si="9"/>
        <v/>
      </c>
      <c r="R43" s="326">
        <f t="shared" si="10"/>
        <v>0</v>
      </c>
      <c r="S43" s="327"/>
      <c r="T43" s="326">
        <f t="shared" si="11"/>
        <v>0</v>
      </c>
      <c r="U43" s="327"/>
      <c r="V43" s="326">
        <f t="shared" si="12"/>
        <v>0</v>
      </c>
      <c r="W43" s="328"/>
      <c r="X43" s="133"/>
      <c r="Y43" s="134">
        <f t="shared" si="13"/>
        <v>0</v>
      </c>
      <c r="Z43" s="135" t="str">
        <f t="shared" si="14"/>
        <v/>
      </c>
      <c r="AB43" s="37">
        <f t="shared" si="15"/>
        <v>-7</v>
      </c>
      <c r="AC43" s="37">
        <f t="shared" si="16"/>
        <v>0</v>
      </c>
      <c r="AD43" s="37">
        <f t="shared" si="17"/>
        <v>-8</v>
      </c>
      <c r="AE43" s="37">
        <f t="shared" si="16"/>
        <v>0</v>
      </c>
      <c r="AF43" s="37">
        <f t="shared" si="18"/>
        <v>0</v>
      </c>
      <c r="AG43" s="37"/>
      <c r="AH43" s="136"/>
    </row>
    <row r="44" spans="1:34" ht="17.5" customHeight="1">
      <c r="A44" s="38" t="s">
        <v>120</v>
      </c>
      <c r="B44" s="126"/>
      <c r="C44" s="127"/>
      <c r="D44" s="150">
        <f t="shared" si="0"/>
        <v>0</v>
      </c>
      <c r="E44" s="150">
        <f t="shared" si="1"/>
        <v>0</v>
      </c>
      <c r="F44" s="129" t="str">
        <f t="shared" si="2"/>
        <v/>
      </c>
      <c r="G44" s="130" t="str">
        <f t="shared" si="2"/>
        <v/>
      </c>
      <c r="H44" s="126"/>
      <c r="I44" s="127"/>
      <c r="J44" s="150">
        <f t="shared" si="3"/>
        <v>0</v>
      </c>
      <c r="K44" s="150">
        <f t="shared" si="4"/>
        <v>0</v>
      </c>
      <c r="L44" s="129" t="str">
        <f t="shared" si="5"/>
        <v/>
      </c>
      <c r="M44" s="130" t="str">
        <f t="shared" si="5"/>
        <v/>
      </c>
      <c r="N44" s="131" t="str">
        <f t="shared" si="6"/>
        <v/>
      </c>
      <c r="O44" s="132" t="str">
        <f t="shared" si="7"/>
        <v/>
      </c>
      <c r="P44" s="129" t="str">
        <f t="shared" si="8"/>
        <v/>
      </c>
      <c r="Q44" s="132" t="str">
        <f t="shared" si="9"/>
        <v/>
      </c>
      <c r="R44" s="340">
        <f t="shared" si="10"/>
        <v>0</v>
      </c>
      <c r="S44" s="341"/>
      <c r="T44" s="340">
        <f t="shared" si="11"/>
        <v>0</v>
      </c>
      <c r="U44" s="341"/>
      <c r="V44" s="340">
        <f t="shared" si="12"/>
        <v>0</v>
      </c>
      <c r="W44" s="342"/>
      <c r="X44" s="133"/>
      <c r="Y44" s="134">
        <f t="shared" si="13"/>
        <v>0</v>
      </c>
      <c r="Z44" s="135" t="str">
        <f t="shared" si="14"/>
        <v/>
      </c>
      <c r="AB44" s="37">
        <f t="shared" si="15"/>
        <v>-7</v>
      </c>
      <c r="AC44" s="37">
        <f t="shared" si="16"/>
        <v>0</v>
      </c>
      <c r="AD44" s="37">
        <f t="shared" si="17"/>
        <v>-8</v>
      </c>
      <c r="AE44" s="37">
        <f t="shared" si="16"/>
        <v>0</v>
      </c>
      <c r="AF44" s="37">
        <f t="shared" si="18"/>
        <v>0</v>
      </c>
      <c r="AG44" s="37"/>
      <c r="AH44" s="136"/>
    </row>
    <row r="45" spans="1:34" ht="17.5" customHeight="1">
      <c r="A45" s="38" t="s">
        <v>121</v>
      </c>
      <c r="B45" s="126">
        <v>10</v>
      </c>
      <c r="C45" s="127">
        <v>0</v>
      </c>
      <c r="D45" s="150">
        <f t="shared" si="0"/>
        <v>10</v>
      </c>
      <c r="E45" s="150">
        <f t="shared" si="1"/>
        <v>0</v>
      </c>
      <c r="F45" s="129">
        <f t="shared" si="2"/>
        <v>10</v>
      </c>
      <c r="G45" s="130">
        <f t="shared" si="2"/>
        <v>0</v>
      </c>
      <c r="H45" s="146">
        <v>22</v>
      </c>
      <c r="I45" s="147">
        <v>15</v>
      </c>
      <c r="J45" s="150">
        <f t="shared" si="3"/>
        <v>22</v>
      </c>
      <c r="K45" s="150">
        <f t="shared" si="4"/>
        <v>15</v>
      </c>
      <c r="L45" s="129">
        <f t="shared" si="5"/>
        <v>22</v>
      </c>
      <c r="M45" s="130">
        <f t="shared" si="5"/>
        <v>15</v>
      </c>
      <c r="N45" s="131">
        <f t="shared" si="6"/>
        <v>10</v>
      </c>
      <c r="O45" s="132">
        <f t="shared" si="7"/>
        <v>0</v>
      </c>
      <c r="P45" s="129">
        <f t="shared" si="8"/>
        <v>22</v>
      </c>
      <c r="Q45" s="132">
        <f t="shared" si="9"/>
        <v>0.25</v>
      </c>
      <c r="R45" s="337">
        <f t="shared" si="10"/>
        <v>10</v>
      </c>
      <c r="S45" s="338"/>
      <c r="T45" s="337">
        <f t="shared" si="11"/>
        <v>22.25</v>
      </c>
      <c r="U45" s="338"/>
      <c r="V45" s="337">
        <f t="shared" si="12"/>
        <v>12.25</v>
      </c>
      <c r="W45" s="339"/>
      <c r="X45" s="133">
        <v>1</v>
      </c>
      <c r="Y45" s="134">
        <f t="shared" si="13"/>
        <v>11.25</v>
      </c>
      <c r="Z45" s="135">
        <f t="shared" si="14"/>
        <v>3.25</v>
      </c>
      <c r="AA45" s="4">
        <v>0.25</v>
      </c>
      <c r="AB45" s="37">
        <f t="shared" si="15"/>
        <v>4.25</v>
      </c>
      <c r="AC45" s="37">
        <f t="shared" si="16"/>
        <v>4.25</v>
      </c>
      <c r="AD45" s="37">
        <f t="shared" si="17"/>
        <v>3.25</v>
      </c>
      <c r="AE45" s="37">
        <f t="shared" si="16"/>
        <v>3.25</v>
      </c>
      <c r="AF45" s="37">
        <f t="shared" si="18"/>
        <v>1</v>
      </c>
      <c r="AG45" s="37"/>
      <c r="AH45" s="136"/>
    </row>
    <row r="46" spans="1:34" ht="17.5" customHeight="1">
      <c r="A46" s="38" t="s">
        <v>122</v>
      </c>
      <c r="B46" s="126">
        <v>10</v>
      </c>
      <c r="C46" s="127">
        <v>0</v>
      </c>
      <c r="D46" s="150">
        <f t="shared" si="0"/>
        <v>10</v>
      </c>
      <c r="E46" s="150">
        <f t="shared" si="1"/>
        <v>0</v>
      </c>
      <c r="F46" s="129">
        <f t="shared" ref="F46:G61" si="19">IF(B46="","",D46)</f>
        <v>10</v>
      </c>
      <c r="G46" s="130">
        <f t="shared" si="19"/>
        <v>0</v>
      </c>
      <c r="H46" s="126">
        <v>21</v>
      </c>
      <c r="I46" s="127">
        <v>30</v>
      </c>
      <c r="J46" s="150">
        <f t="shared" si="3"/>
        <v>21</v>
      </c>
      <c r="K46" s="150">
        <f t="shared" si="4"/>
        <v>30</v>
      </c>
      <c r="L46" s="129">
        <f t="shared" ref="L46:M61" si="20">IF(H46="","",J46)</f>
        <v>21</v>
      </c>
      <c r="M46" s="130">
        <f t="shared" si="20"/>
        <v>30</v>
      </c>
      <c r="N46" s="131">
        <f t="shared" si="6"/>
        <v>10</v>
      </c>
      <c r="O46" s="132">
        <f t="shared" si="7"/>
        <v>0</v>
      </c>
      <c r="P46" s="129">
        <f t="shared" si="8"/>
        <v>21</v>
      </c>
      <c r="Q46" s="132">
        <f t="shared" si="9"/>
        <v>0.5</v>
      </c>
      <c r="R46" s="326">
        <f t="shared" si="10"/>
        <v>10</v>
      </c>
      <c r="S46" s="327"/>
      <c r="T46" s="326">
        <f t="shared" si="11"/>
        <v>21.5</v>
      </c>
      <c r="U46" s="327"/>
      <c r="V46" s="326">
        <f t="shared" si="12"/>
        <v>11.5</v>
      </c>
      <c r="W46" s="328"/>
      <c r="X46" s="133">
        <v>1</v>
      </c>
      <c r="Y46" s="134">
        <f t="shared" si="13"/>
        <v>10.5</v>
      </c>
      <c r="Z46" s="135">
        <f t="shared" si="14"/>
        <v>2.5</v>
      </c>
      <c r="AB46" s="37">
        <f t="shared" si="15"/>
        <v>3.5</v>
      </c>
      <c r="AC46" s="37">
        <f t="shared" ref="AC46:AC61" si="21">IF(AB46&lt;0,0,AB46)</f>
        <v>3.5</v>
      </c>
      <c r="AD46" s="37">
        <f t="shared" si="17"/>
        <v>2.5</v>
      </c>
      <c r="AE46" s="37">
        <f t="shared" ref="AE46:AE61" si="22">IF(AD46&lt;0,0,AD46)</f>
        <v>2.5</v>
      </c>
      <c r="AF46" s="37">
        <f t="shared" si="18"/>
        <v>1</v>
      </c>
      <c r="AG46" s="37"/>
      <c r="AH46" s="136"/>
    </row>
    <row r="47" spans="1:34" ht="17.5" customHeight="1">
      <c r="A47" s="38" t="s">
        <v>123</v>
      </c>
      <c r="B47" s="126">
        <v>10</v>
      </c>
      <c r="C47" s="127">
        <v>0</v>
      </c>
      <c r="D47" s="150">
        <f t="shared" si="0"/>
        <v>10</v>
      </c>
      <c r="E47" s="150">
        <f t="shared" si="1"/>
        <v>0</v>
      </c>
      <c r="F47" s="129">
        <f t="shared" si="19"/>
        <v>10</v>
      </c>
      <c r="G47" s="130">
        <f t="shared" si="19"/>
        <v>0</v>
      </c>
      <c r="H47" s="126">
        <v>20</v>
      </c>
      <c r="I47" s="127">
        <v>15</v>
      </c>
      <c r="J47" s="150">
        <f t="shared" si="3"/>
        <v>20</v>
      </c>
      <c r="K47" s="150">
        <f t="shared" si="4"/>
        <v>15</v>
      </c>
      <c r="L47" s="129">
        <f t="shared" si="20"/>
        <v>20</v>
      </c>
      <c r="M47" s="130">
        <f t="shared" si="20"/>
        <v>15</v>
      </c>
      <c r="N47" s="131">
        <f t="shared" si="6"/>
        <v>10</v>
      </c>
      <c r="O47" s="132">
        <f t="shared" si="7"/>
        <v>0</v>
      </c>
      <c r="P47" s="129">
        <f t="shared" si="8"/>
        <v>20</v>
      </c>
      <c r="Q47" s="132">
        <f t="shared" si="9"/>
        <v>0.25</v>
      </c>
      <c r="R47" s="326">
        <f t="shared" si="10"/>
        <v>10</v>
      </c>
      <c r="S47" s="327"/>
      <c r="T47" s="326">
        <f t="shared" si="11"/>
        <v>20.25</v>
      </c>
      <c r="U47" s="327"/>
      <c r="V47" s="326">
        <f t="shared" si="12"/>
        <v>10.25</v>
      </c>
      <c r="W47" s="328"/>
      <c r="X47" s="133">
        <v>1</v>
      </c>
      <c r="Y47" s="134">
        <f t="shared" si="13"/>
        <v>9.25</v>
      </c>
      <c r="Z47" s="135">
        <f t="shared" si="14"/>
        <v>1.25</v>
      </c>
      <c r="AB47" s="37">
        <f t="shared" si="15"/>
        <v>2.25</v>
      </c>
      <c r="AC47" s="37">
        <f t="shared" si="21"/>
        <v>2.25</v>
      </c>
      <c r="AD47" s="37">
        <f t="shared" si="17"/>
        <v>1.25</v>
      </c>
      <c r="AE47" s="37">
        <f t="shared" si="22"/>
        <v>1.25</v>
      </c>
      <c r="AF47" s="37">
        <f t="shared" si="18"/>
        <v>1</v>
      </c>
      <c r="AG47" s="37"/>
      <c r="AH47" s="136"/>
    </row>
    <row r="48" spans="1:34" ht="17.5" customHeight="1">
      <c r="A48" s="38" t="s">
        <v>124</v>
      </c>
      <c r="B48" s="126">
        <v>10</v>
      </c>
      <c r="C48" s="127">
        <v>0</v>
      </c>
      <c r="D48" s="150">
        <f t="shared" si="0"/>
        <v>10</v>
      </c>
      <c r="E48" s="150">
        <f t="shared" si="1"/>
        <v>0</v>
      </c>
      <c r="F48" s="129">
        <f t="shared" si="19"/>
        <v>10</v>
      </c>
      <c r="G48" s="130">
        <f t="shared" si="19"/>
        <v>0</v>
      </c>
      <c r="H48" s="126">
        <v>20</v>
      </c>
      <c r="I48" s="127">
        <v>45</v>
      </c>
      <c r="J48" s="150">
        <f t="shared" si="3"/>
        <v>20</v>
      </c>
      <c r="K48" s="150">
        <f t="shared" si="4"/>
        <v>45</v>
      </c>
      <c r="L48" s="129">
        <f t="shared" si="20"/>
        <v>20</v>
      </c>
      <c r="M48" s="130">
        <f t="shared" si="20"/>
        <v>45</v>
      </c>
      <c r="N48" s="131">
        <f t="shared" si="6"/>
        <v>10</v>
      </c>
      <c r="O48" s="132">
        <f t="shared" si="7"/>
        <v>0</v>
      </c>
      <c r="P48" s="129">
        <f t="shared" si="8"/>
        <v>20</v>
      </c>
      <c r="Q48" s="132">
        <f t="shared" si="9"/>
        <v>0.75</v>
      </c>
      <c r="R48" s="326">
        <f t="shared" si="10"/>
        <v>10</v>
      </c>
      <c r="S48" s="327"/>
      <c r="T48" s="326">
        <f t="shared" si="11"/>
        <v>20.75</v>
      </c>
      <c r="U48" s="327"/>
      <c r="V48" s="326">
        <f t="shared" si="12"/>
        <v>10.75</v>
      </c>
      <c r="W48" s="328"/>
      <c r="X48" s="133">
        <v>1</v>
      </c>
      <c r="Y48" s="134">
        <f t="shared" si="13"/>
        <v>9.75</v>
      </c>
      <c r="Z48" s="135">
        <f t="shared" si="14"/>
        <v>1.75</v>
      </c>
      <c r="AB48" s="37">
        <f t="shared" si="15"/>
        <v>2.75</v>
      </c>
      <c r="AC48" s="37">
        <f t="shared" si="21"/>
        <v>2.75</v>
      </c>
      <c r="AD48" s="37">
        <f t="shared" si="17"/>
        <v>1.75</v>
      </c>
      <c r="AE48" s="37">
        <f t="shared" si="22"/>
        <v>1.75</v>
      </c>
      <c r="AF48" s="37">
        <f t="shared" si="18"/>
        <v>1</v>
      </c>
      <c r="AG48" s="37"/>
      <c r="AH48" s="136"/>
    </row>
    <row r="49" spans="1:34" ht="17.5" customHeight="1">
      <c r="A49" s="38" t="s">
        <v>125</v>
      </c>
      <c r="B49" s="126">
        <v>10</v>
      </c>
      <c r="C49" s="127">
        <v>0</v>
      </c>
      <c r="D49" s="150">
        <f t="shared" si="0"/>
        <v>10</v>
      </c>
      <c r="E49" s="150">
        <f t="shared" si="1"/>
        <v>0</v>
      </c>
      <c r="F49" s="129">
        <f t="shared" si="19"/>
        <v>10</v>
      </c>
      <c r="G49" s="130">
        <f t="shared" si="19"/>
        <v>0</v>
      </c>
      <c r="H49" s="126">
        <v>21</v>
      </c>
      <c r="I49" s="127">
        <v>30</v>
      </c>
      <c r="J49" s="150">
        <f t="shared" si="3"/>
        <v>21</v>
      </c>
      <c r="K49" s="150">
        <f t="shared" si="4"/>
        <v>30</v>
      </c>
      <c r="L49" s="129">
        <f t="shared" si="20"/>
        <v>21</v>
      </c>
      <c r="M49" s="130">
        <f t="shared" si="20"/>
        <v>30</v>
      </c>
      <c r="N49" s="131">
        <f t="shared" si="6"/>
        <v>10</v>
      </c>
      <c r="O49" s="132">
        <f t="shared" si="7"/>
        <v>0</v>
      </c>
      <c r="P49" s="129">
        <f t="shared" si="8"/>
        <v>21</v>
      </c>
      <c r="Q49" s="132">
        <f t="shared" si="9"/>
        <v>0.5</v>
      </c>
      <c r="R49" s="326">
        <f t="shared" si="10"/>
        <v>10</v>
      </c>
      <c r="S49" s="327"/>
      <c r="T49" s="326">
        <f t="shared" si="11"/>
        <v>21.5</v>
      </c>
      <c r="U49" s="327"/>
      <c r="V49" s="326">
        <f t="shared" si="12"/>
        <v>11.5</v>
      </c>
      <c r="W49" s="328"/>
      <c r="X49" s="133">
        <v>1</v>
      </c>
      <c r="Y49" s="134">
        <f t="shared" si="13"/>
        <v>10.5</v>
      </c>
      <c r="Z49" s="135">
        <f t="shared" si="14"/>
        <v>2.5</v>
      </c>
      <c r="AB49" s="37">
        <f t="shared" si="15"/>
        <v>3.5</v>
      </c>
      <c r="AC49" s="37">
        <f t="shared" si="21"/>
        <v>3.5</v>
      </c>
      <c r="AD49" s="37">
        <f t="shared" si="17"/>
        <v>2.5</v>
      </c>
      <c r="AE49" s="37">
        <f t="shared" si="22"/>
        <v>2.5</v>
      </c>
      <c r="AF49" s="37">
        <f t="shared" si="18"/>
        <v>1</v>
      </c>
      <c r="AG49" s="37"/>
      <c r="AH49" s="136"/>
    </row>
    <row r="50" spans="1:34" ht="17.5" customHeight="1">
      <c r="A50" s="38" t="s">
        <v>126</v>
      </c>
      <c r="B50" s="126"/>
      <c r="C50" s="127"/>
      <c r="D50" s="150">
        <f t="shared" si="0"/>
        <v>0</v>
      </c>
      <c r="E50" s="150">
        <f t="shared" si="1"/>
        <v>0</v>
      </c>
      <c r="F50" s="129" t="str">
        <f t="shared" si="19"/>
        <v/>
      </c>
      <c r="G50" s="130" t="str">
        <f t="shared" si="19"/>
        <v/>
      </c>
      <c r="H50" s="126"/>
      <c r="I50" s="127"/>
      <c r="J50" s="150">
        <f t="shared" si="3"/>
        <v>0</v>
      </c>
      <c r="K50" s="150">
        <f t="shared" si="4"/>
        <v>0</v>
      </c>
      <c r="L50" s="129" t="str">
        <f t="shared" si="20"/>
        <v/>
      </c>
      <c r="M50" s="130" t="str">
        <f t="shared" si="20"/>
        <v/>
      </c>
      <c r="N50" s="131" t="str">
        <f t="shared" si="6"/>
        <v/>
      </c>
      <c r="O50" s="132" t="str">
        <f t="shared" si="7"/>
        <v/>
      </c>
      <c r="P50" s="129" t="str">
        <f t="shared" si="8"/>
        <v/>
      </c>
      <c r="Q50" s="132" t="str">
        <f t="shared" si="9"/>
        <v/>
      </c>
      <c r="R50" s="326">
        <f t="shared" si="10"/>
        <v>0</v>
      </c>
      <c r="S50" s="327"/>
      <c r="T50" s="326">
        <f t="shared" si="11"/>
        <v>0</v>
      </c>
      <c r="U50" s="327"/>
      <c r="V50" s="326">
        <f t="shared" si="12"/>
        <v>0</v>
      </c>
      <c r="W50" s="328"/>
      <c r="X50" s="133"/>
      <c r="Y50" s="134">
        <f t="shared" si="13"/>
        <v>0</v>
      </c>
      <c r="Z50" s="135" t="str">
        <f t="shared" si="14"/>
        <v/>
      </c>
      <c r="AB50" s="37">
        <f t="shared" si="15"/>
        <v>-7</v>
      </c>
      <c r="AC50" s="37">
        <f t="shared" si="21"/>
        <v>0</v>
      </c>
      <c r="AD50" s="37">
        <f t="shared" si="17"/>
        <v>-8</v>
      </c>
      <c r="AE50" s="37">
        <f t="shared" si="22"/>
        <v>0</v>
      </c>
      <c r="AF50" s="37">
        <f t="shared" si="18"/>
        <v>0</v>
      </c>
      <c r="AG50" s="37"/>
      <c r="AH50" s="136"/>
    </row>
    <row r="51" spans="1:34" ht="17.5" customHeight="1">
      <c r="A51" s="38" t="s">
        <v>127</v>
      </c>
      <c r="B51" s="126"/>
      <c r="C51" s="127"/>
      <c r="D51" s="150">
        <f t="shared" si="0"/>
        <v>0</v>
      </c>
      <c r="E51" s="150">
        <f t="shared" si="1"/>
        <v>0</v>
      </c>
      <c r="F51" s="129" t="str">
        <f t="shared" si="19"/>
        <v/>
      </c>
      <c r="G51" s="130" t="str">
        <f t="shared" si="19"/>
        <v/>
      </c>
      <c r="H51" s="126"/>
      <c r="I51" s="127"/>
      <c r="J51" s="150">
        <f t="shared" si="3"/>
        <v>0</v>
      </c>
      <c r="K51" s="150">
        <f t="shared" si="4"/>
        <v>0</v>
      </c>
      <c r="L51" s="129" t="str">
        <f t="shared" si="20"/>
        <v/>
      </c>
      <c r="M51" s="130" t="str">
        <f t="shared" si="20"/>
        <v/>
      </c>
      <c r="N51" s="131" t="str">
        <f t="shared" si="6"/>
        <v/>
      </c>
      <c r="O51" s="132" t="str">
        <f t="shared" si="7"/>
        <v/>
      </c>
      <c r="P51" s="129" t="str">
        <f t="shared" si="8"/>
        <v/>
      </c>
      <c r="Q51" s="132" t="str">
        <f t="shared" si="9"/>
        <v/>
      </c>
      <c r="R51" s="340">
        <f t="shared" si="10"/>
        <v>0</v>
      </c>
      <c r="S51" s="341"/>
      <c r="T51" s="340">
        <f t="shared" si="11"/>
        <v>0</v>
      </c>
      <c r="U51" s="341"/>
      <c r="V51" s="340">
        <f t="shared" si="12"/>
        <v>0</v>
      </c>
      <c r="W51" s="342"/>
      <c r="X51" s="133"/>
      <c r="Y51" s="134">
        <f t="shared" si="13"/>
        <v>0</v>
      </c>
      <c r="Z51" s="135" t="str">
        <f t="shared" si="14"/>
        <v/>
      </c>
      <c r="AB51" s="37">
        <f t="shared" si="15"/>
        <v>-7</v>
      </c>
      <c r="AC51" s="37">
        <f t="shared" si="21"/>
        <v>0</v>
      </c>
      <c r="AD51" s="37">
        <f t="shared" si="17"/>
        <v>-8</v>
      </c>
      <c r="AE51" s="37">
        <f t="shared" si="22"/>
        <v>0</v>
      </c>
      <c r="AF51" s="37">
        <f t="shared" si="18"/>
        <v>0</v>
      </c>
      <c r="AG51" s="37"/>
      <c r="AH51" s="136"/>
    </row>
    <row r="52" spans="1:34" ht="17.5" customHeight="1">
      <c r="A52" s="38" t="s">
        <v>128</v>
      </c>
      <c r="B52" s="126">
        <v>10</v>
      </c>
      <c r="C52" s="127">
        <v>0</v>
      </c>
      <c r="D52" s="150">
        <f t="shared" si="0"/>
        <v>10</v>
      </c>
      <c r="E52" s="150">
        <f t="shared" si="1"/>
        <v>0</v>
      </c>
      <c r="F52" s="129">
        <f t="shared" si="19"/>
        <v>10</v>
      </c>
      <c r="G52" s="130">
        <f t="shared" si="19"/>
        <v>0</v>
      </c>
      <c r="H52" s="126">
        <v>20</v>
      </c>
      <c r="I52" s="127">
        <v>0</v>
      </c>
      <c r="J52" s="150">
        <f t="shared" si="3"/>
        <v>20</v>
      </c>
      <c r="K52" s="150">
        <f t="shared" si="4"/>
        <v>0</v>
      </c>
      <c r="L52" s="129">
        <f t="shared" si="20"/>
        <v>20</v>
      </c>
      <c r="M52" s="130">
        <f t="shared" si="20"/>
        <v>0</v>
      </c>
      <c r="N52" s="131">
        <f t="shared" si="6"/>
        <v>10</v>
      </c>
      <c r="O52" s="132">
        <f t="shared" si="7"/>
        <v>0</v>
      </c>
      <c r="P52" s="129">
        <f t="shared" si="8"/>
        <v>20</v>
      </c>
      <c r="Q52" s="132">
        <f t="shared" si="9"/>
        <v>0</v>
      </c>
      <c r="R52" s="337">
        <f t="shared" si="10"/>
        <v>10</v>
      </c>
      <c r="S52" s="338"/>
      <c r="T52" s="337">
        <f t="shared" si="11"/>
        <v>20</v>
      </c>
      <c r="U52" s="338"/>
      <c r="V52" s="337">
        <f t="shared" si="12"/>
        <v>10</v>
      </c>
      <c r="W52" s="339"/>
      <c r="X52" s="133">
        <v>1</v>
      </c>
      <c r="Y52" s="134">
        <f t="shared" si="13"/>
        <v>9</v>
      </c>
      <c r="Z52" s="135">
        <f t="shared" si="14"/>
        <v>1</v>
      </c>
      <c r="AB52" s="37">
        <f t="shared" si="15"/>
        <v>2</v>
      </c>
      <c r="AC52" s="37">
        <f t="shared" si="21"/>
        <v>2</v>
      </c>
      <c r="AD52" s="37">
        <f t="shared" si="17"/>
        <v>1</v>
      </c>
      <c r="AE52" s="37">
        <f t="shared" si="22"/>
        <v>1</v>
      </c>
      <c r="AF52" s="37">
        <f t="shared" si="18"/>
        <v>1</v>
      </c>
      <c r="AG52" s="37"/>
      <c r="AH52" s="136"/>
    </row>
    <row r="53" spans="1:34" ht="17.5" customHeight="1">
      <c r="A53" s="38" t="s">
        <v>129</v>
      </c>
      <c r="B53" s="126">
        <v>10</v>
      </c>
      <c r="C53" s="127">
        <v>0</v>
      </c>
      <c r="D53" s="150">
        <f t="shared" si="0"/>
        <v>10</v>
      </c>
      <c r="E53" s="150">
        <f t="shared" si="1"/>
        <v>0</v>
      </c>
      <c r="F53" s="129">
        <f t="shared" si="19"/>
        <v>10</v>
      </c>
      <c r="G53" s="130">
        <f t="shared" si="19"/>
        <v>0</v>
      </c>
      <c r="H53" s="126">
        <v>21</v>
      </c>
      <c r="I53" s="127">
        <v>45</v>
      </c>
      <c r="J53" s="150">
        <f t="shared" si="3"/>
        <v>21</v>
      </c>
      <c r="K53" s="150">
        <f t="shared" si="4"/>
        <v>45</v>
      </c>
      <c r="L53" s="129">
        <f t="shared" si="20"/>
        <v>21</v>
      </c>
      <c r="M53" s="130">
        <f t="shared" si="20"/>
        <v>45</v>
      </c>
      <c r="N53" s="131">
        <f t="shared" si="6"/>
        <v>10</v>
      </c>
      <c r="O53" s="132">
        <f t="shared" si="7"/>
        <v>0</v>
      </c>
      <c r="P53" s="129">
        <f t="shared" si="8"/>
        <v>21</v>
      </c>
      <c r="Q53" s="132">
        <f t="shared" si="9"/>
        <v>0.75</v>
      </c>
      <c r="R53" s="326">
        <f t="shared" si="10"/>
        <v>10</v>
      </c>
      <c r="S53" s="327"/>
      <c r="T53" s="326">
        <f t="shared" si="11"/>
        <v>21.75</v>
      </c>
      <c r="U53" s="327"/>
      <c r="V53" s="326">
        <f t="shared" si="12"/>
        <v>11.75</v>
      </c>
      <c r="W53" s="328"/>
      <c r="X53" s="133">
        <v>1</v>
      </c>
      <c r="Y53" s="134">
        <f t="shared" si="13"/>
        <v>10.75</v>
      </c>
      <c r="Z53" s="135">
        <f t="shared" si="14"/>
        <v>2.75</v>
      </c>
      <c r="AB53" s="37">
        <f t="shared" si="15"/>
        <v>3.75</v>
      </c>
      <c r="AC53" s="37">
        <f t="shared" si="21"/>
        <v>3.75</v>
      </c>
      <c r="AD53" s="37">
        <f t="shared" si="17"/>
        <v>2.75</v>
      </c>
      <c r="AE53" s="37">
        <f t="shared" si="22"/>
        <v>2.75</v>
      </c>
      <c r="AF53" s="37">
        <f t="shared" si="18"/>
        <v>1</v>
      </c>
      <c r="AG53" s="37"/>
      <c r="AH53" s="136"/>
    </row>
    <row r="54" spans="1:34" ht="17.5" customHeight="1">
      <c r="A54" s="38" t="s">
        <v>130</v>
      </c>
      <c r="B54" s="126">
        <v>10</v>
      </c>
      <c r="C54" s="127">
        <v>0</v>
      </c>
      <c r="D54" s="150">
        <f t="shared" si="0"/>
        <v>10</v>
      </c>
      <c r="E54" s="150">
        <f t="shared" si="1"/>
        <v>0</v>
      </c>
      <c r="F54" s="129">
        <f t="shared" si="19"/>
        <v>10</v>
      </c>
      <c r="G54" s="130">
        <f t="shared" si="19"/>
        <v>0</v>
      </c>
      <c r="H54" s="126">
        <v>21</v>
      </c>
      <c r="I54" s="127">
        <v>0</v>
      </c>
      <c r="J54" s="150">
        <f t="shared" si="3"/>
        <v>21</v>
      </c>
      <c r="K54" s="150">
        <f t="shared" si="4"/>
        <v>0</v>
      </c>
      <c r="L54" s="129">
        <f t="shared" si="20"/>
        <v>21</v>
      </c>
      <c r="M54" s="130">
        <f t="shared" si="20"/>
        <v>0</v>
      </c>
      <c r="N54" s="131">
        <f t="shared" si="6"/>
        <v>10</v>
      </c>
      <c r="O54" s="132">
        <f t="shared" si="7"/>
        <v>0</v>
      </c>
      <c r="P54" s="129">
        <f t="shared" si="8"/>
        <v>21</v>
      </c>
      <c r="Q54" s="132">
        <f t="shared" si="9"/>
        <v>0</v>
      </c>
      <c r="R54" s="326">
        <f t="shared" si="10"/>
        <v>10</v>
      </c>
      <c r="S54" s="327"/>
      <c r="T54" s="326">
        <f t="shared" si="11"/>
        <v>21</v>
      </c>
      <c r="U54" s="327"/>
      <c r="V54" s="326">
        <f t="shared" si="12"/>
        <v>11</v>
      </c>
      <c r="W54" s="328"/>
      <c r="X54" s="133">
        <v>1</v>
      </c>
      <c r="Y54" s="134">
        <f t="shared" si="13"/>
        <v>10</v>
      </c>
      <c r="Z54" s="135">
        <f t="shared" si="14"/>
        <v>2</v>
      </c>
      <c r="AB54" s="37">
        <f t="shared" si="15"/>
        <v>3</v>
      </c>
      <c r="AC54" s="37">
        <f t="shared" si="21"/>
        <v>3</v>
      </c>
      <c r="AD54" s="37">
        <f t="shared" si="17"/>
        <v>2</v>
      </c>
      <c r="AE54" s="37">
        <f t="shared" si="22"/>
        <v>2</v>
      </c>
      <c r="AF54" s="37">
        <f t="shared" si="18"/>
        <v>1</v>
      </c>
      <c r="AG54" s="37"/>
      <c r="AH54" s="136"/>
    </row>
    <row r="55" spans="1:34" ht="17.5" customHeight="1">
      <c r="A55" s="38" t="s">
        <v>131</v>
      </c>
      <c r="B55" s="126">
        <v>10</v>
      </c>
      <c r="C55" s="127">
        <v>0</v>
      </c>
      <c r="D55" s="150">
        <f t="shared" si="0"/>
        <v>10</v>
      </c>
      <c r="E55" s="150">
        <f t="shared" si="1"/>
        <v>0</v>
      </c>
      <c r="F55" s="129">
        <f t="shared" si="19"/>
        <v>10</v>
      </c>
      <c r="G55" s="130">
        <f t="shared" si="19"/>
        <v>0</v>
      </c>
      <c r="H55" s="126">
        <v>21</v>
      </c>
      <c r="I55" s="127">
        <v>30</v>
      </c>
      <c r="J55" s="150">
        <f t="shared" si="3"/>
        <v>21</v>
      </c>
      <c r="K55" s="150">
        <f t="shared" si="4"/>
        <v>30</v>
      </c>
      <c r="L55" s="129">
        <f t="shared" si="20"/>
        <v>21</v>
      </c>
      <c r="M55" s="130">
        <f t="shared" si="20"/>
        <v>30</v>
      </c>
      <c r="N55" s="131">
        <f t="shared" si="6"/>
        <v>10</v>
      </c>
      <c r="O55" s="132">
        <f t="shared" si="7"/>
        <v>0</v>
      </c>
      <c r="P55" s="129">
        <f t="shared" si="8"/>
        <v>21</v>
      </c>
      <c r="Q55" s="132">
        <f t="shared" si="9"/>
        <v>0.5</v>
      </c>
      <c r="R55" s="326">
        <f t="shared" si="10"/>
        <v>10</v>
      </c>
      <c r="S55" s="327"/>
      <c r="T55" s="326">
        <f t="shared" si="11"/>
        <v>21.5</v>
      </c>
      <c r="U55" s="327"/>
      <c r="V55" s="326">
        <f t="shared" si="12"/>
        <v>11.5</v>
      </c>
      <c r="W55" s="328"/>
      <c r="X55" s="133">
        <v>1</v>
      </c>
      <c r="Y55" s="134">
        <f t="shared" si="13"/>
        <v>10.5</v>
      </c>
      <c r="Z55" s="135">
        <f t="shared" si="14"/>
        <v>2.5</v>
      </c>
      <c r="AB55" s="37">
        <f t="shared" si="15"/>
        <v>3.5</v>
      </c>
      <c r="AC55" s="37">
        <f t="shared" si="21"/>
        <v>3.5</v>
      </c>
      <c r="AD55" s="37">
        <f t="shared" si="17"/>
        <v>2.5</v>
      </c>
      <c r="AE55" s="37">
        <f t="shared" si="22"/>
        <v>2.5</v>
      </c>
      <c r="AF55" s="37">
        <f t="shared" si="18"/>
        <v>1</v>
      </c>
      <c r="AG55" s="37"/>
      <c r="AH55" s="136"/>
    </row>
    <row r="56" spans="1:34" ht="17.5" customHeight="1">
      <c r="A56" s="38" t="s">
        <v>132</v>
      </c>
      <c r="B56" s="126">
        <v>10</v>
      </c>
      <c r="C56" s="127">
        <v>0</v>
      </c>
      <c r="D56" s="150">
        <f t="shared" si="0"/>
        <v>10</v>
      </c>
      <c r="E56" s="150">
        <f t="shared" si="1"/>
        <v>0</v>
      </c>
      <c r="F56" s="129">
        <f t="shared" si="19"/>
        <v>10</v>
      </c>
      <c r="G56" s="130">
        <f t="shared" si="19"/>
        <v>0</v>
      </c>
      <c r="H56" s="126">
        <v>20</v>
      </c>
      <c r="I56" s="127">
        <v>45</v>
      </c>
      <c r="J56" s="150">
        <f t="shared" si="3"/>
        <v>20</v>
      </c>
      <c r="K56" s="150">
        <f t="shared" si="4"/>
        <v>45</v>
      </c>
      <c r="L56" s="129">
        <f t="shared" si="20"/>
        <v>20</v>
      </c>
      <c r="M56" s="130">
        <f t="shared" si="20"/>
        <v>45</v>
      </c>
      <c r="N56" s="131">
        <f t="shared" si="6"/>
        <v>10</v>
      </c>
      <c r="O56" s="132">
        <f t="shared" si="7"/>
        <v>0</v>
      </c>
      <c r="P56" s="129">
        <f t="shared" si="8"/>
        <v>20</v>
      </c>
      <c r="Q56" s="132">
        <f t="shared" si="9"/>
        <v>0.75</v>
      </c>
      <c r="R56" s="326">
        <f t="shared" si="10"/>
        <v>10</v>
      </c>
      <c r="S56" s="327"/>
      <c r="T56" s="326">
        <f t="shared" si="11"/>
        <v>20.75</v>
      </c>
      <c r="U56" s="327"/>
      <c r="V56" s="326">
        <f t="shared" si="12"/>
        <v>10.75</v>
      </c>
      <c r="W56" s="328"/>
      <c r="X56" s="133">
        <v>1</v>
      </c>
      <c r="Y56" s="134">
        <f t="shared" si="13"/>
        <v>9.75</v>
      </c>
      <c r="Z56" s="135">
        <f t="shared" si="14"/>
        <v>1.75</v>
      </c>
      <c r="AB56" s="37">
        <f t="shared" si="15"/>
        <v>2.75</v>
      </c>
      <c r="AC56" s="37">
        <f t="shared" si="21"/>
        <v>2.75</v>
      </c>
      <c r="AD56" s="37">
        <f t="shared" si="17"/>
        <v>1.75</v>
      </c>
      <c r="AE56" s="37">
        <f t="shared" si="22"/>
        <v>1.75</v>
      </c>
      <c r="AF56" s="37">
        <f t="shared" si="18"/>
        <v>1</v>
      </c>
      <c r="AG56" s="37"/>
      <c r="AH56" s="136"/>
    </row>
    <row r="57" spans="1:34" ht="17.5" customHeight="1">
      <c r="A57" s="38" t="s">
        <v>133</v>
      </c>
      <c r="B57" s="126"/>
      <c r="C57" s="127"/>
      <c r="D57" s="150">
        <f t="shared" si="0"/>
        <v>0</v>
      </c>
      <c r="E57" s="150">
        <f t="shared" si="1"/>
        <v>0</v>
      </c>
      <c r="F57" s="129" t="str">
        <f t="shared" si="19"/>
        <v/>
      </c>
      <c r="G57" s="130" t="str">
        <f t="shared" si="19"/>
        <v/>
      </c>
      <c r="H57" s="151"/>
      <c r="I57" s="152"/>
      <c r="J57" s="150">
        <f t="shared" si="3"/>
        <v>0</v>
      </c>
      <c r="K57" s="150">
        <f t="shared" si="4"/>
        <v>0</v>
      </c>
      <c r="L57" s="129" t="str">
        <f t="shared" si="20"/>
        <v/>
      </c>
      <c r="M57" s="130" t="str">
        <f t="shared" si="20"/>
        <v/>
      </c>
      <c r="N57" s="131" t="str">
        <f t="shared" si="6"/>
        <v/>
      </c>
      <c r="O57" s="132" t="str">
        <f t="shared" si="7"/>
        <v/>
      </c>
      <c r="P57" s="129" t="str">
        <f t="shared" si="8"/>
        <v/>
      </c>
      <c r="Q57" s="132" t="str">
        <f t="shared" si="9"/>
        <v/>
      </c>
      <c r="R57" s="326">
        <f t="shared" si="10"/>
        <v>0</v>
      </c>
      <c r="S57" s="327"/>
      <c r="T57" s="326">
        <f t="shared" si="11"/>
        <v>0</v>
      </c>
      <c r="U57" s="327"/>
      <c r="V57" s="326">
        <f t="shared" si="12"/>
        <v>0</v>
      </c>
      <c r="W57" s="328"/>
      <c r="X57" s="133"/>
      <c r="Y57" s="134">
        <f t="shared" si="13"/>
        <v>0</v>
      </c>
      <c r="Z57" s="135" t="str">
        <f t="shared" si="14"/>
        <v/>
      </c>
      <c r="AB57" s="37">
        <f t="shared" si="15"/>
        <v>-7</v>
      </c>
      <c r="AC57" s="37">
        <f t="shared" si="21"/>
        <v>0</v>
      </c>
      <c r="AD57" s="37">
        <f t="shared" si="17"/>
        <v>-8</v>
      </c>
      <c r="AE57" s="37">
        <f t="shared" si="22"/>
        <v>0</v>
      </c>
      <c r="AF57" s="37">
        <f t="shared" si="18"/>
        <v>0</v>
      </c>
      <c r="AG57" s="37"/>
      <c r="AH57" s="136"/>
    </row>
    <row r="58" spans="1:34" ht="17.5" customHeight="1">
      <c r="A58" s="38" t="s">
        <v>134</v>
      </c>
      <c r="B58" s="126"/>
      <c r="C58" s="127"/>
      <c r="D58" s="150">
        <f t="shared" si="0"/>
        <v>0</v>
      </c>
      <c r="E58" s="150">
        <f t="shared" si="1"/>
        <v>0</v>
      </c>
      <c r="F58" s="129" t="str">
        <f t="shared" si="19"/>
        <v/>
      </c>
      <c r="G58" s="130" t="str">
        <f t="shared" si="19"/>
        <v/>
      </c>
      <c r="H58" s="126"/>
      <c r="I58" s="127"/>
      <c r="J58" s="150">
        <f t="shared" si="3"/>
        <v>0</v>
      </c>
      <c r="K58" s="150">
        <f t="shared" si="4"/>
        <v>0</v>
      </c>
      <c r="L58" s="129" t="str">
        <f t="shared" si="20"/>
        <v/>
      </c>
      <c r="M58" s="130" t="str">
        <f t="shared" si="20"/>
        <v/>
      </c>
      <c r="N58" s="131" t="str">
        <f t="shared" si="6"/>
        <v/>
      </c>
      <c r="O58" s="132" t="str">
        <f t="shared" si="7"/>
        <v/>
      </c>
      <c r="P58" s="129" t="str">
        <f t="shared" si="8"/>
        <v/>
      </c>
      <c r="Q58" s="132" t="str">
        <f t="shared" si="9"/>
        <v/>
      </c>
      <c r="R58" s="340">
        <f t="shared" si="10"/>
        <v>0</v>
      </c>
      <c r="S58" s="341"/>
      <c r="T58" s="340">
        <f t="shared" si="11"/>
        <v>0</v>
      </c>
      <c r="U58" s="341"/>
      <c r="V58" s="340">
        <f t="shared" si="12"/>
        <v>0</v>
      </c>
      <c r="W58" s="342"/>
      <c r="X58" s="133"/>
      <c r="Y58" s="134">
        <f t="shared" si="13"/>
        <v>0</v>
      </c>
      <c r="Z58" s="135" t="str">
        <f t="shared" si="14"/>
        <v/>
      </c>
      <c r="AB58" s="37">
        <f t="shared" si="15"/>
        <v>-7</v>
      </c>
      <c r="AC58" s="37">
        <f t="shared" si="21"/>
        <v>0</v>
      </c>
      <c r="AD58" s="37">
        <f t="shared" si="17"/>
        <v>-8</v>
      </c>
      <c r="AE58" s="37">
        <f t="shared" si="22"/>
        <v>0</v>
      </c>
      <c r="AF58" s="37">
        <f t="shared" si="18"/>
        <v>0</v>
      </c>
      <c r="AG58" s="37"/>
      <c r="AH58" s="136"/>
    </row>
    <row r="59" spans="1:34" ht="17.5" customHeight="1">
      <c r="A59" s="38" t="s">
        <v>135</v>
      </c>
      <c r="B59" s="126">
        <v>10</v>
      </c>
      <c r="C59" s="127">
        <v>0</v>
      </c>
      <c r="D59" s="150">
        <f t="shared" si="0"/>
        <v>10</v>
      </c>
      <c r="E59" s="150">
        <f t="shared" si="1"/>
        <v>0</v>
      </c>
      <c r="F59" s="129">
        <f t="shared" si="19"/>
        <v>10</v>
      </c>
      <c r="G59" s="130">
        <f t="shared" si="19"/>
        <v>0</v>
      </c>
      <c r="H59" s="126">
        <v>20</v>
      </c>
      <c r="I59" s="127">
        <v>45</v>
      </c>
      <c r="J59" s="150">
        <f t="shared" si="3"/>
        <v>20</v>
      </c>
      <c r="K59" s="150">
        <f t="shared" si="4"/>
        <v>45</v>
      </c>
      <c r="L59" s="129">
        <f t="shared" si="20"/>
        <v>20</v>
      </c>
      <c r="M59" s="130">
        <f t="shared" si="20"/>
        <v>45</v>
      </c>
      <c r="N59" s="131">
        <f t="shared" si="6"/>
        <v>10</v>
      </c>
      <c r="O59" s="132">
        <f t="shared" si="7"/>
        <v>0</v>
      </c>
      <c r="P59" s="129">
        <f t="shared" si="8"/>
        <v>20</v>
      </c>
      <c r="Q59" s="132">
        <f t="shared" si="9"/>
        <v>0.75</v>
      </c>
      <c r="R59" s="326">
        <f t="shared" si="10"/>
        <v>10</v>
      </c>
      <c r="S59" s="327"/>
      <c r="T59" s="326">
        <f t="shared" si="11"/>
        <v>20.75</v>
      </c>
      <c r="U59" s="327"/>
      <c r="V59" s="326">
        <f t="shared" si="12"/>
        <v>10.75</v>
      </c>
      <c r="W59" s="328"/>
      <c r="X59" s="133">
        <v>1</v>
      </c>
      <c r="Y59" s="134">
        <f t="shared" si="13"/>
        <v>9.75</v>
      </c>
      <c r="Z59" s="135">
        <f t="shared" si="14"/>
        <v>1.75</v>
      </c>
      <c r="AB59" s="37">
        <f t="shared" si="15"/>
        <v>2.75</v>
      </c>
      <c r="AC59" s="37">
        <f t="shared" si="21"/>
        <v>2.75</v>
      </c>
      <c r="AD59" s="37">
        <f t="shared" si="17"/>
        <v>1.75</v>
      </c>
      <c r="AE59" s="37">
        <f t="shared" si="22"/>
        <v>1.75</v>
      </c>
      <c r="AF59" s="37">
        <f t="shared" si="18"/>
        <v>1</v>
      </c>
      <c r="AG59" s="37"/>
      <c r="AH59" s="136"/>
    </row>
    <row r="60" spans="1:34" ht="17.5" customHeight="1">
      <c r="A60" s="38" t="s">
        <v>136</v>
      </c>
      <c r="B60" s="126">
        <v>10</v>
      </c>
      <c r="C60" s="127">
        <v>0</v>
      </c>
      <c r="D60" s="150">
        <f t="shared" si="0"/>
        <v>10</v>
      </c>
      <c r="E60" s="150">
        <f t="shared" si="1"/>
        <v>0</v>
      </c>
      <c r="F60" s="129">
        <f t="shared" si="19"/>
        <v>10</v>
      </c>
      <c r="G60" s="130">
        <f t="shared" si="19"/>
        <v>0</v>
      </c>
      <c r="H60" s="126">
        <v>22</v>
      </c>
      <c r="I60" s="127">
        <v>0</v>
      </c>
      <c r="J60" s="150">
        <f t="shared" si="3"/>
        <v>22</v>
      </c>
      <c r="K60" s="150">
        <f t="shared" si="4"/>
        <v>0</v>
      </c>
      <c r="L60" s="129">
        <f t="shared" si="20"/>
        <v>22</v>
      </c>
      <c r="M60" s="130">
        <f t="shared" si="20"/>
        <v>0</v>
      </c>
      <c r="N60" s="131">
        <f t="shared" si="6"/>
        <v>10</v>
      </c>
      <c r="O60" s="132">
        <f t="shared" si="7"/>
        <v>0</v>
      </c>
      <c r="P60" s="129">
        <f t="shared" si="8"/>
        <v>22</v>
      </c>
      <c r="Q60" s="132">
        <f t="shared" si="9"/>
        <v>0</v>
      </c>
      <c r="R60" s="326">
        <f t="shared" si="10"/>
        <v>10</v>
      </c>
      <c r="S60" s="327"/>
      <c r="T60" s="326">
        <f t="shared" si="11"/>
        <v>22</v>
      </c>
      <c r="U60" s="327"/>
      <c r="V60" s="326">
        <f t="shared" si="12"/>
        <v>12</v>
      </c>
      <c r="W60" s="328"/>
      <c r="X60" s="133">
        <v>1</v>
      </c>
      <c r="Y60" s="134">
        <f t="shared" si="13"/>
        <v>11</v>
      </c>
      <c r="Z60" s="135">
        <f t="shared" si="14"/>
        <v>3</v>
      </c>
      <c r="AB60" s="37">
        <f t="shared" si="15"/>
        <v>4</v>
      </c>
      <c r="AC60" s="37">
        <f t="shared" si="21"/>
        <v>4</v>
      </c>
      <c r="AD60" s="37">
        <f t="shared" si="17"/>
        <v>3</v>
      </c>
      <c r="AE60" s="37">
        <f t="shared" si="22"/>
        <v>3</v>
      </c>
      <c r="AF60" s="37">
        <f t="shared" si="18"/>
        <v>1</v>
      </c>
      <c r="AG60" s="37"/>
      <c r="AH60" s="136"/>
    </row>
    <row r="61" spans="1:34" ht="17.5" customHeight="1" thickBot="1">
      <c r="A61" s="39"/>
      <c r="B61" s="126"/>
      <c r="C61" s="127"/>
      <c r="D61" s="150">
        <f t="shared" si="0"/>
        <v>0</v>
      </c>
      <c r="E61" s="150">
        <f t="shared" si="1"/>
        <v>0</v>
      </c>
      <c r="F61" s="129" t="str">
        <f t="shared" si="19"/>
        <v/>
      </c>
      <c r="G61" s="130" t="str">
        <f t="shared" si="19"/>
        <v/>
      </c>
      <c r="H61" s="126"/>
      <c r="I61" s="127"/>
      <c r="J61" s="150">
        <f t="shared" si="3"/>
        <v>0</v>
      </c>
      <c r="K61" s="150">
        <f t="shared" si="4"/>
        <v>0</v>
      </c>
      <c r="L61" s="129" t="str">
        <f t="shared" si="20"/>
        <v/>
      </c>
      <c r="M61" s="130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33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224.75</v>
      </c>
      <c r="W62" s="354"/>
      <c r="X62" s="138">
        <f>SUM(X30:X61)</f>
        <v>20</v>
      </c>
      <c r="Y62" s="139">
        <f>SUM(Y30:Y61)</f>
        <v>204.75</v>
      </c>
      <c r="Z62" s="140">
        <f>SUM(Z30:Z61)</f>
        <v>44.75</v>
      </c>
      <c r="AA62" s="4">
        <f>SUM(AA30:AA61)</f>
        <v>1.5</v>
      </c>
    </row>
    <row r="63" spans="1:34" ht="24" customHeight="1">
      <c r="X63" s="355" t="s">
        <v>137</v>
      </c>
      <c r="Y63" s="355"/>
      <c r="Z63" s="141">
        <f>Y62-Z62-Z67</f>
        <v>160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44.75</v>
      </c>
      <c r="AA65" s="143"/>
    </row>
    <row r="66" spans="24:27" ht="24" customHeight="1">
      <c r="X66" s="349" t="s">
        <v>140</v>
      </c>
      <c r="Y66" s="349"/>
      <c r="Z66" s="37">
        <f>AA62</f>
        <v>1.5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B3:C3"/>
    <mergeCell ref="S3:T3"/>
    <mergeCell ref="U3:V3"/>
    <mergeCell ref="X3:Y3"/>
    <mergeCell ref="A6:F6"/>
    <mergeCell ref="G6:H6"/>
    <mergeCell ref="R6:T7"/>
    <mergeCell ref="U6:W7"/>
    <mergeCell ref="X6:Y7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F4DB-4210-4F23-A250-C553D88ACB00}">
  <sheetPr>
    <pageSetUpPr fitToPage="1"/>
  </sheetPr>
  <dimension ref="A1:AI70"/>
  <sheetViews>
    <sheetView zoomScaleNormal="100" workbookViewId="0">
      <selection activeCell="AA58" sqref="AA58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144</v>
      </c>
    </row>
    <row r="2" spans="1:34" ht="18" customHeight="1" thickBot="1">
      <c r="A2" s="5" t="s">
        <v>76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98">
        <v>212000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293510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H3/160</f>
        <v>1325</v>
      </c>
      <c r="V6" s="254"/>
      <c r="W6" s="254"/>
      <c r="X6" s="251" t="s">
        <v>84</v>
      </c>
      <c r="Y6" s="251"/>
      <c r="Z6" s="256">
        <f>U6*Z64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U6*1.25</f>
        <v>1656.25</v>
      </c>
      <c r="V8" s="255"/>
      <c r="W8" s="255"/>
      <c r="X8" s="253" t="s">
        <v>86</v>
      </c>
      <c r="Y8" s="253"/>
      <c r="Z8" s="258">
        <f>ROUNDUP(U8*Z65,0)</f>
        <v>51344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U6*0.25</f>
        <v>331.25</v>
      </c>
      <c r="V10" s="255"/>
      <c r="W10" s="255"/>
      <c r="X10" s="253" t="s">
        <v>88</v>
      </c>
      <c r="Y10" s="253"/>
      <c r="Z10" s="258">
        <f>ROUNDUP(U10*Z66,0)</f>
        <v>166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U6*1.35</f>
        <v>1788.7500000000002</v>
      </c>
      <c r="V12" s="275"/>
      <c r="W12" s="275"/>
      <c r="X12" s="277" t="s">
        <v>88</v>
      </c>
      <c r="Y12" s="277"/>
      <c r="Z12" s="279">
        <f>U12*Z67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20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44378</v>
      </c>
      <c r="B30" s="126">
        <v>10</v>
      </c>
      <c r="C30" s="127">
        <v>0</v>
      </c>
      <c r="D30" s="145">
        <f t="shared" ref="D30:D61" si="0">IF(AND(C30&gt;=46,C30&lt;=59),B30+1,B30)</f>
        <v>10</v>
      </c>
      <c r="E30" s="145">
        <f t="shared" ref="E30:E61" si="1">IF(C30&gt;0,VLOOKUP(C30,$A$7:$H$10,7,TRUE),0)</f>
        <v>0</v>
      </c>
      <c r="F30" s="129">
        <f t="shared" ref="F30:G45" si="2">IF(B30="","",D30)</f>
        <v>10</v>
      </c>
      <c r="G30" s="130">
        <f t="shared" si="2"/>
        <v>0</v>
      </c>
      <c r="H30" s="126">
        <v>20</v>
      </c>
      <c r="I30" s="127">
        <v>15</v>
      </c>
      <c r="J30" s="145">
        <f t="shared" ref="J30:J61" si="3">H30</f>
        <v>20</v>
      </c>
      <c r="K30" s="145">
        <f t="shared" ref="K30:K61" si="4">VLOOKUP(I30,$A$15:$H$18,7,TRUE)</f>
        <v>15</v>
      </c>
      <c r="L30" s="129">
        <f t="shared" ref="L30:M45" si="5">IF(H30="","",J30)</f>
        <v>20</v>
      </c>
      <c r="M30" s="130">
        <f t="shared" si="5"/>
        <v>15</v>
      </c>
      <c r="N30" s="131">
        <f t="shared" ref="N30:N61" si="6">F30</f>
        <v>10</v>
      </c>
      <c r="O30" s="132">
        <f t="shared" ref="O30:O61" si="7">IF(G30="","",IF(G30&gt;1,VLOOKUP(G30,$A$7:$L$11,9,TRUE),0))</f>
        <v>0</v>
      </c>
      <c r="P30" s="129">
        <f t="shared" ref="P30:P61" si="8">L30</f>
        <v>20</v>
      </c>
      <c r="Q30" s="132">
        <f t="shared" ref="Q30:Q61" si="9">IF(M30="","",IF(M30&gt;1,VLOOKUP(M30,$A$7:$L$11,9,TRUE),0))</f>
        <v>0.25</v>
      </c>
      <c r="R30" s="323">
        <f t="shared" ref="R30:R61" si="10">SUM(N30,O30)</f>
        <v>10</v>
      </c>
      <c r="S30" s="324"/>
      <c r="T30" s="323">
        <f t="shared" ref="T30:T61" si="11">SUM(P30:Q30)</f>
        <v>20.25</v>
      </c>
      <c r="U30" s="324"/>
      <c r="V30" s="323">
        <f t="shared" ref="V30:V61" si="12">T30-R30</f>
        <v>10.25</v>
      </c>
      <c r="W30" s="325"/>
      <c r="X30" s="133">
        <v>1</v>
      </c>
      <c r="Y30" s="134">
        <f t="shared" ref="Y30:Y61" si="13">V30-X30</f>
        <v>9.25</v>
      </c>
      <c r="Z30" s="135">
        <f t="shared" ref="Z30:Z61" si="14">IF(AE30&gt;0,AE30,"")</f>
        <v>1.25</v>
      </c>
      <c r="AB30" s="37">
        <f t="shared" ref="AB30:AB61" si="15">Y30-7</f>
        <v>2.25</v>
      </c>
      <c r="AC30" s="37">
        <f t="shared" ref="AC30:AE45" si="16">IF(AB30&lt;0,0,AB30)</f>
        <v>2.25</v>
      </c>
      <c r="AD30" s="37">
        <f>AB30-1</f>
        <v>1.25</v>
      </c>
      <c r="AE30" s="37">
        <f t="shared" si="16"/>
        <v>1.25</v>
      </c>
      <c r="AF30" s="37">
        <f>AC30-AE30</f>
        <v>1</v>
      </c>
      <c r="AG30" s="37"/>
      <c r="AH30" s="136"/>
      <c r="AI30" s="137"/>
    </row>
    <row r="31" spans="1:35" ht="17.5" customHeight="1">
      <c r="A31" s="38" t="s">
        <v>107</v>
      </c>
      <c r="B31" s="126">
        <v>10</v>
      </c>
      <c r="C31" s="127">
        <v>0</v>
      </c>
      <c r="D31" s="145">
        <f t="shared" si="0"/>
        <v>10</v>
      </c>
      <c r="E31" s="145">
        <f t="shared" si="1"/>
        <v>0</v>
      </c>
      <c r="F31" s="129">
        <f t="shared" si="2"/>
        <v>10</v>
      </c>
      <c r="G31" s="130">
        <f t="shared" si="2"/>
        <v>0</v>
      </c>
      <c r="H31" s="126">
        <v>19</v>
      </c>
      <c r="I31" s="127">
        <v>0</v>
      </c>
      <c r="J31" s="145">
        <f t="shared" si="3"/>
        <v>19</v>
      </c>
      <c r="K31" s="145">
        <f t="shared" si="4"/>
        <v>0</v>
      </c>
      <c r="L31" s="129">
        <f t="shared" si="5"/>
        <v>19</v>
      </c>
      <c r="M31" s="130">
        <f t="shared" si="5"/>
        <v>0</v>
      </c>
      <c r="N31" s="131">
        <f t="shared" si="6"/>
        <v>10</v>
      </c>
      <c r="O31" s="132">
        <f t="shared" si="7"/>
        <v>0</v>
      </c>
      <c r="P31" s="129">
        <f t="shared" si="8"/>
        <v>19</v>
      </c>
      <c r="Q31" s="132">
        <f t="shared" si="9"/>
        <v>0</v>
      </c>
      <c r="R31" s="326">
        <f t="shared" si="10"/>
        <v>10</v>
      </c>
      <c r="S31" s="327"/>
      <c r="T31" s="326">
        <f t="shared" si="11"/>
        <v>19</v>
      </c>
      <c r="U31" s="327"/>
      <c r="V31" s="326">
        <f t="shared" si="12"/>
        <v>9</v>
      </c>
      <c r="W31" s="328"/>
      <c r="X31" s="133">
        <v>1</v>
      </c>
      <c r="Y31" s="134">
        <f t="shared" si="13"/>
        <v>8</v>
      </c>
      <c r="Z31" s="135" t="str">
        <f t="shared" si="14"/>
        <v/>
      </c>
      <c r="AB31" s="37">
        <f t="shared" si="15"/>
        <v>1</v>
      </c>
      <c r="AC31" s="37">
        <f t="shared" si="16"/>
        <v>1</v>
      </c>
      <c r="AD31" s="37">
        <f t="shared" ref="AD31:AD61" si="17">AB31-1</f>
        <v>0</v>
      </c>
      <c r="AE31" s="37">
        <f t="shared" si="16"/>
        <v>0</v>
      </c>
      <c r="AF31" s="37">
        <f t="shared" ref="AF31:AF61" si="18">AC31-AE31</f>
        <v>1</v>
      </c>
      <c r="AG31" s="37"/>
      <c r="AH31" s="136"/>
    </row>
    <row r="32" spans="1:35" ht="17.5" customHeight="1">
      <c r="A32" s="38" t="s">
        <v>108</v>
      </c>
      <c r="B32" s="126"/>
      <c r="C32" s="127"/>
      <c r="D32" s="145">
        <f t="shared" si="0"/>
        <v>0</v>
      </c>
      <c r="E32" s="145">
        <f t="shared" si="1"/>
        <v>0</v>
      </c>
      <c r="F32" s="129" t="str">
        <f t="shared" si="2"/>
        <v/>
      </c>
      <c r="G32" s="130" t="str">
        <f t="shared" si="2"/>
        <v/>
      </c>
      <c r="H32" s="148"/>
      <c r="I32" s="149"/>
      <c r="J32" s="145">
        <f t="shared" si="3"/>
        <v>0</v>
      </c>
      <c r="K32" s="145">
        <f t="shared" si="4"/>
        <v>0</v>
      </c>
      <c r="L32" s="129" t="str">
        <f t="shared" si="5"/>
        <v/>
      </c>
      <c r="M32" s="130" t="str">
        <f t="shared" si="5"/>
        <v/>
      </c>
      <c r="N32" s="131" t="str">
        <f t="shared" si="6"/>
        <v/>
      </c>
      <c r="O32" s="132" t="str">
        <f t="shared" si="7"/>
        <v/>
      </c>
      <c r="P32" s="129" t="str">
        <f t="shared" si="8"/>
        <v/>
      </c>
      <c r="Q32" s="132" t="str">
        <f t="shared" si="9"/>
        <v/>
      </c>
      <c r="R32" s="340">
        <f t="shared" si="10"/>
        <v>0</v>
      </c>
      <c r="S32" s="341"/>
      <c r="T32" s="340">
        <f t="shared" si="11"/>
        <v>0</v>
      </c>
      <c r="U32" s="341"/>
      <c r="V32" s="340">
        <f t="shared" si="12"/>
        <v>0</v>
      </c>
      <c r="W32" s="342"/>
      <c r="X32" s="133"/>
      <c r="Y32" s="134">
        <f t="shared" si="13"/>
        <v>0</v>
      </c>
      <c r="Z32" s="135" t="str">
        <f t="shared" si="14"/>
        <v/>
      </c>
      <c r="AB32" s="37">
        <f t="shared" si="15"/>
        <v>-7</v>
      </c>
      <c r="AC32" s="37">
        <f t="shared" si="16"/>
        <v>0</v>
      </c>
      <c r="AD32" s="37">
        <f t="shared" si="17"/>
        <v>-8</v>
      </c>
      <c r="AE32" s="37">
        <f t="shared" si="16"/>
        <v>0</v>
      </c>
      <c r="AF32" s="37">
        <f t="shared" si="18"/>
        <v>0</v>
      </c>
      <c r="AG32" s="37"/>
      <c r="AH32" s="136"/>
    </row>
    <row r="33" spans="1:34" ht="17.5" customHeight="1">
      <c r="A33" s="38" t="s">
        <v>109</v>
      </c>
      <c r="B33" s="126"/>
      <c r="C33" s="127"/>
      <c r="D33" s="145">
        <f t="shared" si="0"/>
        <v>0</v>
      </c>
      <c r="E33" s="145">
        <f t="shared" si="1"/>
        <v>0</v>
      </c>
      <c r="F33" s="129" t="str">
        <f t="shared" si="2"/>
        <v/>
      </c>
      <c r="G33" s="130" t="str">
        <f t="shared" si="2"/>
        <v/>
      </c>
      <c r="H33" s="148"/>
      <c r="I33" s="149"/>
      <c r="J33" s="145">
        <f t="shared" si="3"/>
        <v>0</v>
      </c>
      <c r="K33" s="145">
        <f t="shared" si="4"/>
        <v>0</v>
      </c>
      <c r="L33" s="129" t="str">
        <f t="shared" si="5"/>
        <v/>
      </c>
      <c r="M33" s="130" t="str">
        <f t="shared" si="5"/>
        <v/>
      </c>
      <c r="N33" s="131" t="str">
        <f t="shared" si="6"/>
        <v/>
      </c>
      <c r="O33" s="132" t="str">
        <f t="shared" si="7"/>
        <v/>
      </c>
      <c r="P33" s="129" t="str">
        <f t="shared" si="8"/>
        <v/>
      </c>
      <c r="Q33" s="132" t="str">
        <f t="shared" si="9"/>
        <v/>
      </c>
      <c r="R33" s="326">
        <f t="shared" si="10"/>
        <v>0</v>
      </c>
      <c r="S33" s="327"/>
      <c r="T33" s="326">
        <f t="shared" si="11"/>
        <v>0</v>
      </c>
      <c r="U33" s="327"/>
      <c r="V33" s="326">
        <f t="shared" si="12"/>
        <v>0</v>
      </c>
      <c r="W33" s="328"/>
      <c r="X33" s="133"/>
      <c r="Y33" s="134">
        <f t="shared" si="13"/>
        <v>0</v>
      </c>
      <c r="Z33" s="135" t="str">
        <f t="shared" si="14"/>
        <v/>
      </c>
      <c r="AB33" s="37">
        <f t="shared" si="15"/>
        <v>-7</v>
      </c>
      <c r="AC33" s="37">
        <f t="shared" si="16"/>
        <v>0</v>
      </c>
      <c r="AD33" s="37">
        <f t="shared" si="17"/>
        <v>-8</v>
      </c>
      <c r="AE33" s="37">
        <f t="shared" si="16"/>
        <v>0</v>
      </c>
      <c r="AF33" s="37">
        <f t="shared" si="18"/>
        <v>0</v>
      </c>
      <c r="AG33" s="37"/>
      <c r="AH33" s="136"/>
    </row>
    <row r="34" spans="1:34" ht="17.5" customHeight="1">
      <c r="A34" s="38" t="s">
        <v>110</v>
      </c>
      <c r="B34" s="126">
        <v>10</v>
      </c>
      <c r="C34" s="127">
        <v>0</v>
      </c>
      <c r="D34" s="145">
        <f t="shared" si="0"/>
        <v>10</v>
      </c>
      <c r="E34" s="145">
        <f t="shared" si="1"/>
        <v>0</v>
      </c>
      <c r="F34" s="129">
        <f t="shared" si="2"/>
        <v>10</v>
      </c>
      <c r="G34" s="130">
        <f t="shared" si="2"/>
        <v>0</v>
      </c>
      <c r="H34" s="148">
        <v>21</v>
      </c>
      <c r="I34" s="149">
        <v>15</v>
      </c>
      <c r="J34" s="145">
        <f t="shared" si="3"/>
        <v>21</v>
      </c>
      <c r="K34" s="145">
        <f t="shared" si="4"/>
        <v>15</v>
      </c>
      <c r="L34" s="129">
        <f t="shared" si="5"/>
        <v>21</v>
      </c>
      <c r="M34" s="130">
        <f t="shared" si="5"/>
        <v>15</v>
      </c>
      <c r="N34" s="131">
        <f t="shared" si="6"/>
        <v>10</v>
      </c>
      <c r="O34" s="132">
        <f t="shared" si="7"/>
        <v>0</v>
      </c>
      <c r="P34" s="129">
        <f t="shared" si="8"/>
        <v>21</v>
      </c>
      <c r="Q34" s="132">
        <f t="shared" si="9"/>
        <v>0.25</v>
      </c>
      <c r="R34" s="337">
        <f t="shared" si="10"/>
        <v>10</v>
      </c>
      <c r="S34" s="338"/>
      <c r="T34" s="337">
        <f t="shared" si="11"/>
        <v>21.25</v>
      </c>
      <c r="U34" s="338"/>
      <c r="V34" s="337">
        <f t="shared" si="12"/>
        <v>11.25</v>
      </c>
      <c r="W34" s="339"/>
      <c r="X34" s="133">
        <v>1</v>
      </c>
      <c r="Y34" s="134">
        <f t="shared" si="13"/>
        <v>10.25</v>
      </c>
      <c r="Z34" s="135">
        <f t="shared" si="14"/>
        <v>2.25</v>
      </c>
      <c r="AB34" s="37">
        <f t="shared" si="15"/>
        <v>3.25</v>
      </c>
      <c r="AC34" s="37">
        <f t="shared" si="16"/>
        <v>3.25</v>
      </c>
      <c r="AD34" s="37">
        <f t="shared" si="17"/>
        <v>2.25</v>
      </c>
      <c r="AE34" s="37">
        <f t="shared" si="16"/>
        <v>2.25</v>
      </c>
      <c r="AF34" s="37">
        <f t="shared" si="18"/>
        <v>1</v>
      </c>
      <c r="AG34" s="37"/>
      <c r="AH34" s="136"/>
    </row>
    <row r="35" spans="1:34" ht="17.5" customHeight="1">
      <c r="A35" s="38" t="s">
        <v>111</v>
      </c>
      <c r="B35" s="126">
        <v>10</v>
      </c>
      <c r="C35" s="127">
        <v>0</v>
      </c>
      <c r="D35" s="145">
        <f t="shared" si="0"/>
        <v>10</v>
      </c>
      <c r="E35" s="145">
        <f t="shared" si="1"/>
        <v>0</v>
      </c>
      <c r="F35" s="129">
        <f t="shared" si="2"/>
        <v>10</v>
      </c>
      <c r="G35" s="130">
        <f t="shared" si="2"/>
        <v>0</v>
      </c>
      <c r="H35" s="148">
        <v>21</v>
      </c>
      <c r="I35" s="149">
        <v>15</v>
      </c>
      <c r="J35" s="145">
        <f t="shared" si="3"/>
        <v>21</v>
      </c>
      <c r="K35" s="145">
        <f t="shared" si="4"/>
        <v>15</v>
      </c>
      <c r="L35" s="129">
        <f t="shared" si="5"/>
        <v>21</v>
      </c>
      <c r="M35" s="130">
        <f t="shared" si="5"/>
        <v>15</v>
      </c>
      <c r="N35" s="131">
        <f t="shared" si="6"/>
        <v>10</v>
      </c>
      <c r="O35" s="132">
        <f t="shared" si="7"/>
        <v>0</v>
      </c>
      <c r="P35" s="129">
        <f t="shared" si="8"/>
        <v>21</v>
      </c>
      <c r="Q35" s="132">
        <f t="shared" si="9"/>
        <v>0.25</v>
      </c>
      <c r="R35" s="326">
        <f t="shared" si="10"/>
        <v>10</v>
      </c>
      <c r="S35" s="327"/>
      <c r="T35" s="326">
        <f t="shared" si="11"/>
        <v>21.25</v>
      </c>
      <c r="U35" s="327"/>
      <c r="V35" s="326">
        <f t="shared" si="12"/>
        <v>11.25</v>
      </c>
      <c r="W35" s="328"/>
      <c r="X35" s="133">
        <v>1</v>
      </c>
      <c r="Y35" s="134">
        <f t="shared" si="13"/>
        <v>10.25</v>
      </c>
      <c r="Z35" s="135">
        <f t="shared" si="14"/>
        <v>2.25</v>
      </c>
      <c r="AB35" s="37">
        <f t="shared" si="15"/>
        <v>3.25</v>
      </c>
      <c r="AC35" s="37">
        <f t="shared" si="16"/>
        <v>3.25</v>
      </c>
      <c r="AD35" s="37">
        <f t="shared" si="17"/>
        <v>2.25</v>
      </c>
      <c r="AE35" s="37">
        <f t="shared" si="16"/>
        <v>2.25</v>
      </c>
      <c r="AF35" s="37">
        <f t="shared" si="18"/>
        <v>1</v>
      </c>
      <c r="AG35" s="37"/>
      <c r="AH35" s="136"/>
    </row>
    <row r="36" spans="1:34" ht="17.5" customHeight="1">
      <c r="A36" s="38" t="s">
        <v>112</v>
      </c>
      <c r="B36" s="126">
        <v>10</v>
      </c>
      <c r="C36" s="127">
        <v>0</v>
      </c>
      <c r="D36" s="145">
        <f t="shared" si="0"/>
        <v>10</v>
      </c>
      <c r="E36" s="145">
        <f t="shared" si="1"/>
        <v>0</v>
      </c>
      <c r="F36" s="129">
        <f t="shared" si="2"/>
        <v>10</v>
      </c>
      <c r="G36" s="130">
        <f t="shared" si="2"/>
        <v>0</v>
      </c>
      <c r="H36" s="148">
        <v>20</v>
      </c>
      <c r="I36" s="149">
        <v>0</v>
      </c>
      <c r="J36" s="145">
        <f t="shared" si="3"/>
        <v>20</v>
      </c>
      <c r="K36" s="145">
        <f t="shared" si="4"/>
        <v>0</v>
      </c>
      <c r="L36" s="129">
        <f t="shared" si="5"/>
        <v>20</v>
      </c>
      <c r="M36" s="130">
        <f t="shared" si="5"/>
        <v>0</v>
      </c>
      <c r="N36" s="131">
        <f t="shared" si="6"/>
        <v>10</v>
      </c>
      <c r="O36" s="132">
        <f t="shared" si="7"/>
        <v>0</v>
      </c>
      <c r="P36" s="129">
        <f t="shared" si="8"/>
        <v>20</v>
      </c>
      <c r="Q36" s="132">
        <f t="shared" si="9"/>
        <v>0</v>
      </c>
      <c r="R36" s="326">
        <f t="shared" si="10"/>
        <v>10</v>
      </c>
      <c r="S36" s="327"/>
      <c r="T36" s="326">
        <f t="shared" si="11"/>
        <v>20</v>
      </c>
      <c r="U36" s="327"/>
      <c r="V36" s="326">
        <f t="shared" si="12"/>
        <v>10</v>
      </c>
      <c r="W36" s="328"/>
      <c r="X36" s="133">
        <v>1</v>
      </c>
      <c r="Y36" s="134">
        <f t="shared" si="13"/>
        <v>9</v>
      </c>
      <c r="Z36" s="135">
        <f t="shared" si="14"/>
        <v>1</v>
      </c>
      <c r="AB36" s="37">
        <f t="shared" si="15"/>
        <v>2</v>
      </c>
      <c r="AC36" s="37">
        <f t="shared" si="16"/>
        <v>2</v>
      </c>
      <c r="AD36" s="37">
        <f t="shared" si="17"/>
        <v>1</v>
      </c>
      <c r="AE36" s="37">
        <f t="shared" si="16"/>
        <v>1</v>
      </c>
      <c r="AF36" s="37">
        <f t="shared" si="18"/>
        <v>1</v>
      </c>
      <c r="AG36" s="37"/>
      <c r="AH36" s="136"/>
    </row>
    <row r="37" spans="1:34" ht="17.5" customHeight="1">
      <c r="A37" s="38" t="s">
        <v>113</v>
      </c>
      <c r="B37" s="126">
        <v>10</v>
      </c>
      <c r="C37" s="127">
        <v>0</v>
      </c>
      <c r="D37" s="145">
        <f t="shared" si="0"/>
        <v>10</v>
      </c>
      <c r="E37" s="145">
        <f t="shared" si="1"/>
        <v>0</v>
      </c>
      <c r="F37" s="129">
        <f t="shared" si="2"/>
        <v>10</v>
      </c>
      <c r="G37" s="130">
        <f t="shared" si="2"/>
        <v>0</v>
      </c>
      <c r="H37" s="126">
        <v>20</v>
      </c>
      <c r="I37" s="127">
        <v>0</v>
      </c>
      <c r="J37" s="145">
        <f t="shared" si="3"/>
        <v>20</v>
      </c>
      <c r="K37" s="145">
        <f t="shared" si="4"/>
        <v>0</v>
      </c>
      <c r="L37" s="129">
        <f t="shared" si="5"/>
        <v>20</v>
      </c>
      <c r="M37" s="130">
        <f t="shared" si="5"/>
        <v>0</v>
      </c>
      <c r="N37" s="131">
        <f t="shared" si="6"/>
        <v>10</v>
      </c>
      <c r="O37" s="132">
        <f t="shared" si="7"/>
        <v>0</v>
      </c>
      <c r="P37" s="129">
        <f t="shared" si="8"/>
        <v>20</v>
      </c>
      <c r="Q37" s="132">
        <f t="shared" si="9"/>
        <v>0</v>
      </c>
      <c r="R37" s="340">
        <f t="shared" si="10"/>
        <v>10</v>
      </c>
      <c r="S37" s="341"/>
      <c r="T37" s="340">
        <f t="shared" si="11"/>
        <v>20</v>
      </c>
      <c r="U37" s="341"/>
      <c r="V37" s="340">
        <f t="shared" si="12"/>
        <v>10</v>
      </c>
      <c r="W37" s="342"/>
      <c r="X37" s="133">
        <v>1</v>
      </c>
      <c r="Y37" s="134">
        <f t="shared" si="13"/>
        <v>9</v>
      </c>
      <c r="Z37" s="135">
        <f t="shared" si="14"/>
        <v>1</v>
      </c>
      <c r="AB37" s="37">
        <f t="shared" si="15"/>
        <v>2</v>
      </c>
      <c r="AC37" s="37">
        <f t="shared" si="16"/>
        <v>2</v>
      </c>
      <c r="AD37" s="37">
        <f t="shared" si="17"/>
        <v>1</v>
      </c>
      <c r="AE37" s="37">
        <f t="shared" si="16"/>
        <v>1</v>
      </c>
      <c r="AF37" s="37">
        <f t="shared" si="18"/>
        <v>1</v>
      </c>
      <c r="AG37" s="37"/>
      <c r="AH37" s="136"/>
    </row>
    <row r="38" spans="1:34" ht="17.5" customHeight="1">
      <c r="A38" s="38" t="s">
        <v>114</v>
      </c>
      <c r="B38" s="126">
        <v>10</v>
      </c>
      <c r="C38" s="127">
        <v>0</v>
      </c>
      <c r="D38" s="145">
        <f t="shared" si="0"/>
        <v>10</v>
      </c>
      <c r="E38" s="145">
        <f t="shared" si="1"/>
        <v>0</v>
      </c>
      <c r="F38" s="129">
        <f t="shared" si="2"/>
        <v>10</v>
      </c>
      <c r="G38" s="130">
        <f t="shared" si="2"/>
        <v>0</v>
      </c>
      <c r="H38" s="126">
        <v>20</v>
      </c>
      <c r="I38" s="127">
        <v>30</v>
      </c>
      <c r="J38" s="145">
        <f t="shared" si="3"/>
        <v>20</v>
      </c>
      <c r="K38" s="145">
        <f t="shared" si="4"/>
        <v>30</v>
      </c>
      <c r="L38" s="129">
        <f t="shared" si="5"/>
        <v>20</v>
      </c>
      <c r="M38" s="130">
        <f t="shared" si="5"/>
        <v>30</v>
      </c>
      <c r="N38" s="131">
        <f t="shared" si="6"/>
        <v>10</v>
      </c>
      <c r="O38" s="132">
        <f t="shared" si="7"/>
        <v>0</v>
      </c>
      <c r="P38" s="129">
        <f t="shared" si="8"/>
        <v>20</v>
      </c>
      <c r="Q38" s="132">
        <f t="shared" si="9"/>
        <v>0.5</v>
      </c>
      <c r="R38" s="337">
        <f t="shared" si="10"/>
        <v>10</v>
      </c>
      <c r="S38" s="338"/>
      <c r="T38" s="337">
        <f t="shared" si="11"/>
        <v>20.5</v>
      </c>
      <c r="U38" s="338"/>
      <c r="V38" s="337">
        <f t="shared" si="12"/>
        <v>10.5</v>
      </c>
      <c r="W38" s="339"/>
      <c r="X38" s="133">
        <v>1</v>
      </c>
      <c r="Y38" s="134">
        <f t="shared" si="13"/>
        <v>9.5</v>
      </c>
      <c r="Z38" s="135">
        <f t="shared" si="14"/>
        <v>1.5</v>
      </c>
      <c r="AB38" s="37">
        <f t="shared" si="15"/>
        <v>2.5</v>
      </c>
      <c r="AC38" s="37">
        <f t="shared" si="16"/>
        <v>2.5</v>
      </c>
      <c r="AD38" s="37">
        <f t="shared" si="17"/>
        <v>1.5</v>
      </c>
      <c r="AE38" s="37">
        <f t="shared" si="16"/>
        <v>1.5</v>
      </c>
      <c r="AF38" s="37">
        <f t="shared" si="18"/>
        <v>1</v>
      </c>
      <c r="AG38" s="37"/>
      <c r="AH38" s="136"/>
    </row>
    <row r="39" spans="1:34" ht="17.5" customHeight="1">
      <c r="A39" s="38" t="s">
        <v>115</v>
      </c>
      <c r="B39" s="126"/>
      <c r="C39" s="127"/>
      <c r="D39" s="145">
        <f t="shared" si="0"/>
        <v>0</v>
      </c>
      <c r="E39" s="145">
        <f t="shared" si="1"/>
        <v>0</v>
      </c>
      <c r="F39" s="129" t="str">
        <f t="shared" si="2"/>
        <v/>
      </c>
      <c r="G39" s="130" t="str">
        <f t="shared" si="2"/>
        <v/>
      </c>
      <c r="H39" s="126"/>
      <c r="I39" s="127"/>
      <c r="J39" s="145">
        <f t="shared" si="3"/>
        <v>0</v>
      </c>
      <c r="K39" s="145">
        <f t="shared" si="4"/>
        <v>0</v>
      </c>
      <c r="L39" s="129" t="str">
        <f t="shared" si="5"/>
        <v/>
      </c>
      <c r="M39" s="130" t="str">
        <f t="shared" si="5"/>
        <v/>
      </c>
      <c r="N39" s="131" t="str">
        <f t="shared" si="6"/>
        <v/>
      </c>
      <c r="O39" s="132" t="str">
        <f t="shared" si="7"/>
        <v/>
      </c>
      <c r="P39" s="129" t="str">
        <f t="shared" si="8"/>
        <v/>
      </c>
      <c r="Q39" s="132" t="str">
        <f t="shared" si="9"/>
        <v/>
      </c>
      <c r="R39" s="326">
        <f t="shared" si="10"/>
        <v>0</v>
      </c>
      <c r="S39" s="327"/>
      <c r="T39" s="326">
        <f t="shared" si="11"/>
        <v>0</v>
      </c>
      <c r="U39" s="327"/>
      <c r="V39" s="326">
        <f t="shared" si="12"/>
        <v>0</v>
      </c>
      <c r="W39" s="328"/>
      <c r="X39" s="133"/>
      <c r="Y39" s="134">
        <f t="shared" si="13"/>
        <v>0</v>
      </c>
      <c r="Z39" s="135" t="str">
        <f t="shared" si="14"/>
        <v/>
      </c>
      <c r="AB39" s="37">
        <f t="shared" si="15"/>
        <v>-7</v>
      </c>
      <c r="AC39" s="37">
        <f t="shared" si="16"/>
        <v>0</v>
      </c>
      <c r="AD39" s="37">
        <f t="shared" si="17"/>
        <v>-8</v>
      </c>
      <c r="AE39" s="37">
        <f t="shared" si="16"/>
        <v>0</v>
      </c>
      <c r="AF39" s="37">
        <f t="shared" si="18"/>
        <v>0</v>
      </c>
      <c r="AG39" s="37"/>
      <c r="AH39" s="136"/>
    </row>
    <row r="40" spans="1:34" ht="17.5" customHeight="1">
      <c r="A40" s="38" t="s">
        <v>116</v>
      </c>
      <c r="B40" s="126"/>
      <c r="C40" s="127"/>
      <c r="D40" s="145">
        <f t="shared" si="0"/>
        <v>0</v>
      </c>
      <c r="E40" s="145">
        <f t="shared" si="1"/>
        <v>0</v>
      </c>
      <c r="F40" s="129" t="str">
        <f t="shared" si="2"/>
        <v/>
      </c>
      <c r="G40" s="130" t="str">
        <f t="shared" si="2"/>
        <v/>
      </c>
      <c r="H40" s="126"/>
      <c r="I40" s="127"/>
      <c r="J40" s="145">
        <f t="shared" si="3"/>
        <v>0</v>
      </c>
      <c r="K40" s="145">
        <f t="shared" si="4"/>
        <v>0</v>
      </c>
      <c r="L40" s="129" t="str">
        <f t="shared" si="5"/>
        <v/>
      </c>
      <c r="M40" s="130" t="str">
        <f t="shared" si="5"/>
        <v/>
      </c>
      <c r="N40" s="131" t="str">
        <f t="shared" si="6"/>
        <v/>
      </c>
      <c r="O40" s="132" t="str">
        <f t="shared" si="7"/>
        <v/>
      </c>
      <c r="P40" s="129" t="str">
        <f t="shared" si="8"/>
        <v/>
      </c>
      <c r="Q40" s="132" t="str">
        <f t="shared" si="9"/>
        <v/>
      </c>
      <c r="R40" s="326">
        <f t="shared" si="10"/>
        <v>0</v>
      </c>
      <c r="S40" s="327"/>
      <c r="T40" s="326">
        <f t="shared" si="11"/>
        <v>0</v>
      </c>
      <c r="U40" s="327"/>
      <c r="V40" s="326">
        <f t="shared" si="12"/>
        <v>0</v>
      </c>
      <c r="W40" s="328"/>
      <c r="X40" s="133"/>
      <c r="Y40" s="134">
        <f t="shared" si="13"/>
        <v>0</v>
      </c>
      <c r="Z40" s="135" t="str">
        <f t="shared" si="14"/>
        <v/>
      </c>
      <c r="AB40" s="37">
        <f t="shared" si="15"/>
        <v>-7</v>
      </c>
      <c r="AC40" s="37">
        <f t="shared" si="16"/>
        <v>0</v>
      </c>
      <c r="AD40" s="37">
        <f t="shared" si="17"/>
        <v>-8</v>
      </c>
      <c r="AE40" s="37">
        <f t="shared" si="16"/>
        <v>0</v>
      </c>
      <c r="AF40" s="37">
        <f t="shared" si="18"/>
        <v>0</v>
      </c>
      <c r="AG40" s="37"/>
      <c r="AH40" s="136"/>
    </row>
    <row r="41" spans="1:34" ht="17.5" customHeight="1">
      <c r="A41" s="38" t="s">
        <v>117</v>
      </c>
      <c r="B41" s="126">
        <v>10</v>
      </c>
      <c r="C41" s="127">
        <v>0</v>
      </c>
      <c r="D41" s="145">
        <f t="shared" si="0"/>
        <v>10</v>
      </c>
      <c r="E41" s="145">
        <f t="shared" si="1"/>
        <v>0</v>
      </c>
      <c r="F41" s="129">
        <f t="shared" si="2"/>
        <v>10</v>
      </c>
      <c r="G41" s="130">
        <f t="shared" si="2"/>
        <v>0</v>
      </c>
      <c r="H41" s="126">
        <v>20</v>
      </c>
      <c r="I41" s="127">
        <v>30</v>
      </c>
      <c r="J41" s="145">
        <f t="shared" si="3"/>
        <v>20</v>
      </c>
      <c r="K41" s="145">
        <f t="shared" si="4"/>
        <v>30</v>
      </c>
      <c r="L41" s="129">
        <f t="shared" si="5"/>
        <v>20</v>
      </c>
      <c r="M41" s="130">
        <f t="shared" si="5"/>
        <v>30</v>
      </c>
      <c r="N41" s="131">
        <f t="shared" si="6"/>
        <v>10</v>
      </c>
      <c r="O41" s="132">
        <f t="shared" si="7"/>
        <v>0</v>
      </c>
      <c r="P41" s="129">
        <f t="shared" si="8"/>
        <v>20</v>
      </c>
      <c r="Q41" s="132">
        <f t="shared" si="9"/>
        <v>0.5</v>
      </c>
      <c r="R41" s="326">
        <f t="shared" si="10"/>
        <v>10</v>
      </c>
      <c r="S41" s="327"/>
      <c r="T41" s="326">
        <f t="shared" si="11"/>
        <v>20.5</v>
      </c>
      <c r="U41" s="327"/>
      <c r="V41" s="326">
        <f t="shared" si="12"/>
        <v>10.5</v>
      </c>
      <c r="W41" s="328"/>
      <c r="X41" s="133">
        <v>1</v>
      </c>
      <c r="Y41" s="134">
        <f t="shared" si="13"/>
        <v>9.5</v>
      </c>
      <c r="Z41" s="135">
        <f t="shared" si="14"/>
        <v>1.5</v>
      </c>
      <c r="AB41" s="37">
        <f t="shared" si="15"/>
        <v>2.5</v>
      </c>
      <c r="AC41" s="37">
        <f t="shared" si="16"/>
        <v>2.5</v>
      </c>
      <c r="AD41" s="37">
        <f t="shared" si="17"/>
        <v>1.5</v>
      </c>
      <c r="AE41" s="37">
        <f t="shared" si="16"/>
        <v>1.5</v>
      </c>
      <c r="AF41" s="37">
        <f t="shared" si="18"/>
        <v>1</v>
      </c>
      <c r="AG41" s="37"/>
      <c r="AH41" s="136"/>
    </row>
    <row r="42" spans="1:34" ht="17.5" customHeight="1">
      <c r="A42" s="38" t="s">
        <v>118</v>
      </c>
      <c r="B42" s="126">
        <v>10</v>
      </c>
      <c r="C42" s="127">
        <v>0</v>
      </c>
      <c r="D42" s="145">
        <f t="shared" si="0"/>
        <v>10</v>
      </c>
      <c r="E42" s="145">
        <f t="shared" si="1"/>
        <v>0</v>
      </c>
      <c r="F42" s="129">
        <f t="shared" si="2"/>
        <v>10</v>
      </c>
      <c r="G42" s="130">
        <f t="shared" si="2"/>
        <v>0</v>
      </c>
      <c r="H42" s="126">
        <v>20</v>
      </c>
      <c r="I42" s="127">
        <v>30</v>
      </c>
      <c r="J42" s="145">
        <f t="shared" si="3"/>
        <v>20</v>
      </c>
      <c r="K42" s="145">
        <f t="shared" si="4"/>
        <v>30</v>
      </c>
      <c r="L42" s="129">
        <f t="shared" si="5"/>
        <v>20</v>
      </c>
      <c r="M42" s="130">
        <f t="shared" si="5"/>
        <v>30</v>
      </c>
      <c r="N42" s="131">
        <f t="shared" si="6"/>
        <v>10</v>
      </c>
      <c r="O42" s="132">
        <f t="shared" si="7"/>
        <v>0</v>
      </c>
      <c r="P42" s="129">
        <f t="shared" si="8"/>
        <v>20</v>
      </c>
      <c r="Q42" s="132">
        <f t="shared" si="9"/>
        <v>0.5</v>
      </c>
      <c r="R42" s="326">
        <f t="shared" si="10"/>
        <v>10</v>
      </c>
      <c r="S42" s="327"/>
      <c r="T42" s="326">
        <f t="shared" si="11"/>
        <v>20.5</v>
      </c>
      <c r="U42" s="327"/>
      <c r="V42" s="326">
        <f t="shared" si="12"/>
        <v>10.5</v>
      </c>
      <c r="W42" s="328"/>
      <c r="X42" s="133">
        <v>1</v>
      </c>
      <c r="Y42" s="134">
        <f t="shared" si="13"/>
        <v>9.5</v>
      </c>
      <c r="Z42" s="135">
        <f t="shared" si="14"/>
        <v>1.5</v>
      </c>
      <c r="AB42" s="37">
        <f t="shared" si="15"/>
        <v>2.5</v>
      </c>
      <c r="AC42" s="37">
        <f t="shared" si="16"/>
        <v>2.5</v>
      </c>
      <c r="AD42" s="37">
        <f t="shared" si="17"/>
        <v>1.5</v>
      </c>
      <c r="AE42" s="37">
        <f t="shared" si="16"/>
        <v>1.5</v>
      </c>
      <c r="AF42" s="37">
        <f t="shared" si="18"/>
        <v>1</v>
      </c>
      <c r="AG42" s="37"/>
      <c r="AH42" s="136"/>
    </row>
    <row r="43" spans="1:34" ht="17.5" customHeight="1">
      <c r="A43" s="38" t="s">
        <v>119</v>
      </c>
      <c r="B43" s="126">
        <v>10</v>
      </c>
      <c r="C43" s="127">
        <v>0</v>
      </c>
      <c r="D43" s="145">
        <f t="shared" si="0"/>
        <v>10</v>
      </c>
      <c r="E43" s="145">
        <f t="shared" si="1"/>
        <v>0</v>
      </c>
      <c r="F43" s="129">
        <f t="shared" si="2"/>
        <v>10</v>
      </c>
      <c r="G43" s="130">
        <f t="shared" si="2"/>
        <v>0</v>
      </c>
      <c r="H43" s="126">
        <v>20</v>
      </c>
      <c r="I43" s="127">
        <v>0</v>
      </c>
      <c r="J43" s="145">
        <f t="shared" si="3"/>
        <v>20</v>
      </c>
      <c r="K43" s="145">
        <f t="shared" si="4"/>
        <v>0</v>
      </c>
      <c r="L43" s="129">
        <f t="shared" si="5"/>
        <v>20</v>
      </c>
      <c r="M43" s="130">
        <f t="shared" si="5"/>
        <v>0</v>
      </c>
      <c r="N43" s="131">
        <f t="shared" si="6"/>
        <v>10</v>
      </c>
      <c r="O43" s="132">
        <f t="shared" si="7"/>
        <v>0</v>
      </c>
      <c r="P43" s="129">
        <f t="shared" si="8"/>
        <v>20</v>
      </c>
      <c r="Q43" s="132">
        <f t="shared" si="9"/>
        <v>0</v>
      </c>
      <c r="R43" s="326">
        <f t="shared" si="10"/>
        <v>10</v>
      </c>
      <c r="S43" s="327"/>
      <c r="T43" s="326">
        <f t="shared" si="11"/>
        <v>20</v>
      </c>
      <c r="U43" s="327"/>
      <c r="V43" s="326">
        <f t="shared" si="12"/>
        <v>10</v>
      </c>
      <c r="W43" s="328"/>
      <c r="X43" s="133">
        <v>1</v>
      </c>
      <c r="Y43" s="134">
        <f t="shared" si="13"/>
        <v>9</v>
      </c>
      <c r="Z43" s="135">
        <f t="shared" si="14"/>
        <v>1</v>
      </c>
      <c r="AB43" s="37">
        <f t="shared" si="15"/>
        <v>2</v>
      </c>
      <c r="AC43" s="37">
        <f t="shared" si="16"/>
        <v>2</v>
      </c>
      <c r="AD43" s="37">
        <f t="shared" si="17"/>
        <v>1</v>
      </c>
      <c r="AE43" s="37">
        <f t="shared" si="16"/>
        <v>1</v>
      </c>
      <c r="AF43" s="37">
        <f t="shared" si="18"/>
        <v>1</v>
      </c>
      <c r="AG43" s="37"/>
      <c r="AH43" s="136"/>
    </row>
    <row r="44" spans="1:34" ht="17.5" customHeight="1">
      <c r="A44" s="38" t="s">
        <v>120</v>
      </c>
      <c r="B44" s="126">
        <v>10</v>
      </c>
      <c r="C44" s="127">
        <v>0</v>
      </c>
      <c r="D44" s="145">
        <f t="shared" si="0"/>
        <v>10</v>
      </c>
      <c r="E44" s="145">
        <f t="shared" si="1"/>
        <v>0</v>
      </c>
      <c r="F44" s="129">
        <f t="shared" si="2"/>
        <v>10</v>
      </c>
      <c r="G44" s="130">
        <f t="shared" si="2"/>
        <v>0</v>
      </c>
      <c r="H44" s="126">
        <v>20</v>
      </c>
      <c r="I44" s="127">
        <v>0</v>
      </c>
      <c r="J44" s="145">
        <f t="shared" si="3"/>
        <v>20</v>
      </c>
      <c r="K44" s="145">
        <f t="shared" si="4"/>
        <v>0</v>
      </c>
      <c r="L44" s="129">
        <f t="shared" si="5"/>
        <v>20</v>
      </c>
      <c r="M44" s="130">
        <f t="shared" si="5"/>
        <v>0</v>
      </c>
      <c r="N44" s="131">
        <f t="shared" si="6"/>
        <v>10</v>
      </c>
      <c r="O44" s="132">
        <f t="shared" si="7"/>
        <v>0</v>
      </c>
      <c r="P44" s="129">
        <f t="shared" si="8"/>
        <v>20</v>
      </c>
      <c r="Q44" s="132">
        <f t="shared" si="9"/>
        <v>0</v>
      </c>
      <c r="R44" s="340">
        <f t="shared" si="10"/>
        <v>10</v>
      </c>
      <c r="S44" s="341"/>
      <c r="T44" s="340">
        <f t="shared" si="11"/>
        <v>20</v>
      </c>
      <c r="U44" s="341"/>
      <c r="V44" s="340">
        <f t="shared" si="12"/>
        <v>10</v>
      </c>
      <c r="W44" s="342"/>
      <c r="X44" s="133">
        <v>1</v>
      </c>
      <c r="Y44" s="134">
        <f t="shared" si="13"/>
        <v>9</v>
      </c>
      <c r="Z44" s="135">
        <f t="shared" si="14"/>
        <v>1</v>
      </c>
      <c r="AB44" s="37">
        <f t="shared" si="15"/>
        <v>2</v>
      </c>
      <c r="AC44" s="37">
        <f t="shared" si="16"/>
        <v>2</v>
      </c>
      <c r="AD44" s="37">
        <f t="shared" si="17"/>
        <v>1</v>
      </c>
      <c r="AE44" s="37">
        <f t="shared" si="16"/>
        <v>1</v>
      </c>
      <c r="AF44" s="37">
        <f t="shared" si="18"/>
        <v>1</v>
      </c>
      <c r="AG44" s="37"/>
      <c r="AH44" s="136"/>
    </row>
    <row r="45" spans="1:34" ht="17.5" customHeight="1">
      <c r="A45" s="38" t="s">
        <v>121</v>
      </c>
      <c r="B45" s="126">
        <v>10</v>
      </c>
      <c r="C45" s="127">
        <v>0</v>
      </c>
      <c r="D45" s="145">
        <f t="shared" si="0"/>
        <v>10</v>
      </c>
      <c r="E45" s="145">
        <f t="shared" si="1"/>
        <v>0</v>
      </c>
      <c r="F45" s="129">
        <f t="shared" si="2"/>
        <v>10</v>
      </c>
      <c r="G45" s="130">
        <f t="shared" si="2"/>
        <v>0</v>
      </c>
      <c r="H45" s="126">
        <v>21</v>
      </c>
      <c r="I45" s="127">
        <v>30</v>
      </c>
      <c r="J45" s="145">
        <f t="shared" si="3"/>
        <v>21</v>
      </c>
      <c r="K45" s="145">
        <f t="shared" si="4"/>
        <v>30</v>
      </c>
      <c r="L45" s="129">
        <f t="shared" si="5"/>
        <v>21</v>
      </c>
      <c r="M45" s="130">
        <f t="shared" si="5"/>
        <v>30</v>
      </c>
      <c r="N45" s="131">
        <f t="shared" si="6"/>
        <v>10</v>
      </c>
      <c r="O45" s="132">
        <f t="shared" si="7"/>
        <v>0</v>
      </c>
      <c r="P45" s="129">
        <f t="shared" si="8"/>
        <v>21</v>
      </c>
      <c r="Q45" s="132">
        <f t="shared" si="9"/>
        <v>0.5</v>
      </c>
      <c r="R45" s="337">
        <f t="shared" si="10"/>
        <v>10</v>
      </c>
      <c r="S45" s="338"/>
      <c r="T45" s="337">
        <f t="shared" si="11"/>
        <v>21.5</v>
      </c>
      <c r="U45" s="338"/>
      <c r="V45" s="337">
        <f t="shared" si="12"/>
        <v>11.5</v>
      </c>
      <c r="W45" s="339"/>
      <c r="X45" s="133">
        <v>1</v>
      </c>
      <c r="Y45" s="134">
        <f t="shared" si="13"/>
        <v>10.5</v>
      </c>
      <c r="Z45" s="135">
        <f t="shared" si="14"/>
        <v>2.5</v>
      </c>
      <c r="AB45" s="37">
        <f t="shared" si="15"/>
        <v>3.5</v>
      </c>
      <c r="AC45" s="37">
        <f t="shared" si="16"/>
        <v>3.5</v>
      </c>
      <c r="AD45" s="37">
        <f t="shared" si="17"/>
        <v>2.5</v>
      </c>
      <c r="AE45" s="37">
        <f t="shared" si="16"/>
        <v>2.5</v>
      </c>
      <c r="AF45" s="37">
        <f t="shared" si="18"/>
        <v>1</v>
      </c>
      <c r="AG45" s="37"/>
      <c r="AH45" s="136"/>
    </row>
    <row r="46" spans="1:34" ht="17.5" customHeight="1">
      <c r="A46" s="38" t="s">
        <v>122</v>
      </c>
      <c r="B46" s="126"/>
      <c r="C46" s="127"/>
      <c r="D46" s="145">
        <f t="shared" si="0"/>
        <v>0</v>
      </c>
      <c r="E46" s="145">
        <f t="shared" si="1"/>
        <v>0</v>
      </c>
      <c r="F46" s="129" t="str">
        <f t="shared" ref="F46:G61" si="19">IF(B46="","",D46)</f>
        <v/>
      </c>
      <c r="G46" s="130" t="str">
        <f t="shared" si="19"/>
        <v/>
      </c>
      <c r="H46" s="126"/>
      <c r="I46" s="127"/>
      <c r="J46" s="145">
        <f t="shared" si="3"/>
        <v>0</v>
      </c>
      <c r="K46" s="145">
        <f t="shared" si="4"/>
        <v>0</v>
      </c>
      <c r="L46" s="129" t="str">
        <f t="shared" ref="L46:M61" si="20">IF(H46="","",J46)</f>
        <v/>
      </c>
      <c r="M46" s="130" t="str">
        <f t="shared" si="20"/>
        <v/>
      </c>
      <c r="N46" s="131" t="str">
        <f t="shared" si="6"/>
        <v/>
      </c>
      <c r="O46" s="132" t="str">
        <f t="shared" si="7"/>
        <v/>
      </c>
      <c r="P46" s="129" t="str">
        <f t="shared" si="8"/>
        <v/>
      </c>
      <c r="Q46" s="132" t="str">
        <f t="shared" si="9"/>
        <v/>
      </c>
      <c r="R46" s="326">
        <f t="shared" si="10"/>
        <v>0</v>
      </c>
      <c r="S46" s="327"/>
      <c r="T46" s="326">
        <f t="shared" si="11"/>
        <v>0</v>
      </c>
      <c r="U46" s="327"/>
      <c r="V46" s="326">
        <f t="shared" si="12"/>
        <v>0</v>
      </c>
      <c r="W46" s="328"/>
      <c r="X46" s="133"/>
      <c r="Y46" s="134">
        <f t="shared" si="13"/>
        <v>0</v>
      </c>
      <c r="Z46" s="135" t="str">
        <f t="shared" si="14"/>
        <v/>
      </c>
      <c r="AB46" s="37">
        <f t="shared" si="15"/>
        <v>-7</v>
      </c>
      <c r="AC46" s="37">
        <f t="shared" ref="AC46:AC61" si="21">IF(AB46&lt;0,0,AB46)</f>
        <v>0</v>
      </c>
      <c r="AD46" s="37">
        <f t="shared" si="17"/>
        <v>-8</v>
      </c>
      <c r="AE46" s="37">
        <f t="shared" ref="AE46:AE61" si="22">IF(AD46&lt;0,0,AD46)</f>
        <v>0</v>
      </c>
      <c r="AF46" s="37">
        <f t="shared" si="18"/>
        <v>0</v>
      </c>
      <c r="AG46" s="37"/>
      <c r="AH46" s="136"/>
    </row>
    <row r="47" spans="1:34" ht="17.5" customHeight="1">
      <c r="A47" s="38" t="s">
        <v>123</v>
      </c>
      <c r="B47" s="126"/>
      <c r="C47" s="127"/>
      <c r="D47" s="145">
        <f t="shared" si="0"/>
        <v>0</v>
      </c>
      <c r="E47" s="145">
        <f t="shared" si="1"/>
        <v>0</v>
      </c>
      <c r="F47" s="129" t="str">
        <f t="shared" si="19"/>
        <v/>
      </c>
      <c r="G47" s="130" t="str">
        <f t="shared" si="19"/>
        <v/>
      </c>
      <c r="H47" s="126"/>
      <c r="I47" s="127"/>
      <c r="J47" s="145">
        <f t="shared" si="3"/>
        <v>0</v>
      </c>
      <c r="K47" s="145">
        <f t="shared" si="4"/>
        <v>0</v>
      </c>
      <c r="L47" s="129" t="str">
        <f t="shared" si="20"/>
        <v/>
      </c>
      <c r="M47" s="130" t="str">
        <f t="shared" si="20"/>
        <v/>
      </c>
      <c r="N47" s="131" t="str">
        <f t="shared" si="6"/>
        <v/>
      </c>
      <c r="O47" s="132" t="str">
        <f t="shared" si="7"/>
        <v/>
      </c>
      <c r="P47" s="129" t="str">
        <f t="shared" si="8"/>
        <v/>
      </c>
      <c r="Q47" s="132" t="str">
        <f t="shared" si="9"/>
        <v/>
      </c>
      <c r="R47" s="326">
        <f t="shared" si="10"/>
        <v>0</v>
      </c>
      <c r="S47" s="327"/>
      <c r="T47" s="326">
        <f t="shared" si="11"/>
        <v>0</v>
      </c>
      <c r="U47" s="327"/>
      <c r="V47" s="326">
        <f t="shared" si="12"/>
        <v>0</v>
      </c>
      <c r="W47" s="328"/>
      <c r="X47" s="133"/>
      <c r="Y47" s="134">
        <f t="shared" si="13"/>
        <v>0</v>
      </c>
      <c r="Z47" s="135" t="str">
        <f t="shared" si="14"/>
        <v/>
      </c>
      <c r="AB47" s="37">
        <f t="shared" si="15"/>
        <v>-7</v>
      </c>
      <c r="AC47" s="37">
        <f t="shared" si="21"/>
        <v>0</v>
      </c>
      <c r="AD47" s="37">
        <f t="shared" si="17"/>
        <v>-8</v>
      </c>
      <c r="AE47" s="37">
        <f t="shared" si="22"/>
        <v>0</v>
      </c>
      <c r="AF47" s="37">
        <f t="shared" si="18"/>
        <v>0</v>
      </c>
      <c r="AG47" s="37"/>
      <c r="AH47" s="136"/>
    </row>
    <row r="48" spans="1:34" ht="17.5" customHeight="1">
      <c r="A48" s="38" t="s">
        <v>124</v>
      </c>
      <c r="B48" s="126">
        <v>10</v>
      </c>
      <c r="C48" s="127">
        <v>0</v>
      </c>
      <c r="D48" s="145">
        <f t="shared" si="0"/>
        <v>10</v>
      </c>
      <c r="E48" s="145">
        <f t="shared" si="1"/>
        <v>0</v>
      </c>
      <c r="F48" s="129">
        <f t="shared" si="19"/>
        <v>10</v>
      </c>
      <c r="G48" s="130">
        <f t="shared" si="19"/>
        <v>0</v>
      </c>
      <c r="H48" s="126">
        <v>20</v>
      </c>
      <c r="I48" s="127">
        <v>45</v>
      </c>
      <c r="J48" s="145">
        <f t="shared" si="3"/>
        <v>20</v>
      </c>
      <c r="K48" s="145">
        <f t="shared" si="4"/>
        <v>45</v>
      </c>
      <c r="L48" s="129">
        <f t="shared" si="20"/>
        <v>20</v>
      </c>
      <c r="M48" s="130">
        <f t="shared" si="20"/>
        <v>45</v>
      </c>
      <c r="N48" s="131">
        <f t="shared" si="6"/>
        <v>10</v>
      </c>
      <c r="O48" s="132">
        <f t="shared" si="7"/>
        <v>0</v>
      </c>
      <c r="P48" s="129">
        <f t="shared" si="8"/>
        <v>20</v>
      </c>
      <c r="Q48" s="132">
        <f t="shared" si="9"/>
        <v>0.75</v>
      </c>
      <c r="R48" s="326">
        <f t="shared" si="10"/>
        <v>10</v>
      </c>
      <c r="S48" s="327"/>
      <c r="T48" s="326">
        <f t="shared" si="11"/>
        <v>20.75</v>
      </c>
      <c r="U48" s="327"/>
      <c r="V48" s="326">
        <f t="shared" si="12"/>
        <v>10.75</v>
      </c>
      <c r="W48" s="328"/>
      <c r="X48" s="133">
        <v>1</v>
      </c>
      <c r="Y48" s="134">
        <f t="shared" si="13"/>
        <v>9.75</v>
      </c>
      <c r="Z48" s="135">
        <f t="shared" si="14"/>
        <v>1.75</v>
      </c>
      <c r="AB48" s="37">
        <f t="shared" si="15"/>
        <v>2.75</v>
      </c>
      <c r="AC48" s="37">
        <f t="shared" si="21"/>
        <v>2.75</v>
      </c>
      <c r="AD48" s="37">
        <f t="shared" si="17"/>
        <v>1.75</v>
      </c>
      <c r="AE48" s="37">
        <f t="shared" si="22"/>
        <v>1.75</v>
      </c>
      <c r="AF48" s="37">
        <f t="shared" si="18"/>
        <v>1</v>
      </c>
      <c r="AG48" s="37"/>
      <c r="AH48" s="136"/>
    </row>
    <row r="49" spans="1:34" ht="17.5" customHeight="1">
      <c r="A49" s="38" t="s">
        <v>125</v>
      </c>
      <c r="B49" s="126">
        <v>10</v>
      </c>
      <c r="C49" s="127">
        <v>0</v>
      </c>
      <c r="D49" s="145">
        <f t="shared" si="0"/>
        <v>10</v>
      </c>
      <c r="E49" s="145">
        <f t="shared" si="1"/>
        <v>0</v>
      </c>
      <c r="F49" s="129">
        <f t="shared" si="19"/>
        <v>10</v>
      </c>
      <c r="G49" s="130">
        <f t="shared" si="19"/>
        <v>0</v>
      </c>
      <c r="H49" s="126">
        <v>21</v>
      </c>
      <c r="I49" s="127">
        <v>30</v>
      </c>
      <c r="J49" s="145">
        <f t="shared" si="3"/>
        <v>21</v>
      </c>
      <c r="K49" s="145">
        <f t="shared" si="4"/>
        <v>30</v>
      </c>
      <c r="L49" s="129">
        <f t="shared" si="20"/>
        <v>21</v>
      </c>
      <c r="M49" s="130">
        <f t="shared" si="20"/>
        <v>30</v>
      </c>
      <c r="N49" s="131">
        <f t="shared" si="6"/>
        <v>10</v>
      </c>
      <c r="O49" s="132">
        <f t="shared" si="7"/>
        <v>0</v>
      </c>
      <c r="P49" s="129">
        <f t="shared" si="8"/>
        <v>21</v>
      </c>
      <c r="Q49" s="132">
        <f t="shared" si="9"/>
        <v>0.5</v>
      </c>
      <c r="R49" s="326">
        <f t="shared" si="10"/>
        <v>10</v>
      </c>
      <c r="S49" s="327"/>
      <c r="T49" s="326">
        <f t="shared" si="11"/>
        <v>21.5</v>
      </c>
      <c r="U49" s="327"/>
      <c r="V49" s="326">
        <f t="shared" si="12"/>
        <v>11.5</v>
      </c>
      <c r="W49" s="328"/>
      <c r="X49" s="133">
        <v>1</v>
      </c>
      <c r="Y49" s="134">
        <f t="shared" si="13"/>
        <v>10.5</v>
      </c>
      <c r="Z49" s="135">
        <f t="shared" si="14"/>
        <v>2.5</v>
      </c>
      <c r="AB49" s="37">
        <f t="shared" si="15"/>
        <v>3.5</v>
      </c>
      <c r="AC49" s="37">
        <f t="shared" si="21"/>
        <v>3.5</v>
      </c>
      <c r="AD49" s="37">
        <f t="shared" si="17"/>
        <v>2.5</v>
      </c>
      <c r="AE49" s="37">
        <f t="shared" si="22"/>
        <v>2.5</v>
      </c>
      <c r="AF49" s="37">
        <f t="shared" si="18"/>
        <v>1</v>
      </c>
      <c r="AG49" s="37"/>
      <c r="AH49" s="136"/>
    </row>
    <row r="50" spans="1:34" ht="17.5" customHeight="1">
      <c r="A50" s="38" t="s">
        <v>126</v>
      </c>
      <c r="B50" s="126">
        <v>10</v>
      </c>
      <c r="C50" s="127">
        <v>0</v>
      </c>
      <c r="D50" s="145">
        <f t="shared" si="0"/>
        <v>10</v>
      </c>
      <c r="E50" s="145">
        <f t="shared" si="1"/>
        <v>0</v>
      </c>
      <c r="F50" s="129">
        <f t="shared" si="19"/>
        <v>10</v>
      </c>
      <c r="G50" s="130">
        <f t="shared" si="19"/>
        <v>0</v>
      </c>
      <c r="H50" s="126">
        <v>19</v>
      </c>
      <c r="I50" s="127">
        <v>15</v>
      </c>
      <c r="J50" s="145">
        <f t="shared" si="3"/>
        <v>19</v>
      </c>
      <c r="K50" s="145">
        <f t="shared" si="4"/>
        <v>15</v>
      </c>
      <c r="L50" s="129">
        <f t="shared" si="20"/>
        <v>19</v>
      </c>
      <c r="M50" s="130">
        <f t="shared" si="20"/>
        <v>15</v>
      </c>
      <c r="N50" s="131">
        <f t="shared" si="6"/>
        <v>10</v>
      </c>
      <c r="O50" s="132">
        <f t="shared" si="7"/>
        <v>0</v>
      </c>
      <c r="P50" s="129">
        <f t="shared" si="8"/>
        <v>19</v>
      </c>
      <c r="Q50" s="132">
        <f t="shared" si="9"/>
        <v>0.25</v>
      </c>
      <c r="R50" s="326">
        <f t="shared" si="10"/>
        <v>10</v>
      </c>
      <c r="S50" s="327"/>
      <c r="T50" s="326">
        <f t="shared" si="11"/>
        <v>19.25</v>
      </c>
      <c r="U50" s="327"/>
      <c r="V50" s="326">
        <f t="shared" si="12"/>
        <v>9.25</v>
      </c>
      <c r="W50" s="328"/>
      <c r="X50" s="133">
        <v>1</v>
      </c>
      <c r="Y50" s="134">
        <f t="shared" si="13"/>
        <v>8.25</v>
      </c>
      <c r="Z50" s="135">
        <f t="shared" si="14"/>
        <v>0.25</v>
      </c>
      <c r="AB50" s="37">
        <f t="shared" si="15"/>
        <v>1.25</v>
      </c>
      <c r="AC50" s="37">
        <f t="shared" si="21"/>
        <v>1.25</v>
      </c>
      <c r="AD50" s="37">
        <f t="shared" si="17"/>
        <v>0.25</v>
      </c>
      <c r="AE50" s="37">
        <f t="shared" si="22"/>
        <v>0.25</v>
      </c>
      <c r="AF50" s="37">
        <f t="shared" si="18"/>
        <v>1</v>
      </c>
      <c r="AG50" s="37"/>
      <c r="AH50" s="136"/>
    </row>
    <row r="51" spans="1:34" ht="17.5" customHeight="1">
      <c r="A51" s="38" t="s">
        <v>127</v>
      </c>
      <c r="B51" s="126"/>
      <c r="C51" s="127"/>
      <c r="D51" s="145">
        <f t="shared" si="0"/>
        <v>0</v>
      </c>
      <c r="E51" s="145">
        <f t="shared" si="1"/>
        <v>0</v>
      </c>
      <c r="F51" s="129" t="str">
        <f t="shared" si="19"/>
        <v/>
      </c>
      <c r="G51" s="130" t="str">
        <f t="shared" si="19"/>
        <v/>
      </c>
      <c r="H51" s="126"/>
      <c r="I51" s="127"/>
      <c r="J51" s="145">
        <f t="shared" si="3"/>
        <v>0</v>
      </c>
      <c r="K51" s="145">
        <f t="shared" si="4"/>
        <v>0</v>
      </c>
      <c r="L51" s="129" t="str">
        <f t="shared" si="20"/>
        <v/>
      </c>
      <c r="M51" s="130" t="str">
        <f t="shared" si="20"/>
        <v/>
      </c>
      <c r="N51" s="131" t="str">
        <f t="shared" si="6"/>
        <v/>
      </c>
      <c r="O51" s="132" t="str">
        <f t="shared" si="7"/>
        <v/>
      </c>
      <c r="P51" s="129" t="str">
        <f t="shared" si="8"/>
        <v/>
      </c>
      <c r="Q51" s="132" t="str">
        <f t="shared" si="9"/>
        <v/>
      </c>
      <c r="R51" s="340">
        <f t="shared" si="10"/>
        <v>0</v>
      </c>
      <c r="S51" s="341"/>
      <c r="T51" s="340">
        <f t="shared" si="11"/>
        <v>0</v>
      </c>
      <c r="U51" s="341"/>
      <c r="V51" s="340">
        <f t="shared" si="12"/>
        <v>0</v>
      </c>
      <c r="W51" s="342"/>
      <c r="X51" s="133"/>
      <c r="Y51" s="134">
        <f t="shared" si="13"/>
        <v>0</v>
      </c>
      <c r="Z51" s="135" t="str">
        <f t="shared" si="14"/>
        <v/>
      </c>
      <c r="AB51" s="37">
        <f t="shared" si="15"/>
        <v>-7</v>
      </c>
      <c r="AC51" s="37">
        <f t="shared" si="21"/>
        <v>0</v>
      </c>
      <c r="AD51" s="37">
        <f t="shared" si="17"/>
        <v>-8</v>
      </c>
      <c r="AE51" s="37">
        <f t="shared" si="22"/>
        <v>0</v>
      </c>
      <c r="AF51" s="37">
        <f t="shared" si="18"/>
        <v>0</v>
      </c>
      <c r="AG51" s="37"/>
      <c r="AH51" s="136"/>
    </row>
    <row r="52" spans="1:34" ht="17.5" customHeight="1">
      <c r="A52" s="38" t="s">
        <v>128</v>
      </c>
      <c r="B52" s="126"/>
      <c r="C52" s="127"/>
      <c r="D52" s="145">
        <f t="shared" si="0"/>
        <v>0</v>
      </c>
      <c r="E52" s="145">
        <f t="shared" si="1"/>
        <v>0</v>
      </c>
      <c r="F52" s="129" t="str">
        <f t="shared" si="19"/>
        <v/>
      </c>
      <c r="G52" s="130" t="str">
        <f t="shared" si="19"/>
        <v/>
      </c>
      <c r="H52" s="126"/>
      <c r="I52" s="127"/>
      <c r="J52" s="145">
        <f t="shared" si="3"/>
        <v>0</v>
      </c>
      <c r="K52" s="145">
        <f t="shared" si="4"/>
        <v>0</v>
      </c>
      <c r="L52" s="129" t="str">
        <f t="shared" si="20"/>
        <v/>
      </c>
      <c r="M52" s="130" t="str">
        <f t="shared" si="20"/>
        <v/>
      </c>
      <c r="N52" s="131" t="str">
        <f t="shared" si="6"/>
        <v/>
      </c>
      <c r="O52" s="132" t="str">
        <f t="shared" si="7"/>
        <v/>
      </c>
      <c r="P52" s="129" t="str">
        <f t="shared" si="8"/>
        <v/>
      </c>
      <c r="Q52" s="132" t="str">
        <f t="shared" si="9"/>
        <v/>
      </c>
      <c r="R52" s="337">
        <f t="shared" si="10"/>
        <v>0</v>
      </c>
      <c r="S52" s="338"/>
      <c r="T52" s="337">
        <f t="shared" si="11"/>
        <v>0</v>
      </c>
      <c r="U52" s="338"/>
      <c r="V52" s="337">
        <f t="shared" si="12"/>
        <v>0</v>
      </c>
      <c r="W52" s="339"/>
      <c r="X52" s="133"/>
      <c r="Y52" s="134">
        <f t="shared" si="13"/>
        <v>0</v>
      </c>
      <c r="Z52" s="135" t="str">
        <f t="shared" si="14"/>
        <v/>
      </c>
      <c r="AB52" s="37">
        <f t="shared" si="15"/>
        <v>-7</v>
      </c>
      <c r="AC52" s="37">
        <f t="shared" si="21"/>
        <v>0</v>
      </c>
      <c r="AD52" s="37">
        <f t="shared" si="17"/>
        <v>-8</v>
      </c>
      <c r="AE52" s="37">
        <f t="shared" si="22"/>
        <v>0</v>
      </c>
      <c r="AF52" s="37">
        <f t="shared" si="18"/>
        <v>0</v>
      </c>
      <c r="AG52" s="37"/>
      <c r="AH52" s="136"/>
    </row>
    <row r="53" spans="1:34" ht="17.5" customHeight="1">
      <c r="A53" s="38" t="s">
        <v>129</v>
      </c>
      <c r="B53" s="126"/>
      <c r="C53" s="127"/>
      <c r="D53" s="145">
        <f t="shared" si="0"/>
        <v>0</v>
      </c>
      <c r="E53" s="145">
        <f t="shared" si="1"/>
        <v>0</v>
      </c>
      <c r="F53" s="129" t="str">
        <f t="shared" si="19"/>
        <v/>
      </c>
      <c r="G53" s="130" t="str">
        <f t="shared" si="19"/>
        <v/>
      </c>
      <c r="H53" s="126"/>
      <c r="I53" s="127"/>
      <c r="J53" s="145">
        <f t="shared" si="3"/>
        <v>0</v>
      </c>
      <c r="K53" s="145">
        <f t="shared" si="4"/>
        <v>0</v>
      </c>
      <c r="L53" s="129" t="str">
        <f t="shared" si="20"/>
        <v/>
      </c>
      <c r="M53" s="130" t="str">
        <f t="shared" si="20"/>
        <v/>
      </c>
      <c r="N53" s="131" t="str">
        <f t="shared" si="6"/>
        <v/>
      </c>
      <c r="O53" s="132" t="str">
        <f t="shared" si="7"/>
        <v/>
      </c>
      <c r="P53" s="129" t="str">
        <f t="shared" si="8"/>
        <v/>
      </c>
      <c r="Q53" s="132" t="str">
        <f t="shared" si="9"/>
        <v/>
      </c>
      <c r="R53" s="326">
        <f t="shared" si="10"/>
        <v>0</v>
      </c>
      <c r="S53" s="327"/>
      <c r="T53" s="326">
        <f t="shared" si="11"/>
        <v>0</v>
      </c>
      <c r="U53" s="327"/>
      <c r="V53" s="326">
        <f t="shared" si="12"/>
        <v>0</v>
      </c>
      <c r="W53" s="328"/>
      <c r="X53" s="133"/>
      <c r="Y53" s="134">
        <f t="shared" si="13"/>
        <v>0</v>
      </c>
      <c r="Z53" s="135" t="str">
        <f t="shared" si="14"/>
        <v/>
      </c>
      <c r="AB53" s="37">
        <f t="shared" si="15"/>
        <v>-7</v>
      </c>
      <c r="AC53" s="37">
        <f t="shared" si="21"/>
        <v>0</v>
      </c>
      <c r="AD53" s="37">
        <f t="shared" si="17"/>
        <v>-8</v>
      </c>
      <c r="AE53" s="37">
        <f t="shared" si="22"/>
        <v>0</v>
      </c>
      <c r="AF53" s="37">
        <f t="shared" si="18"/>
        <v>0</v>
      </c>
      <c r="AG53" s="37"/>
      <c r="AH53" s="136"/>
    </row>
    <row r="54" spans="1:34" ht="17.5" customHeight="1">
      <c r="A54" s="38" t="s">
        <v>130</v>
      </c>
      <c r="B54" s="126"/>
      <c r="C54" s="127"/>
      <c r="D54" s="145">
        <f t="shared" si="0"/>
        <v>0</v>
      </c>
      <c r="E54" s="145">
        <f t="shared" si="1"/>
        <v>0</v>
      </c>
      <c r="F54" s="129" t="str">
        <f t="shared" si="19"/>
        <v/>
      </c>
      <c r="G54" s="130" t="str">
        <f t="shared" si="19"/>
        <v/>
      </c>
      <c r="H54" s="126"/>
      <c r="I54" s="127"/>
      <c r="J54" s="145">
        <f t="shared" si="3"/>
        <v>0</v>
      </c>
      <c r="K54" s="145">
        <f t="shared" si="4"/>
        <v>0</v>
      </c>
      <c r="L54" s="129" t="str">
        <f t="shared" si="20"/>
        <v/>
      </c>
      <c r="M54" s="130" t="str">
        <f t="shared" si="20"/>
        <v/>
      </c>
      <c r="N54" s="131" t="str">
        <f t="shared" si="6"/>
        <v/>
      </c>
      <c r="O54" s="132" t="str">
        <f t="shared" si="7"/>
        <v/>
      </c>
      <c r="P54" s="129" t="str">
        <f t="shared" si="8"/>
        <v/>
      </c>
      <c r="Q54" s="132" t="str">
        <f t="shared" si="9"/>
        <v/>
      </c>
      <c r="R54" s="326">
        <f t="shared" si="10"/>
        <v>0</v>
      </c>
      <c r="S54" s="327"/>
      <c r="T54" s="326">
        <f t="shared" si="11"/>
        <v>0</v>
      </c>
      <c r="U54" s="327"/>
      <c r="V54" s="326">
        <f t="shared" si="12"/>
        <v>0</v>
      </c>
      <c r="W54" s="328"/>
      <c r="X54" s="133"/>
      <c r="Y54" s="134">
        <f t="shared" si="13"/>
        <v>0</v>
      </c>
      <c r="Z54" s="135" t="str">
        <f t="shared" si="14"/>
        <v/>
      </c>
      <c r="AB54" s="37">
        <f t="shared" si="15"/>
        <v>-7</v>
      </c>
      <c r="AC54" s="37">
        <f t="shared" si="21"/>
        <v>0</v>
      </c>
      <c r="AD54" s="37">
        <f t="shared" si="17"/>
        <v>-8</v>
      </c>
      <c r="AE54" s="37">
        <f t="shared" si="22"/>
        <v>0</v>
      </c>
      <c r="AF54" s="37">
        <f t="shared" si="18"/>
        <v>0</v>
      </c>
      <c r="AG54" s="37"/>
      <c r="AH54" s="136"/>
    </row>
    <row r="55" spans="1:34" ht="17.5" customHeight="1">
      <c r="A55" s="38" t="s">
        <v>131</v>
      </c>
      <c r="B55" s="126">
        <v>10</v>
      </c>
      <c r="C55" s="127">
        <v>0</v>
      </c>
      <c r="D55" s="145">
        <f t="shared" si="0"/>
        <v>10</v>
      </c>
      <c r="E55" s="145">
        <f t="shared" si="1"/>
        <v>0</v>
      </c>
      <c r="F55" s="129">
        <f t="shared" si="19"/>
        <v>10</v>
      </c>
      <c r="G55" s="130">
        <f t="shared" si="19"/>
        <v>0</v>
      </c>
      <c r="H55" s="126">
        <v>20</v>
      </c>
      <c r="I55" s="127">
        <v>0</v>
      </c>
      <c r="J55" s="145">
        <f t="shared" si="3"/>
        <v>20</v>
      </c>
      <c r="K55" s="145">
        <f t="shared" si="4"/>
        <v>0</v>
      </c>
      <c r="L55" s="129">
        <f t="shared" si="20"/>
        <v>20</v>
      </c>
      <c r="M55" s="130">
        <f t="shared" si="20"/>
        <v>0</v>
      </c>
      <c r="N55" s="131">
        <f t="shared" si="6"/>
        <v>10</v>
      </c>
      <c r="O55" s="132">
        <f t="shared" si="7"/>
        <v>0</v>
      </c>
      <c r="P55" s="129">
        <f t="shared" si="8"/>
        <v>20</v>
      </c>
      <c r="Q55" s="132">
        <f t="shared" si="9"/>
        <v>0</v>
      </c>
      <c r="R55" s="326">
        <f t="shared" si="10"/>
        <v>10</v>
      </c>
      <c r="S55" s="327"/>
      <c r="T55" s="326">
        <f t="shared" si="11"/>
        <v>20</v>
      </c>
      <c r="U55" s="327"/>
      <c r="V55" s="326">
        <f t="shared" si="12"/>
        <v>10</v>
      </c>
      <c r="W55" s="328"/>
      <c r="X55" s="133">
        <v>1</v>
      </c>
      <c r="Y55" s="134">
        <f t="shared" si="13"/>
        <v>9</v>
      </c>
      <c r="Z55" s="135">
        <f t="shared" si="14"/>
        <v>1</v>
      </c>
      <c r="AB55" s="37">
        <f t="shared" si="15"/>
        <v>2</v>
      </c>
      <c r="AC55" s="37">
        <f t="shared" si="21"/>
        <v>2</v>
      </c>
      <c r="AD55" s="37">
        <f t="shared" si="17"/>
        <v>1</v>
      </c>
      <c r="AE55" s="37">
        <f t="shared" si="22"/>
        <v>1</v>
      </c>
      <c r="AF55" s="37">
        <f t="shared" si="18"/>
        <v>1</v>
      </c>
      <c r="AG55" s="37"/>
      <c r="AH55" s="136"/>
    </row>
    <row r="56" spans="1:34" ht="17.5" customHeight="1">
      <c r="A56" s="38" t="s">
        <v>132</v>
      </c>
      <c r="B56" s="126">
        <v>10</v>
      </c>
      <c r="C56" s="127">
        <v>0</v>
      </c>
      <c r="D56" s="145">
        <f t="shared" si="0"/>
        <v>10</v>
      </c>
      <c r="E56" s="145">
        <f t="shared" si="1"/>
        <v>0</v>
      </c>
      <c r="F56" s="129">
        <f t="shared" si="19"/>
        <v>10</v>
      </c>
      <c r="G56" s="130">
        <f t="shared" si="19"/>
        <v>0</v>
      </c>
      <c r="H56" s="126">
        <v>20</v>
      </c>
      <c r="I56" s="127">
        <v>0</v>
      </c>
      <c r="J56" s="145">
        <f t="shared" si="3"/>
        <v>20</v>
      </c>
      <c r="K56" s="145">
        <f t="shared" si="4"/>
        <v>0</v>
      </c>
      <c r="L56" s="129">
        <f t="shared" si="20"/>
        <v>20</v>
      </c>
      <c r="M56" s="130">
        <f t="shared" si="20"/>
        <v>0</v>
      </c>
      <c r="N56" s="131">
        <f t="shared" si="6"/>
        <v>10</v>
      </c>
      <c r="O56" s="132">
        <f t="shared" si="7"/>
        <v>0</v>
      </c>
      <c r="P56" s="129">
        <f t="shared" si="8"/>
        <v>20</v>
      </c>
      <c r="Q56" s="132">
        <f t="shared" si="9"/>
        <v>0</v>
      </c>
      <c r="R56" s="326">
        <f t="shared" si="10"/>
        <v>10</v>
      </c>
      <c r="S56" s="327"/>
      <c r="T56" s="326">
        <f t="shared" si="11"/>
        <v>20</v>
      </c>
      <c r="U56" s="327"/>
      <c r="V56" s="326">
        <f t="shared" si="12"/>
        <v>10</v>
      </c>
      <c r="W56" s="328"/>
      <c r="X56" s="133">
        <v>1</v>
      </c>
      <c r="Y56" s="134">
        <f t="shared" si="13"/>
        <v>9</v>
      </c>
      <c r="Z56" s="135">
        <f t="shared" si="14"/>
        <v>1</v>
      </c>
      <c r="AB56" s="37">
        <f t="shared" si="15"/>
        <v>2</v>
      </c>
      <c r="AC56" s="37">
        <f t="shared" si="21"/>
        <v>2</v>
      </c>
      <c r="AD56" s="37">
        <f t="shared" si="17"/>
        <v>1</v>
      </c>
      <c r="AE56" s="37">
        <f t="shared" si="22"/>
        <v>1</v>
      </c>
      <c r="AF56" s="37">
        <f t="shared" si="18"/>
        <v>1</v>
      </c>
      <c r="AG56" s="37"/>
      <c r="AH56" s="136"/>
    </row>
    <row r="57" spans="1:34" ht="17.5" customHeight="1">
      <c r="A57" s="38" t="s">
        <v>133</v>
      </c>
      <c r="B57" s="126">
        <v>10</v>
      </c>
      <c r="C57" s="127">
        <v>0</v>
      </c>
      <c r="D57" s="145">
        <f t="shared" si="0"/>
        <v>10</v>
      </c>
      <c r="E57" s="145">
        <f t="shared" si="1"/>
        <v>0</v>
      </c>
      <c r="F57" s="129">
        <f t="shared" si="19"/>
        <v>10</v>
      </c>
      <c r="G57" s="130">
        <f t="shared" si="19"/>
        <v>0</v>
      </c>
      <c r="H57" s="146">
        <v>22</v>
      </c>
      <c r="I57" s="147">
        <v>30</v>
      </c>
      <c r="J57" s="145">
        <f t="shared" si="3"/>
        <v>22</v>
      </c>
      <c r="K57" s="145">
        <f t="shared" si="4"/>
        <v>30</v>
      </c>
      <c r="L57" s="129">
        <f t="shared" si="20"/>
        <v>22</v>
      </c>
      <c r="M57" s="130">
        <f t="shared" si="20"/>
        <v>30</v>
      </c>
      <c r="N57" s="131">
        <f t="shared" si="6"/>
        <v>10</v>
      </c>
      <c r="O57" s="132">
        <f t="shared" si="7"/>
        <v>0</v>
      </c>
      <c r="P57" s="129">
        <f t="shared" si="8"/>
        <v>22</v>
      </c>
      <c r="Q57" s="132">
        <f t="shared" si="9"/>
        <v>0.5</v>
      </c>
      <c r="R57" s="326">
        <f t="shared" si="10"/>
        <v>10</v>
      </c>
      <c r="S57" s="327"/>
      <c r="T57" s="326">
        <f t="shared" si="11"/>
        <v>22.5</v>
      </c>
      <c r="U57" s="327"/>
      <c r="V57" s="326">
        <f t="shared" si="12"/>
        <v>12.5</v>
      </c>
      <c r="W57" s="328"/>
      <c r="X57" s="133">
        <v>1</v>
      </c>
      <c r="Y57" s="134">
        <f t="shared" si="13"/>
        <v>11.5</v>
      </c>
      <c r="Z57" s="135">
        <f t="shared" si="14"/>
        <v>3.5</v>
      </c>
      <c r="AA57" s="4">
        <v>0.5</v>
      </c>
      <c r="AB57" s="37">
        <f t="shared" si="15"/>
        <v>4.5</v>
      </c>
      <c r="AC57" s="37">
        <f t="shared" si="21"/>
        <v>4.5</v>
      </c>
      <c r="AD57" s="37">
        <f t="shared" si="17"/>
        <v>3.5</v>
      </c>
      <c r="AE57" s="37">
        <f t="shared" si="22"/>
        <v>3.5</v>
      </c>
      <c r="AF57" s="37">
        <f t="shared" si="18"/>
        <v>1</v>
      </c>
      <c r="AG57" s="37"/>
      <c r="AH57" s="136"/>
    </row>
    <row r="58" spans="1:34" ht="17.5" customHeight="1">
      <c r="A58" s="38" t="s">
        <v>134</v>
      </c>
      <c r="B58" s="126">
        <v>10</v>
      </c>
      <c r="C58" s="127">
        <v>0</v>
      </c>
      <c r="D58" s="145">
        <f t="shared" si="0"/>
        <v>10</v>
      </c>
      <c r="E58" s="145">
        <f t="shared" si="1"/>
        <v>0</v>
      </c>
      <c r="F58" s="129">
        <f t="shared" si="19"/>
        <v>10</v>
      </c>
      <c r="G58" s="130">
        <f t="shared" si="19"/>
        <v>0</v>
      </c>
      <c r="H58" s="126">
        <v>20</v>
      </c>
      <c r="I58" s="127">
        <v>45</v>
      </c>
      <c r="J58" s="145">
        <f t="shared" si="3"/>
        <v>20</v>
      </c>
      <c r="K58" s="145">
        <f t="shared" si="4"/>
        <v>45</v>
      </c>
      <c r="L58" s="129">
        <f t="shared" si="20"/>
        <v>20</v>
      </c>
      <c r="M58" s="130">
        <f t="shared" si="20"/>
        <v>45</v>
      </c>
      <c r="N58" s="131">
        <f t="shared" si="6"/>
        <v>10</v>
      </c>
      <c r="O58" s="132">
        <f t="shared" si="7"/>
        <v>0</v>
      </c>
      <c r="P58" s="129">
        <f t="shared" si="8"/>
        <v>20</v>
      </c>
      <c r="Q58" s="132">
        <f t="shared" si="9"/>
        <v>0.75</v>
      </c>
      <c r="R58" s="340">
        <f t="shared" si="10"/>
        <v>10</v>
      </c>
      <c r="S58" s="341"/>
      <c r="T58" s="340">
        <f t="shared" si="11"/>
        <v>20.75</v>
      </c>
      <c r="U58" s="341"/>
      <c r="V58" s="340">
        <f t="shared" si="12"/>
        <v>10.75</v>
      </c>
      <c r="W58" s="342"/>
      <c r="X58" s="133">
        <v>1</v>
      </c>
      <c r="Y58" s="134">
        <f t="shared" si="13"/>
        <v>9.75</v>
      </c>
      <c r="Z58" s="135">
        <f t="shared" si="14"/>
        <v>1.75</v>
      </c>
      <c r="AB58" s="37">
        <f t="shared" si="15"/>
        <v>2.75</v>
      </c>
      <c r="AC58" s="37">
        <f t="shared" si="21"/>
        <v>2.75</v>
      </c>
      <c r="AD58" s="37">
        <f t="shared" si="17"/>
        <v>1.75</v>
      </c>
      <c r="AE58" s="37">
        <f t="shared" si="22"/>
        <v>1.75</v>
      </c>
      <c r="AF58" s="37">
        <f t="shared" si="18"/>
        <v>1</v>
      </c>
      <c r="AG58" s="37"/>
      <c r="AH58" s="136"/>
    </row>
    <row r="59" spans="1:34" ht="17.5" customHeight="1">
      <c r="A59" s="38" t="s">
        <v>135</v>
      </c>
      <c r="B59" s="126">
        <v>10</v>
      </c>
      <c r="C59" s="127">
        <v>0</v>
      </c>
      <c r="D59" s="145">
        <f t="shared" si="0"/>
        <v>10</v>
      </c>
      <c r="E59" s="145">
        <f t="shared" si="1"/>
        <v>0</v>
      </c>
      <c r="F59" s="129">
        <f t="shared" si="19"/>
        <v>10</v>
      </c>
      <c r="G59" s="130">
        <f t="shared" si="19"/>
        <v>0</v>
      </c>
      <c r="H59" s="126">
        <v>21</v>
      </c>
      <c r="I59" s="127">
        <v>30</v>
      </c>
      <c r="J59" s="145">
        <f t="shared" si="3"/>
        <v>21</v>
      </c>
      <c r="K59" s="145">
        <f t="shared" si="4"/>
        <v>30</v>
      </c>
      <c r="L59" s="129">
        <f t="shared" si="20"/>
        <v>21</v>
      </c>
      <c r="M59" s="130">
        <f t="shared" si="20"/>
        <v>30</v>
      </c>
      <c r="N59" s="131">
        <f t="shared" si="6"/>
        <v>10</v>
      </c>
      <c r="O59" s="132">
        <f t="shared" si="7"/>
        <v>0</v>
      </c>
      <c r="P59" s="129">
        <f t="shared" si="8"/>
        <v>21</v>
      </c>
      <c r="Q59" s="132">
        <f t="shared" si="9"/>
        <v>0.5</v>
      </c>
      <c r="R59" s="326">
        <f t="shared" si="10"/>
        <v>10</v>
      </c>
      <c r="S59" s="327"/>
      <c r="T59" s="326">
        <f t="shared" si="11"/>
        <v>21.5</v>
      </c>
      <c r="U59" s="327"/>
      <c r="V59" s="326">
        <f t="shared" si="12"/>
        <v>11.5</v>
      </c>
      <c r="W59" s="328"/>
      <c r="X59" s="133">
        <v>1</v>
      </c>
      <c r="Y59" s="134">
        <f t="shared" si="13"/>
        <v>10.5</v>
      </c>
      <c r="Z59" s="135">
        <f t="shared" si="14"/>
        <v>2.5</v>
      </c>
      <c r="AB59" s="37">
        <f t="shared" si="15"/>
        <v>3.5</v>
      </c>
      <c r="AC59" s="37">
        <f t="shared" si="21"/>
        <v>3.5</v>
      </c>
      <c r="AD59" s="37">
        <f t="shared" si="17"/>
        <v>2.5</v>
      </c>
      <c r="AE59" s="37">
        <f t="shared" si="22"/>
        <v>2.5</v>
      </c>
      <c r="AF59" s="37">
        <f t="shared" si="18"/>
        <v>1</v>
      </c>
      <c r="AG59" s="37"/>
      <c r="AH59" s="136"/>
    </row>
    <row r="60" spans="1:34" ht="17.5" customHeight="1">
      <c r="A60" s="38" t="s">
        <v>136</v>
      </c>
      <c r="B60" s="126"/>
      <c r="C60" s="127"/>
      <c r="D60" s="145">
        <f t="shared" si="0"/>
        <v>0</v>
      </c>
      <c r="E60" s="145">
        <f t="shared" si="1"/>
        <v>0</v>
      </c>
      <c r="F60" s="129" t="str">
        <f t="shared" si="19"/>
        <v/>
      </c>
      <c r="G60" s="130" t="str">
        <f t="shared" si="19"/>
        <v/>
      </c>
      <c r="H60" s="126"/>
      <c r="I60" s="127"/>
      <c r="J60" s="145">
        <f t="shared" si="3"/>
        <v>0</v>
      </c>
      <c r="K60" s="145">
        <f t="shared" si="4"/>
        <v>0</v>
      </c>
      <c r="L60" s="129" t="str">
        <f t="shared" si="20"/>
        <v/>
      </c>
      <c r="M60" s="130" t="str">
        <f t="shared" si="20"/>
        <v/>
      </c>
      <c r="N60" s="131" t="str">
        <f t="shared" si="6"/>
        <v/>
      </c>
      <c r="O60" s="132" t="str">
        <f t="shared" si="7"/>
        <v/>
      </c>
      <c r="P60" s="129" t="str">
        <f t="shared" si="8"/>
        <v/>
      </c>
      <c r="Q60" s="132" t="str">
        <f t="shared" si="9"/>
        <v/>
      </c>
      <c r="R60" s="326">
        <f t="shared" si="10"/>
        <v>0</v>
      </c>
      <c r="S60" s="327"/>
      <c r="T60" s="326">
        <f t="shared" si="11"/>
        <v>0</v>
      </c>
      <c r="U60" s="327"/>
      <c r="V60" s="326">
        <f t="shared" si="12"/>
        <v>0</v>
      </c>
      <c r="W60" s="328"/>
      <c r="X60" s="133"/>
      <c r="Y60" s="134">
        <f t="shared" si="13"/>
        <v>0</v>
      </c>
      <c r="Z60" s="135" t="str">
        <f t="shared" si="14"/>
        <v/>
      </c>
      <c r="AB60" s="37">
        <f t="shared" si="15"/>
        <v>-7</v>
      </c>
      <c r="AC60" s="37">
        <f t="shared" si="21"/>
        <v>0</v>
      </c>
      <c r="AD60" s="37">
        <f t="shared" si="17"/>
        <v>-8</v>
      </c>
      <c r="AE60" s="37">
        <f t="shared" si="22"/>
        <v>0</v>
      </c>
      <c r="AF60" s="37">
        <f t="shared" si="18"/>
        <v>0</v>
      </c>
      <c r="AG60" s="37"/>
      <c r="AH60" s="136"/>
    </row>
    <row r="61" spans="1:34" ht="17.5" customHeight="1" thickBot="1">
      <c r="A61" s="39"/>
      <c r="B61" s="126"/>
      <c r="C61" s="127"/>
      <c r="D61" s="145">
        <f t="shared" si="0"/>
        <v>0</v>
      </c>
      <c r="E61" s="145">
        <f t="shared" si="1"/>
        <v>0</v>
      </c>
      <c r="F61" s="129" t="str">
        <f t="shared" si="19"/>
        <v/>
      </c>
      <c r="G61" s="130" t="str">
        <f t="shared" si="19"/>
        <v/>
      </c>
      <c r="H61" s="126"/>
      <c r="I61" s="127"/>
      <c r="J61" s="145">
        <f t="shared" si="3"/>
        <v>0</v>
      </c>
      <c r="K61" s="145">
        <f t="shared" si="4"/>
        <v>0</v>
      </c>
      <c r="L61" s="129" t="str">
        <f t="shared" si="20"/>
        <v/>
      </c>
      <c r="M61" s="130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33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211</v>
      </c>
      <c r="W62" s="354"/>
      <c r="X62" s="138">
        <f>SUM(X30:X61)</f>
        <v>20</v>
      </c>
      <c r="Y62" s="139">
        <f>SUM(Y30:Y61)</f>
        <v>191</v>
      </c>
      <c r="Z62" s="140">
        <f>SUM(Z30:Z61)</f>
        <v>31</v>
      </c>
      <c r="AA62" s="4">
        <f>SUM(AA30:AA61)</f>
        <v>0.5</v>
      </c>
    </row>
    <row r="63" spans="1:34" ht="24" customHeight="1">
      <c r="X63" s="355" t="s">
        <v>137</v>
      </c>
      <c r="Y63" s="355"/>
      <c r="Z63" s="141">
        <f>Y62-Z62-Z67</f>
        <v>160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31</v>
      </c>
      <c r="AA65" s="143"/>
    </row>
    <row r="66" spans="24:27" ht="24" customHeight="1">
      <c r="X66" s="349" t="s">
        <v>140</v>
      </c>
      <c r="Y66" s="349"/>
      <c r="Z66" s="37">
        <f>AA62</f>
        <v>0.5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B3:C3"/>
    <mergeCell ref="S3:T3"/>
    <mergeCell ref="U3:V3"/>
    <mergeCell ref="X3:Y3"/>
    <mergeCell ref="A6:F6"/>
    <mergeCell ref="G6:H6"/>
    <mergeCell ref="R6:T7"/>
    <mergeCell ref="U6:W7"/>
    <mergeCell ref="X6:Y7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A45B-3982-4AC8-8AED-02C35EC5EBBB}">
  <sheetPr>
    <pageSetUpPr fitToPage="1"/>
  </sheetPr>
  <dimension ref="A1:AI70"/>
  <sheetViews>
    <sheetView zoomScaleNormal="100" workbookViewId="0">
      <selection activeCell="AA55" sqref="AA55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143</v>
      </c>
    </row>
    <row r="2" spans="1:34" ht="18" customHeight="1" thickBot="1">
      <c r="A2" s="5" t="s">
        <v>76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98">
        <v>212000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281088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H3/160</f>
        <v>1325</v>
      </c>
      <c r="V6" s="254"/>
      <c r="W6" s="254"/>
      <c r="X6" s="251" t="s">
        <v>84</v>
      </c>
      <c r="Y6" s="251"/>
      <c r="Z6" s="256">
        <f>U6*Z64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U6*1.25</f>
        <v>1656.25</v>
      </c>
      <c r="V8" s="255"/>
      <c r="W8" s="255"/>
      <c r="X8" s="253" t="s">
        <v>86</v>
      </c>
      <c r="Y8" s="253"/>
      <c r="Z8" s="258">
        <f>ROUNDUP(U8*Z65,0)</f>
        <v>38922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U6*0.25</f>
        <v>331.25</v>
      </c>
      <c r="V10" s="255"/>
      <c r="W10" s="255"/>
      <c r="X10" s="253" t="s">
        <v>88</v>
      </c>
      <c r="Y10" s="253"/>
      <c r="Z10" s="258">
        <f>ROUNDUP(U10*Z66,0)</f>
        <v>166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U6*1.35</f>
        <v>1788.7500000000002</v>
      </c>
      <c r="V12" s="275"/>
      <c r="W12" s="275"/>
      <c r="X12" s="277" t="s">
        <v>88</v>
      </c>
      <c r="Y12" s="277"/>
      <c r="Z12" s="279">
        <f>U12*Z67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18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44348</v>
      </c>
      <c r="B30" s="126"/>
      <c r="C30" s="127"/>
      <c r="D30" s="144">
        <f t="shared" ref="D30:D61" si="0">IF(AND(C30&gt;=46,C30&lt;=59),B30+1,B30)</f>
        <v>0</v>
      </c>
      <c r="E30" s="144">
        <f t="shared" ref="E30:E61" si="1">IF(C30&gt;0,VLOOKUP(C30,$A$7:$H$10,7,TRUE),0)</f>
        <v>0</v>
      </c>
      <c r="F30" s="129" t="str">
        <f t="shared" ref="F30:G45" si="2">IF(B30="","",D30)</f>
        <v/>
      </c>
      <c r="G30" s="130" t="str">
        <f t="shared" si="2"/>
        <v/>
      </c>
      <c r="H30" s="126"/>
      <c r="I30" s="127"/>
      <c r="J30" s="144">
        <f t="shared" ref="J30:J61" si="3">H30</f>
        <v>0</v>
      </c>
      <c r="K30" s="144">
        <f t="shared" ref="K30:K61" si="4">VLOOKUP(I30,$A$15:$H$18,7,TRUE)</f>
        <v>0</v>
      </c>
      <c r="L30" s="129" t="str">
        <f t="shared" ref="L30:M45" si="5">IF(H30="","",J30)</f>
        <v/>
      </c>
      <c r="M30" s="130" t="str">
        <f t="shared" si="5"/>
        <v/>
      </c>
      <c r="N30" s="131" t="str">
        <f t="shared" ref="N30:N61" si="6">F30</f>
        <v/>
      </c>
      <c r="O30" s="132" t="str">
        <f t="shared" ref="O30:O61" si="7">IF(G30="","",IF(G30&gt;1,VLOOKUP(G30,$A$7:$L$11,9,TRUE),0))</f>
        <v/>
      </c>
      <c r="P30" s="129" t="str">
        <f t="shared" ref="P30:P61" si="8">L30</f>
        <v/>
      </c>
      <c r="Q30" s="132" t="str">
        <f t="shared" ref="Q30:Q61" si="9">IF(M30="","",IF(M30&gt;1,VLOOKUP(M30,$A$7:$L$11,9,TRUE),0))</f>
        <v/>
      </c>
      <c r="R30" s="323">
        <f t="shared" ref="R30:R61" si="10">SUM(N30,O30)</f>
        <v>0</v>
      </c>
      <c r="S30" s="324"/>
      <c r="T30" s="323">
        <f t="shared" ref="T30:T61" si="11">SUM(P30:Q30)</f>
        <v>0</v>
      </c>
      <c r="U30" s="324"/>
      <c r="V30" s="323">
        <f t="shared" ref="V30:V61" si="12">T30-R30</f>
        <v>0</v>
      </c>
      <c r="W30" s="325"/>
      <c r="X30" s="133"/>
      <c r="Y30" s="134">
        <f t="shared" ref="Y30:Y61" si="13">V30-X30</f>
        <v>0</v>
      </c>
      <c r="Z30" s="135" t="str">
        <f t="shared" ref="Z30:Z61" si="14">IF(AE30&gt;0,AE30,"")</f>
        <v/>
      </c>
      <c r="AB30" s="37">
        <f t="shared" ref="AB30:AB61" si="15">Y30-7</f>
        <v>-7</v>
      </c>
      <c r="AC30" s="37">
        <f t="shared" ref="AC30:AE45" si="16">IF(AB30&lt;0,0,AB30)</f>
        <v>0</v>
      </c>
      <c r="AD30" s="37">
        <f>AB30-1</f>
        <v>-8</v>
      </c>
      <c r="AE30" s="37">
        <f t="shared" si="16"/>
        <v>0</v>
      </c>
      <c r="AF30" s="37">
        <f>AC30-AE30</f>
        <v>0</v>
      </c>
      <c r="AG30" s="37"/>
      <c r="AH30" s="136"/>
      <c r="AI30" s="137"/>
    </row>
    <row r="31" spans="1:35" ht="17.5" customHeight="1">
      <c r="A31" s="38" t="s">
        <v>107</v>
      </c>
      <c r="B31" s="126"/>
      <c r="C31" s="127"/>
      <c r="D31" s="144">
        <f t="shared" si="0"/>
        <v>0</v>
      </c>
      <c r="E31" s="144">
        <f t="shared" si="1"/>
        <v>0</v>
      </c>
      <c r="F31" s="129" t="str">
        <f t="shared" si="2"/>
        <v/>
      </c>
      <c r="G31" s="130" t="str">
        <f t="shared" si="2"/>
        <v/>
      </c>
      <c r="H31" s="126"/>
      <c r="I31" s="127"/>
      <c r="J31" s="144">
        <f t="shared" si="3"/>
        <v>0</v>
      </c>
      <c r="K31" s="144">
        <f t="shared" si="4"/>
        <v>0</v>
      </c>
      <c r="L31" s="129" t="str">
        <f t="shared" si="5"/>
        <v/>
      </c>
      <c r="M31" s="130" t="str">
        <f t="shared" si="5"/>
        <v/>
      </c>
      <c r="N31" s="131" t="str">
        <f t="shared" si="6"/>
        <v/>
      </c>
      <c r="O31" s="132" t="str">
        <f t="shared" si="7"/>
        <v/>
      </c>
      <c r="P31" s="129" t="str">
        <f t="shared" si="8"/>
        <v/>
      </c>
      <c r="Q31" s="132" t="str">
        <f t="shared" si="9"/>
        <v/>
      </c>
      <c r="R31" s="326">
        <f t="shared" si="10"/>
        <v>0</v>
      </c>
      <c r="S31" s="327"/>
      <c r="T31" s="326">
        <f t="shared" si="11"/>
        <v>0</v>
      </c>
      <c r="U31" s="327"/>
      <c r="V31" s="326">
        <f t="shared" si="12"/>
        <v>0</v>
      </c>
      <c r="W31" s="328"/>
      <c r="X31" s="133"/>
      <c r="Y31" s="134">
        <f t="shared" si="13"/>
        <v>0</v>
      </c>
      <c r="Z31" s="135" t="str">
        <f t="shared" si="14"/>
        <v/>
      </c>
      <c r="AB31" s="37">
        <f t="shared" si="15"/>
        <v>-7</v>
      </c>
      <c r="AC31" s="37">
        <f t="shared" si="16"/>
        <v>0</v>
      </c>
      <c r="AD31" s="37">
        <f t="shared" ref="AD31:AD61" si="17">AB31-1</f>
        <v>-8</v>
      </c>
      <c r="AE31" s="37">
        <f t="shared" si="16"/>
        <v>0</v>
      </c>
      <c r="AF31" s="37">
        <f t="shared" ref="AF31:AF61" si="18">AC31-AE31</f>
        <v>0</v>
      </c>
      <c r="AG31" s="37"/>
      <c r="AH31" s="136"/>
    </row>
    <row r="32" spans="1:35" ht="17.5" customHeight="1">
      <c r="A32" s="38" t="s">
        <v>108</v>
      </c>
      <c r="B32" s="126"/>
      <c r="C32" s="127"/>
      <c r="D32" s="144">
        <f t="shared" si="0"/>
        <v>0</v>
      </c>
      <c r="E32" s="144">
        <f t="shared" si="1"/>
        <v>0</v>
      </c>
      <c r="F32" s="129" t="str">
        <f t="shared" si="2"/>
        <v/>
      </c>
      <c r="G32" s="130" t="str">
        <f t="shared" si="2"/>
        <v/>
      </c>
      <c r="H32" s="126"/>
      <c r="I32" s="127"/>
      <c r="J32" s="144">
        <f t="shared" si="3"/>
        <v>0</v>
      </c>
      <c r="K32" s="144">
        <f t="shared" si="4"/>
        <v>0</v>
      </c>
      <c r="L32" s="129" t="str">
        <f t="shared" si="5"/>
        <v/>
      </c>
      <c r="M32" s="130" t="str">
        <f t="shared" si="5"/>
        <v/>
      </c>
      <c r="N32" s="131" t="str">
        <f t="shared" si="6"/>
        <v/>
      </c>
      <c r="O32" s="132" t="str">
        <f t="shared" si="7"/>
        <v/>
      </c>
      <c r="P32" s="129" t="str">
        <f t="shared" si="8"/>
        <v/>
      </c>
      <c r="Q32" s="132" t="str">
        <f t="shared" si="9"/>
        <v/>
      </c>
      <c r="R32" s="340">
        <f t="shared" si="10"/>
        <v>0</v>
      </c>
      <c r="S32" s="341"/>
      <c r="T32" s="340">
        <f t="shared" si="11"/>
        <v>0</v>
      </c>
      <c r="U32" s="341"/>
      <c r="V32" s="340">
        <f t="shared" si="12"/>
        <v>0</v>
      </c>
      <c r="W32" s="342"/>
      <c r="X32" s="133"/>
      <c r="Y32" s="134">
        <f t="shared" si="13"/>
        <v>0</v>
      </c>
      <c r="Z32" s="135" t="str">
        <f t="shared" si="14"/>
        <v/>
      </c>
      <c r="AB32" s="37">
        <f t="shared" si="15"/>
        <v>-7</v>
      </c>
      <c r="AC32" s="37">
        <f t="shared" si="16"/>
        <v>0</v>
      </c>
      <c r="AD32" s="37">
        <f t="shared" si="17"/>
        <v>-8</v>
      </c>
      <c r="AE32" s="37">
        <f t="shared" si="16"/>
        <v>0</v>
      </c>
      <c r="AF32" s="37">
        <f t="shared" si="18"/>
        <v>0</v>
      </c>
      <c r="AG32" s="37"/>
      <c r="AH32" s="136"/>
    </row>
    <row r="33" spans="1:34" ht="17.5" customHeight="1">
      <c r="A33" s="38" t="s">
        <v>109</v>
      </c>
      <c r="B33" s="126"/>
      <c r="C33" s="127"/>
      <c r="D33" s="144">
        <f t="shared" si="0"/>
        <v>0</v>
      </c>
      <c r="E33" s="144">
        <f t="shared" si="1"/>
        <v>0</v>
      </c>
      <c r="F33" s="129" t="str">
        <f t="shared" si="2"/>
        <v/>
      </c>
      <c r="G33" s="130" t="str">
        <f t="shared" si="2"/>
        <v/>
      </c>
      <c r="H33" s="126"/>
      <c r="I33" s="127"/>
      <c r="J33" s="144">
        <f t="shared" si="3"/>
        <v>0</v>
      </c>
      <c r="K33" s="144">
        <f t="shared" si="4"/>
        <v>0</v>
      </c>
      <c r="L33" s="129" t="str">
        <f t="shared" si="5"/>
        <v/>
      </c>
      <c r="M33" s="130" t="str">
        <f t="shared" si="5"/>
        <v/>
      </c>
      <c r="N33" s="131" t="str">
        <f t="shared" si="6"/>
        <v/>
      </c>
      <c r="O33" s="132" t="str">
        <f t="shared" si="7"/>
        <v/>
      </c>
      <c r="P33" s="129" t="str">
        <f t="shared" si="8"/>
        <v/>
      </c>
      <c r="Q33" s="132" t="str">
        <f t="shared" si="9"/>
        <v/>
      </c>
      <c r="R33" s="326">
        <f t="shared" si="10"/>
        <v>0</v>
      </c>
      <c r="S33" s="327"/>
      <c r="T33" s="326">
        <f t="shared" si="11"/>
        <v>0</v>
      </c>
      <c r="U33" s="327"/>
      <c r="V33" s="326">
        <f t="shared" si="12"/>
        <v>0</v>
      </c>
      <c r="W33" s="328"/>
      <c r="X33" s="133"/>
      <c r="Y33" s="134">
        <f t="shared" si="13"/>
        <v>0</v>
      </c>
      <c r="Z33" s="135" t="str">
        <f t="shared" si="14"/>
        <v/>
      </c>
      <c r="AB33" s="37">
        <f t="shared" si="15"/>
        <v>-7</v>
      </c>
      <c r="AC33" s="37">
        <f t="shared" si="16"/>
        <v>0</v>
      </c>
      <c r="AD33" s="37">
        <f t="shared" si="17"/>
        <v>-8</v>
      </c>
      <c r="AE33" s="37">
        <f t="shared" si="16"/>
        <v>0</v>
      </c>
      <c r="AF33" s="37">
        <f t="shared" si="18"/>
        <v>0</v>
      </c>
      <c r="AG33" s="37"/>
      <c r="AH33" s="136"/>
    </row>
    <row r="34" spans="1:34" ht="17.5" customHeight="1">
      <c r="A34" s="38" t="s">
        <v>110</v>
      </c>
      <c r="B34" s="126"/>
      <c r="C34" s="127"/>
      <c r="D34" s="144">
        <f t="shared" si="0"/>
        <v>0</v>
      </c>
      <c r="E34" s="144">
        <f t="shared" si="1"/>
        <v>0</v>
      </c>
      <c r="F34" s="129" t="str">
        <f t="shared" si="2"/>
        <v/>
      </c>
      <c r="G34" s="130" t="str">
        <f t="shared" si="2"/>
        <v/>
      </c>
      <c r="H34" s="126"/>
      <c r="I34" s="127"/>
      <c r="J34" s="144">
        <f t="shared" si="3"/>
        <v>0</v>
      </c>
      <c r="K34" s="144">
        <f t="shared" si="4"/>
        <v>0</v>
      </c>
      <c r="L34" s="129" t="str">
        <f t="shared" si="5"/>
        <v/>
      </c>
      <c r="M34" s="130" t="str">
        <f t="shared" si="5"/>
        <v/>
      </c>
      <c r="N34" s="131" t="str">
        <f t="shared" si="6"/>
        <v/>
      </c>
      <c r="O34" s="132" t="str">
        <f t="shared" si="7"/>
        <v/>
      </c>
      <c r="P34" s="129" t="str">
        <f t="shared" si="8"/>
        <v/>
      </c>
      <c r="Q34" s="132" t="str">
        <f t="shared" si="9"/>
        <v/>
      </c>
      <c r="R34" s="337">
        <f t="shared" si="10"/>
        <v>0</v>
      </c>
      <c r="S34" s="338"/>
      <c r="T34" s="337">
        <f t="shared" si="11"/>
        <v>0</v>
      </c>
      <c r="U34" s="338"/>
      <c r="V34" s="337">
        <f t="shared" si="12"/>
        <v>0</v>
      </c>
      <c r="W34" s="339"/>
      <c r="X34" s="133"/>
      <c r="Y34" s="134">
        <f t="shared" si="13"/>
        <v>0</v>
      </c>
      <c r="Z34" s="135" t="str">
        <f t="shared" si="14"/>
        <v/>
      </c>
      <c r="AB34" s="37">
        <f t="shared" si="15"/>
        <v>-7</v>
      </c>
      <c r="AC34" s="37">
        <f t="shared" si="16"/>
        <v>0</v>
      </c>
      <c r="AD34" s="37">
        <f t="shared" si="17"/>
        <v>-8</v>
      </c>
      <c r="AE34" s="37">
        <f t="shared" si="16"/>
        <v>0</v>
      </c>
      <c r="AF34" s="37">
        <f t="shared" si="18"/>
        <v>0</v>
      </c>
      <c r="AG34" s="37"/>
      <c r="AH34" s="136"/>
    </row>
    <row r="35" spans="1:34" ht="17.5" customHeight="1">
      <c r="A35" s="38" t="s">
        <v>111</v>
      </c>
      <c r="B35" s="126"/>
      <c r="C35" s="127"/>
      <c r="D35" s="144">
        <f t="shared" si="0"/>
        <v>0</v>
      </c>
      <c r="E35" s="144">
        <f t="shared" si="1"/>
        <v>0</v>
      </c>
      <c r="F35" s="129" t="str">
        <f t="shared" si="2"/>
        <v/>
      </c>
      <c r="G35" s="130" t="str">
        <f t="shared" si="2"/>
        <v/>
      </c>
      <c r="H35" s="126"/>
      <c r="I35" s="127"/>
      <c r="J35" s="144">
        <f t="shared" si="3"/>
        <v>0</v>
      </c>
      <c r="K35" s="144">
        <f t="shared" si="4"/>
        <v>0</v>
      </c>
      <c r="L35" s="129" t="str">
        <f t="shared" si="5"/>
        <v/>
      </c>
      <c r="M35" s="130" t="str">
        <f t="shared" si="5"/>
        <v/>
      </c>
      <c r="N35" s="131" t="str">
        <f t="shared" si="6"/>
        <v/>
      </c>
      <c r="O35" s="132" t="str">
        <f t="shared" si="7"/>
        <v/>
      </c>
      <c r="P35" s="129" t="str">
        <f t="shared" si="8"/>
        <v/>
      </c>
      <c r="Q35" s="132" t="str">
        <f t="shared" si="9"/>
        <v/>
      </c>
      <c r="R35" s="326">
        <f t="shared" si="10"/>
        <v>0</v>
      </c>
      <c r="S35" s="327"/>
      <c r="T35" s="326">
        <f t="shared" si="11"/>
        <v>0</v>
      </c>
      <c r="U35" s="327"/>
      <c r="V35" s="326">
        <f t="shared" si="12"/>
        <v>0</v>
      </c>
      <c r="W35" s="328"/>
      <c r="X35" s="133"/>
      <c r="Y35" s="134">
        <f t="shared" si="13"/>
        <v>0</v>
      </c>
      <c r="Z35" s="135" t="str">
        <f t="shared" si="14"/>
        <v/>
      </c>
      <c r="AB35" s="37">
        <f t="shared" si="15"/>
        <v>-7</v>
      </c>
      <c r="AC35" s="37">
        <f t="shared" si="16"/>
        <v>0</v>
      </c>
      <c r="AD35" s="37">
        <f t="shared" si="17"/>
        <v>-8</v>
      </c>
      <c r="AE35" s="37">
        <f t="shared" si="16"/>
        <v>0</v>
      </c>
      <c r="AF35" s="37">
        <f t="shared" si="18"/>
        <v>0</v>
      </c>
      <c r="AG35" s="37"/>
      <c r="AH35" s="136"/>
    </row>
    <row r="36" spans="1:34" ht="17.5" customHeight="1">
      <c r="A36" s="38" t="s">
        <v>112</v>
      </c>
      <c r="B36" s="126">
        <v>10</v>
      </c>
      <c r="C36" s="127">
        <v>0</v>
      </c>
      <c r="D36" s="144">
        <f t="shared" si="0"/>
        <v>10</v>
      </c>
      <c r="E36" s="144">
        <f t="shared" si="1"/>
        <v>0</v>
      </c>
      <c r="F36" s="129">
        <f t="shared" si="2"/>
        <v>10</v>
      </c>
      <c r="G36" s="130">
        <f t="shared" si="2"/>
        <v>0</v>
      </c>
      <c r="H36" s="126">
        <v>19</v>
      </c>
      <c r="I36" s="127">
        <v>15</v>
      </c>
      <c r="J36" s="144">
        <f t="shared" si="3"/>
        <v>19</v>
      </c>
      <c r="K36" s="144">
        <f t="shared" si="4"/>
        <v>15</v>
      </c>
      <c r="L36" s="129">
        <f t="shared" si="5"/>
        <v>19</v>
      </c>
      <c r="M36" s="130">
        <f t="shared" si="5"/>
        <v>15</v>
      </c>
      <c r="N36" s="131">
        <f t="shared" si="6"/>
        <v>10</v>
      </c>
      <c r="O36" s="132">
        <f t="shared" si="7"/>
        <v>0</v>
      </c>
      <c r="P36" s="129">
        <f t="shared" si="8"/>
        <v>19</v>
      </c>
      <c r="Q36" s="132">
        <f t="shared" si="9"/>
        <v>0.25</v>
      </c>
      <c r="R36" s="326">
        <f t="shared" si="10"/>
        <v>10</v>
      </c>
      <c r="S36" s="327"/>
      <c r="T36" s="326">
        <f t="shared" si="11"/>
        <v>19.25</v>
      </c>
      <c r="U36" s="327"/>
      <c r="V36" s="326">
        <f t="shared" si="12"/>
        <v>9.25</v>
      </c>
      <c r="W36" s="328"/>
      <c r="X36" s="133">
        <v>1</v>
      </c>
      <c r="Y36" s="134">
        <f t="shared" si="13"/>
        <v>8.25</v>
      </c>
      <c r="Z36" s="135">
        <f t="shared" si="14"/>
        <v>0.25</v>
      </c>
      <c r="AB36" s="37">
        <f t="shared" si="15"/>
        <v>1.25</v>
      </c>
      <c r="AC36" s="37">
        <f t="shared" si="16"/>
        <v>1.25</v>
      </c>
      <c r="AD36" s="37">
        <f t="shared" si="17"/>
        <v>0.25</v>
      </c>
      <c r="AE36" s="37">
        <f t="shared" si="16"/>
        <v>0.25</v>
      </c>
      <c r="AF36" s="37">
        <f t="shared" si="18"/>
        <v>1</v>
      </c>
      <c r="AG36" s="37"/>
      <c r="AH36" s="136"/>
    </row>
    <row r="37" spans="1:34" ht="17.5" customHeight="1">
      <c r="A37" s="38" t="s">
        <v>113</v>
      </c>
      <c r="B37" s="126">
        <v>10</v>
      </c>
      <c r="C37" s="127">
        <v>0</v>
      </c>
      <c r="D37" s="144">
        <f t="shared" si="0"/>
        <v>10</v>
      </c>
      <c r="E37" s="144">
        <f t="shared" si="1"/>
        <v>0</v>
      </c>
      <c r="F37" s="129">
        <f t="shared" si="2"/>
        <v>10</v>
      </c>
      <c r="G37" s="130">
        <f t="shared" si="2"/>
        <v>0</v>
      </c>
      <c r="H37" s="126">
        <v>19</v>
      </c>
      <c r="I37" s="127">
        <v>15</v>
      </c>
      <c r="J37" s="144">
        <f t="shared" si="3"/>
        <v>19</v>
      </c>
      <c r="K37" s="144">
        <f t="shared" si="4"/>
        <v>15</v>
      </c>
      <c r="L37" s="129">
        <f t="shared" si="5"/>
        <v>19</v>
      </c>
      <c r="M37" s="130">
        <f t="shared" si="5"/>
        <v>15</v>
      </c>
      <c r="N37" s="131">
        <f t="shared" si="6"/>
        <v>10</v>
      </c>
      <c r="O37" s="132">
        <f t="shared" si="7"/>
        <v>0</v>
      </c>
      <c r="P37" s="129">
        <f t="shared" si="8"/>
        <v>19</v>
      </c>
      <c r="Q37" s="132">
        <f t="shared" si="9"/>
        <v>0.25</v>
      </c>
      <c r="R37" s="340">
        <f t="shared" si="10"/>
        <v>10</v>
      </c>
      <c r="S37" s="341"/>
      <c r="T37" s="340">
        <f t="shared" si="11"/>
        <v>19.25</v>
      </c>
      <c r="U37" s="341"/>
      <c r="V37" s="340">
        <f t="shared" si="12"/>
        <v>9.25</v>
      </c>
      <c r="W37" s="342"/>
      <c r="X37" s="133">
        <v>1</v>
      </c>
      <c r="Y37" s="134">
        <f t="shared" si="13"/>
        <v>8.25</v>
      </c>
      <c r="Z37" s="135">
        <f t="shared" si="14"/>
        <v>0.25</v>
      </c>
      <c r="AB37" s="37">
        <f t="shared" si="15"/>
        <v>1.25</v>
      </c>
      <c r="AC37" s="37">
        <f t="shared" si="16"/>
        <v>1.25</v>
      </c>
      <c r="AD37" s="37">
        <f t="shared" si="17"/>
        <v>0.25</v>
      </c>
      <c r="AE37" s="37">
        <f t="shared" si="16"/>
        <v>0.25</v>
      </c>
      <c r="AF37" s="37">
        <f t="shared" si="18"/>
        <v>1</v>
      </c>
      <c r="AG37" s="37"/>
      <c r="AH37" s="136"/>
    </row>
    <row r="38" spans="1:34" ht="17.5" customHeight="1">
      <c r="A38" s="38" t="s">
        <v>114</v>
      </c>
      <c r="B38" s="126">
        <v>10</v>
      </c>
      <c r="C38" s="127">
        <v>0</v>
      </c>
      <c r="D38" s="144">
        <f t="shared" si="0"/>
        <v>10</v>
      </c>
      <c r="E38" s="144">
        <f t="shared" si="1"/>
        <v>0</v>
      </c>
      <c r="F38" s="129">
        <f t="shared" si="2"/>
        <v>10</v>
      </c>
      <c r="G38" s="130">
        <f t="shared" si="2"/>
        <v>0</v>
      </c>
      <c r="H38" s="126">
        <v>20</v>
      </c>
      <c r="I38" s="127">
        <v>30</v>
      </c>
      <c r="J38" s="144">
        <f t="shared" si="3"/>
        <v>20</v>
      </c>
      <c r="K38" s="144">
        <f t="shared" si="4"/>
        <v>30</v>
      </c>
      <c r="L38" s="129">
        <f t="shared" si="5"/>
        <v>20</v>
      </c>
      <c r="M38" s="130">
        <f t="shared" si="5"/>
        <v>30</v>
      </c>
      <c r="N38" s="131">
        <f t="shared" si="6"/>
        <v>10</v>
      </c>
      <c r="O38" s="132">
        <f t="shared" si="7"/>
        <v>0</v>
      </c>
      <c r="P38" s="129">
        <f t="shared" si="8"/>
        <v>20</v>
      </c>
      <c r="Q38" s="132">
        <f t="shared" si="9"/>
        <v>0.5</v>
      </c>
      <c r="R38" s="337">
        <f t="shared" si="10"/>
        <v>10</v>
      </c>
      <c r="S38" s="338"/>
      <c r="T38" s="337">
        <f t="shared" si="11"/>
        <v>20.5</v>
      </c>
      <c r="U38" s="338"/>
      <c r="V38" s="337">
        <f t="shared" si="12"/>
        <v>10.5</v>
      </c>
      <c r="W38" s="339"/>
      <c r="X38" s="133">
        <v>1</v>
      </c>
      <c r="Y38" s="134">
        <f t="shared" si="13"/>
        <v>9.5</v>
      </c>
      <c r="Z38" s="135">
        <f t="shared" si="14"/>
        <v>1.5</v>
      </c>
      <c r="AB38" s="37">
        <f t="shared" si="15"/>
        <v>2.5</v>
      </c>
      <c r="AC38" s="37">
        <f t="shared" si="16"/>
        <v>2.5</v>
      </c>
      <c r="AD38" s="37">
        <f t="shared" si="17"/>
        <v>1.5</v>
      </c>
      <c r="AE38" s="37">
        <f t="shared" si="16"/>
        <v>1.5</v>
      </c>
      <c r="AF38" s="37">
        <f t="shared" si="18"/>
        <v>1</v>
      </c>
      <c r="AG38" s="37"/>
      <c r="AH38" s="136"/>
    </row>
    <row r="39" spans="1:34" ht="17.5" customHeight="1">
      <c r="A39" s="38" t="s">
        <v>115</v>
      </c>
      <c r="B39" s="126">
        <v>10</v>
      </c>
      <c r="C39" s="127">
        <v>0</v>
      </c>
      <c r="D39" s="144">
        <f t="shared" si="0"/>
        <v>10</v>
      </c>
      <c r="E39" s="144">
        <f t="shared" si="1"/>
        <v>0</v>
      </c>
      <c r="F39" s="129">
        <f t="shared" si="2"/>
        <v>10</v>
      </c>
      <c r="G39" s="130">
        <f t="shared" si="2"/>
        <v>0</v>
      </c>
      <c r="H39" s="126">
        <v>19</v>
      </c>
      <c r="I39" s="127">
        <v>45</v>
      </c>
      <c r="J39" s="144">
        <f t="shared" si="3"/>
        <v>19</v>
      </c>
      <c r="K39" s="144">
        <f t="shared" si="4"/>
        <v>45</v>
      </c>
      <c r="L39" s="129">
        <f t="shared" si="5"/>
        <v>19</v>
      </c>
      <c r="M39" s="130">
        <f t="shared" si="5"/>
        <v>45</v>
      </c>
      <c r="N39" s="131">
        <f t="shared" si="6"/>
        <v>10</v>
      </c>
      <c r="O39" s="132">
        <f t="shared" si="7"/>
        <v>0</v>
      </c>
      <c r="P39" s="129">
        <f t="shared" si="8"/>
        <v>19</v>
      </c>
      <c r="Q39" s="132">
        <f t="shared" si="9"/>
        <v>0.75</v>
      </c>
      <c r="R39" s="326">
        <f t="shared" si="10"/>
        <v>10</v>
      </c>
      <c r="S39" s="327"/>
      <c r="T39" s="326">
        <f t="shared" si="11"/>
        <v>19.75</v>
      </c>
      <c r="U39" s="327"/>
      <c r="V39" s="326">
        <f t="shared" si="12"/>
        <v>9.75</v>
      </c>
      <c r="W39" s="328"/>
      <c r="X39" s="133">
        <v>1</v>
      </c>
      <c r="Y39" s="134">
        <f t="shared" si="13"/>
        <v>8.75</v>
      </c>
      <c r="Z39" s="135">
        <f t="shared" si="14"/>
        <v>0.75</v>
      </c>
      <c r="AB39" s="37">
        <f t="shared" si="15"/>
        <v>1.75</v>
      </c>
      <c r="AC39" s="37">
        <f t="shared" si="16"/>
        <v>1.75</v>
      </c>
      <c r="AD39" s="37">
        <f t="shared" si="17"/>
        <v>0.75</v>
      </c>
      <c r="AE39" s="37">
        <f t="shared" si="16"/>
        <v>0.75</v>
      </c>
      <c r="AF39" s="37">
        <f t="shared" si="18"/>
        <v>1</v>
      </c>
      <c r="AG39" s="37"/>
      <c r="AH39" s="136"/>
    </row>
    <row r="40" spans="1:34" ht="17.5" customHeight="1">
      <c r="A40" s="38" t="s">
        <v>116</v>
      </c>
      <c r="B40" s="126">
        <v>10</v>
      </c>
      <c r="C40" s="127">
        <v>0</v>
      </c>
      <c r="D40" s="144">
        <f t="shared" si="0"/>
        <v>10</v>
      </c>
      <c r="E40" s="144">
        <f t="shared" si="1"/>
        <v>0</v>
      </c>
      <c r="F40" s="129">
        <f t="shared" si="2"/>
        <v>10</v>
      </c>
      <c r="G40" s="130">
        <f t="shared" si="2"/>
        <v>0</v>
      </c>
      <c r="H40" s="126">
        <v>20</v>
      </c>
      <c r="I40" s="127">
        <v>0</v>
      </c>
      <c r="J40" s="144">
        <f t="shared" si="3"/>
        <v>20</v>
      </c>
      <c r="K40" s="144">
        <f t="shared" si="4"/>
        <v>0</v>
      </c>
      <c r="L40" s="129">
        <f t="shared" si="5"/>
        <v>20</v>
      </c>
      <c r="M40" s="130">
        <f t="shared" si="5"/>
        <v>0</v>
      </c>
      <c r="N40" s="131">
        <f t="shared" si="6"/>
        <v>10</v>
      </c>
      <c r="O40" s="132">
        <f t="shared" si="7"/>
        <v>0</v>
      </c>
      <c r="P40" s="129">
        <f t="shared" si="8"/>
        <v>20</v>
      </c>
      <c r="Q40" s="132">
        <f t="shared" si="9"/>
        <v>0</v>
      </c>
      <c r="R40" s="326">
        <f t="shared" si="10"/>
        <v>10</v>
      </c>
      <c r="S40" s="327"/>
      <c r="T40" s="326">
        <f t="shared" si="11"/>
        <v>20</v>
      </c>
      <c r="U40" s="327"/>
      <c r="V40" s="326">
        <f t="shared" si="12"/>
        <v>10</v>
      </c>
      <c r="W40" s="328"/>
      <c r="X40" s="133">
        <v>1</v>
      </c>
      <c r="Y40" s="134">
        <f t="shared" si="13"/>
        <v>9</v>
      </c>
      <c r="Z40" s="135">
        <f t="shared" si="14"/>
        <v>1</v>
      </c>
      <c r="AB40" s="37">
        <f t="shared" si="15"/>
        <v>2</v>
      </c>
      <c r="AC40" s="37">
        <f t="shared" si="16"/>
        <v>2</v>
      </c>
      <c r="AD40" s="37">
        <f t="shared" si="17"/>
        <v>1</v>
      </c>
      <c r="AE40" s="37">
        <f t="shared" si="16"/>
        <v>1</v>
      </c>
      <c r="AF40" s="37">
        <f t="shared" si="18"/>
        <v>1</v>
      </c>
      <c r="AG40" s="37"/>
      <c r="AH40" s="136"/>
    </row>
    <row r="41" spans="1:34" ht="17.5" customHeight="1">
      <c r="A41" s="38" t="s">
        <v>117</v>
      </c>
      <c r="B41" s="126"/>
      <c r="C41" s="127"/>
      <c r="D41" s="144">
        <f t="shared" si="0"/>
        <v>0</v>
      </c>
      <c r="E41" s="144">
        <f t="shared" si="1"/>
        <v>0</v>
      </c>
      <c r="F41" s="129" t="str">
        <f t="shared" si="2"/>
        <v/>
      </c>
      <c r="G41" s="130" t="str">
        <f t="shared" si="2"/>
        <v/>
      </c>
      <c r="H41" s="126"/>
      <c r="I41" s="127"/>
      <c r="J41" s="144">
        <f t="shared" si="3"/>
        <v>0</v>
      </c>
      <c r="K41" s="144">
        <f t="shared" si="4"/>
        <v>0</v>
      </c>
      <c r="L41" s="129" t="str">
        <f t="shared" si="5"/>
        <v/>
      </c>
      <c r="M41" s="130" t="str">
        <f t="shared" si="5"/>
        <v/>
      </c>
      <c r="N41" s="131" t="str">
        <f t="shared" si="6"/>
        <v/>
      </c>
      <c r="O41" s="132" t="str">
        <f t="shared" si="7"/>
        <v/>
      </c>
      <c r="P41" s="129" t="str">
        <f t="shared" si="8"/>
        <v/>
      </c>
      <c r="Q41" s="132" t="str">
        <f t="shared" si="9"/>
        <v/>
      </c>
      <c r="R41" s="326">
        <f t="shared" si="10"/>
        <v>0</v>
      </c>
      <c r="S41" s="327"/>
      <c r="T41" s="326">
        <f t="shared" si="11"/>
        <v>0</v>
      </c>
      <c r="U41" s="327"/>
      <c r="V41" s="326">
        <f t="shared" si="12"/>
        <v>0</v>
      </c>
      <c r="W41" s="328"/>
      <c r="X41" s="133"/>
      <c r="Y41" s="134">
        <f t="shared" si="13"/>
        <v>0</v>
      </c>
      <c r="Z41" s="135" t="str">
        <f t="shared" si="14"/>
        <v/>
      </c>
      <c r="AB41" s="37">
        <f t="shared" si="15"/>
        <v>-7</v>
      </c>
      <c r="AC41" s="37">
        <f t="shared" si="16"/>
        <v>0</v>
      </c>
      <c r="AD41" s="37">
        <f t="shared" si="17"/>
        <v>-8</v>
      </c>
      <c r="AE41" s="37">
        <f t="shared" si="16"/>
        <v>0</v>
      </c>
      <c r="AF41" s="37">
        <f t="shared" si="18"/>
        <v>0</v>
      </c>
      <c r="AG41" s="37"/>
      <c r="AH41" s="136"/>
    </row>
    <row r="42" spans="1:34" ht="17.5" customHeight="1">
      <c r="A42" s="38" t="s">
        <v>118</v>
      </c>
      <c r="B42" s="126"/>
      <c r="C42" s="127"/>
      <c r="D42" s="144">
        <f t="shared" si="0"/>
        <v>0</v>
      </c>
      <c r="E42" s="144">
        <f t="shared" si="1"/>
        <v>0</v>
      </c>
      <c r="F42" s="129" t="str">
        <f t="shared" si="2"/>
        <v/>
      </c>
      <c r="G42" s="130" t="str">
        <f t="shared" si="2"/>
        <v/>
      </c>
      <c r="H42" s="126"/>
      <c r="I42" s="127"/>
      <c r="J42" s="144">
        <f t="shared" si="3"/>
        <v>0</v>
      </c>
      <c r="K42" s="144">
        <f t="shared" si="4"/>
        <v>0</v>
      </c>
      <c r="L42" s="129" t="str">
        <f t="shared" si="5"/>
        <v/>
      </c>
      <c r="M42" s="130" t="str">
        <f t="shared" si="5"/>
        <v/>
      </c>
      <c r="N42" s="131" t="str">
        <f t="shared" si="6"/>
        <v/>
      </c>
      <c r="O42" s="132" t="str">
        <f t="shared" si="7"/>
        <v/>
      </c>
      <c r="P42" s="129" t="str">
        <f t="shared" si="8"/>
        <v/>
      </c>
      <c r="Q42" s="132" t="str">
        <f t="shared" si="9"/>
        <v/>
      </c>
      <c r="R42" s="326">
        <f t="shared" si="10"/>
        <v>0</v>
      </c>
      <c r="S42" s="327"/>
      <c r="T42" s="326">
        <f t="shared" si="11"/>
        <v>0</v>
      </c>
      <c r="U42" s="327"/>
      <c r="V42" s="326">
        <f t="shared" si="12"/>
        <v>0</v>
      </c>
      <c r="W42" s="328"/>
      <c r="X42" s="133"/>
      <c r="Y42" s="134">
        <f t="shared" si="13"/>
        <v>0</v>
      </c>
      <c r="Z42" s="135" t="str">
        <f t="shared" si="14"/>
        <v/>
      </c>
      <c r="AB42" s="37">
        <f t="shared" si="15"/>
        <v>-7</v>
      </c>
      <c r="AC42" s="37">
        <f t="shared" si="16"/>
        <v>0</v>
      </c>
      <c r="AD42" s="37">
        <f t="shared" si="17"/>
        <v>-8</v>
      </c>
      <c r="AE42" s="37">
        <f t="shared" si="16"/>
        <v>0</v>
      </c>
      <c r="AF42" s="37">
        <f t="shared" si="18"/>
        <v>0</v>
      </c>
      <c r="AG42" s="37"/>
      <c r="AH42" s="136"/>
    </row>
    <row r="43" spans="1:34" ht="17.5" customHeight="1">
      <c r="A43" s="38" t="s">
        <v>119</v>
      </c>
      <c r="B43" s="126">
        <v>10</v>
      </c>
      <c r="C43" s="127">
        <v>0</v>
      </c>
      <c r="D43" s="144">
        <f t="shared" si="0"/>
        <v>10</v>
      </c>
      <c r="E43" s="144">
        <f t="shared" si="1"/>
        <v>0</v>
      </c>
      <c r="F43" s="129">
        <f t="shared" si="2"/>
        <v>10</v>
      </c>
      <c r="G43" s="130">
        <f t="shared" si="2"/>
        <v>0</v>
      </c>
      <c r="H43" s="126">
        <v>19</v>
      </c>
      <c r="I43" s="127">
        <v>45</v>
      </c>
      <c r="J43" s="144">
        <f t="shared" si="3"/>
        <v>19</v>
      </c>
      <c r="K43" s="144">
        <f t="shared" si="4"/>
        <v>45</v>
      </c>
      <c r="L43" s="129">
        <f t="shared" si="5"/>
        <v>19</v>
      </c>
      <c r="M43" s="130">
        <f t="shared" si="5"/>
        <v>45</v>
      </c>
      <c r="N43" s="131">
        <f t="shared" si="6"/>
        <v>10</v>
      </c>
      <c r="O43" s="132">
        <f t="shared" si="7"/>
        <v>0</v>
      </c>
      <c r="P43" s="129">
        <f t="shared" si="8"/>
        <v>19</v>
      </c>
      <c r="Q43" s="132">
        <f t="shared" si="9"/>
        <v>0.75</v>
      </c>
      <c r="R43" s="326">
        <f t="shared" si="10"/>
        <v>10</v>
      </c>
      <c r="S43" s="327"/>
      <c r="T43" s="326">
        <f t="shared" si="11"/>
        <v>19.75</v>
      </c>
      <c r="U43" s="327"/>
      <c r="V43" s="326">
        <f t="shared" si="12"/>
        <v>9.75</v>
      </c>
      <c r="W43" s="328"/>
      <c r="X43" s="133">
        <v>1</v>
      </c>
      <c r="Y43" s="134">
        <f t="shared" si="13"/>
        <v>8.75</v>
      </c>
      <c r="Z43" s="135">
        <f t="shared" si="14"/>
        <v>0.75</v>
      </c>
      <c r="AB43" s="37">
        <f t="shared" si="15"/>
        <v>1.75</v>
      </c>
      <c r="AC43" s="37">
        <f t="shared" si="16"/>
        <v>1.75</v>
      </c>
      <c r="AD43" s="37">
        <f t="shared" si="17"/>
        <v>0.75</v>
      </c>
      <c r="AE43" s="37">
        <f t="shared" si="16"/>
        <v>0.75</v>
      </c>
      <c r="AF43" s="37">
        <f t="shared" si="18"/>
        <v>1</v>
      </c>
      <c r="AG43" s="37"/>
      <c r="AH43" s="136"/>
    </row>
    <row r="44" spans="1:34" ht="17.5" customHeight="1">
      <c r="A44" s="38" t="s">
        <v>120</v>
      </c>
      <c r="B44" s="126">
        <v>10</v>
      </c>
      <c r="C44" s="127">
        <v>0</v>
      </c>
      <c r="D44" s="144">
        <f t="shared" si="0"/>
        <v>10</v>
      </c>
      <c r="E44" s="144">
        <f t="shared" si="1"/>
        <v>0</v>
      </c>
      <c r="F44" s="129">
        <f t="shared" si="2"/>
        <v>10</v>
      </c>
      <c r="G44" s="130">
        <f t="shared" si="2"/>
        <v>0</v>
      </c>
      <c r="H44" s="126">
        <v>19</v>
      </c>
      <c r="I44" s="127">
        <v>30</v>
      </c>
      <c r="J44" s="144">
        <f t="shared" si="3"/>
        <v>19</v>
      </c>
      <c r="K44" s="144">
        <f t="shared" si="4"/>
        <v>30</v>
      </c>
      <c r="L44" s="129">
        <f t="shared" si="5"/>
        <v>19</v>
      </c>
      <c r="M44" s="130">
        <f t="shared" si="5"/>
        <v>30</v>
      </c>
      <c r="N44" s="131">
        <f t="shared" si="6"/>
        <v>10</v>
      </c>
      <c r="O44" s="132">
        <f t="shared" si="7"/>
        <v>0</v>
      </c>
      <c r="P44" s="129">
        <f t="shared" si="8"/>
        <v>19</v>
      </c>
      <c r="Q44" s="132">
        <f t="shared" si="9"/>
        <v>0.5</v>
      </c>
      <c r="R44" s="340">
        <f t="shared" si="10"/>
        <v>10</v>
      </c>
      <c r="S44" s="341"/>
      <c r="T44" s="340">
        <f t="shared" si="11"/>
        <v>19.5</v>
      </c>
      <c r="U44" s="341"/>
      <c r="V44" s="340">
        <f t="shared" si="12"/>
        <v>9.5</v>
      </c>
      <c r="W44" s="342"/>
      <c r="X44" s="133">
        <v>1</v>
      </c>
      <c r="Y44" s="134">
        <f t="shared" si="13"/>
        <v>8.5</v>
      </c>
      <c r="Z44" s="135">
        <f t="shared" si="14"/>
        <v>0.5</v>
      </c>
      <c r="AB44" s="37">
        <f t="shared" si="15"/>
        <v>1.5</v>
      </c>
      <c r="AC44" s="37">
        <f t="shared" si="16"/>
        <v>1.5</v>
      </c>
      <c r="AD44" s="37">
        <f t="shared" si="17"/>
        <v>0.5</v>
      </c>
      <c r="AE44" s="37">
        <f t="shared" si="16"/>
        <v>0.5</v>
      </c>
      <c r="AF44" s="37">
        <f t="shared" si="18"/>
        <v>1</v>
      </c>
      <c r="AG44" s="37"/>
      <c r="AH44" s="136"/>
    </row>
    <row r="45" spans="1:34" ht="17.5" customHeight="1">
      <c r="A45" s="38" t="s">
        <v>121</v>
      </c>
      <c r="B45" s="126">
        <v>10</v>
      </c>
      <c r="C45" s="127">
        <v>0</v>
      </c>
      <c r="D45" s="144">
        <f t="shared" si="0"/>
        <v>10</v>
      </c>
      <c r="E45" s="144">
        <f t="shared" si="1"/>
        <v>0</v>
      </c>
      <c r="F45" s="129">
        <f t="shared" si="2"/>
        <v>10</v>
      </c>
      <c r="G45" s="130">
        <f t="shared" si="2"/>
        <v>0</v>
      </c>
      <c r="H45" s="126">
        <v>21</v>
      </c>
      <c r="I45" s="127">
        <v>0</v>
      </c>
      <c r="J45" s="144">
        <f t="shared" si="3"/>
        <v>21</v>
      </c>
      <c r="K45" s="144">
        <f t="shared" si="4"/>
        <v>0</v>
      </c>
      <c r="L45" s="129">
        <f t="shared" si="5"/>
        <v>21</v>
      </c>
      <c r="M45" s="130">
        <f t="shared" si="5"/>
        <v>0</v>
      </c>
      <c r="N45" s="131">
        <f t="shared" si="6"/>
        <v>10</v>
      </c>
      <c r="O45" s="132">
        <f t="shared" si="7"/>
        <v>0</v>
      </c>
      <c r="P45" s="129">
        <f t="shared" si="8"/>
        <v>21</v>
      </c>
      <c r="Q45" s="132">
        <f t="shared" si="9"/>
        <v>0</v>
      </c>
      <c r="R45" s="337">
        <f t="shared" si="10"/>
        <v>10</v>
      </c>
      <c r="S45" s="338"/>
      <c r="T45" s="337">
        <f t="shared" si="11"/>
        <v>21</v>
      </c>
      <c r="U45" s="338"/>
      <c r="V45" s="337">
        <f t="shared" si="12"/>
        <v>11</v>
      </c>
      <c r="W45" s="339"/>
      <c r="X45" s="133">
        <v>1</v>
      </c>
      <c r="Y45" s="134">
        <f t="shared" si="13"/>
        <v>10</v>
      </c>
      <c r="Z45" s="135">
        <f t="shared" si="14"/>
        <v>2</v>
      </c>
      <c r="AB45" s="37">
        <f t="shared" si="15"/>
        <v>3</v>
      </c>
      <c r="AC45" s="37">
        <f t="shared" si="16"/>
        <v>3</v>
      </c>
      <c r="AD45" s="37">
        <f t="shared" si="17"/>
        <v>2</v>
      </c>
      <c r="AE45" s="37">
        <f t="shared" si="16"/>
        <v>2</v>
      </c>
      <c r="AF45" s="37">
        <f t="shared" si="18"/>
        <v>1</v>
      </c>
      <c r="AG45" s="37"/>
      <c r="AH45" s="136"/>
    </row>
    <row r="46" spans="1:34" ht="17.5" customHeight="1">
      <c r="A46" s="38" t="s">
        <v>122</v>
      </c>
      <c r="B46" s="126">
        <v>10</v>
      </c>
      <c r="C46" s="127">
        <v>0</v>
      </c>
      <c r="D46" s="144">
        <f t="shared" si="0"/>
        <v>10</v>
      </c>
      <c r="E46" s="144">
        <f t="shared" si="1"/>
        <v>0</v>
      </c>
      <c r="F46" s="129">
        <f t="shared" ref="F46:G61" si="19">IF(B46="","",D46)</f>
        <v>10</v>
      </c>
      <c r="G46" s="130">
        <f t="shared" si="19"/>
        <v>0</v>
      </c>
      <c r="H46" s="126">
        <v>21</v>
      </c>
      <c r="I46" s="127">
        <v>0</v>
      </c>
      <c r="J46" s="144">
        <f t="shared" si="3"/>
        <v>21</v>
      </c>
      <c r="K46" s="144">
        <f t="shared" si="4"/>
        <v>0</v>
      </c>
      <c r="L46" s="129">
        <f t="shared" ref="L46:M61" si="20">IF(H46="","",J46)</f>
        <v>21</v>
      </c>
      <c r="M46" s="130">
        <f t="shared" si="20"/>
        <v>0</v>
      </c>
      <c r="N46" s="131">
        <f t="shared" si="6"/>
        <v>10</v>
      </c>
      <c r="O46" s="132">
        <f t="shared" si="7"/>
        <v>0</v>
      </c>
      <c r="P46" s="129">
        <f t="shared" si="8"/>
        <v>21</v>
      </c>
      <c r="Q46" s="132">
        <f t="shared" si="9"/>
        <v>0</v>
      </c>
      <c r="R46" s="326">
        <f t="shared" si="10"/>
        <v>10</v>
      </c>
      <c r="S46" s="327"/>
      <c r="T46" s="326">
        <f t="shared" si="11"/>
        <v>21</v>
      </c>
      <c r="U46" s="327"/>
      <c r="V46" s="326">
        <f t="shared" si="12"/>
        <v>11</v>
      </c>
      <c r="W46" s="328"/>
      <c r="X46" s="133">
        <v>1</v>
      </c>
      <c r="Y46" s="134">
        <f t="shared" si="13"/>
        <v>10</v>
      </c>
      <c r="Z46" s="135">
        <f t="shared" si="14"/>
        <v>2</v>
      </c>
      <c r="AB46" s="37">
        <f t="shared" si="15"/>
        <v>3</v>
      </c>
      <c r="AC46" s="37">
        <f t="shared" ref="AC46:AC61" si="21">IF(AB46&lt;0,0,AB46)</f>
        <v>3</v>
      </c>
      <c r="AD46" s="37">
        <f t="shared" si="17"/>
        <v>2</v>
      </c>
      <c r="AE46" s="37">
        <f t="shared" ref="AE46:AE61" si="22">IF(AD46&lt;0,0,AD46)</f>
        <v>2</v>
      </c>
      <c r="AF46" s="37">
        <f t="shared" si="18"/>
        <v>1</v>
      </c>
      <c r="AG46" s="37"/>
      <c r="AH46" s="136"/>
    </row>
    <row r="47" spans="1:34" ht="17.5" customHeight="1">
      <c r="A47" s="38" t="s">
        <v>123</v>
      </c>
      <c r="B47" s="126">
        <v>10</v>
      </c>
      <c r="C47" s="127">
        <v>0</v>
      </c>
      <c r="D47" s="144">
        <f t="shared" si="0"/>
        <v>10</v>
      </c>
      <c r="E47" s="144">
        <f t="shared" si="1"/>
        <v>0</v>
      </c>
      <c r="F47" s="129">
        <f t="shared" si="19"/>
        <v>10</v>
      </c>
      <c r="G47" s="130">
        <f t="shared" si="19"/>
        <v>0</v>
      </c>
      <c r="H47" s="126">
        <v>21</v>
      </c>
      <c r="I47" s="127">
        <v>45</v>
      </c>
      <c r="J47" s="144">
        <f t="shared" si="3"/>
        <v>21</v>
      </c>
      <c r="K47" s="144">
        <f t="shared" si="4"/>
        <v>45</v>
      </c>
      <c r="L47" s="129">
        <f t="shared" si="20"/>
        <v>21</v>
      </c>
      <c r="M47" s="130">
        <f t="shared" si="20"/>
        <v>45</v>
      </c>
      <c r="N47" s="131">
        <f t="shared" si="6"/>
        <v>10</v>
      </c>
      <c r="O47" s="132">
        <f t="shared" si="7"/>
        <v>0</v>
      </c>
      <c r="P47" s="129">
        <f t="shared" si="8"/>
        <v>21</v>
      </c>
      <c r="Q47" s="132">
        <f t="shared" si="9"/>
        <v>0.75</v>
      </c>
      <c r="R47" s="326">
        <f t="shared" si="10"/>
        <v>10</v>
      </c>
      <c r="S47" s="327"/>
      <c r="T47" s="326">
        <f t="shared" si="11"/>
        <v>21.75</v>
      </c>
      <c r="U47" s="327"/>
      <c r="V47" s="326">
        <f t="shared" si="12"/>
        <v>11.75</v>
      </c>
      <c r="W47" s="328"/>
      <c r="X47" s="133">
        <v>1</v>
      </c>
      <c r="Y47" s="134">
        <f t="shared" si="13"/>
        <v>10.75</v>
      </c>
      <c r="Z47" s="135">
        <f t="shared" si="14"/>
        <v>2.75</v>
      </c>
      <c r="AB47" s="37">
        <f t="shared" si="15"/>
        <v>3.75</v>
      </c>
      <c r="AC47" s="37">
        <f t="shared" si="21"/>
        <v>3.75</v>
      </c>
      <c r="AD47" s="37">
        <f t="shared" si="17"/>
        <v>2.75</v>
      </c>
      <c r="AE47" s="37">
        <f t="shared" si="22"/>
        <v>2.75</v>
      </c>
      <c r="AF47" s="37">
        <f t="shared" si="18"/>
        <v>1</v>
      </c>
      <c r="AG47" s="37"/>
      <c r="AH47" s="136"/>
    </row>
    <row r="48" spans="1:34" ht="17.5" customHeight="1">
      <c r="A48" s="38" t="s">
        <v>124</v>
      </c>
      <c r="B48" s="126"/>
      <c r="C48" s="127"/>
      <c r="D48" s="144">
        <f t="shared" si="0"/>
        <v>0</v>
      </c>
      <c r="E48" s="144">
        <f t="shared" si="1"/>
        <v>0</v>
      </c>
      <c r="F48" s="129" t="str">
        <f t="shared" si="19"/>
        <v/>
      </c>
      <c r="G48" s="130" t="str">
        <f t="shared" si="19"/>
        <v/>
      </c>
      <c r="H48" s="126"/>
      <c r="I48" s="127"/>
      <c r="J48" s="144">
        <f t="shared" si="3"/>
        <v>0</v>
      </c>
      <c r="K48" s="144">
        <f t="shared" si="4"/>
        <v>0</v>
      </c>
      <c r="L48" s="129" t="str">
        <f t="shared" si="20"/>
        <v/>
      </c>
      <c r="M48" s="130" t="str">
        <f t="shared" si="20"/>
        <v/>
      </c>
      <c r="N48" s="131" t="str">
        <f t="shared" si="6"/>
        <v/>
      </c>
      <c r="O48" s="132" t="str">
        <f t="shared" si="7"/>
        <v/>
      </c>
      <c r="P48" s="129" t="str">
        <f t="shared" si="8"/>
        <v/>
      </c>
      <c r="Q48" s="132" t="str">
        <f t="shared" si="9"/>
        <v/>
      </c>
      <c r="R48" s="326">
        <f t="shared" si="10"/>
        <v>0</v>
      </c>
      <c r="S48" s="327"/>
      <c r="T48" s="326">
        <f t="shared" si="11"/>
        <v>0</v>
      </c>
      <c r="U48" s="327"/>
      <c r="V48" s="326">
        <f t="shared" si="12"/>
        <v>0</v>
      </c>
      <c r="W48" s="328"/>
      <c r="X48" s="133"/>
      <c r="Y48" s="134">
        <f t="shared" si="13"/>
        <v>0</v>
      </c>
      <c r="Z48" s="135" t="str">
        <f t="shared" si="14"/>
        <v/>
      </c>
      <c r="AB48" s="37">
        <f t="shared" si="15"/>
        <v>-7</v>
      </c>
      <c r="AC48" s="37">
        <f t="shared" si="21"/>
        <v>0</v>
      </c>
      <c r="AD48" s="37">
        <f t="shared" si="17"/>
        <v>-8</v>
      </c>
      <c r="AE48" s="37">
        <f t="shared" si="22"/>
        <v>0</v>
      </c>
      <c r="AF48" s="37">
        <f t="shared" si="18"/>
        <v>0</v>
      </c>
      <c r="AG48" s="37"/>
      <c r="AH48" s="136"/>
    </row>
    <row r="49" spans="1:34" ht="17.5" customHeight="1">
      <c r="A49" s="38" t="s">
        <v>125</v>
      </c>
      <c r="B49" s="126"/>
      <c r="C49" s="127"/>
      <c r="D49" s="144">
        <f t="shared" si="0"/>
        <v>0</v>
      </c>
      <c r="E49" s="144">
        <f t="shared" si="1"/>
        <v>0</v>
      </c>
      <c r="F49" s="129" t="str">
        <f t="shared" si="19"/>
        <v/>
      </c>
      <c r="G49" s="130" t="str">
        <f t="shared" si="19"/>
        <v/>
      </c>
      <c r="H49" s="126"/>
      <c r="I49" s="127"/>
      <c r="J49" s="144">
        <f t="shared" si="3"/>
        <v>0</v>
      </c>
      <c r="K49" s="144">
        <f t="shared" si="4"/>
        <v>0</v>
      </c>
      <c r="L49" s="129" t="str">
        <f t="shared" si="20"/>
        <v/>
      </c>
      <c r="M49" s="130" t="str">
        <f t="shared" si="20"/>
        <v/>
      </c>
      <c r="N49" s="131" t="str">
        <f t="shared" si="6"/>
        <v/>
      </c>
      <c r="O49" s="132" t="str">
        <f t="shared" si="7"/>
        <v/>
      </c>
      <c r="P49" s="129" t="str">
        <f t="shared" si="8"/>
        <v/>
      </c>
      <c r="Q49" s="132" t="str">
        <f t="shared" si="9"/>
        <v/>
      </c>
      <c r="R49" s="326">
        <f t="shared" si="10"/>
        <v>0</v>
      </c>
      <c r="S49" s="327"/>
      <c r="T49" s="326">
        <f t="shared" si="11"/>
        <v>0</v>
      </c>
      <c r="U49" s="327"/>
      <c r="V49" s="326">
        <f t="shared" si="12"/>
        <v>0</v>
      </c>
      <c r="W49" s="328"/>
      <c r="X49" s="133"/>
      <c r="Y49" s="134">
        <f t="shared" si="13"/>
        <v>0</v>
      </c>
      <c r="Z49" s="135" t="str">
        <f t="shared" si="14"/>
        <v/>
      </c>
      <c r="AB49" s="37">
        <f t="shared" si="15"/>
        <v>-7</v>
      </c>
      <c r="AC49" s="37">
        <f t="shared" si="21"/>
        <v>0</v>
      </c>
      <c r="AD49" s="37">
        <f t="shared" si="17"/>
        <v>-8</v>
      </c>
      <c r="AE49" s="37">
        <f t="shared" si="22"/>
        <v>0</v>
      </c>
      <c r="AF49" s="37">
        <f t="shared" si="18"/>
        <v>0</v>
      </c>
      <c r="AG49" s="37"/>
      <c r="AH49" s="136"/>
    </row>
    <row r="50" spans="1:34" ht="17.5" customHeight="1">
      <c r="A50" s="38" t="s">
        <v>126</v>
      </c>
      <c r="B50" s="126">
        <v>10</v>
      </c>
      <c r="C50" s="127">
        <v>0</v>
      </c>
      <c r="D50" s="144">
        <f t="shared" si="0"/>
        <v>10</v>
      </c>
      <c r="E50" s="144">
        <f t="shared" si="1"/>
        <v>0</v>
      </c>
      <c r="F50" s="129">
        <f t="shared" si="19"/>
        <v>10</v>
      </c>
      <c r="G50" s="130">
        <f t="shared" si="19"/>
        <v>0</v>
      </c>
      <c r="H50" s="126">
        <v>21</v>
      </c>
      <c r="I50" s="127">
        <v>0</v>
      </c>
      <c r="J50" s="144">
        <f t="shared" si="3"/>
        <v>21</v>
      </c>
      <c r="K50" s="144">
        <f t="shared" si="4"/>
        <v>0</v>
      </c>
      <c r="L50" s="129">
        <f t="shared" si="20"/>
        <v>21</v>
      </c>
      <c r="M50" s="130">
        <f t="shared" si="20"/>
        <v>0</v>
      </c>
      <c r="N50" s="131">
        <f t="shared" si="6"/>
        <v>10</v>
      </c>
      <c r="O50" s="132">
        <f t="shared" si="7"/>
        <v>0</v>
      </c>
      <c r="P50" s="129">
        <f t="shared" si="8"/>
        <v>21</v>
      </c>
      <c r="Q50" s="132">
        <f t="shared" si="9"/>
        <v>0</v>
      </c>
      <c r="R50" s="326">
        <f t="shared" si="10"/>
        <v>10</v>
      </c>
      <c r="S50" s="327"/>
      <c r="T50" s="326">
        <f t="shared" si="11"/>
        <v>21</v>
      </c>
      <c r="U50" s="327"/>
      <c r="V50" s="326">
        <f t="shared" si="12"/>
        <v>11</v>
      </c>
      <c r="W50" s="328"/>
      <c r="X50" s="133">
        <v>1</v>
      </c>
      <c r="Y50" s="134">
        <f t="shared" si="13"/>
        <v>10</v>
      </c>
      <c r="Z50" s="135">
        <f t="shared" si="14"/>
        <v>2</v>
      </c>
      <c r="AB50" s="37">
        <f t="shared" si="15"/>
        <v>3</v>
      </c>
      <c r="AC50" s="37">
        <f t="shared" si="21"/>
        <v>3</v>
      </c>
      <c r="AD50" s="37">
        <f t="shared" si="17"/>
        <v>2</v>
      </c>
      <c r="AE50" s="37">
        <f t="shared" si="22"/>
        <v>2</v>
      </c>
      <c r="AF50" s="37">
        <f t="shared" si="18"/>
        <v>1</v>
      </c>
      <c r="AG50" s="37"/>
      <c r="AH50" s="136"/>
    </row>
    <row r="51" spans="1:34" ht="17.5" customHeight="1">
      <c r="A51" s="38" t="s">
        <v>127</v>
      </c>
      <c r="B51" s="126">
        <v>10</v>
      </c>
      <c r="C51" s="127">
        <v>0</v>
      </c>
      <c r="D51" s="144">
        <f t="shared" si="0"/>
        <v>10</v>
      </c>
      <c r="E51" s="144">
        <f t="shared" si="1"/>
        <v>0</v>
      </c>
      <c r="F51" s="129">
        <f t="shared" si="19"/>
        <v>10</v>
      </c>
      <c r="G51" s="130">
        <f t="shared" si="19"/>
        <v>0</v>
      </c>
      <c r="H51" s="126">
        <v>20</v>
      </c>
      <c r="I51" s="127">
        <v>15</v>
      </c>
      <c r="J51" s="144">
        <f t="shared" si="3"/>
        <v>20</v>
      </c>
      <c r="K51" s="144">
        <f t="shared" si="4"/>
        <v>15</v>
      </c>
      <c r="L51" s="129">
        <f t="shared" si="20"/>
        <v>20</v>
      </c>
      <c r="M51" s="130">
        <f t="shared" si="20"/>
        <v>15</v>
      </c>
      <c r="N51" s="131">
        <f t="shared" si="6"/>
        <v>10</v>
      </c>
      <c r="O51" s="132">
        <f t="shared" si="7"/>
        <v>0</v>
      </c>
      <c r="P51" s="129">
        <f t="shared" si="8"/>
        <v>20</v>
      </c>
      <c r="Q51" s="132">
        <f t="shared" si="9"/>
        <v>0.25</v>
      </c>
      <c r="R51" s="340">
        <f t="shared" si="10"/>
        <v>10</v>
      </c>
      <c r="S51" s="341"/>
      <c r="T51" s="340">
        <f t="shared" si="11"/>
        <v>20.25</v>
      </c>
      <c r="U51" s="341"/>
      <c r="V51" s="340">
        <f t="shared" si="12"/>
        <v>10.25</v>
      </c>
      <c r="W51" s="342"/>
      <c r="X51" s="133">
        <v>1</v>
      </c>
      <c r="Y51" s="134">
        <f t="shared" si="13"/>
        <v>9.25</v>
      </c>
      <c r="Z51" s="135">
        <f t="shared" si="14"/>
        <v>1.25</v>
      </c>
      <c r="AB51" s="37">
        <f t="shared" si="15"/>
        <v>2.25</v>
      </c>
      <c r="AC51" s="37">
        <f t="shared" si="21"/>
        <v>2.25</v>
      </c>
      <c r="AD51" s="37">
        <f t="shared" si="17"/>
        <v>1.25</v>
      </c>
      <c r="AE51" s="37">
        <f t="shared" si="22"/>
        <v>1.25</v>
      </c>
      <c r="AF51" s="37">
        <f t="shared" si="18"/>
        <v>1</v>
      </c>
      <c r="AG51" s="37"/>
      <c r="AH51" s="136"/>
    </row>
    <row r="52" spans="1:34" ht="17.5" customHeight="1">
      <c r="A52" s="38" t="s">
        <v>128</v>
      </c>
      <c r="B52" s="126">
        <v>10</v>
      </c>
      <c r="C52" s="127">
        <v>0</v>
      </c>
      <c r="D52" s="144">
        <f t="shared" si="0"/>
        <v>10</v>
      </c>
      <c r="E52" s="144">
        <f t="shared" si="1"/>
        <v>0</v>
      </c>
      <c r="F52" s="129">
        <f t="shared" si="19"/>
        <v>10</v>
      </c>
      <c r="G52" s="130">
        <f t="shared" si="19"/>
        <v>0</v>
      </c>
      <c r="H52" s="126">
        <v>20</v>
      </c>
      <c r="I52" s="127">
        <v>15</v>
      </c>
      <c r="J52" s="144">
        <f t="shared" si="3"/>
        <v>20</v>
      </c>
      <c r="K52" s="144">
        <f t="shared" si="4"/>
        <v>15</v>
      </c>
      <c r="L52" s="129">
        <f t="shared" si="20"/>
        <v>20</v>
      </c>
      <c r="M52" s="130">
        <f t="shared" si="20"/>
        <v>15</v>
      </c>
      <c r="N52" s="131">
        <f t="shared" si="6"/>
        <v>10</v>
      </c>
      <c r="O52" s="132">
        <f t="shared" si="7"/>
        <v>0</v>
      </c>
      <c r="P52" s="129">
        <f t="shared" si="8"/>
        <v>20</v>
      </c>
      <c r="Q52" s="132">
        <f t="shared" si="9"/>
        <v>0.25</v>
      </c>
      <c r="R52" s="337">
        <f t="shared" si="10"/>
        <v>10</v>
      </c>
      <c r="S52" s="338"/>
      <c r="T52" s="337">
        <f t="shared" si="11"/>
        <v>20.25</v>
      </c>
      <c r="U52" s="338"/>
      <c r="V52" s="337">
        <f t="shared" si="12"/>
        <v>10.25</v>
      </c>
      <c r="W52" s="339"/>
      <c r="X52" s="133">
        <v>1</v>
      </c>
      <c r="Y52" s="134">
        <f t="shared" si="13"/>
        <v>9.25</v>
      </c>
      <c r="Z52" s="135">
        <f t="shared" si="14"/>
        <v>1.25</v>
      </c>
      <c r="AB52" s="37">
        <f t="shared" si="15"/>
        <v>2.25</v>
      </c>
      <c r="AC52" s="37">
        <f t="shared" si="21"/>
        <v>2.25</v>
      </c>
      <c r="AD52" s="37">
        <f t="shared" si="17"/>
        <v>1.25</v>
      </c>
      <c r="AE52" s="37">
        <f t="shared" si="22"/>
        <v>1.25</v>
      </c>
      <c r="AF52" s="37">
        <f t="shared" si="18"/>
        <v>1</v>
      </c>
      <c r="AG52" s="37"/>
      <c r="AH52" s="136"/>
    </row>
    <row r="53" spans="1:34" ht="17.5" customHeight="1">
      <c r="A53" s="38" t="s">
        <v>129</v>
      </c>
      <c r="B53" s="126">
        <v>10</v>
      </c>
      <c r="C53" s="127">
        <v>0</v>
      </c>
      <c r="D53" s="144">
        <f t="shared" si="0"/>
        <v>10</v>
      </c>
      <c r="E53" s="144">
        <f t="shared" si="1"/>
        <v>0</v>
      </c>
      <c r="F53" s="129">
        <f t="shared" si="19"/>
        <v>10</v>
      </c>
      <c r="G53" s="130">
        <f t="shared" si="19"/>
        <v>0</v>
      </c>
      <c r="H53" s="146">
        <v>22</v>
      </c>
      <c r="I53" s="147">
        <v>30</v>
      </c>
      <c r="J53" s="144">
        <f t="shared" si="3"/>
        <v>22</v>
      </c>
      <c r="K53" s="144">
        <f t="shared" si="4"/>
        <v>30</v>
      </c>
      <c r="L53" s="129">
        <f t="shared" si="20"/>
        <v>22</v>
      </c>
      <c r="M53" s="130">
        <f t="shared" si="20"/>
        <v>30</v>
      </c>
      <c r="N53" s="131">
        <f t="shared" si="6"/>
        <v>10</v>
      </c>
      <c r="O53" s="132">
        <f t="shared" si="7"/>
        <v>0</v>
      </c>
      <c r="P53" s="129">
        <f t="shared" si="8"/>
        <v>22</v>
      </c>
      <c r="Q53" s="132">
        <f t="shared" si="9"/>
        <v>0.5</v>
      </c>
      <c r="R53" s="326">
        <f t="shared" si="10"/>
        <v>10</v>
      </c>
      <c r="S53" s="327"/>
      <c r="T53" s="326">
        <f t="shared" si="11"/>
        <v>22.5</v>
      </c>
      <c r="U53" s="327"/>
      <c r="V53" s="326">
        <f t="shared" si="12"/>
        <v>12.5</v>
      </c>
      <c r="W53" s="328"/>
      <c r="X53" s="133">
        <v>1</v>
      </c>
      <c r="Y53" s="134">
        <f t="shared" si="13"/>
        <v>11.5</v>
      </c>
      <c r="Z53" s="135">
        <f t="shared" si="14"/>
        <v>3.5</v>
      </c>
      <c r="AA53" s="4">
        <v>0.5</v>
      </c>
      <c r="AB53" s="37">
        <f t="shared" si="15"/>
        <v>4.5</v>
      </c>
      <c r="AC53" s="37">
        <f t="shared" si="21"/>
        <v>4.5</v>
      </c>
      <c r="AD53" s="37">
        <f t="shared" si="17"/>
        <v>3.5</v>
      </c>
      <c r="AE53" s="37">
        <f t="shared" si="22"/>
        <v>3.5</v>
      </c>
      <c r="AF53" s="37">
        <f t="shared" si="18"/>
        <v>1</v>
      </c>
      <c r="AG53" s="37"/>
      <c r="AH53" s="136"/>
    </row>
    <row r="54" spans="1:34" ht="17.5" customHeight="1">
      <c r="A54" s="38" t="s">
        <v>130</v>
      </c>
      <c r="B54" s="126">
        <v>10</v>
      </c>
      <c r="C54" s="127">
        <v>0</v>
      </c>
      <c r="D54" s="144">
        <f t="shared" si="0"/>
        <v>10</v>
      </c>
      <c r="E54" s="144">
        <f t="shared" si="1"/>
        <v>0</v>
      </c>
      <c r="F54" s="129">
        <f t="shared" si="19"/>
        <v>10</v>
      </c>
      <c r="G54" s="130">
        <f t="shared" si="19"/>
        <v>0</v>
      </c>
      <c r="H54" s="126">
        <v>21</v>
      </c>
      <c r="I54" s="127">
        <v>0</v>
      </c>
      <c r="J54" s="144">
        <f t="shared" si="3"/>
        <v>21</v>
      </c>
      <c r="K54" s="144">
        <f t="shared" si="4"/>
        <v>0</v>
      </c>
      <c r="L54" s="129">
        <f t="shared" si="20"/>
        <v>21</v>
      </c>
      <c r="M54" s="130">
        <f t="shared" si="20"/>
        <v>0</v>
      </c>
      <c r="N54" s="131">
        <f t="shared" si="6"/>
        <v>10</v>
      </c>
      <c r="O54" s="132">
        <f t="shared" si="7"/>
        <v>0</v>
      </c>
      <c r="P54" s="129">
        <f t="shared" si="8"/>
        <v>21</v>
      </c>
      <c r="Q54" s="132">
        <f t="shared" si="9"/>
        <v>0</v>
      </c>
      <c r="R54" s="326">
        <f t="shared" si="10"/>
        <v>10</v>
      </c>
      <c r="S54" s="327"/>
      <c r="T54" s="326">
        <f t="shared" si="11"/>
        <v>21</v>
      </c>
      <c r="U54" s="327"/>
      <c r="V54" s="326">
        <f t="shared" si="12"/>
        <v>11</v>
      </c>
      <c r="W54" s="328"/>
      <c r="X54" s="133">
        <v>1</v>
      </c>
      <c r="Y54" s="134">
        <f t="shared" si="13"/>
        <v>10</v>
      </c>
      <c r="Z54" s="135">
        <f t="shared" si="14"/>
        <v>2</v>
      </c>
      <c r="AB54" s="37">
        <f t="shared" si="15"/>
        <v>3</v>
      </c>
      <c r="AC54" s="37">
        <f t="shared" si="21"/>
        <v>3</v>
      </c>
      <c r="AD54" s="37">
        <f t="shared" si="17"/>
        <v>2</v>
      </c>
      <c r="AE54" s="37">
        <f t="shared" si="22"/>
        <v>2</v>
      </c>
      <c r="AF54" s="37">
        <f t="shared" si="18"/>
        <v>1</v>
      </c>
      <c r="AG54" s="37"/>
      <c r="AH54" s="136"/>
    </row>
    <row r="55" spans="1:34" ht="17.5" customHeight="1">
      <c r="A55" s="38" t="s">
        <v>131</v>
      </c>
      <c r="B55" s="126"/>
      <c r="C55" s="127"/>
      <c r="D55" s="144">
        <f t="shared" si="0"/>
        <v>0</v>
      </c>
      <c r="E55" s="144">
        <f t="shared" si="1"/>
        <v>0</v>
      </c>
      <c r="F55" s="129" t="str">
        <f t="shared" si="19"/>
        <v/>
      </c>
      <c r="G55" s="130" t="str">
        <f t="shared" si="19"/>
        <v/>
      </c>
      <c r="H55" s="126"/>
      <c r="I55" s="127"/>
      <c r="J55" s="144">
        <f t="shared" si="3"/>
        <v>0</v>
      </c>
      <c r="K55" s="144">
        <f t="shared" si="4"/>
        <v>0</v>
      </c>
      <c r="L55" s="129" t="str">
        <f t="shared" si="20"/>
        <v/>
      </c>
      <c r="M55" s="130" t="str">
        <f t="shared" si="20"/>
        <v/>
      </c>
      <c r="N55" s="131" t="str">
        <f t="shared" si="6"/>
        <v/>
      </c>
      <c r="O55" s="132" t="str">
        <f t="shared" si="7"/>
        <v/>
      </c>
      <c r="P55" s="129" t="str">
        <f t="shared" si="8"/>
        <v/>
      </c>
      <c r="Q55" s="132" t="str">
        <f t="shared" si="9"/>
        <v/>
      </c>
      <c r="R55" s="326">
        <f t="shared" si="10"/>
        <v>0</v>
      </c>
      <c r="S55" s="327"/>
      <c r="T55" s="326">
        <f t="shared" si="11"/>
        <v>0</v>
      </c>
      <c r="U55" s="327"/>
      <c r="V55" s="326">
        <f t="shared" si="12"/>
        <v>0</v>
      </c>
      <c r="W55" s="328"/>
      <c r="X55" s="133"/>
      <c r="Y55" s="134">
        <f t="shared" si="13"/>
        <v>0</v>
      </c>
      <c r="Z55" s="135" t="str">
        <f t="shared" si="14"/>
        <v/>
      </c>
      <c r="AB55" s="37">
        <f t="shared" si="15"/>
        <v>-7</v>
      </c>
      <c r="AC55" s="37">
        <f t="shared" si="21"/>
        <v>0</v>
      </c>
      <c r="AD55" s="37">
        <f t="shared" si="17"/>
        <v>-8</v>
      </c>
      <c r="AE55" s="37">
        <f t="shared" si="22"/>
        <v>0</v>
      </c>
      <c r="AF55" s="37">
        <f t="shared" si="18"/>
        <v>0</v>
      </c>
      <c r="AG55" s="37"/>
      <c r="AH55" s="136"/>
    </row>
    <row r="56" spans="1:34" ht="17.5" customHeight="1">
      <c r="A56" s="38" t="s">
        <v>132</v>
      </c>
      <c r="B56" s="126"/>
      <c r="C56" s="127"/>
      <c r="D56" s="144">
        <f t="shared" si="0"/>
        <v>0</v>
      </c>
      <c r="E56" s="144">
        <f t="shared" si="1"/>
        <v>0</v>
      </c>
      <c r="F56" s="129" t="str">
        <f t="shared" si="19"/>
        <v/>
      </c>
      <c r="G56" s="130" t="str">
        <f t="shared" si="19"/>
        <v/>
      </c>
      <c r="H56" s="126"/>
      <c r="I56" s="127"/>
      <c r="J56" s="144">
        <f t="shared" si="3"/>
        <v>0</v>
      </c>
      <c r="K56" s="144">
        <f t="shared" si="4"/>
        <v>0</v>
      </c>
      <c r="L56" s="129" t="str">
        <f t="shared" si="20"/>
        <v/>
      </c>
      <c r="M56" s="130" t="str">
        <f t="shared" si="20"/>
        <v/>
      </c>
      <c r="N56" s="131" t="str">
        <f t="shared" si="6"/>
        <v/>
      </c>
      <c r="O56" s="132" t="str">
        <f t="shared" si="7"/>
        <v/>
      </c>
      <c r="P56" s="129" t="str">
        <f t="shared" si="8"/>
        <v/>
      </c>
      <c r="Q56" s="132" t="str">
        <f t="shared" si="9"/>
        <v/>
      </c>
      <c r="R56" s="326">
        <f t="shared" si="10"/>
        <v>0</v>
      </c>
      <c r="S56" s="327"/>
      <c r="T56" s="326">
        <f t="shared" si="11"/>
        <v>0</v>
      </c>
      <c r="U56" s="327"/>
      <c r="V56" s="326">
        <f t="shared" si="12"/>
        <v>0</v>
      </c>
      <c r="W56" s="328"/>
      <c r="X56" s="133"/>
      <c r="Y56" s="134">
        <f t="shared" si="13"/>
        <v>0</v>
      </c>
      <c r="Z56" s="135" t="str">
        <f t="shared" si="14"/>
        <v/>
      </c>
      <c r="AB56" s="37">
        <f t="shared" si="15"/>
        <v>-7</v>
      </c>
      <c r="AC56" s="37">
        <f t="shared" si="21"/>
        <v>0</v>
      </c>
      <c r="AD56" s="37">
        <f t="shared" si="17"/>
        <v>-8</v>
      </c>
      <c r="AE56" s="37">
        <f t="shared" si="22"/>
        <v>0</v>
      </c>
      <c r="AF56" s="37">
        <f t="shared" si="18"/>
        <v>0</v>
      </c>
      <c r="AG56" s="37"/>
      <c r="AH56" s="136"/>
    </row>
    <row r="57" spans="1:34" ht="17.5" customHeight="1">
      <c r="A57" s="38" t="s">
        <v>133</v>
      </c>
      <c r="B57" s="126">
        <v>10</v>
      </c>
      <c r="C57" s="127">
        <v>0</v>
      </c>
      <c r="D57" s="144">
        <f t="shared" si="0"/>
        <v>10</v>
      </c>
      <c r="E57" s="144">
        <f t="shared" si="1"/>
        <v>0</v>
      </c>
      <c r="F57" s="129">
        <f t="shared" si="19"/>
        <v>10</v>
      </c>
      <c r="G57" s="130">
        <f t="shared" si="19"/>
        <v>0</v>
      </c>
      <c r="H57" s="126">
        <v>19</v>
      </c>
      <c r="I57" s="127">
        <v>45</v>
      </c>
      <c r="J57" s="144">
        <f t="shared" si="3"/>
        <v>19</v>
      </c>
      <c r="K57" s="144">
        <f t="shared" si="4"/>
        <v>45</v>
      </c>
      <c r="L57" s="129">
        <f t="shared" si="20"/>
        <v>19</v>
      </c>
      <c r="M57" s="130">
        <f t="shared" si="20"/>
        <v>45</v>
      </c>
      <c r="N57" s="131">
        <f t="shared" si="6"/>
        <v>10</v>
      </c>
      <c r="O57" s="132">
        <f t="shared" si="7"/>
        <v>0</v>
      </c>
      <c r="P57" s="129">
        <f t="shared" si="8"/>
        <v>19</v>
      </c>
      <c r="Q57" s="132">
        <f t="shared" si="9"/>
        <v>0.75</v>
      </c>
      <c r="R57" s="326">
        <f t="shared" si="10"/>
        <v>10</v>
      </c>
      <c r="S57" s="327"/>
      <c r="T57" s="326">
        <f t="shared" si="11"/>
        <v>19.75</v>
      </c>
      <c r="U57" s="327"/>
      <c r="V57" s="326">
        <f t="shared" si="12"/>
        <v>9.75</v>
      </c>
      <c r="W57" s="328"/>
      <c r="X57" s="133">
        <v>1</v>
      </c>
      <c r="Y57" s="134">
        <f t="shared" si="13"/>
        <v>8.75</v>
      </c>
      <c r="Z57" s="135">
        <f t="shared" si="14"/>
        <v>0.75</v>
      </c>
      <c r="AB57" s="37">
        <f t="shared" si="15"/>
        <v>1.75</v>
      </c>
      <c r="AC57" s="37">
        <f t="shared" si="21"/>
        <v>1.75</v>
      </c>
      <c r="AD57" s="37">
        <f t="shared" si="17"/>
        <v>0.75</v>
      </c>
      <c r="AE57" s="37">
        <f t="shared" si="22"/>
        <v>0.75</v>
      </c>
      <c r="AF57" s="37">
        <f t="shared" si="18"/>
        <v>1</v>
      </c>
      <c r="AG57" s="37"/>
      <c r="AH57" s="136"/>
    </row>
    <row r="58" spans="1:34" ht="17.5" customHeight="1">
      <c r="A58" s="38" t="s">
        <v>134</v>
      </c>
      <c r="B58" s="126">
        <v>10</v>
      </c>
      <c r="C58" s="127">
        <v>0</v>
      </c>
      <c r="D58" s="144">
        <f t="shared" si="0"/>
        <v>10</v>
      </c>
      <c r="E58" s="144">
        <f t="shared" si="1"/>
        <v>0</v>
      </c>
      <c r="F58" s="129">
        <f t="shared" si="19"/>
        <v>10</v>
      </c>
      <c r="G58" s="130">
        <f t="shared" si="19"/>
        <v>0</v>
      </c>
      <c r="H58" s="126">
        <v>19</v>
      </c>
      <c r="I58" s="127">
        <v>15</v>
      </c>
      <c r="J58" s="144">
        <f t="shared" si="3"/>
        <v>19</v>
      </c>
      <c r="K58" s="144">
        <f t="shared" si="4"/>
        <v>15</v>
      </c>
      <c r="L58" s="129">
        <f t="shared" si="20"/>
        <v>19</v>
      </c>
      <c r="M58" s="130">
        <f t="shared" si="20"/>
        <v>15</v>
      </c>
      <c r="N58" s="131">
        <f t="shared" si="6"/>
        <v>10</v>
      </c>
      <c r="O58" s="132">
        <f t="shared" si="7"/>
        <v>0</v>
      </c>
      <c r="P58" s="129">
        <f t="shared" si="8"/>
        <v>19</v>
      </c>
      <c r="Q58" s="132">
        <f t="shared" si="9"/>
        <v>0.25</v>
      </c>
      <c r="R58" s="340">
        <f t="shared" si="10"/>
        <v>10</v>
      </c>
      <c r="S58" s="341"/>
      <c r="T58" s="340">
        <f t="shared" si="11"/>
        <v>19.25</v>
      </c>
      <c r="U58" s="341"/>
      <c r="V58" s="340">
        <f t="shared" si="12"/>
        <v>9.25</v>
      </c>
      <c r="W58" s="342"/>
      <c r="X58" s="133">
        <v>1</v>
      </c>
      <c r="Y58" s="134">
        <f t="shared" si="13"/>
        <v>8.25</v>
      </c>
      <c r="Z58" s="135">
        <f t="shared" si="14"/>
        <v>0.25</v>
      </c>
      <c r="AB58" s="37">
        <f t="shared" si="15"/>
        <v>1.25</v>
      </c>
      <c r="AC58" s="37">
        <f t="shared" si="21"/>
        <v>1.25</v>
      </c>
      <c r="AD58" s="37">
        <f t="shared" si="17"/>
        <v>0.25</v>
      </c>
      <c r="AE58" s="37">
        <f t="shared" si="22"/>
        <v>0.25</v>
      </c>
      <c r="AF58" s="37">
        <f t="shared" si="18"/>
        <v>1</v>
      </c>
      <c r="AG58" s="37"/>
      <c r="AH58" s="136"/>
    </row>
    <row r="59" spans="1:34" ht="17.5" customHeight="1">
      <c r="A59" s="38" t="s">
        <v>135</v>
      </c>
      <c r="B59" s="126">
        <v>10</v>
      </c>
      <c r="C59" s="127">
        <v>0</v>
      </c>
      <c r="D59" s="144">
        <f t="shared" si="0"/>
        <v>10</v>
      </c>
      <c r="E59" s="144">
        <f t="shared" si="1"/>
        <v>0</v>
      </c>
      <c r="F59" s="129">
        <f t="shared" si="19"/>
        <v>10</v>
      </c>
      <c r="G59" s="130">
        <f t="shared" si="19"/>
        <v>0</v>
      </c>
      <c r="H59" s="126">
        <v>19</v>
      </c>
      <c r="I59" s="127">
        <v>45</v>
      </c>
      <c r="J59" s="144">
        <f t="shared" si="3"/>
        <v>19</v>
      </c>
      <c r="K59" s="144">
        <f t="shared" si="4"/>
        <v>45</v>
      </c>
      <c r="L59" s="129">
        <f t="shared" si="20"/>
        <v>19</v>
      </c>
      <c r="M59" s="130">
        <f t="shared" si="20"/>
        <v>45</v>
      </c>
      <c r="N59" s="131">
        <f t="shared" si="6"/>
        <v>10</v>
      </c>
      <c r="O59" s="132">
        <f t="shared" si="7"/>
        <v>0</v>
      </c>
      <c r="P59" s="129">
        <f t="shared" si="8"/>
        <v>19</v>
      </c>
      <c r="Q59" s="132">
        <f t="shared" si="9"/>
        <v>0.75</v>
      </c>
      <c r="R59" s="326">
        <f t="shared" si="10"/>
        <v>10</v>
      </c>
      <c r="S59" s="327"/>
      <c r="T59" s="326">
        <f t="shared" si="11"/>
        <v>19.75</v>
      </c>
      <c r="U59" s="327"/>
      <c r="V59" s="326">
        <f t="shared" si="12"/>
        <v>9.75</v>
      </c>
      <c r="W59" s="328"/>
      <c r="X59" s="133">
        <v>1</v>
      </c>
      <c r="Y59" s="134">
        <f t="shared" si="13"/>
        <v>8.75</v>
      </c>
      <c r="Z59" s="135">
        <f t="shared" si="14"/>
        <v>0.75</v>
      </c>
      <c r="AB59" s="37">
        <f t="shared" si="15"/>
        <v>1.75</v>
      </c>
      <c r="AC59" s="37">
        <f t="shared" si="21"/>
        <v>1.75</v>
      </c>
      <c r="AD59" s="37">
        <f t="shared" si="17"/>
        <v>0.75</v>
      </c>
      <c r="AE59" s="37">
        <f t="shared" si="22"/>
        <v>0.75</v>
      </c>
      <c r="AF59" s="37">
        <f t="shared" si="18"/>
        <v>1</v>
      </c>
      <c r="AG59" s="37"/>
      <c r="AH59" s="136"/>
    </row>
    <row r="60" spans="1:34" ht="17.5" customHeight="1">
      <c r="A60" s="38"/>
      <c r="B60" s="126"/>
      <c r="C60" s="127"/>
      <c r="D60" s="144">
        <f t="shared" si="0"/>
        <v>0</v>
      </c>
      <c r="E60" s="144">
        <f t="shared" si="1"/>
        <v>0</v>
      </c>
      <c r="F60" s="129" t="str">
        <f t="shared" si="19"/>
        <v/>
      </c>
      <c r="G60" s="130" t="str">
        <f t="shared" si="19"/>
        <v/>
      </c>
      <c r="H60" s="126"/>
      <c r="I60" s="127"/>
      <c r="J60" s="144">
        <f t="shared" si="3"/>
        <v>0</v>
      </c>
      <c r="K60" s="144">
        <f t="shared" si="4"/>
        <v>0</v>
      </c>
      <c r="L60" s="129" t="str">
        <f t="shared" si="20"/>
        <v/>
      </c>
      <c r="M60" s="130" t="str">
        <f t="shared" si="20"/>
        <v/>
      </c>
      <c r="N60" s="131" t="str">
        <f t="shared" si="6"/>
        <v/>
      </c>
      <c r="O60" s="132" t="str">
        <f t="shared" si="7"/>
        <v/>
      </c>
      <c r="P60" s="129" t="str">
        <f t="shared" si="8"/>
        <v/>
      </c>
      <c r="Q60" s="132" t="str">
        <f t="shared" si="9"/>
        <v/>
      </c>
      <c r="R60" s="326">
        <f t="shared" si="10"/>
        <v>0</v>
      </c>
      <c r="S60" s="327"/>
      <c r="T60" s="326">
        <f t="shared" si="11"/>
        <v>0</v>
      </c>
      <c r="U60" s="327"/>
      <c r="V60" s="326">
        <f t="shared" si="12"/>
        <v>0</v>
      </c>
      <c r="W60" s="328"/>
      <c r="X60" s="133"/>
      <c r="Y60" s="134">
        <f t="shared" si="13"/>
        <v>0</v>
      </c>
      <c r="Z60" s="135" t="str">
        <f t="shared" si="14"/>
        <v/>
      </c>
      <c r="AB60" s="37">
        <f t="shared" si="15"/>
        <v>-7</v>
      </c>
      <c r="AC60" s="37">
        <f t="shared" si="21"/>
        <v>0</v>
      </c>
      <c r="AD60" s="37">
        <f t="shared" si="17"/>
        <v>-8</v>
      </c>
      <c r="AE60" s="37">
        <f t="shared" si="22"/>
        <v>0</v>
      </c>
      <c r="AF60" s="37">
        <f t="shared" si="18"/>
        <v>0</v>
      </c>
      <c r="AG60" s="37"/>
      <c r="AH60" s="136"/>
    </row>
    <row r="61" spans="1:34" ht="17.5" customHeight="1" thickBot="1">
      <c r="A61" s="39"/>
      <c r="B61" s="126"/>
      <c r="C61" s="127"/>
      <c r="D61" s="144">
        <f t="shared" si="0"/>
        <v>0</v>
      </c>
      <c r="E61" s="144">
        <f t="shared" si="1"/>
        <v>0</v>
      </c>
      <c r="F61" s="129" t="str">
        <f t="shared" si="19"/>
        <v/>
      </c>
      <c r="G61" s="130" t="str">
        <f t="shared" si="19"/>
        <v/>
      </c>
      <c r="H61" s="126"/>
      <c r="I61" s="127"/>
      <c r="J61" s="144">
        <f t="shared" si="3"/>
        <v>0</v>
      </c>
      <c r="K61" s="144">
        <f t="shared" si="4"/>
        <v>0</v>
      </c>
      <c r="L61" s="129" t="str">
        <f t="shared" si="20"/>
        <v/>
      </c>
      <c r="M61" s="130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33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185.5</v>
      </c>
      <c r="W62" s="354"/>
      <c r="X62" s="138">
        <f>SUM(X30:X61)</f>
        <v>18</v>
      </c>
      <c r="Y62" s="139">
        <f>SUM(Y30:Y61)</f>
        <v>167.5</v>
      </c>
      <c r="Z62" s="140">
        <f>SUM(Z30:Z61)</f>
        <v>23.5</v>
      </c>
      <c r="AA62" s="4">
        <f>SUM(AA30:AA61)</f>
        <v>0.5</v>
      </c>
    </row>
    <row r="63" spans="1:34" ht="24" customHeight="1">
      <c r="X63" s="355" t="s">
        <v>137</v>
      </c>
      <c r="Y63" s="355"/>
      <c r="Z63" s="141">
        <f>Y62-Z62-Z67</f>
        <v>144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23.5</v>
      </c>
      <c r="AA65" s="143"/>
    </row>
    <row r="66" spans="24:27" ht="24" customHeight="1">
      <c r="X66" s="349" t="s">
        <v>140</v>
      </c>
      <c r="Y66" s="349"/>
      <c r="Z66" s="37">
        <f>AA62</f>
        <v>0.5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B3:C3"/>
    <mergeCell ref="S3:T3"/>
    <mergeCell ref="U3:V3"/>
    <mergeCell ref="X3:Y3"/>
    <mergeCell ref="A6:F6"/>
    <mergeCell ref="G6:H6"/>
    <mergeCell ref="R6:T7"/>
    <mergeCell ref="U6:W7"/>
    <mergeCell ref="X6:Y7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E176-8481-4ACE-AB07-1FD2893C9F46}">
  <sheetPr>
    <pageSetUpPr fitToPage="1"/>
  </sheetPr>
  <dimension ref="A1:AI70"/>
  <sheetViews>
    <sheetView zoomScaleNormal="100" workbookViewId="0">
      <selection activeCell="Z30" sqref="Z30:Z61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75</v>
      </c>
    </row>
    <row r="2" spans="1:34" ht="18" customHeight="1" thickBot="1">
      <c r="A2" s="5" t="s">
        <v>76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98">
        <v>212000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286554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H3/160</f>
        <v>1325</v>
      </c>
      <c r="V6" s="254"/>
      <c r="W6" s="254"/>
      <c r="X6" s="251" t="s">
        <v>84</v>
      </c>
      <c r="Y6" s="251"/>
      <c r="Z6" s="256">
        <f>U6*Z64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U6*1.25</f>
        <v>1656.25</v>
      </c>
      <c r="V8" s="255"/>
      <c r="W8" s="255"/>
      <c r="X8" s="253" t="s">
        <v>86</v>
      </c>
      <c r="Y8" s="253"/>
      <c r="Z8" s="258">
        <f>ROUNDUP(U8*Z65,0)</f>
        <v>43891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U6*0.25</f>
        <v>331.25</v>
      </c>
      <c r="V10" s="255"/>
      <c r="W10" s="255"/>
      <c r="X10" s="253" t="s">
        <v>88</v>
      </c>
      <c r="Y10" s="253"/>
      <c r="Z10" s="258">
        <f>ROUNDUP(U10*Z66,0)</f>
        <v>663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U6*1.35</f>
        <v>1788.7500000000002</v>
      </c>
      <c r="V12" s="275"/>
      <c r="W12" s="275"/>
      <c r="X12" s="277" t="s">
        <v>88</v>
      </c>
      <c r="Y12" s="277"/>
      <c r="Z12" s="279">
        <f>U12*Z67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18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44317</v>
      </c>
      <c r="B30" s="126"/>
      <c r="C30" s="127"/>
      <c r="D30" s="128">
        <f t="shared" ref="D30:D61" si="0">IF(AND(C30&gt;=46,C30&lt;=59),B30+1,B30)</f>
        <v>0</v>
      </c>
      <c r="E30" s="128">
        <f t="shared" ref="E30:E61" si="1">IF(C30&gt;0,VLOOKUP(C30,$A$7:$H$10,7,TRUE),0)</f>
        <v>0</v>
      </c>
      <c r="F30" s="129" t="str">
        <f t="shared" ref="F30:G45" si="2">IF(B30="","",D30)</f>
        <v/>
      </c>
      <c r="G30" s="130" t="str">
        <f t="shared" si="2"/>
        <v/>
      </c>
      <c r="H30" s="126"/>
      <c r="I30" s="127"/>
      <c r="J30" s="128">
        <f t="shared" ref="J30:J61" si="3">H30</f>
        <v>0</v>
      </c>
      <c r="K30" s="128">
        <f t="shared" ref="K30:K61" si="4">VLOOKUP(I30,$A$15:$H$18,7,TRUE)</f>
        <v>0</v>
      </c>
      <c r="L30" s="129" t="str">
        <f t="shared" ref="L30:M45" si="5">IF(H30="","",J30)</f>
        <v/>
      </c>
      <c r="M30" s="130" t="str">
        <f t="shared" si="5"/>
        <v/>
      </c>
      <c r="N30" s="131" t="str">
        <f t="shared" ref="N30:N61" si="6">F30</f>
        <v/>
      </c>
      <c r="O30" s="132" t="str">
        <f t="shared" ref="O30:O61" si="7">IF(G30="","",IF(G30&gt;1,VLOOKUP(G30,$A$7:$L$11,9,TRUE),0))</f>
        <v/>
      </c>
      <c r="P30" s="129" t="str">
        <f t="shared" ref="P30:P61" si="8">L30</f>
        <v/>
      </c>
      <c r="Q30" s="132" t="str">
        <f t="shared" ref="Q30:Q61" si="9">IF(M30="","",IF(M30&gt;1,VLOOKUP(M30,$A$7:$L$11,9,TRUE),0))</f>
        <v/>
      </c>
      <c r="R30" s="323">
        <f t="shared" ref="R30:R61" si="10">SUM(N30,O30)</f>
        <v>0</v>
      </c>
      <c r="S30" s="324"/>
      <c r="T30" s="323">
        <f t="shared" ref="T30:T61" si="11">SUM(P30:Q30)</f>
        <v>0</v>
      </c>
      <c r="U30" s="324"/>
      <c r="V30" s="323">
        <f t="shared" ref="V30:V61" si="12">T30-R30</f>
        <v>0</v>
      </c>
      <c r="W30" s="325"/>
      <c r="X30" s="133"/>
      <c r="Y30" s="134">
        <f t="shared" ref="Y30:Y61" si="13">V30-X30</f>
        <v>0</v>
      </c>
      <c r="Z30" s="135" t="str">
        <f t="shared" ref="Z30:Z61" si="14">IF(AE30&gt;0,AE30,"")</f>
        <v/>
      </c>
      <c r="AB30" s="37">
        <f t="shared" ref="AB30:AB61" si="15">Y30-7</f>
        <v>-7</v>
      </c>
      <c r="AC30" s="37">
        <f t="shared" ref="AC30:AE45" si="16">IF(AB30&lt;0,0,AB30)</f>
        <v>0</v>
      </c>
      <c r="AD30" s="37">
        <f>AB30-1</f>
        <v>-8</v>
      </c>
      <c r="AE30" s="37">
        <f t="shared" si="16"/>
        <v>0</v>
      </c>
      <c r="AF30" s="37">
        <f>AC30-AE30</f>
        <v>0</v>
      </c>
      <c r="AG30" s="37"/>
      <c r="AH30" s="136"/>
      <c r="AI30" s="137"/>
    </row>
    <row r="31" spans="1:35" ht="17.5" customHeight="1">
      <c r="A31" s="38" t="s">
        <v>107</v>
      </c>
      <c r="B31" s="126"/>
      <c r="C31" s="127"/>
      <c r="D31" s="128">
        <f t="shared" si="0"/>
        <v>0</v>
      </c>
      <c r="E31" s="128">
        <f t="shared" si="1"/>
        <v>0</v>
      </c>
      <c r="F31" s="129" t="str">
        <f t="shared" si="2"/>
        <v/>
      </c>
      <c r="G31" s="130" t="str">
        <f t="shared" si="2"/>
        <v/>
      </c>
      <c r="H31" s="126"/>
      <c r="I31" s="127"/>
      <c r="J31" s="128">
        <f t="shared" si="3"/>
        <v>0</v>
      </c>
      <c r="K31" s="128">
        <f t="shared" si="4"/>
        <v>0</v>
      </c>
      <c r="L31" s="129" t="str">
        <f t="shared" si="5"/>
        <v/>
      </c>
      <c r="M31" s="130" t="str">
        <f t="shared" si="5"/>
        <v/>
      </c>
      <c r="N31" s="131" t="str">
        <f t="shared" si="6"/>
        <v/>
      </c>
      <c r="O31" s="132" t="str">
        <f t="shared" si="7"/>
        <v/>
      </c>
      <c r="P31" s="129" t="str">
        <f t="shared" si="8"/>
        <v/>
      </c>
      <c r="Q31" s="132" t="str">
        <f t="shared" si="9"/>
        <v/>
      </c>
      <c r="R31" s="326">
        <f t="shared" si="10"/>
        <v>0</v>
      </c>
      <c r="S31" s="327"/>
      <c r="T31" s="326">
        <f t="shared" si="11"/>
        <v>0</v>
      </c>
      <c r="U31" s="327"/>
      <c r="V31" s="326">
        <f t="shared" si="12"/>
        <v>0</v>
      </c>
      <c r="W31" s="328"/>
      <c r="X31" s="133"/>
      <c r="Y31" s="134">
        <f t="shared" si="13"/>
        <v>0</v>
      </c>
      <c r="Z31" s="135" t="str">
        <f t="shared" si="14"/>
        <v/>
      </c>
      <c r="AB31" s="37">
        <f t="shared" si="15"/>
        <v>-7</v>
      </c>
      <c r="AC31" s="37">
        <f t="shared" si="16"/>
        <v>0</v>
      </c>
      <c r="AD31" s="37">
        <f t="shared" ref="AD31:AD61" si="17">AB31-1</f>
        <v>-8</v>
      </c>
      <c r="AE31" s="37">
        <f t="shared" si="16"/>
        <v>0</v>
      </c>
      <c r="AF31" s="37">
        <f t="shared" ref="AF31:AF61" si="18">AC31-AE31</f>
        <v>0</v>
      </c>
      <c r="AG31" s="37"/>
      <c r="AH31" s="136"/>
    </row>
    <row r="32" spans="1:35" ht="17.5" customHeight="1">
      <c r="A32" s="38" t="s">
        <v>108</v>
      </c>
      <c r="B32" s="126"/>
      <c r="C32" s="127"/>
      <c r="D32" s="128">
        <f t="shared" si="0"/>
        <v>0</v>
      </c>
      <c r="E32" s="128">
        <f t="shared" si="1"/>
        <v>0</v>
      </c>
      <c r="F32" s="129" t="str">
        <f t="shared" si="2"/>
        <v/>
      </c>
      <c r="G32" s="130" t="str">
        <f t="shared" si="2"/>
        <v/>
      </c>
      <c r="H32" s="126"/>
      <c r="I32" s="127"/>
      <c r="J32" s="128">
        <f t="shared" si="3"/>
        <v>0</v>
      </c>
      <c r="K32" s="128">
        <f t="shared" si="4"/>
        <v>0</v>
      </c>
      <c r="L32" s="129" t="str">
        <f t="shared" si="5"/>
        <v/>
      </c>
      <c r="M32" s="130" t="str">
        <f t="shared" si="5"/>
        <v/>
      </c>
      <c r="N32" s="131" t="str">
        <f t="shared" si="6"/>
        <v/>
      </c>
      <c r="O32" s="132" t="str">
        <f t="shared" si="7"/>
        <v/>
      </c>
      <c r="P32" s="129" t="str">
        <f t="shared" si="8"/>
        <v/>
      </c>
      <c r="Q32" s="132" t="str">
        <f t="shared" si="9"/>
        <v/>
      </c>
      <c r="R32" s="340">
        <f t="shared" si="10"/>
        <v>0</v>
      </c>
      <c r="S32" s="341"/>
      <c r="T32" s="340">
        <f t="shared" si="11"/>
        <v>0</v>
      </c>
      <c r="U32" s="341"/>
      <c r="V32" s="340">
        <f t="shared" si="12"/>
        <v>0</v>
      </c>
      <c r="W32" s="342"/>
      <c r="X32" s="133"/>
      <c r="Y32" s="134">
        <f t="shared" si="13"/>
        <v>0</v>
      </c>
      <c r="Z32" s="135" t="str">
        <f t="shared" si="14"/>
        <v/>
      </c>
      <c r="AB32" s="37">
        <f t="shared" si="15"/>
        <v>-7</v>
      </c>
      <c r="AC32" s="37">
        <f t="shared" si="16"/>
        <v>0</v>
      </c>
      <c r="AD32" s="37">
        <f t="shared" si="17"/>
        <v>-8</v>
      </c>
      <c r="AE32" s="37">
        <f t="shared" si="16"/>
        <v>0</v>
      </c>
      <c r="AF32" s="37">
        <f t="shared" si="18"/>
        <v>0</v>
      </c>
      <c r="AG32" s="37"/>
      <c r="AH32" s="136"/>
    </row>
    <row r="33" spans="1:34" ht="17.5" customHeight="1">
      <c r="A33" s="38" t="s">
        <v>109</v>
      </c>
      <c r="B33" s="126"/>
      <c r="C33" s="127"/>
      <c r="D33" s="128">
        <f t="shared" si="0"/>
        <v>0</v>
      </c>
      <c r="E33" s="128">
        <f t="shared" si="1"/>
        <v>0</v>
      </c>
      <c r="F33" s="129" t="str">
        <f t="shared" si="2"/>
        <v/>
      </c>
      <c r="G33" s="130" t="str">
        <f t="shared" si="2"/>
        <v/>
      </c>
      <c r="H33" s="126"/>
      <c r="I33" s="127"/>
      <c r="J33" s="128">
        <f t="shared" si="3"/>
        <v>0</v>
      </c>
      <c r="K33" s="128">
        <f t="shared" si="4"/>
        <v>0</v>
      </c>
      <c r="L33" s="129" t="str">
        <f t="shared" si="5"/>
        <v/>
      </c>
      <c r="M33" s="130" t="str">
        <f t="shared" si="5"/>
        <v/>
      </c>
      <c r="N33" s="131" t="str">
        <f t="shared" si="6"/>
        <v/>
      </c>
      <c r="O33" s="132" t="str">
        <f t="shared" si="7"/>
        <v/>
      </c>
      <c r="P33" s="129" t="str">
        <f t="shared" si="8"/>
        <v/>
      </c>
      <c r="Q33" s="132" t="str">
        <f t="shared" si="9"/>
        <v/>
      </c>
      <c r="R33" s="326">
        <f t="shared" si="10"/>
        <v>0</v>
      </c>
      <c r="S33" s="327"/>
      <c r="T33" s="326">
        <f t="shared" si="11"/>
        <v>0</v>
      </c>
      <c r="U33" s="327"/>
      <c r="V33" s="326">
        <f t="shared" si="12"/>
        <v>0</v>
      </c>
      <c r="W33" s="328"/>
      <c r="X33" s="133"/>
      <c r="Y33" s="134">
        <f t="shared" si="13"/>
        <v>0</v>
      </c>
      <c r="Z33" s="135" t="str">
        <f t="shared" si="14"/>
        <v/>
      </c>
      <c r="AB33" s="37">
        <f t="shared" si="15"/>
        <v>-7</v>
      </c>
      <c r="AC33" s="37">
        <f t="shared" si="16"/>
        <v>0</v>
      </c>
      <c r="AD33" s="37">
        <f t="shared" si="17"/>
        <v>-8</v>
      </c>
      <c r="AE33" s="37">
        <f t="shared" si="16"/>
        <v>0</v>
      </c>
      <c r="AF33" s="37">
        <f t="shared" si="18"/>
        <v>0</v>
      </c>
      <c r="AG33" s="37"/>
      <c r="AH33" s="136"/>
    </row>
    <row r="34" spans="1:34" ht="17.5" customHeight="1">
      <c r="A34" s="38" t="s">
        <v>110</v>
      </c>
      <c r="B34" s="126"/>
      <c r="C34" s="127"/>
      <c r="D34" s="128">
        <f t="shared" si="0"/>
        <v>0</v>
      </c>
      <c r="E34" s="128">
        <f t="shared" si="1"/>
        <v>0</v>
      </c>
      <c r="F34" s="129" t="str">
        <f t="shared" si="2"/>
        <v/>
      </c>
      <c r="G34" s="130" t="str">
        <f t="shared" si="2"/>
        <v/>
      </c>
      <c r="H34" s="126"/>
      <c r="I34" s="127"/>
      <c r="J34" s="128">
        <f t="shared" si="3"/>
        <v>0</v>
      </c>
      <c r="K34" s="128">
        <f t="shared" si="4"/>
        <v>0</v>
      </c>
      <c r="L34" s="129" t="str">
        <f t="shared" si="5"/>
        <v/>
      </c>
      <c r="M34" s="130" t="str">
        <f t="shared" si="5"/>
        <v/>
      </c>
      <c r="N34" s="131" t="str">
        <f t="shared" si="6"/>
        <v/>
      </c>
      <c r="O34" s="132" t="str">
        <f t="shared" si="7"/>
        <v/>
      </c>
      <c r="P34" s="129" t="str">
        <f t="shared" si="8"/>
        <v/>
      </c>
      <c r="Q34" s="132" t="str">
        <f t="shared" si="9"/>
        <v/>
      </c>
      <c r="R34" s="337">
        <f t="shared" si="10"/>
        <v>0</v>
      </c>
      <c r="S34" s="338"/>
      <c r="T34" s="337">
        <f t="shared" si="11"/>
        <v>0</v>
      </c>
      <c r="U34" s="338"/>
      <c r="V34" s="337">
        <f t="shared" si="12"/>
        <v>0</v>
      </c>
      <c r="W34" s="339"/>
      <c r="X34" s="133"/>
      <c r="Y34" s="134">
        <f t="shared" si="13"/>
        <v>0</v>
      </c>
      <c r="Z34" s="135" t="str">
        <f t="shared" si="14"/>
        <v/>
      </c>
      <c r="AB34" s="37">
        <f t="shared" si="15"/>
        <v>-7</v>
      </c>
      <c r="AC34" s="37">
        <f t="shared" si="16"/>
        <v>0</v>
      </c>
      <c r="AD34" s="37">
        <f t="shared" si="17"/>
        <v>-8</v>
      </c>
      <c r="AE34" s="37">
        <f t="shared" si="16"/>
        <v>0</v>
      </c>
      <c r="AF34" s="37">
        <f t="shared" si="18"/>
        <v>0</v>
      </c>
      <c r="AG34" s="37"/>
      <c r="AH34" s="136"/>
    </row>
    <row r="35" spans="1:34" ht="17.5" customHeight="1">
      <c r="A35" s="38" t="s">
        <v>111</v>
      </c>
      <c r="B35" s="126">
        <v>10</v>
      </c>
      <c r="C35" s="127">
        <v>0</v>
      </c>
      <c r="D35" s="128">
        <f t="shared" si="0"/>
        <v>10</v>
      </c>
      <c r="E35" s="128">
        <f t="shared" si="1"/>
        <v>0</v>
      </c>
      <c r="F35" s="129">
        <f t="shared" si="2"/>
        <v>10</v>
      </c>
      <c r="G35" s="130">
        <f t="shared" si="2"/>
        <v>0</v>
      </c>
      <c r="H35" s="126">
        <v>19</v>
      </c>
      <c r="I35" s="127">
        <v>30</v>
      </c>
      <c r="J35" s="128">
        <f t="shared" si="3"/>
        <v>19</v>
      </c>
      <c r="K35" s="128">
        <f t="shared" si="4"/>
        <v>30</v>
      </c>
      <c r="L35" s="129">
        <f t="shared" si="5"/>
        <v>19</v>
      </c>
      <c r="M35" s="130">
        <f t="shared" si="5"/>
        <v>30</v>
      </c>
      <c r="N35" s="131">
        <f t="shared" si="6"/>
        <v>10</v>
      </c>
      <c r="O35" s="132">
        <f t="shared" si="7"/>
        <v>0</v>
      </c>
      <c r="P35" s="129">
        <f t="shared" si="8"/>
        <v>19</v>
      </c>
      <c r="Q35" s="132">
        <f t="shared" si="9"/>
        <v>0.5</v>
      </c>
      <c r="R35" s="326">
        <f t="shared" si="10"/>
        <v>10</v>
      </c>
      <c r="S35" s="327"/>
      <c r="T35" s="326">
        <f t="shared" si="11"/>
        <v>19.5</v>
      </c>
      <c r="U35" s="327"/>
      <c r="V35" s="326">
        <f t="shared" si="12"/>
        <v>9.5</v>
      </c>
      <c r="W35" s="328"/>
      <c r="X35" s="133">
        <v>1</v>
      </c>
      <c r="Y35" s="134">
        <f t="shared" si="13"/>
        <v>8.5</v>
      </c>
      <c r="Z35" s="135">
        <f t="shared" si="14"/>
        <v>0.5</v>
      </c>
      <c r="AB35" s="37">
        <f t="shared" si="15"/>
        <v>1.5</v>
      </c>
      <c r="AC35" s="37">
        <f t="shared" si="16"/>
        <v>1.5</v>
      </c>
      <c r="AD35" s="37">
        <f t="shared" si="17"/>
        <v>0.5</v>
      </c>
      <c r="AE35" s="37">
        <f t="shared" si="16"/>
        <v>0.5</v>
      </c>
      <c r="AF35" s="37">
        <f t="shared" si="18"/>
        <v>1</v>
      </c>
      <c r="AG35" s="37"/>
      <c r="AH35" s="136"/>
    </row>
    <row r="36" spans="1:34" ht="17.5" customHeight="1">
      <c r="A36" s="38" t="s">
        <v>112</v>
      </c>
      <c r="B36" s="126">
        <v>10</v>
      </c>
      <c r="C36" s="127">
        <v>0</v>
      </c>
      <c r="D36" s="128">
        <f t="shared" si="0"/>
        <v>10</v>
      </c>
      <c r="E36" s="128">
        <f t="shared" si="1"/>
        <v>0</v>
      </c>
      <c r="F36" s="129">
        <f t="shared" si="2"/>
        <v>10</v>
      </c>
      <c r="G36" s="130">
        <f t="shared" si="2"/>
        <v>0</v>
      </c>
      <c r="H36" s="126">
        <v>19</v>
      </c>
      <c r="I36" s="127">
        <v>45</v>
      </c>
      <c r="J36" s="128">
        <f t="shared" si="3"/>
        <v>19</v>
      </c>
      <c r="K36" s="128">
        <f t="shared" si="4"/>
        <v>45</v>
      </c>
      <c r="L36" s="129">
        <f t="shared" si="5"/>
        <v>19</v>
      </c>
      <c r="M36" s="130">
        <f t="shared" si="5"/>
        <v>45</v>
      </c>
      <c r="N36" s="131">
        <f t="shared" si="6"/>
        <v>10</v>
      </c>
      <c r="O36" s="132">
        <f t="shared" si="7"/>
        <v>0</v>
      </c>
      <c r="P36" s="129">
        <f t="shared" si="8"/>
        <v>19</v>
      </c>
      <c r="Q36" s="132">
        <f t="shared" si="9"/>
        <v>0.75</v>
      </c>
      <c r="R36" s="326">
        <f t="shared" si="10"/>
        <v>10</v>
      </c>
      <c r="S36" s="327"/>
      <c r="T36" s="326">
        <f t="shared" si="11"/>
        <v>19.75</v>
      </c>
      <c r="U36" s="327"/>
      <c r="V36" s="326">
        <f t="shared" si="12"/>
        <v>9.75</v>
      </c>
      <c r="W36" s="328"/>
      <c r="X36" s="133">
        <v>1</v>
      </c>
      <c r="Y36" s="134">
        <f t="shared" si="13"/>
        <v>8.75</v>
      </c>
      <c r="Z36" s="135">
        <f t="shared" si="14"/>
        <v>0.75</v>
      </c>
      <c r="AB36" s="37">
        <f t="shared" si="15"/>
        <v>1.75</v>
      </c>
      <c r="AC36" s="37">
        <f t="shared" si="16"/>
        <v>1.75</v>
      </c>
      <c r="AD36" s="37">
        <f t="shared" si="17"/>
        <v>0.75</v>
      </c>
      <c r="AE36" s="37">
        <f t="shared" si="16"/>
        <v>0.75</v>
      </c>
      <c r="AF36" s="37">
        <f t="shared" si="18"/>
        <v>1</v>
      </c>
      <c r="AG36" s="37"/>
      <c r="AH36" s="136"/>
    </row>
    <row r="37" spans="1:34" ht="17.5" customHeight="1">
      <c r="A37" s="38" t="s">
        <v>113</v>
      </c>
      <c r="B37" s="126"/>
      <c r="C37" s="127"/>
      <c r="D37" s="128">
        <f t="shared" si="0"/>
        <v>0</v>
      </c>
      <c r="E37" s="128">
        <f t="shared" si="1"/>
        <v>0</v>
      </c>
      <c r="F37" s="129" t="str">
        <f t="shared" si="2"/>
        <v/>
      </c>
      <c r="G37" s="130" t="str">
        <f t="shared" si="2"/>
        <v/>
      </c>
      <c r="H37" s="126"/>
      <c r="I37" s="127"/>
      <c r="J37" s="128">
        <f t="shared" si="3"/>
        <v>0</v>
      </c>
      <c r="K37" s="128">
        <f t="shared" si="4"/>
        <v>0</v>
      </c>
      <c r="L37" s="129" t="str">
        <f t="shared" si="5"/>
        <v/>
      </c>
      <c r="M37" s="130" t="str">
        <f t="shared" si="5"/>
        <v/>
      </c>
      <c r="N37" s="131" t="str">
        <f t="shared" si="6"/>
        <v/>
      </c>
      <c r="O37" s="132" t="str">
        <f t="shared" si="7"/>
        <v/>
      </c>
      <c r="P37" s="129" t="str">
        <f t="shared" si="8"/>
        <v/>
      </c>
      <c r="Q37" s="132" t="str">
        <f t="shared" si="9"/>
        <v/>
      </c>
      <c r="R37" s="340">
        <f t="shared" si="10"/>
        <v>0</v>
      </c>
      <c r="S37" s="341"/>
      <c r="T37" s="340">
        <f t="shared" si="11"/>
        <v>0</v>
      </c>
      <c r="U37" s="341"/>
      <c r="V37" s="340">
        <f t="shared" si="12"/>
        <v>0</v>
      </c>
      <c r="W37" s="342"/>
      <c r="X37" s="133"/>
      <c r="Y37" s="134">
        <f t="shared" si="13"/>
        <v>0</v>
      </c>
      <c r="Z37" s="135" t="str">
        <f t="shared" si="14"/>
        <v/>
      </c>
      <c r="AB37" s="37">
        <f t="shared" si="15"/>
        <v>-7</v>
      </c>
      <c r="AC37" s="37">
        <f t="shared" si="16"/>
        <v>0</v>
      </c>
      <c r="AD37" s="37">
        <f t="shared" si="17"/>
        <v>-8</v>
      </c>
      <c r="AE37" s="37">
        <f t="shared" si="16"/>
        <v>0</v>
      </c>
      <c r="AF37" s="37">
        <f t="shared" si="18"/>
        <v>0</v>
      </c>
      <c r="AG37" s="37"/>
      <c r="AH37" s="136"/>
    </row>
    <row r="38" spans="1:34" ht="17.5" customHeight="1">
      <c r="A38" s="38" t="s">
        <v>114</v>
      </c>
      <c r="B38" s="126"/>
      <c r="C38" s="127"/>
      <c r="D38" s="128">
        <f t="shared" si="0"/>
        <v>0</v>
      </c>
      <c r="E38" s="128">
        <f t="shared" si="1"/>
        <v>0</v>
      </c>
      <c r="F38" s="129" t="str">
        <f t="shared" si="2"/>
        <v/>
      </c>
      <c r="G38" s="130" t="str">
        <f t="shared" si="2"/>
        <v/>
      </c>
      <c r="H38" s="126"/>
      <c r="I38" s="127"/>
      <c r="J38" s="128">
        <f t="shared" si="3"/>
        <v>0</v>
      </c>
      <c r="K38" s="128">
        <f t="shared" si="4"/>
        <v>0</v>
      </c>
      <c r="L38" s="129" t="str">
        <f t="shared" si="5"/>
        <v/>
      </c>
      <c r="M38" s="130" t="str">
        <f t="shared" si="5"/>
        <v/>
      </c>
      <c r="N38" s="131" t="str">
        <f t="shared" si="6"/>
        <v/>
      </c>
      <c r="O38" s="132" t="str">
        <f t="shared" si="7"/>
        <v/>
      </c>
      <c r="P38" s="129" t="str">
        <f t="shared" si="8"/>
        <v/>
      </c>
      <c r="Q38" s="132" t="str">
        <f t="shared" si="9"/>
        <v/>
      </c>
      <c r="R38" s="337">
        <f t="shared" si="10"/>
        <v>0</v>
      </c>
      <c r="S38" s="338"/>
      <c r="T38" s="337">
        <f t="shared" si="11"/>
        <v>0</v>
      </c>
      <c r="U38" s="338"/>
      <c r="V38" s="337">
        <f t="shared" si="12"/>
        <v>0</v>
      </c>
      <c r="W38" s="339"/>
      <c r="X38" s="133"/>
      <c r="Y38" s="134">
        <f t="shared" si="13"/>
        <v>0</v>
      </c>
      <c r="Z38" s="135" t="str">
        <f t="shared" si="14"/>
        <v/>
      </c>
      <c r="AB38" s="37">
        <f t="shared" si="15"/>
        <v>-7</v>
      </c>
      <c r="AC38" s="37">
        <f t="shared" si="16"/>
        <v>0</v>
      </c>
      <c r="AD38" s="37">
        <f t="shared" si="17"/>
        <v>-8</v>
      </c>
      <c r="AE38" s="37">
        <f t="shared" si="16"/>
        <v>0</v>
      </c>
      <c r="AF38" s="37">
        <f t="shared" si="18"/>
        <v>0</v>
      </c>
      <c r="AG38" s="37"/>
      <c r="AH38" s="136"/>
    </row>
    <row r="39" spans="1:34" ht="17.5" customHeight="1">
      <c r="A39" s="38" t="s">
        <v>115</v>
      </c>
      <c r="B39" s="126">
        <v>10</v>
      </c>
      <c r="C39" s="127">
        <v>0</v>
      </c>
      <c r="D39" s="128">
        <f t="shared" si="0"/>
        <v>10</v>
      </c>
      <c r="E39" s="128">
        <f t="shared" si="1"/>
        <v>0</v>
      </c>
      <c r="F39" s="129">
        <f t="shared" si="2"/>
        <v>10</v>
      </c>
      <c r="G39" s="130">
        <f t="shared" si="2"/>
        <v>0</v>
      </c>
      <c r="H39" s="126">
        <v>21</v>
      </c>
      <c r="I39" s="127">
        <v>15</v>
      </c>
      <c r="J39" s="128">
        <f t="shared" si="3"/>
        <v>21</v>
      </c>
      <c r="K39" s="128">
        <f t="shared" si="4"/>
        <v>15</v>
      </c>
      <c r="L39" s="129">
        <f t="shared" si="5"/>
        <v>21</v>
      </c>
      <c r="M39" s="130">
        <f t="shared" si="5"/>
        <v>15</v>
      </c>
      <c r="N39" s="131">
        <f t="shared" si="6"/>
        <v>10</v>
      </c>
      <c r="O39" s="132">
        <f t="shared" si="7"/>
        <v>0</v>
      </c>
      <c r="P39" s="129">
        <f t="shared" si="8"/>
        <v>21</v>
      </c>
      <c r="Q39" s="132">
        <f t="shared" si="9"/>
        <v>0.25</v>
      </c>
      <c r="R39" s="326">
        <f t="shared" si="10"/>
        <v>10</v>
      </c>
      <c r="S39" s="327"/>
      <c r="T39" s="326">
        <f t="shared" si="11"/>
        <v>21.25</v>
      </c>
      <c r="U39" s="327"/>
      <c r="V39" s="326">
        <f t="shared" si="12"/>
        <v>11.25</v>
      </c>
      <c r="W39" s="328"/>
      <c r="X39" s="133">
        <v>1</v>
      </c>
      <c r="Y39" s="134">
        <f t="shared" si="13"/>
        <v>10.25</v>
      </c>
      <c r="Z39" s="135">
        <f t="shared" si="14"/>
        <v>2.25</v>
      </c>
      <c r="AB39" s="37">
        <f t="shared" si="15"/>
        <v>3.25</v>
      </c>
      <c r="AC39" s="37">
        <f t="shared" si="16"/>
        <v>3.25</v>
      </c>
      <c r="AD39" s="37">
        <f t="shared" si="17"/>
        <v>2.25</v>
      </c>
      <c r="AE39" s="37">
        <f t="shared" si="16"/>
        <v>2.25</v>
      </c>
      <c r="AF39" s="37">
        <f t="shared" si="18"/>
        <v>1</v>
      </c>
      <c r="AG39" s="37"/>
      <c r="AH39" s="136"/>
    </row>
    <row r="40" spans="1:34" ht="17.5" customHeight="1">
      <c r="A40" s="38" t="s">
        <v>116</v>
      </c>
      <c r="B40" s="126">
        <v>10</v>
      </c>
      <c r="C40" s="127">
        <v>0</v>
      </c>
      <c r="D40" s="128">
        <f t="shared" si="0"/>
        <v>10</v>
      </c>
      <c r="E40" s="128">
        <f t="shared" si="1"/>
        <v>0</v>
      </c>
      <c r="F40" s="129">
        <f t="shared" si="2"/>
        <v>10</v>
      </c>
      <c r="G40" s="130">
        <f t="shared" si="2"/>
        <v>0</v>
      </c>
      <c r="H40" s="126">
        <v>19</v>
      </c>
      <c r="I40" s="127">
        <v>30</v>
      </c>
      <c r="J40" s="128">
        <f t="shared" si="3"/>
        <v>19</v>
      </c>
      <c r="K40" s="128">
        <f t="shared" si="4"/>
        <v>30</v>
      </c>
      <c r="L40" s="129">
        <f t="shared" si="5"/>
        <v>19</v>
      </c>
      <c r="M40" s="130">
        <f t="shared" si="5"/>
        <v>30</v>
      </c>
      <c r="N40" s="131">
        <f t="shared" si="6"/>
        <v>10</v>
      </c>
      <c r="O40" s="132">
        <f t="shared" si="7"/>
        <v>0</v>
      </c>
      <c r="P40" s="129">
        <f t="shared" si="8"/>
        <v>19</v>
      </c>
      <c r="Q40" s="132">
        <f t="shared" si="9"/>
        <v>0.5</v>
      </c>
      <c r="R40" s="326">
        <f t="shared" si="10"/>
        <v>10</v>
      </c>
      <c r="S40" s="327"/>
      <c r="T40" s="326">
        <f t="shared" si="11"/>
        <v>19.5</v>
      </c>
      <c r="U40" s="327"/>
      <c r="V40" s="326">
        <f t="shared" si="12"/>
        <v>9.5</v>
      </c>
      <c r="W40" s="328"/>
      <c r="X40" s="133">
        <v>1</v>
      </c>
      <c r="Y40" s="134">
        <f t="shared" si="13"/>
        <v>8.5</v>
      </c>
      <c r="Z40" s="135">
        <f t="shared" si="14"/>
        <v>0.5</v>
      </c>
      <c r="AB40" s="37">
        <f t="shared" si="15"/>
        <v>1.5</v>
      </c>
      <c r="AC40" s="37">
        <f t="shared" si="16"/>
        <v>1.5</v>
      </c>
      <c r="AD40" s="37">
        <f t="shared" si="17"/>
        <v>0.5</v>
      </c>
      <c r="AE40" s="37">
        <f t="shared" si="16"/>
        <v>0.5</v>
      </c>
      <c r="AF40" s="37">
        <f t="shared" si="18"/>
        <v>1</v>
      </c>
      <c r="AG40" s="37"/>
      <c r="AH40" s="136"/>
    </row>
    <row r="41" spans="1:34" ht="17.5" customHeight="1">
      <c r="A41" s="38" t="s">
        <v>117</v>
      </c>
      <c r="B41" s="126">
        <v>10</v>
      </c>
      <c r="C41" s="127">
        <v>0</v>
      </c>
      <c r="D41" s="128">
        <f t="shared" si="0"/>
        <v>10</v>
      </c>
      <c r="E41" s="128">
        <f t="shared" si="1"/>
        <v>0</v>
      </c>
      <c r="F41" s="129">
        <f t="shared" si="2"/>
        <v>10</v>
      </c>
      <c r="G41" s="130">
        <f t="shared" si="2"/>
        <v>0</v>
      </c>
      <c r="H41" s="126">
        <v>20</v>
      </c>
      <c r="I41" s="127">
        <v>15</v>
      </c>
      <c r="J41" s="128">
        <f t="shared" si="3"/>
        <v>20</v>
      </c>
      <c r="K41" s="128">
        <f t="shared" si="4"/>
        <v>15</v>
      </c>
      <c r="L41" s="129">
        <f t="shared" si="5"/>
        <v>20</v>
      </c>
      <c r="M41" s="130">
        <f t="shared" si="5"/>
        <v>15</v>
      </c>
      <c r="N41" s="131">
        <f t="shared" si="6"/>
        <v>10</v>
      </c>
      <c r="O41" s="132">
        <f t="shared" si="7"/>
        <v>0</v>
      </c>
      <c r="P41" s="129">
        <f t="shared" si="8"/>
        <v>20</v>
      </c>
      <c r="Q41" s="132">
        <f t="shared" si="9"/>
        <v>0.25</v>
      </c>
      <c r="R41" s="326">
        <f t="shared" si="10"/>
        <v>10</v>
      </c>
      <c r="S41" s="327"/>
      <c r="T41" s="326">
        <f t="shared" si="11"/>
        <v>20.25</v>
      </c>
      <c r="U41" s="327"/>
      <c r="V41" s="326">
        <f t="shared" si="12"/>
        <v>10.25</v>
      </c>
      <c r="W41" s="328"/>
      <c r="X41" s="133">
        <v>1</v>
      </c>
      <c r="Y41" s="134">
        <f t="shared" si="13"/>
        <v>9.25</v>
      </c>
      <c r="Z41" s="135">
        <f t="shared" si="14"/>
        <v>1.25</v>
      </c>
      <c r="AB41" s="37">
        <f t="shared" si="15"/>
        <v>2.25</v>
      </c>
      <c r="AC41" s="37">
        <f t="shared" si="16"/>
        <v>2.25</v>
      </c>
      <c r="AD41" s="37">
        <f t="shared" si="17"/>
        <v>1.25</v>
      </c>
      <c r="AE41" s="37">
        <f t="shared" si="16"/>
        <v>1.25</v>
      </c>
      <c r="AF41" s="37">
        <f t="shared" si="18"/>
        <v>1</v>
      </c>
      <c r="AG41" s="37"/>
      <c r="AH41" s="136"/>
    </row>
    <row r="42" spans="1:34" ht="17.5" customHeight="1">
      <c r="A42" s="38" t="s">
        <v>118</v>
      </c>
      <c r="B42" s="126">
        <v>10</v>
      </c>
      <c r="C42" s="127">
        <v>0</v>
      </c>
      <c r="D42" s="128">
        <f t="shared" si="0"/>
        <v>10</v>
      </c>
      <c r="E42" s="128">
        <f t="shared" si="1"/>
        <v>0</v>
      </c>
      <c r="F42" s="129">
        <f t="shared" si="2"/>
        <v>10</v>
      </c>
      <c r="G42" s="130">
        <f t="shared" si="2"/>
        <v>0</v>
      </c>
      <c r="H42" s="126">
        <v>20</v>
      </c>
      <c r="I42" s="127">
        <v>0</v>
      </c>
      <c r="J42" s="128">
        <f t="shared" si="3"/>
        <v>20</v>
      </c>
      <c r="K42" s="128">
        <f t="shared" si="4"/>
        <v>0</v>
      </c>
      <c r="L42" s="129">
        <f t="shared" si="5"/>
        <v>20</v>
      </c>
      <c r="M42" s="130">
        <f t="shared" si="5"/>
        <v>0</v>
      </c>
      <c r="N42" s="131">
        <f t="shared" si="6"/>
        <v>10</v>
      </c>
      <c r="O42" s="132">
        <f t="shared" si="7"/>
        <v>0</v>
      </c>
      <c r="P42" s="129">
        <f t="shared" si="8"/>
        <v>20</v>
      </c>
      <c r="Q42" s="132">
        <f t="shared" si="9"/>
        <v>0</v>
      </c>
      <c r="R42" s="326">
        <f t="shared" si="10"/>
        <v>10</v>
      </c>
      <c r="S42" s="327"/>
      <c r="T42" s="326">
        <f t="shared" si="11"/>
        <v>20</v>
      </c>
      <c r="U42" s="327"/>
      <c r="V42" s="326">
        <f t="shared" si="12"/>
        <v>10</v>
      </c>
      <c r="W42" s="328"/>
      <c r="X42" s="133">
        <v>1</v>
      </c>
      <c r="Y42" s="134">
        <f t="shared" si="13"/>
        <v>9</v>
      </c>
      <c r="Z42" s="135">
        <f t="shared" si="14"/>
        <v>1</v>
      </c>
      <c r="AB42" s="37">
        <f t="shared" si="15"/>
        <v>2</v>
      </c>
      <c r="AC42" s="37">
        <f t="shared" si="16"/>
        <v>2</v>
      </c>
      <c r="AD42" s="37">
        <f t="shared" si="17"/>
        <v>1</v>
      </c>
      <c r="AE42" s="37">
        <f t="shared" si="16"/>
        <v>1</v>
      </c>
      <c r="AF42" s="37">
        <f t="shared" si="18"/>
        <v>1</v>
      </c>
      <c r="AG42" s="37"/>
      <c r="AH42" s="136"/>
    </row>
    <row r="43" spans="1:34" ht="17.5" customHeight="1">
      <c r="A43" s="38" t="s">
        <v>119</v>
      </c>
      <c r="B43" s="126">
        <v>10</v>
      </c>
      <c r="C43" s="127">
        <v>0</v>
      </c>
      <c r="D43" s="128">
        <f t="shared" si="0"/>
        <v>10</v>
      </c>
      <c r="E43" s="128">
        <f t="shared" si="1"/>
        <v>0</v>
      </c>
      <c r="F43" s="129">
        <f t="shared" si="2"/>
        <v>10</v>
      </c>
      <c r="G43" s="130">
        <f t="shared" si="2"/>
        <v>0</v>
      </c>
      <c r="H43" s="126">
        <v>20</v>
      </c>
      <c r="I43" s="127">
        <v>0</v>
      </c>
      <c r="J43" s="128">
        <f t="shared" si="3"/>
        <v>20</v>
      </c>
      <c r="K43" s="128">
        <f t="shared" si="4"/>
        <v>0</v>
      </c>
      <c r="L43" s="129">
        <f t="shared" si="5"/>
        <v>20</v>
      </c>
      <c r="M43" s="130">
        <f t="shared" si="5"/>
        <v>0</v>
      </c>
      <c r="N43" s="131">
        <f t="shared" si="6"/>
        <v>10</v>
      </c>
      <c r="O43" s="132">
        <f t="shared" si="7"/>
        <v>0</v>
      </c>
      <c r="P43" s="129">
        <f t="shared" si="8"/>
        <v>20</v>
      </c>
      <c r="Q43" s="132">
        <f t="shared" si="9"/>
        <v>0</v>
      </c>
      <c r="R43" s="326">
        <f t="shared" si="10"/>
        <v>10</v>
      </c>
      <c r="S43" s="327"/>
      <c r="T43" s="326">
        <f t="shared" si="11"/>
        <v>20</v>
      </c>
      <c r="U43" s="327"/>
      <c r="V43" s="326">
        <f t="shared" si="12"/>
        <v>10</v>
      </c>
      <c r="W43" s="328"/>
      <c r="X43" s="133">
        <v>1</v>
      </c>
      <c r="Y43" s="134">
        <f t="shared" si="13"/>
        <v>9</v>
      </c>
      <c r="Z43" s="135">
        <f t="shared" si="14"/>
        <v>1</v>
      </c>
      <c r="AB43" s="37">
        <f t="shared" si="15"/>
        <v>2</v>
      </c>
      <c r="AC43" s="37">
        <f t="shared" si="16"/>
        <v>2</v>
      </c>
      <c r="AD43" s="37">
        <f t="shared" si="17"/>
        <v>1</v>
      </c>
      <c r="AE43" s="37">
        <f t="shared" si="16"/>
        <v>1</v>
      </c>
      <c r="AF43" s="37">
        <f t="shared" si="18"/>
        <v>1</v>
      </c>
      <c r="AG43" s="37"/>
      <c r="AH43" s="136"/>
    </row>
    <row r="44" spans="1:34" ht="17.5" customHeight="1">
      <c r="A44" s="38" t="s">
        <v>120</v>
      </c>
      <c r="B44" s="126"/>
      <c r="C44" s="127"/>
      <c r="D44" s="128">
        <f t="shared" si="0"/>
        <v>0</v>
      </c>
      <c r="E44" s="128">
        <f t="shared" si="1"/>
        <v>0</v>
      </c>
      <c r="F44" s="129" t="str">
        <f t="shared" si="2"/>
        <v/>
      </c>
      <c r="G44" s="130" t="str">
        <f t="shared" si="2"/>
        <v/>
      </c>
      <c r="H44" s="126"/>
      <c r="I44" s="127"/>
      <c r="J44" s="128">
        <f t="shared" si="3"/>
        <v>0</v>
      </c>
      <c r="K44" s="128">
        <f t="shared" si="4"/>
        <v>0</v>
      </c>
      <c r="L44" s="129" t="str">
        <f t="shared" si="5"/>
        <v/>
      </c>
      <c r="M44" s="130" t="str">
        <f t="shared" si="5"/>
        <v/>
      </c>
      <c r="N44" s="131" t="str">
        <f t="shared" si="6"/>
        <v/>
      </c>
      <c r="O44" s="132" t="str">
        <f t="shared" si="7"/>
        <v/>
      </c>
      <c r="P44" s="129" t="str">
        <f t="shared" si="8"/>
        <v/>
      </c>
      <c r="Q44" s="132" t="str">
        <f t="shared" si="9"/>
        <v/>
      </c>
      <c r="R44" s="340">
        <f t="shared" si="10"/>
        <v>0</v>
      </c>
      <c r="S44" s="341"/>
      <c r="T44" s="340">
        <f t="shared" si="11"/>
        <v>0</v>
      </c>
      <c r="U44" s="341"/>
      <c r="V44" s="340">
        <f t="shared" si="12"/>
        <v>0</v>
      </c>
      <c r="W44" s="342"/>
      <c r="X44" s="133"/>
      <c r="Y44" s="134">
        <f t="shared" si="13"/>
        <v>0</v>
      </c>
      <c r="Z44" s="135" t="str">
        <f t="shared" si="14"/>
        <v/>
      </c>
      <c r="AB44" s="37">
        <f t="shared" si="15"/>
        <v>-7</v>
      </c>
      <c r="AC44" s="37">
        <f t="shared" si="16"/>
        <v>0</v>
      </c>
      <c r="AD44" s="37">
        <f t="shared" si="17"/>
        <v>-8</v>
      </c>
      <c r="AE44" s="37">
        <f t="shared" si="16"/>
        <v>0</v>
      </c>
      <c r="AF44" s="37">
        <f t="shared" si="18"/>
        <v>0</v>
      </c>
      <c r="AG44" s="37"/>
      <c r="AH44" s="136"/>
    </row>
    <row r="45" spans="1:34" ht="17.5" customHeight="1">
      <c r="A45" s="38" t="s">
        <v>121</v>
      </c>
      <c r="B45" s="126"/>
      <c r="C45" s="127"/>
      <c r="D45" s="128">
        <f t="shared" si="0"/>
        <v>0</v>
      </c>
      <c r="E45" s="128">
        <f t="shared" si="1"/>
        <v>0</v>
      </c>
      <c r="F45" s="129" t="str">
        <f t="shared" si="2"/>
        <v/>
      </c>
      <c r="G45" s="130" t="str">
        <f t="shared" si="2"/>
        <v/>
      </c>
      <c r="H45" s="126"/>
      <c r="I45" s="127"/>
      <c r="J45" s="128">
        <f t="shared" si="3"/>
        <v>0</v>
      </c>
      <c r="K45" s="128">
        <f t="shared" si="4"/>
        <v>0</v>
      </c>
      <c r="L45" s="129" t="str">
        <f t="shared" si="5"/>
        <v/>
      </c>
      <c r="M45" s="130" t="str">
        <f t="shared" si="5"/>
        <v/>
      </c>
      <c r="N45" s="131" t="str">
        <f t="shared" si="6"/>
        <v/>
      </c>
      <c r="O45" s="132" t="str">
        <f t="shared" si="7"/>
        <v/>
      </c>
      <c r="P45" s="129" t="str">
        <f t="shared" si="8"/>
        <v/>
      </c>
      <c r="Q45" s="132" t="str">
        <f t="shared" si="9"/>
        <v/>
      </c>
      <c r="R45" s="337">
        <f t="shared" si="10"/>
        <v>0</v>
      </c>
      <c r="S45" s="338"/>
      <c r="T45" s="337">
        <f t="shared" si="11"/>
        <v>0</v>
      </c>
      <c r="U45" s="338"/>
      <c r="V45" s="337">
        <f t="shared" si="12"/>
        <v>0</v>
      </c>
      <c r="W45" s="339"/>
      <c r="X45" s="133"/>
      <c r="Y45" s="134">
        <f t="shared" si="13"/>
        <v>0</v>
      </c>
      <c r="Z45" s="135" t="str">
        <f t="shared" si="14"/>
        <v/>
      </c>
      <c r="AB45" s="37">
        <f t="shared" si="15"/>
        <v>-7</v>
      </c>
      <c r="AC45" s="37">
        <f t="shared" si="16"/>
        <v>0</v>
      </c>
      <c r="AD45" s="37">
        <f t="shared" si="17"/>
        <v>-8</v>
      </c>
      <c r="AE45" s="37">
        <f t="shared" si="16"/>
        <v>0</v>
      </c>
      <c r="AF45" s="37">
        <f t="shared" si="18"/>
        <v>0</v>
      </c>
      <c r="AG45" s="37"/>
      <c r="AH45" s="136"/>
    </row>
    <row r="46" spans="1:34" ht="17.5" customHeight="1">
      <c r="A46" s="38" t="s">
        <v>122</v>
      </c>
      <c r="B46" s="126">
        <v>10</v>
      </c>
      <c r="C46" s="127">
        <v>0</v>
      </c>
      <c r="D46" s="128">
        <f t="shared" si="0"/>
        <v>10</v>
      </c>
      <c r="E46" s="128">
        <f t="shared" si="1"/>
        <v>0</v>
      </c>
      <c r="F46" s="129">
        <f t="shared" ref="F46:G61" si="19">IF(B46="","",D46)</f>
        <v>10</v>
      </c>
      <c r="G46" s="130">
        <f t="shared" si="19"/>
        <v>0</v>
      </c>
      <c r="H46" s="126">
        <v>19</v>
      </c>
      <c r="I46" s="127">
        <v>30</v>
      </c>
      <c r="J46" s="128">
        <f t="shared" si="3"/>
        <v>19</v>
      </c>
      <c r="K46" s="128">
        <f t="shared" si="4"/>
        <v>30</v>
      </c>
      <c r="L46" s="129">
        <f t="shared" ref="L46:M61" si="20">IF(H46="","",J46)</f>
        <v>19</v>
      </c>
      <c r="M46" s="130">
        <f t="shared" si="20"/>
        <v>30</v>
      </c>
      <c r="N46" s="131">
        <f t="shared" si="6"/>
        <v>10</v>
      </c>
      <c r="O46" s="132">
        <f t="shared" si="7"/>
        <v>0</v>
      </c>
      <c r="P46" s="129">
        <f t="shared" si="8"/>
        <v>19</v>
      </c>
      <c r="Q46" s="132">
        <f t="shared" si="9"/>
        <v>0.5</v>
      </c>
      <c r="R46" s="326">
        <f t="shared" si="10"/>
        <v>10</v>
      </c>
      <c r="S46" s="327"/>
      <c r="T46" s="326">
        <f t="shared" si="11"/>
        <v>19.5</v>
      </c>
      <c r="U46" s="327"/>
      <c r="V46" s="326">
        <f t="shared" si="12"/>
        <v>9.5</v>
      </c>
      <c r="W46" s="328"/>
      <c r="X46" s="133">
        <v>1</v>
      </c>
      <c r="Y46" s="134">
        <f t="shared" si="13"/>
        <v>8.5</v>
      </c>
      <c r="Z46" s="135">
        <f t="shared" si="14"/>
        <v>0.5</v>
      </c>
      <c r="AB46" s="37">
        <f t="shared" si="15"/>
        <v>1.5</v>
      </c>
      <c r="AC46" s="37">
        <f t="shared" ref="AC46:AC61" si="21">IF(AB46&lt;0,0,AB46)</f>
        <v>1.5</v>
      </c>
      <c r="AD46" s="37">
        <f t="shared" si="17"/>
        <v>0.5</v>
      </c>
      <c r="AE46" s="37">
        <f t="shared" ref="AE46:AE61" si="22">IF(AD46&lt;0,0,AD46)</f>
        <v>0.5</v>
      </c>
      <c r="AF46" s="37">
        <f t="shared" si="18"/>
        <v>1</v>
      </c>
      <c r="AG46" s="37"/>
      <c r="AH46" s="136"/>
    </row>
    <row r="47" spans="1:34" ht="17.5" customHeight="1">
      <c r="A47" s="38" t="s">
        <v>123</v>
      </c>
      <c r="B47" s="126">
        <v>10</v>
      </c>
      <c r="C47" s="127">
        <v>0</v>
      </c>
      <c r="D47" s="128">
        <f t="shared" si="0"/>
        <v>10</v>
      </c>
      <c r="E47" s="128">
        <f t="shared" si="1"/>
        <v>0</v>
      </c>
      <c r="F47" s="129">
        <f t="shared" si="19"/>
        <v>10</v>
      </c>
      <c r="G47" s="130">
        <f t="shared" si="19"/>
        <v>0</v>
      </c>
      <c r="H47" s="126">
        <v>20</v>
      </c>
      <c r="I47" s="127">
        <v>30</v>
      </c>
      <c r="J47" s="128">
        <f t="shared" si="3"/>
        <v>20</v>
      </c>
      <c r="K47" s="128">
        <f t="shared" si="4"/>
        <v>30</v>
      </c>
      <c r="L47" s="129">
        <f t="shared" si="20"/>
        <v>20</v>
      </c>
      <c r="M47" s="130">
        <f t="shared" si="20"/>
        <v>30</v>
      </c>
      <c r="N47" s="131">
        <f t="shared" si="6"/>
        <v>10</v>
      </c>
      <c r="O47" s="132">
        <f t="shared" si="7"/>
        <v>0</v>
      </c>
      <c r="P47" s="129">
        <f t="shared" si="8"/>
        <v>20</v>
      </c>
      <c r="Q47" s="132">
        <f t="shared" si="9"/>
        <v>0.5</v>
      </c>
      <c r="R47" s="326">
        <f t="shared" si="10"/>
        <v>10</v>
      </c>
      <c r="S47" s="327"/>
      <c r="T47" s="326">
        <f t="shared" si="11"/>
        <v>20.5</v>
      </c>
      <c r="U47" s="327"/>
      <c r="V47" s="326">
        <f t="shared" si="12"/>
        <v>10.5</v>
      </c>
      <c r="W47" s="328"/>
      <c r="X47" s="133">
        <v>1</v>
      </c>
      <c r="Y47" s="134">
        <f t="shared" si="13"/>
        <v>9.5</v>
      </c>
      <c r="Z47" s="135">
        <f t="shared" si="14"/>
        <v>1.5</v>
      </c>
      <c r="AB47" s="37">
        <f t="shared" si="15"/>
        <v>2.5</v>
      </c>
      <c r="AC47" s="37">
        <f t="shared" si="21"/>
        <v>2.5</v>
      </c>
      <c r="AD47" s="37">
        <f t="shared" si="17"/>
        <v>1.5</v>
      </c>
      <c r="AE47" s="37">
        <f t="shared" si="22"/>
        <v>1.5</v>
      </c>
      <c r="AF47" s="37">
        <f t="shared" si="18"/>
        <v>1</v>
      </c>
      <c r="AG47" s="37"/>
      <c r="AH47" s="136"/>
    </row>
    <row r="48" spans="1:34" ht="17.5" customHeight="1">
      <c r="A48" s="38" t="s">
        <v>124</v>
      </c>
      <c r="B48" s="126">
        <v>10</v>
      </c>
      <c r="C48" s="127">
        <v>0</v>
      </c>
      <c r="D48" s="128">
        <f t="shared" si="0"/>
        <v>10</v>
      </c>
      <c r="E48" s="128">
        <f t="shared" si="1"/>
        <v>0</v>
      </c>
      <c r="F48" s="129">
        <f t="shared" si="19"/>
        <v>10</v>
      </c>
      <c r="G48" s="130">
        <f t="shared" si="19"/>
        <v>0</v>
      </c>
      <c r="H48" s="126">
        <v>19</v>
      </c>
      <c r="I48" s="127">
        <v>45</v>
      </c>
      <c r="J48" s="128">
        <f t="shared" si="3"/>
        <v>19</v>
      </c>
      <c r="K48" s="128">
        <f t="shared" si="4"/>
        <v>45</v>
      </c>
      <c r="L48" s="129">
        <f t="shared" si="20"/>
        <v>19</v>
      </c>
      <c r="M48" s="130">
        <f t="shared" si="20"/>
        <v>45</v>
      </c>
      <c r="N48" s="131">
        <f t="shared" si="6"/>
        <v>10</v>
      </c>
      <c r="O48" s="132">
        <f t="shared" si="7"/>
        <v>0</v>
      </c>
      <c r="P48" s="129">
        <f t="shared" si="8"/>
        <v>19</v>
      </c>
      <c r="Q48" s="132">
        <f t="shared" si="9"/>
        <v>0.75</v>
      </c>
      <c r="R48" s="326">
        <f t="shared" si="10"/>
        <v>10</v>
      </c>
      <c r="S48" s="327"/>
      <c r="T48" s="326">
        <f t="shared" si="11"/>
        <v>19.75</v>
      </c>
      <c r="U48" s="327"/>
      <c r="V48" s="326">
        <f t="shared" si="12"/>
        <v>9.75</v>
      </c>
      <c r="W48" s="328"/>
      <c r="X48" s="133">
        <v>1</v>
      </c>
      <c r="Y48" s="134">
        <f t="shared" si="13"/>
        <v>8.75</v>
      </c>
      <c r="Z48" s="135">
        <f t="shared" si="14"/>
        <v>0.75</v>
      </c>
      <c r="AB48" s="37">
        <f t="shared" si="15"/>
        <v>1.75</v>
      </c>
      <c r="AC48" s="37">
        <f t="shared" si="21"/>
        <v>1.75</v>
      </c>
      <c r="AD48" s="37">
        <f t="shared" si="17"/>
        <v>0.75</v>
      </c>
      <c r="AE48" s="37">
        <f t="shared" si="22"/>
        <v>0.75</v>
      </c>
      <c r="AF48" s="37">
        <f t="shared" si="18"/>
        <v>1</v>
      </c>
      <c r="AG48" s="37"/>
      <c r="AH48" s="136"/>
    </row>
    <row r="49" spans="1:34" ht="17.5" customHeight="1">
      <c r="A49" s="38" t="s">
        <v>125</v>
      </c>
      <c r="B49" s="126">
        <v>10</v>
      </c>
      <c r="C49" s="127">
        <v>0</v>
      </c>
      <c r="D49" s="128">
        <f t="shared" si="0"/>
        <v>10</v>
      </c>
      <c r="E49" s="128">
        <f t="shared" si="1"/>
        <v>0</v>
      </c>
      <c r="F49" s="129">
        <f t="shared" si="19"/>
        <v>10</v>
      </c>
      <c r="G49" s="130">
        <f t="shared" si="19"/>
        <v>0</v>
      </c>
      <c r="H49" s="126">
        <v>20</v>
      </c>
      <c r="I49" s="127">
        <v>45</v>
      </c>
      <c r="J49" s="128">
        <f t="shared" si="3"/>
        <v>20</v>
      </c>
      <c r="K49" s="128">
        <f t="shared" si="4"/>
        <v>45</v>
      </c>
      <c r="L49" s="129">
        <f t="shared" si="20"/>
        <v>20</v>
      </c>
      <c r="M49" s="130">
        <f t="shared" si="20"/>
        <v>45</v>
      </c>
      <c r="N49" s="131">
        <f t="shared" si="6"/>
        <v>10</v>
      </c>
      <c r="O49" s="132">
        <f t="shared" si="7"/>
        <v>0</v>
      </c>
      <c r="P49" s="129">
        <f t="shared" si="8"/>
        <v>20</v>
      </c>
      <c r="Q49" s="132">
        <f t="shared" si="9"/>
        <v>0.75</v>
      </c>
      <c r="R49" s="326">
        <f t="shared" si="10"/>
        <v>10</v>
      </c>
      <c r="S49" s="327"/>
      <c r="T49" s="326">
        <f t="shared" si="11"/>
        <v>20.75</v>
      </c>
      <c r="U49" s="327"/>
      <c r="V49" s="326">
        <f t="shared" si="12"/>
        <v>10.75</v>
      </c>
      <c r="W49" s="328"/>
      <c r="X49" s="133">
        <v>1</v>
      </c>
      <c r="Y49" s="134">
        <f t="shared" si="13"/>
        <v>9.75</v>
      </c>
      <c r="Z49" s="135">
        <f t="shared" si="14"/>
        <v>1.75</v>
      </c>
      <c r="AB49" s="37">
        <f t="shared" si="15"/>
        <v>2.75</v>
      </c>
      <c r="AC49" s="37">
        <f t="shared" si="21"/>
        <v>2.75</v>
      </c>
      <c r="AD49" s="37">
        <f t="shared" si="17"/>
        <v>1.75</v>
      </c>
      <c r="AE49" s="37">
        <f t="shared" si="22"/>
        <v>1.75</v>
      </c>
      <c r="AF49" s="37">
        <f t="shared" si="18"/>
        <v>1</v>
      </c>
      <c r="AG49" s="37"/>
      <c r="AH49" s="136"/>
    </row>
    <row r="50" spans="1:34" ht="17.5" customHeight="1">
      <c r="A50" s="38" t="s">
        <v>126</v>
      </c>
      <c r="B50" s="126">
        <v>10</v>
      </c>
      <c r="C50" s="127">
        <v>0</v>
      </c>
      <c r="D50" s="128">
        <f t="shared" si="0"/>
        <v>10</v>
      </c>
      <c r="E50" s="128">
        <f t="shared" si="1"/>
        <v>0</v>
      </c>
      <c r="F50" s="129">
        <f t="shared" si="19"/>
        <v>10</v>
      </c>
      <c r="G50" s="130">
        <f t="shared" si="19"/>
        <v>0</v>
      </c>
      <c r="H50" s="126">
        <v>20</v>
      </c>
      <c r="I50" s="127">
        <v>45</v>
      </c>
      <c r="J50" s="128">
        <f t="shared" si="3"/>
        <v>20</v>
      </c>
      <c r="K50" s="128">
        <f t="shared" si="4"/>
        <v>45</v>
      </c>
      <c r="L50" s="129">
        <f t="shared" si="20"/>
        <v>20</v>
      </c>
      <c r="M50" s="130">
        <f t="shared" si="20"/>
        <v>45</v>
      </c>
      <c r="N50" s="131">
        <f t="shared" si="6"/>
        <v>10</v>
      </c>
      <c r="O50" s="132">
        <f t="shared" si="7"/>
        <v>0</v>
      </c>
      <c r="P50" s="129">
        <f t="shared" si="8"/>
        <v>20</v>
      </c>
      <c r="Q50" s="132">
        <f t="shared" si="9"/>
        <v>0.75</v>
      </c>
      <c r="R50" s="326">
        <f t="shared" si="10"/>
        <v>10</v>
      </c>
      <c r="S50" s="327"/>
      <c r="T50" s="326">
        <f t="shared" si="11"/>
        <v>20.75</v>
      </c>
      <c r="U50" s="327"/>
      <c r="V50" s="326">
        <f t="shared" si="12"/>
        <v>10.75</v>
      </c>
      <c r="W50" s="328"/>
      <c r="X50" s="133">
        <v>1</v>
      </c>
      <c r="Y50" s="134">
        <f t="shared" si="13"/>
        <v>9.75</v>
      </c>
      <c r="Z50" s="135">
        <f t="shared" si="14"/>
        <v>1.75</v>
      </c>
      <c r="AB50" s="37">
        <f t="shared" si="15"/>
        <v>2.75</v>
      </c>
      <c r="AC50" s="37">
        <f t="shared" si="21"/>
        <v>2.75</v>
      </c>
      <c r="AD50" s="37">
        <f t="shared" si="17"/>
        <v>1.75</v>
      </c>
      <c r="AE50" s="37">
        <f t="shared" si="22"/>
        <v>1.75</v>
      </c>
      <c r="AF50" s="37">
        <f t="shared" si="18"/>
        <v>1</v>
      </c>
      <c r="AG50" s="37"/>
      <c r="AH50" s="136"/>
    </row>
    <row r="51" spans="1:34" ht="17.5" customHeight="1">
      <c r="A51" s="38" t="s">
        <v>127</v>
      </c>
      <c r="B51" s="126"/>
      <c r="C51" s="127"/>
      <c r="D51" s="128">
        <f t="shared" si="0"/>
        <v>0</v>
      </c>
      <c r="E51" s="128">
        <f t="shared" si="1"/>
        <v>0</v>
      </c>
      <c r="F51" s="129" t="str">
        <f t="shared" si="19"/>
        <v/>
      </c>
      <c r="G51" s="130" t="str">
        <f t="shared" si="19"/>
        <v/>
      </c>
      <c r="H51" s="126"/>
      <c r="I51" s="127"/>
      <c r="J51" s="128">
        <f t="shared" si="3"/>
        <v>0</v>
      </c>
      <c r="K51" s="128">
        <f t="shared" si="4"/>
        <v>0</v>
      </c>
      <c r="L51" s="129" t="str">
        <f t="shared" si="20"/>
        <v/>
      </c>
      <c r="M51" s="130" t="str">
        <f t="shared" si="20"/>
        <v/>
      </c>
      <c r="N51" s="131" t="str">
        <f t="shared" si="6"/>
        <v/>
      </c>
      <c r="O51" s="132" t="str">
        <f t="shared" si="7"/>
        <v/>
      </c>
      <c r="P51" s="129" t="str">
        <f t="shared" si="8"/>
        <v/>
      </c>
      <c r="Q51" s="132" t="str">
        <f t="shared" si="9"/>
        <v/>
      </c>
      <c r="R51" s="340">
        <f t="shared" si="10"/>
        <v>0</v>
      </c>
      <c r="S51" s="341"/>
      <c r="T51" s="340">
        <f t="shared" si="11"/>
        <v>0</v>
      </c>
      <c r="U51" s="341"/>
      <c r="V51" s="340">
        <f t="shared" si="12"/>
        <v>0</v>
      </c>
      <c r="W51" s="342"/>
      <c r="X51" s="133"/>
      <c r="Y51" s="134">
        <f t="shared" si="13"/>
        <v>0</v>
      </c>
      <c r="Z51" s="135" t="str">
        <f t="shared" si="14"/>
        <v/>
      </c>
      <c r="AB51" s="37">
        <f t="shared" si="15"/>
        <v>-7</v>
      </c>
      <c r="AC51" s="37">
        <f t="shared" si="21"/>
        <v>0</v>
      </c>
      <c r="AD51" s="37">
        <f t="shared" si="17"/>
        <v>-8</v>
      </c>
      <c r="AE51" s="37">
        <f t="shared" si="22"/>
        <v>0</v>
      </c>
      <c r="AF51" s="37">
        <f t="shared" si="18"/>
        <v>0</v>
      </c>
      <c r="AG51" s="37"/>
      <c r="AH51" s="136"/>
    </row>
    <row r="52" spans="1:34" ht="17.5" customHeight="1">
      <c r="A52" s="38" t="s">
        <v>128</v>
      </c>
      <c r="B52" s="126"/>
      <c r="C52" s="127"/>
      <c r="D52" s="128">
        <f t="shared" si="0"/>
        <v>0</v>
      </c>
      <c r="E52" s="128">
        <f t="shared" si="1"/>
        <v>0</v>
      </c>
      <c r="F52" s="129" t="str">
        <f t="shared" si="19"/>
        <v/>
      </c>
      <c r="G52" s="130" t="str">
        <f t="shared" si="19"/>
        <v/>
      </c>
      <c r="H52" s="126"/>
      <c r="I52" s="127"/>
      <c r="J52" s="128">
        <f t="shared" si="3"/>
        <v>0</v>
      </c>
      <c r="K52" s="128">
        <f t="shared" si="4"/>
        <v>0</v>
      </c>
      <c r="L52" s="129" t="str">
        <f t="shared" si="20"/>
        <v/>
      </c>
      <c r="M52" s="130" t="str">
        <f t="shared" si="20"/>
        <v/>
      </c>
      <c r="N52" s="131" t="str">
        <f t="shared" si="6"/>
        <v/>
      </c>
      <c r="O52" s="132" t="str">
        <f t="shared" si="7"/>
        <v/>
      </c>
      <c r="P52" s="129" t="str">
        <f t="shared" si="8"/>
        <v/>
      </c>
      <c r="Q52" s="132" t="str">
        <f t="shared" si="9"/>
        <v/>
      </c>
      <c r="R52" s="337">
        <f t="shared" si="10"/>
        <v>0</v>
      </c>
      <c r="S52" s="338"/>
      <c r="T52" s="337">
        <f t="shared" si="11"/>
        <v>0</v>
      </c>
      <c r="U52" s="338"/>
      <c r="V52" s="337">
        <f t="shared" si="12"/>
        <v>0</v>
      </c>
      <c r="W52" s="339"/>
      <c r="X52" s="133"/>
      <c r="Y52" s="134">
        <f t="shared" si="13"/>
        <v>0</v>
      </c>
      <c r="Z52" s="135" t="str">
        <f t="shared" si="14"/>
        <v/>
      </c>
      <c r="AB52" s="37">
        <f t="shared" si="15"/>
        <v>-7</v>
      </c>
      <c r="AC52" s="37">
        <f t="shared" si="21"/>
        <v>0</v>
      </c>
      <c r="AD52" s="37">
        <f t="shared" si="17"/>
        <v>-8</v>
      </c>
      <c r="AE52" s="37">
        <f t="shared" si="22"/>
        <v>0</v>
      </c>
      <c r="AF52" s="37">
        <f t="shared" si="18"/>
        <v>0</v>
      </c>
      <c r="AG52" s="37"/>
      <c r="AH52" s="136"/>
    </row>
    <row r="53" spans="1:34" ht="17.5" customHeight="1">
      <c r="A53" s="38" t="s">
        <v>129</v>
      </c>
      <c r="B53" s="126">
        <v>10</v>
      </c>
      <c r="C53" s="127">
        <v>0</v>
      </c>
      <c r="D53" s="128">
        <f t="shared" si="0"/>
        <v>10</v>
      </c>
      <c r="E53" s="128">
        <f t="shared" si="1"/>
        <v>0</v>
      </c>
      <c r="F53" s="129">
        <f t="shared" si="19"/>
        <v>10</v>
      </c>
      <c r="G53" s="130">
        <f t="shared" si="19"/>
        <v>0</v>
      </c>
      <c r="H53" s="126">
        <v>20</v>
      </c>
      <c r="I53" s="127">
        <v>30</v>
      </c>
      <c r="J53" s="128">
        <f t="shared" si="3"/>
        <v>20</v>
      </c>
      <c r="K53" s="128">
        <f t="shared" si="4"/>
        <v>30</v>
      </c>
      <c r="L53" s="129">
        <f t="shared" si="20"/>
        <v>20</v>
      </c>
      <c r="M53" s="130">
        <f t="shared" si="20"/>
        <v>30</v>
      </c>
      <c r="N53" s="131">
        <f t="shared" si="6"/>
        <v>10</v>
      </c>
      <c r="O53" s="132">
        <f t="shared" si="7"/>
        <v>0</v>
      </c>
      <c r="P53" s="129">
        <f t="shared" si="8"/>
        <v>20</v>
      </c>
      <c r="Q53" s="132">
        <f t="shared" si="9"/>
        <v>0.5</v>
      </c>
      <c r="R53" s="326">
        <f t="shared" si="10"/>
        <v>10</v>
      </c>
      <c r="S53" s="327"/>
      <c r="T53" s="326">
        <f t="shared" si="11"/>
        <v>20.5</v>
      </c>
      <c r="U53" s="327"/>
      <c r="V53" s="326">
        <f t="shared" si="12"/>
        <v>10.5</v>
      </c>
      <c r="W53" s="328"/>
      <c r="X53" s="133">
        <v>1</v>
      </c>
      <c r="Y53" s="134">
        <f t="shared" si="13"/>
        <v>9.5</v>
      </c>
      <c r="Z53" s="135">
        <f t="shared" si="14"/>
        <v>1.5</v>
      </c>
      <c r="AB53" s="37">
        <f t="shared" si="15"/>
        <v>2.5</v>
      </c>
      <c r="AC53" s="37">
        <f t="shared" si="21"/>
        <v>2.5</v>
      </c>
      <c r="AD53" s="37">
        <f t="shared" si="17"/>
        <v>1.5</v>
      </c>
      <c r="AE53" s="37">
        <f t="shared" si="22"/>
        <v>1.5</v>
      </c>
      <c r="AF53" s="37">
        <f t="shared" si="18"/>
        <v>1</v>
      </c>
      <c r="AG53" s="37"/>
      <c r="AH53" s="136"/>
    </row>
    <row r="54" spans="1:34" ht="17.5" customHeight="1">
      <c r="A54" s="38" t="s">
        <v>130</v>
      </c>
      <c r="B54" s="126">
        <v>10</v>
      </c>
      <c r="C54" s="127">
        <v>0</v>
      </c>
      <c r="D54" s="128">
        <f t="shared" si="0"/>
        <v>10</v>
      </c>
      <c r="E54" s="128">
        <f t="shared" si="1"/>
        <v>0</v>
      </c>
      <c r="F54" s="129">
        <f t="shared" si="19"/>
        <v>10</v>
      </c>
      <c r="G54" s="130">
        <f t="shared" si="19"/>
        <v>0</v>
      </c>
      <c r="H54" s="126">
        <v>22</v>
      </c>
      <c r="I54" s="127">
        <v>0</v>
      </c>
      <c r="J54" s="128">
        <f t="shared" si="3"/>
        <v>22</v>
      </c>
      <c r="K54" s="128">
        <f t="shared" si="4"/>
        <v>0</v>
      </c>
      <c r="L54" s="129">
        <f t="shared" si="20"/>
        <v>22</v>
      </c>
      <c r="M54" s="130">
        <f t="shared" si="20"/>
        <v>0</v>
      </c>
      <c r="N54" s="131">
        <f t="shared" si="6"/>
        <v>10</v>
      </c>
      <c r="O54" s="132">
        <f t="shared" si="7"/>
        <v>0</v>
      </c>
      <c r="P54" s="129">
        <f t="shared" si="8"/>
        <v>22</v>
      </c>
      <c r="Q54" s="132">
        <f t="shared" si="9"/>
        <v>0</v>
      </c>
      <c r="R54" s="326">
        <f t="shared" si="10"/>
        <v>10</v>
      </c>
      <c r="S54" s="327"/>
      <c r="T54" s="326">
        <f t="shared" si="11"/>
        <v>22</v>
      </c>
      <c r="U54" s="327"/>
      <c r="V54" s="326">
        <f t="shared" si="12"/>
        <v>12</v>
      </c>
      <c r="W54" s="328"/>
      <c r="X54" s="133">
        <v>1</v>
      </c>
      <c r="Y54" s="134">
        <f t="shared" si="13"/>
        <v>11</v>
      </c>
      <c r="Z54" s="135">
        <f t="shared" si="14"/>
        <v>3</v>
      </c>
      <c r="AB54" s="37">
        <f t="shared" si="15"/>
        <v>4</v>
      </c>
      <c r="AC54" s="37">
        <f t="shared" si="21"/>
        <v>4</v>
      </c>
      <c r="AD54" s="37">
        <f t="shared" si="17"/>
        <v>3</v>
      </c>
      <c r="AE54" s="37">
        <f t="shared" si="22"/>
        <v>3</v>
      </c>
      <c r="AF54" s="37">
        <f t="shared" si="18"/>
        <v>1</v>
      </c>
      <c r="AG54" s="37"/>
      <c r="AH54" s="136"/>
    </row>
    <row r="55" spans="1:34" ht="17.5" customHeight="1">
      <c r="A55" s="38" t="s">
        <v>131</v>
      </c>
      <c r="B55" s="126">
        <v>10</v>
      </c>
      <c r="C55" s="127">
        <v>0</v>
      </c>
      <c r="D55" s="128">
        <f t="shared" si="0"/>
        <v>10</v>
      </c>
      <c r="E55" s="128">
        <f t="shared" si="1"/>
        <v>0</v>
      </c>
      <c r="F55" s="129">
        <f t="shared" si="19"/>
        <v>10</v>
      </c>
      <c r="G55" s="130">
        <f t="shared" si="19"/>
        <v>0</v>
      </c>
      <c r="H55" s="126">
        <v>24</v>
      </c>
      <c r="I55" s="127">
        <v>0</v>
      </c>
      <c r="J55" s="128">
        <f t="shared" si="3"/>
        <v>24</v>
      </c>
      <c r="K55" s="128">
        <f t="shared" si="4"/>
        <v>0</v>
      </c>
      <c r="L55" s="129">
        <f t="shared" si="20"/>
        <v>24</v>
      </c>
      <c r="M55" s="130">
        <f t="shared" si="20"/>
        <v>0</v>
      </c>
      <c r="N55" s="131">
        <f t="shared" si="6"/>
        <v>10</v>
      </c>
      <c r="O55" s="132">
        <f t="shared" si="7"/>
        <v>0</v>
      </c>
      <c r="P55" s="129">
        <f t="shared" si="8"/>
        <v>24</v>
      </c>
      <c r="Q55" s="132">
        <f t="shared" si="9"/>
        <v>0</v>
      </c>
      <c r="R55" s="326">
        <f t="shared" si="10"/>
        <v>10</v>
      </c>
      <c r="S55" s="327"/>
      <c r="T55" s="326">
        <f t="shared" si="11"/>
        <v>24</v>
      </c>
      <c r="U55" s="327"/>
      <c r="V55" s="326">
        <f t="shared" si="12"/>
        <v>14</v>
      </c>
      <c r="W55" s="328"/>
      <c r="X55" s="133">
        <v>1</v>
      </c>
      <c r="Y55" s="134">
        <f t="shared" si="13"/>
        <v>13</v>
      </c>
      <c r="Z55" s="135">
        <f t="shared" si="14"/>
        <v>5</v>
      </c>
      <c r="AA55" s="4">
        <v>2</v>
      </c>
      <c r="AB55" s="37">
        <f t="shared" si="15"/>
        <v>6</v>
      </c>
      <c r="AC55" s="37">
        <f t="shared" si="21"/>
        <v>6</v>
      </c>
      <c r="AD55" s="37">
        <f t="shared" si="17"/>
        <v>5</v>
      </c>
      <c r="AE55" s="37">
        <f t="shared" si="22"/>
        <v>5</v>
      </c>
      <c r="AF55" s="37">
        <f t="shared" si="18"/>
        <v>1</v>
      </c>
      <c r="AG55" s="37"/>
      <c r="AH55" s="136"/>
    </row>
    <row r="56" spans="1:34" ht="17.5" customHeight="1">
      <c r="A56" s="38" t="s">
        <v>132</v>
      </c>
      <c r="B56" s="126">
        <v>10</v>
      </c>
      <c r="C56" s="127">
        <v>0</v>
      </c>
      <c r="D56" s="128">
        <f t="shared" si="0"/>
        <v>10</v>
      </c>
      <c r="E56" s="128">
        <f t="shared" si="1"/>
        <v>0</v>
      </c>
      <c r="F56" s="129">
        <f t="shared" si="19"/>
        <v>10</v>
      </c>
      <c r="G56" s="130">
        <f t="shared" si="19"/>
        <v>0</v>
      </c>
      <c r="H56" s="126">
        <v>21</v>
      </c>
      <c r="I56" s="127">
        <v>15</v>
      </c>
      <c r="J56" s="128">
        <f t="shared" si="3"/>
        <v>21</v>
      </c>
      <c r="K56" s="128">
        <f t="shared" si="4"/>
        <v>15</v>
      </c>
      <c r="L56" s="129">
        <f t="shared" si="20"/>
        <v>21</v>
      </c>
      <c r="M56" s="130">
        <f t="shared" si="20"/>
        <v>15</v>
      </c>
      <c r="N56" s="131">
        <f t="shared" si="6"/>
        <v>10</v>
      </c>
      <c r="O56" s="132">
        <f t="shared" si="7"/>
        <v>0</v>
      </c>
      <c r="P56" s="129">
        <f t="shared" si="8"/>
        <v>21</v>
      </c>
      <c r="Q56" s="132">
        <f t="shared" si="9"/>
        <v>0.25</v>
      </c>
      <c r="R56" s="326">
        <f t="shared" si="10"/>
        <v>10</v>
      </c>
      <c r="S56" s="327"/>
      <c r="T56" s="326">
        <f t="shared" si="11"/>
        <v>21.25</v>
      </c>
      <c r="U56" s="327"/>
      <c r="V56" s="326">
        <f t="shared" si="12"/>
        <v>11.25</v>
      </c>
      <c r="W56" s="328"/>
      <c r="X56" s="133">
        <v>1</v>
      </c>
      <c r="Y56" s="134">
        <f t="shared" si="13"/>
        <v>10.25</v>
      </c>
      <c r="Z56" s="135">
        <f t="shared" si="14"/>
        <v>2.25</v>
      </c>
      <c r="AB56" s="37">
        <f t="shared" si="15"/>
        <v>3.25</v>
      </c>
      <c r="AC56" s="37">
        <f t="shared" si="21"/>
        <v>3.25</v>
      </c>
      <c r="AD56" s="37">
        <f t="shared" si="17"/>
        <v>2.25</v>
      </c>
      <c r="AE56" s="37">
        <f t="shared" si="22"/>
        <v>2.25</v>
      </c>
      <c r="AF56" s="37">
        <f t="shared" si="18"/>
        <v>1</v>
      </c>
      <c r="AG56" s="37"/>
      <c r="AH56" s="136"/>
    </row>
    <row r="57" spans="1:34" ht="17.5" customHeight="1">
      <c r="A57" s="38" t="s">
        <v>133</v>
      </c>
      <c r="B57" s="126">
        <v>10</v>
      </c>
      <c r="C57" s="127">
        <v>0</v>
      </c>
      <c r="D57" s="128">
        <f t="shared" si="0"/>
        <v>10</v>
      </c>
      <c r="E57" s="128">
        <f t="shared" si="1"/>
        <v>0</v>
      </c>
      <c r="F57" s="129">
        <f t="shared" si="19"/>
        <v>10</v>
      </c>
      <c r="G57" s="130">
        <f t="shared" si="19"/>
        <v>0</v>
      </c>
      <c r="H57" s="126">
        <v>19</v>
      </c>
      <c r="I57" s="127">
        <v>0</v>
      </c>
      <c r="J57" s="128">
        <f t="shared" si="3"/>
        <v>19</v>
      </c>
      <c r="K57" s="128">
        <f t="shared" si="4"/>
        <v>0</v>
      </c>
      <c r="L57" s="129">
        <f t="shared" si="20"/>
        <v>19</v>
      </c>
      <c r="M57" s="130">
        <f t="shared" si="20"/>
        <v>0</v>
      </c>
      <c r="N57" s="131">
        <f t="shared" si="6"/>
        <v>10</v>
      </c>
      <c r="O57" s="132">
        <f t="shared" si="7"/>
        <v>0</v>
      </c>
      <c r="P57" s="129">
        <f t="shared" si="8"/>
        <v>19</v>
      </c>
      <c r="Q57" s="132">
        <f t="shared" si="9"/>
        <v>0</v>
      </c>
      <c r="R57" s="326">
        <f t="shared" si="10"/>
        <v>10</v>
      </c>
      <c r="S57" s="327"/>
      <c r="T57" s="326">
        <f t="shared" si="11"/>
        <v>19</v>
      </c>
      <c r="U57" s="327"/>
      <c r="V57" s="326">
        <f t="shared" si="12"/>
        <v>9</v>
      </c>
      <c r="W57" s="328"/>
      <c r="X57" s="133">
        <v>1</v>
      </c>
      <c r="Y57" s="134">
        <f t="shared" si="13"/>
        <v>8</v>
      </c>
      <c r="Z57" s="135" t="str">
        <f t="shared" si="14"/>
        <v/>
      </c>
      <c r="AB57" s="37">
        <f t="shared" si="15"/>
        <v>1</v>
      </c>
      <c r="AC57" s="37">
        <f t="shared" si="21"/>
        <v>1</v>
      </c>
      <c r="AD57" s="37">
        <f t="shared" si="17"/>
        <v>0</v>
      </c>
      <c r="AE57" s="37">
        <f t="shared" si="22"/>
        <v>0</v>
      </c>
      <c r="AF57" s="37">
        <f t="shared" si="18"/>
        <v>1</v>
      </c>
      <c r="AG57" s="37"/>
      <c r="AH57" s="136"/>
    </row>
    <row r="58" spans="1:34" ht="17.5" customHeight="1">
      <c r="A58" s="38" t="s">
        <v>134</v>
      </c>
      <c r="B58" s="126"/>
      <c r="C58" s="127"/>
      <c r="D58" s="128">
        <f t="shared" si="0"/>
        <v>0</v>
      </c>
      <c r="E58" s="128">
        <f t="shared" si="1"/>
        <v>0</v>
      </c>
      <c r="F58" s="129" t="str">
        <f t="shared" si="19"/>
        <v/>
      </c>
      <c r="G58" s="130" t="str">
        <f t="shared" si="19"/>
        <v/>
      </c>
      <c r="H58" s="126"/>
      <c r="I58" s="127"/>
      <c r="J58" s="128">
        <f t="shared" si="3"/>
        <v>0</v>
      </c>
      <c r="K58" s="128">
        <f t="shared" si="4"/>
        <v>0</v>
      </c>
      <c r="L58" s="129" t="str">
        <f t="shared" si="20"/>
        <v/>
      </c>
      <c r="M58" s="130" t="str">
        <f t="shared" si="20"/>
        <v/>
      </c>
      <c r="N58" s="131" t="str">
        <f t="shared" si="6"/>
        <v/>
      </c>
      <c r="O58" s="132" t="str">
        <f t="shared" si="7"/>
        <v/>
      </c>
      <c r="P58" s="129" t="str">
        <f t="shared" si="8"/>
        <v/>
      </c>
      <c r="Q58" s="132" t="str">
        <f t="shared" si="9"/>
        <v/>
      </c>
      <c r="R58" s="340">
        <f t="shared" si="10"/>
        <v>0</v>
      </c>
      <c r="S58" s="341"/>
      <c r="T58" s="340">
        <f t="shared" si="11"/>
        <v>0</v>
      </c>
      <c r="U58" s="341"/>
      <c r="V58" s="340">
        <f t="shared" si="12"/>
        <v>0</v>
      </c>
      <c r="W58" s="342"/>
      <c r="X58" s="133"/>
      <c r="Y58" s="134">
        <f t="shared" si="13"/>
        <v>0</v>
      </c>
      <c r="Z58" s="135" t="str">
        <f t="shared" si="14"/>
        <v/>
      </c>
      <c r="AB58" s="37">
        <f t="shared" si="15"/>
        <v>-7</v>
      </c>
      <c r="AC58" s="37">
        <f t="shared" si="21"/>
        <v>0</v>
      </c>
      <c r="AD58" s="37">
        <f t="shared" si="17"/>
        <v>-8</v>
      </c>
      <c r="AE58" s="37">
        <f t="shared" si="22"/>
        <v>0</v>
      </c>
      <c r="AF58" s="37">
        <f t="shared" si="18"/>
        <v>0</v>
      </c>
      <c r="AG58" s="37"/>
      <c r="AH58" s="136"/>
    </row>
    <row r="59" spans="1:34" ht="17.5" customHeight="1">
      <c r="A59" s="38" t="s">
        <v>135</v>
      </c>
      <c r="B59" s="126"/>
      <c r="C59" s="127"/>
      <c r="D59" s="128">
        <f t="shared" si="0"/>
        <v>0</v>
      </c>
      <c r="E59" s="128">
        <f t="shared" si="1"/>
        <v>0</v>
      </c>
      <c r="F59" s="129" t="str">
        <f t="shared" si="19"/>
        <v/>
      </c>
      <c r="G59" s="130" t="str">
        <f t="shared" si="19"/>
        <v/>
      </c>
      <c r="H59" s="126"/>
      <c r="I59" s="127"/>
      <c r="J59" s="128">
        <f t="shared" si="3"/>
        <v>0</v>
      </c>
      <c r="K59" s="128">
        <f t="shared" si="4"/>
        <v>0</v>
      </c>
      <c r="L59" s="129" t="str">
        <f t="shared" si="20"/>
        <v/>
      </c>
      <c r="M59" s="130" t="str">
        <f t="shared" si="20"/>
        <v/>
      </c>
      <c r="N59" s="131" t="str">
        <f t="shared" si="6"/>
        <v/>
      </c>
      <c r="O59" s="132" t="str">
        <f t="shared" si="7"/>
        <v/>
      </c>
      <c r="P59" s="129" t="str">
        <f t="shared" si="8"/>
        <v/>
      </c>
      <c r="Q59" s="132" t="str">
        <f t="shared" si="9"/>
        <v/>
      </c>
      <c r="R59" s="326">
        <f t="shared" si="10"/>
        <v>0</v>
      </c>
      <c r="S59" s="327"/>
      <c r="T59" s="326">
        <f t="shared" si="11"/>
        <v>0</v>
      </c>
      <c r="U59" s="327"/>
      <c r="V59" s="326">
        <f t="shared" si="12"/>
        <v>0</v>
      </c>
      <c r="W59" s="328"/>
      <c r="X59" s="133"/>
      <c r="Y59" s="134">
        <f t="shared" si="13"/>
        <v>0</v>
      </c>
      <c r="Z59" s="135" t="str">
        <f t="shared" si="14"/>
        <v/>
      </c>
      <c r="AB59" s="37">
        <f t="shared" si="15"/>
        <v>-7</v>
      </c>
      <c r="AC59" s="37">
        <f t="shared" si="21"/>
        <v>0</v>
      </c>
      <c r="AD59" s="37">
        <f t="shared" si="17"/>
        <v>-8</v>
      </c>
      <c r="AE59" s="37">
        <f t="shared" si="22"/>
        <v>0</v>
      </c>
      <c r="AF59" s="37">
        <f t="shared" si="18"/>
        <v>0</v>
      </c>
      <c r="AG59" s="37"/>
      <c r="AH59" s="136"/>
    </row>
    <row r="60" spans="1:34" ht="17.5" customHeight="1">
      <c r="A60" s="38" t="s">
        <v>136</v>
      </c>
      <c r="B60" s="126">
        <v>10</v>
      </c>
      <c r="C60" s="127">
        <v>0</v>
      </c>
      <c r="D60" s="128">
        <f t="shared" si="0"/>
        <v>10</v>
      </c>
      <c r="E60" s="128">
        <f t="shared" si="1"/>
        <v>0</v>
      </c>
      <c r="F60" s="129">
        <f t="shared" si="19"/>
        <v>10</v>
      </c>
      <c r="G60" s="130">
        <f t="shared" si="19"/>
        <v>0</v>
      </c>
      <c r="H60" s="126">
        <v>20</v>
      </c>
      <c r="I60" s="127">
        <v>15</v>
      </c>
      <c r="J60" s="128">
        <f t="shared" si="3"/>
        <v>20</v>
      </c>
      <c r="K60" s="128">
        <f t="shared" si="4"/>
        <v>15</v>
      </c>
      <c r="L60" s="129">
        <f t="shared" si="20"/>
        <v>20</v>
      </c>
      <c r="M60" s="130">
        <f t="shared" si="20"/>
        <v>15</v>
      </c>
      <c r="N60" s="131">
        <f t="shared" si="6"/>
        <v>10</v>
      </c>
      <c r="O60" s="132">
        <f t="shared" si="7"/>
        <v>0</v>
      </c>
      <c r="P60" s="129">
        <f t="shared" si="8"/>
        <v>20</v>
      </c>
      <c r="Q60" s="132">
        <f t="shared" si="9"/>
        <v>0.25</v>
      </c>
      <c r="R60" s="326">
        <f t="shared" si="10"/>
        <v>10</v>
      </c>
      <c r="S60" s="327"/>
      <c r="T60" s="326">
        <f t="shared" si="11"/>
        <v>20.25</v>
      </c>
      <c r="U60" s="327"/>
      <c r="V60" s="326">
        <f t="shared" si="12"/>
        <v>10.25</v>
      </c>
      <c r="W60" s="328"/>
      <c r="X60" s="133">
        <v>1</v>
      </c>
      <c r="Y60" s="134">
        <f t="shared" si="13"/>
        <v>9.25</v>
      </c>
      <c r="Z60" s="135">
        <f t="shared" si="14"/>
        <v>1.25</v>
      </c>
      <c r="AB60" s="37">
        <f t="shared" si="15"/>
        <v>2.25</v>
      </c>
      <c r="AC60" s="37">
        <f t="shared" si="21"/>
        <v>2.25</v>
      </c>
      <c r="AD60" s="37">
        <f t="shared" si="17"/>
        <v>1.25</v>
      </c>
      <c r="AE60" s="37">
        <f t="shared" si="22"/>
        <v>1.25</v>
      </c>
      <c r="AF60" s="37">
        <f t="shared" si="18"/>
        <v>1</v>
      </c>
      <c r="AG60" s="37"/>
      <c r="AH60" s="136"/>
    </row>
    <row r="61" spans="1:34" ht="17.5" customHeight="1" thickBot="1">
      <c r="A61" s="39"/>
      <c r="B61" s="126"/>
      <c r="C61" s="127"/>
      <c r="D61" s="128">
        <f t="shared" si="0"/>
        <v>0</v>
      </c>
      <c r="E61" s="128">
        <f t="shared" si="1"/>
        <v>0</v>
      </c>
      <c r="F61" s="129" t="str">
        <f t="shared" si="19"/>
        <v/>
      </c>
      <c r="G61" s="130" t="str">
        <f t="shared" si="19"/>
        <v/>
      </c>
      <c r="H61" s="126"/>
      <c r="I61" s="127"/>
      <c r="J61" s="128">
        <f t="shared" si="3"/>
        <v>0</v>
      </c>
      <c r="K61" s="128">
        <f t="shared" si="4"/>
        <v>0</v>
      </c>
      <c r="L61" s="129" t="str">
        <f t="shared" si="20"/>
        <v/>
      </c>
      <c r="M61" s="130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33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188.5</v>
      </c>
      <c r="W62" s="354"/>
      <c r="X62" s="138">
        <f>SUM(X30:X61)</f>
        <v>18</v>
      </c>
      <c r="Y62" s="139">
        <f>SUM(Y30:Y61)</f>
        <v>170.5</v>
      </c>
      <c r="Z62" s="140">
        <f>SUM(Z30:Z61)</f>
        <v>26.5</v>
      </c>
      <c r="AA62" s="4">
        <f>SUM(AA30:AA61)</f>
        <v>2</v>
      </c>
    </row>
    <row r="63" spans="1:34" ht="24" customHeight="1">
      <c r="X63" s="355" t="s">
        <v>137</v>
      </c>
      <c r="Y63" s="355"/>
      <c r="Z63" s="141">
        <f>Y62-Z62-Z67</f>
        <v>144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26.5</v>
      </c>
      <c r="AA65" s="143"/>
    </row>
    <row r="66" spans="24:27" ht="24" customHeight="1">
      <c r="X66" s="349" t="s">
        <v>140</v>
      </c>
      <c r="Y66" s="349"/>
      <c r="Z66" s="37">
        <f>AA62</f>
        <v>2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B3:C3"/>
    <mergeCell ref="S3:T3"/>
    <mergeCell ref="U3:V3"/>
    <mergeCell ref="X3:Y3"/>
    <mergeCell ref="A6:F6"/>
    <mergeCell ref="G6:H6"/>
    <mergeCell ref="R6:T7"/>
    <mergeCell ref="U6:W7"/>
    <mergeCell ref="X6:Y7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88C5-5932-4EC9-9999-D8C5BB481300}">
  <sheetPr>
    <pageSetUpPr fitToPage="1"/>
  </sheetPr>
  <dimension ref="A1:AH64"/>
  <sheetViews>
    <sheetView workbookViewId="0">
      <selection activeCell="B3" sqref="B3:C3"/>
    </sheetView>
  </sheetViews>
  <sheetFormatPr baseColWidth="10" defaultColWidth="9" defaultRowHeight="14"/>
  <cols>
    <col min="1" max="1" width="6.6640625" style="4" customWidth="1"/>
    <col min="2" max="3" width="13.33203125" style="4" customWidth="1"/>
    <col min="4" max="4" width="12.6640625" style="4" hidden="1" customWidth="1"/>
    <col min="5" max="6" width="12.6640625" style="4" customWidth="1"/>
    <col min="7" max="7" width="12.6640625" style="4" hidden="1" customWidth="1"/>
    <col min="8" max="8" width="12.6640625" style="4" customWidth="1"/>
    <col min="9" max="10" width="12.6640625" style="4" hidden="1" customWidth="1"/>
    <col min="11" max="11" width="12.6640625" style="4" customWidth="1"/>
    <col min="12" max="12" width="6.6640625" style="2" customWidth="1"/>
    <col min="13" max="13" width="6.5" style="2" customWidth="1"/>
    <col min="14" max="16" width="6.6640625" style="2" customWidth="1"/>
    <col min="17" max="17" width="6.6640625" style="3" customWidth="1"/>
    <col min="18" max="20" width="6.6640625" style="2" customWidth="1"/>
    <col min="21" max="27" width="6.6640625" style="4" customWidth="1"/>
    <col min="28" max="33" width="3.6640625" style="4" customWidth="1"/>
    <col min="34" max="34" width="6.6640625" style="4" customWidth="1"/>
    <col min="35" max="35" width="8.6640625" style="4" customWidth="1"/>
    <col min="36" max="36" width="9" style="4"/>
    <col min="37" max="37" width="3.6640625" style="4" customWidth="1"/>
    <col min="38" max="16384" width="9" style="4"/>
  </cols>
  <sheetData>
    <row r="1" spans="1:34" ht="26.25" customHeight="1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34" ht="18" customHeight="1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34" ht="24" customHeight="1" thickBot="1">
      <c r="A3" s="6" t="s">
        <v>0</v>
      </c>
      <c r="B3" s="377" t="s">
        <v>67</v>
      </c>
      <c r="C3" s="378"/>
      <c r="D3" s="5"/>
      <c r="E3" s="5"/>
      <c r="F3" s="5"/>
      <c r="G3" s="5"/>
      <c r="H3" s="5"/>
      <c r="I3" s="5"/>
      <c r="J3" s="5"/>
      <c r="K3" s="5"/>
      <c r="P3" s="4"/>
      <c r="Q3" s="4"/>
      <c r="R3" s="4"/>
      <c r="S3" s="4"/>
      <c r="T3" s="4"/>
    </row>
    <row r="4" spans="1:34" ht="9" customHeight="1">
      <c r="A4" s="7"/>
      <c r="B4" s="7"/>
      <c r="C4" s="7"/>
      <c r="D4" s="5"/>
      <c r="E4" s="5"/>
      <c r="F4" s="5"/>
      <c r="G4" s="5"/>
      <c r="H4" s="5"/>
      <c r="I4" s="5"/>
      <c r="J4" s="5"/>
      <c r="K4" s="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</row>
    <row r="5" spans="1:34" ht="18" hidden="1" customHeight="1">
      <c r="A5" s="5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34" ht="12" hidden="1" customHeight="1">
      <c r="A6" s="247" t="s">
        <v>2</v>
      </c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248"/>
      <c r="M6" s="248"/>
      <c r="N6" s="248"/>
      <c r="O6" s="248"/>
      <c r="P6" s="248"/>
      <c r="Q6" s="249" t="s">
        <v>3</v>
      </c>
      <c r="R6" s="249"/>
      <c r="S6" s="9" t="s">
        <v>4</v>
      </c>
      <c r="T6" s="9"/>
      <c r="U6" s="9"/>
      <c r="V6" s="10"/>
      <c r="W6" s="11"/>
      <c r="X6" s="11"/>
      <c r="Y6" s="11"/>
      <c r="Z6" s="11"/>
      <c r="AA6" s="11"/>
      <c r="AB6" s="11"/>
    </row>
    <row r="7" spans="1:34" ht="12" hidden="1" customHeight="1">
      <c r="A7" s="12">
        <v>1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13" t="s">
        <v>5</v>
      </c>
      <c r="M7" s="14">
        <v>15</v>
      </c>
      <c r="N7" s="15"/>
      <c r="O7" s="16"/>
      <c r="P7" s="13" t="s">
        <v>6</v>
      </c>
      <c r="Q7" s="260">
        <v>15</v>
      </c>
      <c r="R7" s="260"/>
      <c r="S7" s="261">
        <v>0.25</v>
      </c>
      <c r="T7" s="261"/>
      <c r="U7" s="261"/>
      <c r="V7" s="262"/>
      <c r="W7" s="17"/>
      <c r="X7" s="17"/>
      <c r="Y7" s="17"/>
      <c r="Z7" s="17"/>
      <c r="AA7" s="17"/>
      <c r="AB7" s="11"/>
    </row>
    <row r="8" spans="1:34" ht="12" hidden="1" customHeight="1">
      <c r="A8" s="18">
        <v>16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19" t="s">
        <v>5</v>
      </c>
      <c r="M8" s="20">
        <v>30</v>
      </c>
      <c r="N8" s="21"/>
      <c r="O8" s="22"/>
      <c r="P8" s="19" t="s">
        <v>6</v>
      </c>
      <c r="Q8" s="263">
        <v>30</v>
      </c>
      <c r="R8" s="263"/>
      <c r="S8" s="264">
        <v>0.5</v>
      </c>
      <c r="T8" s="264"/>
      <c r="U8" s="264"/>
      <c r="V8" s="265"/>
      <c r="W8" s="17"/>
      <c r="X8" s="17"/>
      <c r="Y8" s="17"/>
      <c r="Z8" s="17"/>
      <c r="AA8" s="17"/>
    </row>
    <row r="9" spans="1:34" ht="12" hidden="1" customHeight="1">
      <c r="A9" s="18">
        <v>31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19" t="s">
        <v>5</v>
      </c>
      <c r="M9" s="20">
        <v>45</v>
      </c>
      <c r="N9" s="21"/>
      <c r="O9" s="22"/>
      <c r="P9" s="19" t="s">
        <v>6</v>
      </c>
      <c r="Q9" s="263">
        <v>45</v>
      </c>
      <c r="R9" s="263"/>
      <c r="S9" s="264">
        <v>0.75</v>
      </c>
      <c r="T9" s="264"/>
      <c r="U9" s="264"/>
      <c r="V9" s="265"/>
      <c r="W9" s="17"/>
      <c r="X9" s="17"/>
      <c r="Y9" s="17"/>
      <c r="Z9" s="17"/>
      <c r="AA9" s="17"/>
    </row>
    <row r="10" spans="1:34" ht="12" hidden="1" customHeight="1">
      <c r="A10" s="18">
        <v>46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19" t="s">
        <v>5</v>
      </c>
      <c r="M10" s="20">
        <v>59</v>
      </c>
      <c r="N10" s="21"/>
      <c r="O10" s="22"/>
      <c r="P10" s="19" t="s">
        <v>6</v>
      </c>
      <c r="Q10" s="263">
        <v>0</v>
      </c>
      <c r="R10" s="263"/>
      <c r="S10" s="264">
        <v>1</v>
      </c>
      <c r="T10" s="264"/>
      <c r="U10" s="264"/>
      <c r="V10" s="265"/>
      <c r="W10" s="17"/>
      <c r="X10" s="17"/>
      <c r="Y10" s="17"/>
      <c r="Z10" s="17"/>
      <c r="AA10" s="17"/>
    </row>
    <row r="11" spans="1:34" ht="12" hidden="1" customHeight="1">
      <c r="A11" s="23">
        <v>0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24" t="s">
        <v>7</v>
      </c>
      <c r="M11" s="25"/>
      <c r="N11" s="26"/>
      <c r="O11" s="27"/>
      <c r="P11" s="24"/>
      <c r="Q11" s="268">
        <v>0</v>
      </c>
      <c r="R11" s="268"/>
      <c r="S11" s="269">
        <v>0</v>
      </c>
      <c r="T11" s="269"/>
      <c r="U11" s="269"/>
      <c r="V11" s="270"/>
      <c r="W11" s="17"/>
      <c r="X11" s="17"/>
      <c r="Y11" s="17"/>
      <c r="Z11" s="17"/>
      <c r="AA11" s="17"/>
    </row>
    <row r="12" spans="1:34" ht="12" hidden="1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9"/>
      <c r="M12" s="28"/>
      <c r="N12" s="28"/>
      <c r="O12" s="28"/>
      <c r="P12" s="29"/>
      <c r="Q12" s="30"/>
      <c r="R12" s="30"/>
      <c r="S12" s="31"/>
      <c r="T12" s="31"/>
      <c r="U12" s="31"/>
      <c r="V12" s="31"/>
      <c r="W12" s="17"/>
      <c r="X12" s="17"/>
      <c r="Y12" s="17"/>
      <c r="Z12" s="17"/>
      <c r="AA12" s="17"/>
      <c r="AB12" s="32"/>
      <c r="AC12" s="32"/>
      <c r="AD12" s="32"/>
      <c r="AE12" s="33"/>
      <c r="AF12" s="33"/>
      <c r="AG12" s="33"/>
      <c r="AH12" s="43"/>
    </row>
    <row r="13" spans="1:34" ht="12" hidden="1" customHeight="1">
      <c r="A13" s="247" t="s">
        <v>8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248"/>
      <c r="M13" s="248"/>
      <c r="N13" s="248"/>
      <c r="O13" s="248"/>
      <c r="P13" s="248"/>
      <c r="Q13" s="249" t="s">
        <v>3</v>
      </c>
      <c r="R13" s="283"/>
      <c r="S13" s="11"/>
      <c r="T13" s="11"/>
      <c r="U13" s="11"/>
    </row>
    <row r="14" spans="1:34" ht="12" hidden="1" customHeight="1">
      <c r="A14" s="12">
        <v>0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13" t="s">
        <v>5</v>
      </c>
      <c r="M14" s="14">
        <v>14</v>
      </c>
      <c r="N14" s="15"/>
      <c r="O14" s="16"/>
      <c r="P14" s="13" t="s">
        <v>6</v>
      </c>
      <c r="Q14" s="260">
        <v>0</v>
      </c>
      <c r="R14" s="293"/>
      <c r="S14" s="17"/>
      <c r="T14" s="17"/>
      <c r="U14" s="17"/>
    </row>
    <row r="15" spans="1:34" ht="12" hidden="1" customHeight="1">
      <c r="A15" s="18">
        <v>15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19" t="s">
        <v>5</v>
      </c>
      <c r="M15" s="20">
        <v>29</v>
      </c>
      <c r="N15" s="21"/>
      <c r="O15" s="22"/>
      <c r="P15" s="19" t="s">
        <v>6</v>
      </c>
      <c r="Q15" s="263">
        <v>15</v>
      </c>
      <c r="R15" s="294"/>
      <c r="S15" s="17"/>
      <c r="T15" s="17"/>
      <c r="U15" s="17"/>
    </row>
    <row r="16" spans="1:34" ht="12" hidden="1" customHeight="1">
      <c r="A16" s="18">
        <v>30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19" t="s">
        <v>5</v>
      </c>
      <c r="M16" s="20">
        <v>44</v>
      </c>
      <c r="N16" s="21"/>
      <c r="O16" s="22"/>
      <c r="P16" s="19" t="s">
        <v>6</v>
      </c>
      <c r="Q16" s="263">
        <v>30</v>
      </c>
      <c r="R16" s="294"/>
      <c r="S16" s="17"/>
      <c r="T16" s="17"/>
      <c r="U16" s="17"/>
    </row>
    <row r="17" spans="1:21" ht="12" hidden="1" customHeight="1">
      <c r="A17" s="23">
        <v>45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24" t="s">
        <v>5</v>
      </c>
      <c r="M17" s="25">
        <v>59</v>
      </c>
      <c r="N17" s="26"/>
      <c r="O17" s="27"/>
      <c r="P17" s="24" t="s">
        <v>6</v>
      </c>
      <c r="Q17" s="268">
        <v>45</v>
      </c>
      <c r="R17" s="295"/>
      <c r="S17" s="17"/>
      <c r="T17" s="17"/>
      <c r="U17" s="17"/>
    </row>
    <row r="18" spans="1:21" ht="9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  <c r="Q18" s="34"/>
      <c r="R18" s="34"/>
      <c r="S18" s="34"/>
      <c r="T18" s="34"/>
    </row>
    <row r="19" spans="1:21" ht="18" customHeight="1" thickBot="1">
      <c r="A19" s="5" t="s">
        <v>9</v>
      </c>
      <c r="B19" s="5"/>
      <c r="C19" s="5"/>
      <c r="D19" s="5"/>
      <c r="E19" s="5"/>
      <c r="F19" s="5"/>
      <c r="G19" s="5"/>
      <c r="H19" s="5"/>
      <c r="I19" s="5"/>
      <c r="J19" s="5"/>
      <c r="K19" s="5"/>
      <c r="Q19" s="35"/>
      <c r="R19" s="35"/>
      <c r="S19" s="35"/>
      <c r="T19" s="35"/>
    </row>
    <row r="20" spans="1:21" ht="16" customHeight="1">
      <c r="A20" s="371" t="s">
        <v>10</v>
      </c>
      <c r="B20" s="371" t="s">
        <v>24</v>
      </c>
      <c r="C20" s="371" t="s">
        <v>16</v>
      </c>
      <c r="D20" s="374" t="s">
        <v>19</v>
      </c>
      <c r="E20" s="373" t="s">
        <v>26</v>
      </c>
      <c r="F20" s="371" t="s">
        <v>25</v>
      </c>
      <c r="G20" s="369" t="s">
        <v>27</v>
      </c>
      <c r="H20" s="371" t="s">
        <v>27</v>
      </c>
      <c r="I20" s="65"/>
      <c r="J20" s="373" t="s">
        <v>17</v>
      </c>
      <c r="K20" s="371" t="s">
        <v>17</v>
      </c>
      <c r="L20" s="4"/>
      <c r="M20" s="4"/>
      <c r="N20" s="4"/>
      <c r="O20" s="4"/>
      <c r="P20" s="4"/>
      <c r="Q20" s="4"/>
      <c r="R20" s="4"/>
      <c r="S20" s="4"/>
      <c r="T20" s="4"/>
    </row>
    <row r="21" spans="1:21" ht="16" customHeight="1">
      <c r="A21" s="372"/>
      <c r="B21" s="372"/>
      <c r="C21" s="372"/>
      <c r="D21" s="375"/>
      <c r="E21" s="332"/>
      <c r="F21" s="372"/>
      <c r="G21" s="370"/>
      <c r="H21" s="372"/>
      <c r="I21" s="66"/>
      <c r="J21" s="332"/>
      <c r="K21" s="372"/>
      <c r="L21" s="43" t="s">
        <v>23</v>
      </c>
      <c r="M21" s="43" t="s">
        <v>18</v>
      </c>
      <c r="N21" s="43" t="s">
        <v>21</v>
      </c>
      <c r="O21" s="43" t="s">
        <v>22</v>
      </c>
      <c r="P21" s="4"/>
      <c r="Q21" s="4"/>
      <c r="R21" s="4"/>
      <c r="S21" s="4"/>
      <c r="T21" s="4"/>
    </row>
    <row r="22" spans="1:21" ht="17.5" customHeight="1">
      <c r="A22" s="36">
        <v>44287</v>
      </c>
      <c r="B22" s="50">
        <v>0.41666666666666669</v>
      </c>
      <c r="C22" s="50">
        <v>0.90625</v>
      </c>
      <c r="D22" s="52">
        <f>C22-B22</f>
        <v>0.48958333333333331</v>
      </c>
      <c r="E22" s="51">
        <f>IF(D22&gt;0,D22,"0:00")</f>
        <v>0.48958333333333331</v>
      </c>
      <c r="F22" s="78">
        <v>4.1666666666666664E-2</v>
      </c>
      <c r="G22" s="64">
        <f t="shared" ref="G22:G52" si="0">E22-F22</f>
        <v>0.44791666666666663</v>
      </c>
      <c r="H22" s="63">
        <f>IF(G22&gt;0,G22,"")</f>
        <v>0.44791666666666663</v>
      </c>
      <c r="I22" s="62">
        <v>0.33333333333333331</v>
      </c>
      <c r="J22" s="69">
        <f t="shared" ref="J22" si="1">G22-I22</f>
        <v>0.11458333333333331</v>
      </c>
      <c r="K22" s="63">
        <f t="shared" ref="K22:K52" si="2">IF(J22&gt;0,J22,"")</f>
        <v>0.11458333333333331</v>
      </c>
      <c r="L22" s="80" t="str">
        <f t="shared" ref="L22:L24" si="3">IF(C22&gt;TIME(22,0,0),C22-TIME(22,0,0),"")</f>
        <v/>
      </c>
      <c r="M22" s="4"/>
      <c r="N22" s="4"/>
      <c r="O22" s="55"/>
      <c r="P22" s="4"/>
      <c r="Q22" s="4"/>
      <c r="R22" s="4"/>
      <c r="S22" s="4"/>
      <c r="T22" s="4"/>
    </row>
    <row r="23" spans="1:21" ht="17.5" customHeight="1">
      <c r="A23" s="36" t="s">
        <v>36</v>
      </c>
      <c r="B23" s="50">
        <v>0.41666666666666669</v>
      </c>
      <c r="C23" s="50">
        <v>0.83333333333333337</v>
      </c>
      <c r="D23" s="52">
        <f t="shared" ref="D23:D52" si="4">C23-B23</f>
        <v>0.41666666666666669</v>
      </c>
      <c r="E23" s="51">
        <f>IF(D23&gt;0,D23,"0:00")</f>
        <v>0.41666666666666669</v>
      </c>
      <c r="F23" s="78">
        <v>4.1666666666666664E-2</v>
      </c>
      <c r="G23" s="64">
        <f t="shared" si="0"/>
        <v>0.375</v>
      </c>
      <c r="H23" s="68">
        <f t="shared" ref="H23:H52" si="5">IF(G23&gt;0,G23,"")</f>
        <v>0.375</v>
      </c>
      <c r="I23" s="62">
        <v>0.33333333333333331</v>
      </c>
      <c r="J23" s="70">
        <f>G23-I23</f>
        <v>4.1666666666666685E-2</v>
      </c>
      <c r="K23" s="68">
        <f t="shared" si="2"/>
        <v>4.1666666666666685E-2</v>
      </c>
      <c r="L23" s="80" t="str">
        <f t="shared" si="3"/>
        <v/>
      </c>
      <c r="M23" s="4"/>
      <c r="N23" s="4"/>
      <c r="O23" s="55"/>
      <c r="P23" s="4"/>
      <c r="Q23" s="4"/>
      <c r="R23" s="4"/>
      <c r="S23" s="4"/>
      <c r="T23" s="4"/>
    </row>
    <row r="24" spans="1:21" ht="17.5" customHeight="1">
      <c r="A24" s="36" t="s">
        <v>37</v>
      </c>
      <c r="B24" s="50"/>
      <c r="C24" s="50"/>
      <c r="D24" s="52">
        <f t="shared" si="4"/>
        <v>0</v>
      </c>
      <c r="E24" s="51" t="str">
        <f t="shared" ref="E24:E52" si="6">IF(D24&gt;0,D24,"0:00")</f>
        <v>0:00</v>
      </c>
      <c r="F24" s="78"/>
      <c r="G24" s="64">
        <f t="shared" si="0"/>
        <v>0</v>
      </c>
      <c r="H24" s="63" t="str">
        <f t="shared" si="5"/>
        <v/>
      </c>
      <c r="I24" s="67">
        <v>0.33333333333333331</v>
      </c>
      <c r="J24" s="69">
        <f t="shared" ref="J24:J52" si="7">G24-I24</f>
        <v>-0.33333333333333331</v>
      </c>
      <c r="K24" s="63" t="str">
        <f t="shared" si="2"/>
        <v/>
      </c>
      <c r="L24" s="80" t="str">
        <f t="shared" si="3"/>
        <v/>
      </c>
      <c r="M24" s="4"/>
      <c r="N24" s="4"/>
      <c r="O24" s="55"/>
      <c r="P24" s="4"/>
      <c r="Q24" s="4"/>
      <c r="R24" s="4"/>
      <c r="S24" s="4"/>
      <c r="T24" s="4"/>
    </row>
    <row r="25" spans="1:21" ht="17.5" customHeight="1">
      <c r="A25" s="36" t="s">
        <v>38</v>
      </c>
      <c r="B25" s="50"/>
      <c r="C25" s="50"/>
      <c r="D25" s="52">
        <f t="shared" si="4"/>
        <v>0</v>
      </c>
      <c r="E25" s="51" t="str">
        <f t="shared" si="6"/>
        <v>0:00</v>
      </c>
      <c r="F25" s="78"/>
      <c r="G25" s="64">
        <f t="shared" si="0"/>
        <v>0</v>
      </c>
      <c r="H25" s="63" t="str">
        <f t="shared" si="5"/>
        <v/>
      </c>
      <c r="I25" s="67">
        <v>0.33333333333333331</v>
      </c>
      <c r="J25" s="69">
        <f t="shared" si="7"/>
        <v>-0.33333333333333331</v>
      </c>
      <c r="K25" s="63" t="str">
        <f t="shared" si="2"/>
        <v/>
      </c>
      <c r="L25" s="80" t="str">
        <f>IF(C25&gt;TIME(22,0,0),C25-TIME(22,0,0),"")</f>
        <v/>
      </c>
      <c r="M25" s="4"/>
      <c r="N25" s="4"/>
      <c r="O25" s="55"/>
      <c r="P25" s="4"/>
      <c r="Q25" s="4"/>
      <c r="R25" s="4"/>
      <c r="S25" s="4"/>
      <c r="T25" s="4"/>
    </row>
    <row r="26" spans="1:21" ht="17.5" customHeight="1">
      <c r="A26" s="36" t="s">
        <v>39</v>
      </c>
      <c r="B26" s="50">
        <v>0.41666666666666669</v>
      </c>
      <c r="C26" s="50">
        <v>0.8125</v>
      </c>
      <c r="D26" s="52">
        <f t="shared" si="4"/>
        <v>0.39583333333333331</v>
      </c>
      <c r="E26" s="51">
        <f t="shared" si="6"/>
        <v>0.39583333333333331</v>
      </c>
      <c r="F26" s="78">
        <v>4.1666666666666664E-2</v>
      </c>
      <c r="G26" s="64">
        <f t="shared" si="0"/>
        <v>0.35416666666666663</v>
      </c>
      <c r="H26" s="63">
        <f t="shared" si="5"/>
        <v>0.35416666666666663</v>
      </c>
      <c r="I26" s="67">
        <v>0.33333333333333331</v>
      </c>
      <c r="J26" s="69">
        <f t="shared" si="7"/>
        <v>2.0833333333333315E-2</v>
      </c>
      <c r="K26" s="63">
        <f t="shared" si="2"/>
        <v>2.0833333333333315E-2</v>
      </c>
      <c r="L26" s="80" t="str">
        <f t="shared" ref="L26:L52" si="8">IF(C26&gt;TIME(22,0,0),C26-TIME(22,0,0),"")</f>
        <v/>
      </c>
      <c r="M26" s="4"/>
      <c r="N26" s="4"/>
      <c r="O26" s="55"/>
      <c r="P26" s="4"/>
      <c r="Q26" s="4"/>
      <c r="R26" s="4"/>
      <c r="S26" s="4"/>
      <c r="T26" s="4"/>
    </row>
    <row r="27" spans="1:21" ht="17.5" customHeight="1">
      <c r="A27" s="36" t="s">
        <v>40</v>
      </c>
      <c r="B27" s="50">
        <v>0.41666666666666669</v>
      </c>
      <c r="C27" s="50">
        <v>0.8125</v>
      </c>
      <c r="D27" s="52">
        <f t="shared" si="4"/>
        <v>0.39583333333333331</v>
      </c>
      <c r="E27" s="51">
        <f t="shared" si="6"/>
        <v>0.39583333333333331</v>
      </c>
      <c r="F27" s="78">
        <v>4.1666666666666664E-2</v>
      </c>
      <c r="G27" s="64">
        <f t="shared" si="0"/>
        <v>0.35416666666666663</v>
      </c>
      <c r="H27" s="63">
        <f t="shared" si="5"/>
        <v>0.35416666666666663</v>
      </c>
      <c r="I27" s="67">
        <v>0.33333333333333331</v>
      </c>
      <c r="J27" s="69">
        <f t="shared" si="7"/>
        <v>2.0833333333333315E-2</v>
      </c>
      <c r="K27" s="63">
        <f t="shared" si="2"/>
        <v>2.0833333333333315E-2</v>
      </c>
      <c r="L27" s="80" t="str">
        <f t="shared" si="8"/>
        <v/>
      </c>
      <c r="M27" s="4"/>
      <c r="N27" s="4"/>
      <c r="O27" s="55"/>
      <c r="P27" s="4"/>
      <c r="Q27" s="4"/>
      <c r="R27" s="4"/>
      <c r="S27" s="4"/>
      <c r="T27" s="4"/>
    </row>
    <row r="28" spans="1:21" ht="17.5" customHeight="1">
      <c r="A28" s="36" t="s">
        <v>41</v>
      </c>
      <c r="B28" s="50">
        <v>0.41666666666666669</v>
      </c>
      <c r="C28" s="50">
        <v>0.83333333333333337</v>
      </c>
      <c r="D28" s="52">
        <f t="shared" si="4"/>
        <v>0.41666666666666669</v>
      </c>
      <c r="E28" s="51">
        <f t="shared" si="6"/>
        <v>0.41666666666666669</v>
      </c>
      <c r="F28" s="78">
        <v>4.1666666666666664E-2</v>
      </c>
      <c r="G28" s="64">
        <f t="shared" si="0"/>
        <v>0.375</v>
      </c>
      <c r="H28" s="63">
        <f t="shared" si="5"/>
        <v>0.375</v>
      </c>
      <c r="I28" s="67">
        <v>0.33333333333333331</v>
      </c>
      <c r="J28" s="69">
        <f t="shared" si="7"/>
        <v>4.1666666666666685E-2</v>
      </c>
      <c r="K28" s="63">
        <f t="shared" si="2"/>
        <v>4.1666666666666685E-2</v>
      </c>
      <c r="L28" s="80" t="str">
        <f t="shared" si="8"/>
        <v/>
      </c>
      <c r="M28" s="4"/>
      <c r="N28" s="4"/>
      <c r="O28" s="55"/>
      <c r="P28" s="4"/>
      <c r="Q28" s="4"/>
      <c r="R28" s="4"/>
      <c r="S28" s="4"/>
      <c r="T28" s="4"/>
    </row>
    <row r="29" spans="1:21" ht="17.5" customHeight="1">
      <c r="A29" s="36" t="s">
        <v>42</v>
      </c>
      <c r="B29" s="50">
        <v>0.41666666666666669</v>
      </c>
      <c r="C29" s="50">
        <v>0.83333333333333337</v>
      </c>
      <c r="D29" s="52">
        <f t="shared" si="4"/>
        <v>0.41666666666666669</v>
      </c>
      <c r="E29" s="51">
        <f t="shared" si="6"/>
        <v>0.41666666666666669</v>
      </c>
      <c r="F29" s="78">
        <v>4.1666666666666664E-2</v>
      </c>
      <c r="G29" s="64">
        <f t="shared" si="0"/>
        <v>0.375</v>
      </c>
      <c r="H29" s="63">
        <f t="shared" si="5"/>
        <v>0.375</v>
      </c>
      <c r="I29" s="67">
        <v>0.33333333333333331</v>
      </c>
      <c r="J29" s="69">
        <f t="shared" si="7"/>
        <v>4.1666666666666685E-2</v>
      </c>
      <c r="K29" s="63">
        <f t="shared" si="2"/>
        <v>4.1666666666666685E-2</v>
      </c>
      <c r="L29" s="80" t="str">
        <f t="shared" si="8"/>
        <v/>
      </c>
      <c r="M29" s="4"/>
      <c r="N29" s="4"/>
      <c r="O29" s="55"/>
      <c r="P29" s="4"/>
      <c r="Q29" s="4"/>
      <c r="R29" s="4"/>
      <c r="S29" s="4"/>
      <c r="T29" s="4"/>
    </row>
    <row r="30" spans="1:21" ht="17.5" customHeight="1">
      <c r="A30" s="36" t="s">
        <v>43</v>
      </c>
      <c r="B30" s="50">
        <v>0.41666666666666669</v>
      </c>
      <c r="C30" s="50">
        <v>0.82291666666666663</v>
      </c>
      <c r="D30" s="52">
        <f t="shared" si="4"/>
        <v>0.40624999999999994</v>
      </c>
      <c r="E30" s="51">
        <f t="shared" si="6"/>
        <v>0.40624999999999994</v>
      </c>
      <c r="F30" s="78">
        <v>4.1666666666666664E-2</v>
      </c>
      <c r="G30" s="64">
        <f t="shared" si="0"/>
        <v>0.36458333333333326</v>
      </c>
      <c r="H30" s="63">
        <f t="shared" si="5"/>
        <v>0.36458333333333326</v>
      </c>
      <c r="I30" s="67">
        <v>0.33333333333333331</v>
      </c>
      <c r="J30" s="69">
        <f t="shared" si="7"/>
        <v>3.1249999999999944E-2</v>
      </c>
      <c r="K30" s="63">
        <f t="shared" si="2"/>
        <v>3.1249999999999944E-2</v>
      </c>
      <c r="L30" s="80" t="str">
        <f t="shared" si="8"/>
        <v/>
      </c>
      <c r="M30" s="43"/>
      <c r="N30" s="4"/>
      <c r="O30" s="55"/>
      <c r="P30" s="4"/>
      <c r="Q30" s="4"/>
      <c r="R30" s="4"/>
      <c r="S30" s="4"/>
      <c r="T30" s="4"/>
    </row>
    <row r="31" spans="1:21" ht="17.5" customHeight="1">
      <c r="A31" s="36" t="s">
        <v>44</v>
      </c>
      <c r="B31" s="50"/>
      <c r="C31" s="50"/>
      <c r="D31" s="52">
        <f t="shared" si="4"/>
        <v>0</v>
      </c>
      <c r="E31" s="51" t="str">
        <f t="shared" si="6"/>
        <v>0:00</v>
      </c>
      <c r="F31" s="78"/>
      <c r="G31" s="64">
        <f t="shared" si="0"/>
        <v>0</v>
      </c>
      <c r="H31" s="63" t="str">
        <f t="shared" si="5"/>
        <v/>
      </c>
      <c r="I31" s="67">
        <v>0.33333333333333331</v>
      </c>
      <c r="J31" s="69">
        <f t="shared" si="7"/>
        <v>-0.33333333333333331</v>
      </c>
      <c r="K31" s="63" t="str">
        <f t="shared" si="2"/>
        <v/>
      </c>
      <c r="L31" s="80" t="str">
        <f t="shared" si="8"/>
        <v/>
      </c>
      <c r="M31" s="43"/>
      <c r="N31" s="4"/>
      <c r="O31" s="55"/>
      <c r="P31" s="4"/>
      <c r="Q31" s="4"/>
      <c r="R31" s="4"/>
      <c r="S31" s="4"/>
      <c r="T31" s="4"/>
    </row>
    <row r="32" spans="1:21" ht="17.5" customHeight="1">
      <c r="A32" s="36" t="s">
        <v>45</v>
      </c>
      <c r="B32" s="50"/>
      <c r="C32" s="50"/>
      <c r="D32" s="52">
        <f t="shared" si="4"/>
        <v>0</v>
      </c>
      <c r="E32" s="51" t="str">
        <f t="shared" si="6"/>
        <v>0:00</v>
      </c>
      <c r="F32" s="78"/>
      <c r="G32" s="64">
        <f t="shared" si="0"/>
        <v>0</v>
      </c>
      <c r="H32" s="63" t="str">
        <f t="shared" si="5"/>
        <v/>
      </c>
      <c r="I32" s="67">
        <v>0.33333333333333331</v>
      </c>
      <c r="J32" s="69">
        <f t="shared" si="7"/>
        <v>-0.33333333333333331</v>
      </c>
      <c r="K32" s="63" t="str">
        <f t="shared" si="2"/>
        <v/>
      </c>
      <c r="L32" s="80" t="str">
        <f t="shared" si="8"/>
        <v/>
      </c>
      <c r="M32" s="4"/>
      <c r="N32" s="4"/>
      <c r="O32" s="55"/>
      <c r="P32" s="4"/>
      <c r="Q32" s="4"/>
      <c r="R32" s="4"/>
      <c r="S32" s="4"/>
      <c r="T32" s="4"/>
    </row>
    <row r="33" spans="1:20" ht="17.5" customHeight="1">
      <c r="A33" s="36" t="s">
        <v>46</v>
      </c>
      <c r="B33" s="50">
        <v>0.41666666666666669</v>
      </c>
      <c r="C33" s="50">
        <v>0.8125</v>
      </c>
      <c r="D33" s="52">
        <f t="shared" si="4"/>
        <v>0.39583333333333331</v>
      </c>
      <c r="E33" s="51">
        <f t="shared" si="6"/>
        <v>0.39583333333333331</v>
      </c>
      <c r="F33" s="78">
        <v>4.1666666666666664E-2</v>
      </c>
      <c r="G33" s="64">
        <f t="shared" si="0"/>
        <v>0.35416666666666663</v>
      </c>
      <c r="H33" s="63">
        <f t="shared" si="5"/>
        <v>0.35416666666666663</v>
      </c>
      <c r="I33" s="67">
        <v>0.33333333333333331</v>
      </c>
      <c r="J33" s="69">
        <f t="shared" si="7"/>
        <v>2.0833333333333315E-2</v>
      </c>
      <c r="K33" s="63">
        <f t="shared" si="2"/>
        <v>2.0833333333333315E-2</v>
      </c>
      <c r="L33" s="80" t="str">
        <f t="shared" si="8"/>
        <v/>
      </c>
      <c r="M33" s="43"/>
      <c r="N33" s="4"/>
      <c r="O33" s="55"/>
      <c r="P33" s="4"/>
      <c r="Q33" s="4"/>
      <c r="R33" s="4"/>
      <c r="S33" s="4"/>
      <c r="T33" s="4"/>
    </row>
    <row r="34" spans="1:20" ht="17.5" customHeight="1">
      <c r="A34" s="36" t="s">
        <v>47</v>
      </c>
      <c r="B34" s="50">
        <v>0.41666666666666669</v>
      </c>
      <c r="C34" s="50">
        <v>0.85416666666666663</v>
      </c>
      <c r="D34" s="52">
        <f t="shared" si="4"/>
        <v>0.43749999999999994</v>
      </c>
      <c r="E34" s="51">
        <f t="shared" si="6"/>
        <v>0.43749999999999994</v>
      </c>
      <c r="F34" s="78">
        <v>4.1666666666666664E-2</v>
      </c>
      <c r="G34" s="64">
        <f t="shared" si="0"/>
        <v>0.39583333333333326</v>
      </c>
      <c r="H34" s="63">
        <f t="shared" si="5"/>
        <v>0.39583333333333326</v>
      </c>
      <c r="I34" s="67">
        <v>0.33333333333333331</v>
      </c>
      <c r="J34" s="69">
        <f t="shared" si="7"/>
        <v>6.2499999999999944E-2</v>
      </c>
      <c r="K34" s="63">
        <f t="shared" si="2"/>
        <v>6.2499999999999944E-2</v>
      </c>
      <c r="L34" s="80" t="str">
        <f t="shared" si="8"/>
        <v/>
      </c>
      <c r="M34" s="43"/>
      <c r="N34" s="4"/>
      <c r="O34" s="55"/>
      <c r="P34" s="4"/>
      <c r="Q34" s="4"/>
      <c r="R34" s="4"/>
      <c r="S34" s="4"/>
      <c r="T34" s="4"/>
    </row>
    <row r="35" spans="1:20" ht="17.5" customHeight="1">
      <c r="A35" s="36" t="s">
        <v>48</v>
      </c>
      <c r="B35" s="50">
        <v>0.41666666666666669</v>
      </c>
      <c r="C35" s="50">
        <v>0.89583333333333337</v>
      </c>
      <c r="D35" s="52">
        <f t="shared" si="4"/>
        <v>0.47916666666666669</v>
      </c>
      <c r="E35" s="51">
        <f t="shared" si="6"/>
        <v>0.47916666666666669</v>
      </c>
      <c r="F35" s="78">
        <v>4.1666666666666664E-2</v>
      </c>
      <c r="G35" s="64">
        <f t="shared" si="0"/>
        <v>0.4375</v>
      </c>
      <c r="H35" s="63">
        <f t="shared" si="5"/>
        <v>0.4375</v>
      </c>
      <c r="I35" s="67">
        <v>0.33333333333333331</v>
      </c>
      <c r="J35" s="69">
        <f t="shared" si="7"/>
        <v>0.10416666666666669</v>
      </c>
      <c r="K35" s="63">
        <f t="shared" si="2"/>
        <v>0.10416666666666669</v>
      </c>
      <c r="L35" s="80" t="str">
        <f t="shared" si="8"/>
        <v/>
      </c>
      <c r="M35" s="4"/>
      <c r="N35" s="4"/>
      <c r="O35" s="55"/>
      <c r="P35" s="4"/>
      <c r="Q35" s="4"/>
      <c r="R35" s="4"/>
      <c r="S35" s="4"/>
      <c r="T35" s="4"/>
    </row>
    <row r="36" spans="1:20" ht="17.5" customHeight="1">
      <c r="A36" s="36" t="s">
        <v>49</v>
      </c>
      <c r="B36" s="50">
        <v>0.41666666666666669</v>
      </c>
      <c r="C36" s="50">
        <v>0.79166666666666663</v>
      </c>
      <c r="D36" s="52">
        <f t="shared" si="4"/>
        <v>0.37499999999999994</v>
      </c>
      <c r="E36" s="51">
        <f t="shared" si="6"/>
        <v>0.37499999999999994</v>
      </c>
      <c r="F36" s="78">
        <v>4.1666666666666664E-2</v>
      </c>
      <c r="G36" s="64">
        <f t="shared" si="0"/>
        <v>0.33333333333333326</v>
      </c>
      <c r="H36" s="63">
        <f t="shared" si="5"/>
        <v>0.33333333333333326</v>
      </c>
      <c r="I36" s="67">
        <v>0.33333333333333331</v>
      </c>
      <c r="J36" s="69">
        <f t="shared" si="7"/>
        <v>0</v>
      </c>
      <c r="K36" s="63" t="str">
        <f t="shared" si="2"/>
        <v/>
      </c>
      <c r="L36" s="80" t="str">
        <f t="shared" si="8"/>
        <v/>
      </c>
      <c r="M36" s="4"/>
      <c r="N36" s="4"/>
      <c r="O36" s="55"/>
      <c r="P36" s="4"/>
      <c r="Q36" s="4"/>
      <c r="R36" s="4"/>
      <c r="S36" s="4"/>
      <c r="T36" s="4"/>
    </row>
    <row r="37" spans="1:20" ht="17.5" customHeight="1">
      <c r="A37" s="36" t="s">
        <v>50</v>
      </c>
      <c r="B37" s="50">
        <v>0.41666666666666669</v>
      </c>
      <c r="C37" s="50">
        <v>0.8125</v>
      </c>
      <c r="D37" s="52">
        <f t="shared" si="4"/>
        <v>0.39583333333333331</v>
      </c>
      <c r="E37" s="51">
        <f t="shared" si="6"/>
        <v>0.39583333333333331</v>
      </c>
      <c r="F37" s="78">
        <v>4.1666666666666664E-2</v>
      </c>
      <c r="G37" s="64">
        <f t="shared" si="0"/>
        <v>0.35416666666666663</v>
      </c>
      <c r="H37" s="63">
        <f t="shared" si="5"/>
        <v>0.35416666666666663</v>
      </c>
      <c r="I37" s="67">
        <v>0.33333333333333331</v>
      </c>
      <c r="J37" s="69">
        <f t="shared" si="7"/>
        <v>2.0833333333333315E-2</v>
      </c>
      <c r="K37" s="63">
        <f t="shared" si="2"/>
        <v>2.0833333333333315E-2</v>
      </c>
      <c r="L37" s="80" t="str">
        <f t="shared" si="8"/>
        <v/>
      </c>
      <c r="M37" s="4"/>
      <c r="N37" s="4"/>
      <c r="O37" s="55"/>
      <c r="P37" s="4"/>
      <c r="Q37" s="4"/>
      <c r="R37" s="4"/>
      <c r="S37" s="4"/>
      <c r="T37" s="4"/>
    </row>
    <row r="38" spans="1:20" ht="17.5" customHeight="1">
      <c r="A38" s="36" t="s">
        <v>51</v>
      </c>
      <c r="B38" s="50"/>
      <c r="C38" s="50"/>
      <c r="D38" s="52">
        <f t="shared" si="4"/>
        <v>0</v>
      </c>
      <c r="E38" s="51" t="str">
        <f t="shared" si="6"/>
        <v>0:00</v>
      </c>
      <c r="F38" s="78"/>
      <c r="G38" s="64">
        <f t="shared" si="0"/>
        <v>0</v>
      </c>
      <c r="H38" s="63" t="str">
        <f t="shared" si="5"/>
        <v/>
      </c>
      <c r="I38" s="67">
        <v>0.33333333333333331</v>
      </c>
      <c r="J38" s="69">
        <f t="shared" si="7"/>
        <v>-0.33333333333333331</v>
      </c>
      <c r="K38" s="63" t="str">
        <f t="shared" si="2"/>
        <v/>
      </c>
      <c r="L38" s="80" t="str">
        <f t="shared" si="8"/>
        <v/>
      </c>
      <c r="M38" s="4"/>
      <c r="N38" s="4"/>
      <c r="O38" s="55"/>
      <c r="P38" s="4"/>
      <c r="Q38" s="4"/>
      <c r="R38" s="4"/>
      <c r="S38" s="4"/>
      <c r="T38" s="4"/>
    </row>
    <row r="39" spans="1:20" ht="17.5" customHeight="1">
      <c r="A39" s="36" t="s">
        <v>52</v>
      </c>
      <c r="B39" s="50"/>
      <c r="C39" s="50"/>
      <c r="D39" s="52">
        <f t="shared" si="4"/>
        <v>0</v>
      </c>
      <c r="E39" s="51" t="str">
        <f t="shared" si="6"/>
        <v>0:00</v>
      </c>
      <c r="F39" s="78"/>
      <c r="G39" s="64">
        <f t="shared" si="0"/>
        <v>0</v>
      </c>
      <c r="H39" s="63" t="str">
        <f t="shared" si="5"/>
        <v/>
      </c>
      <c r="I39" s="67">
        <v>0.33333333333333331</v>
      </c>
      <c r="J39" s="69">
        <f t="shared" si="7"/>
        <v>-0.33333333333333331</v>
      </c>
      <c r="K39" s="63" t="str">
        <f t="shared" si="2"/>
        <v/>
      </c>
      <c r="L39" s="80" t="str">
        <f t="shared" si="8"/>
        <v/>
      </c>
      <c r="M39" s="4"/>
      <c r="N39" s="4"/>
      <c r="O39" s="55"/>
      <c r="P39" s="4"/>
      <c r="Q39" s="4"/>
      <c r="R39" s="4"/>
      <c r="S39" s="4"/>
      <c r="T39" s="4"/>
    </row>
    <row r="40" spans="1:20" ht="17.5" customHeight="1">
      <c r="A40" s="36" t="s">
        <v>53</v>
      </c>
      <c r="B40" s="50">
        <v>0.41666666666666669</v>
      </c>
      <c r="C40" s="50">
        <v>0.79166666666666663</v>
      </c>
      <c r="D40" s="52">
        <f t="shared" si="4"/>
        <v>0.37499999999999994</v>
      </c>
      <c r="E40" s="51">
        <f t="shared" si="6"/>
        <v>0.37499999999999994</v>
      </c>
      <c r="F40" s="78">
        <v>4.1666666666666664E-2</v>
      </c>
      <c r="G40" s="64">
        <f t="shared" si="0"/>
        <v>0.33333333333333326</v>
      </c>
      <c r="H40" s="63">
        <f t="shared" si="5"/>
        <v>0.33333333333333326</v>
      </c>
      <c r="I40" s="67">
        <v>0.33333333333333331</v>
      </c>
      <c r="J40" s="69">
        <f t="shared" si="7"/>
        <v>0</v>
      </c>
      <c r="K40" s="63" t="str">
        <f t="shared" si="2"/>
        <v/>
      </c>
      <c r="L40" s="80" t="str">
        <f t="shared" si="8"/>
        <v/>
      </c>
      <c r="M40" s="4"/>
      <c r="N40" s="4"/>
      <c r="O40" s="55"/>
      <c r="P40" s="4"/>
      <c r="Q40" s="4"/>
      <c r="R40" s="4"/>
      <c r="S40" s="4"/>
      <c r="T40" s="4"/>
    </row>
    <row r="41" spans="1:20" ht="17.5" customHeight="1">
      <c r="A41" s="36" t="s">
        <v>54</v>
      </c>
      <c r="B41" s="50">
        <v>0.41666666666666669</v>
      </c>
      <c r="C41" s="50">
        <v>0.8125</v>
      </c>
      <c r="D41" s="52">
        <f t="shared" si="4"/>
        <v>0.39583333333333331</v>
      </c>
      <c r="E41" s="51">
        <f t="shared" si="6"/>
        <v>0.39583333333333331</v>
      </c>
      <c r="F41" s="78">
        <v>4.1666666666666664E-2</v>
      </c>
      <c r="G41" s="64">
        <f t="shared" si="0"/>
        <v>0.35416666666666663</v>
      </c>
      <c r="H41" s="63">
        <f t="shared" si="5"/>
        <v>0.35416666666666663</v>
      </c>
      <c r="I41" s="67">
        <v>0.33333333333333331</v>
      </c>
      <c r="J41" s="69">
        <f t="shared" si="7"/>
        <v>2.0833333333333315E-2</v>
      </c>
      <c r="K41" s="63">
        <f t="shared" si="2"/>
        <v>2.0833333333333315E-2</v>
      </c>
      <c r="L41" s="80" t="str">
        <f t="shared" si="8"/>
        <v/>
      </c>
      <c r="M41" s="4"/>
      <c r="N41" s="4"/>
      <c r="O41" s="55"/>
      <c r="P41" s="4"/>
      <c r="Q41" s="4"/>
      <c r="R41" s="4"/>
      <c r="S41" s="4"/>
      <c r="T41" s="4"/>
    </row>
    <row r="42" spans="1:20" ht="17.5" customHeight="1">
      <c r="A42" s="36" t="s">
        <v>55</v>
      </c>
      <c r="B42" s="50">
        <v>0.41666666666666669</v>
      </c>
      <c r="C42" s="50">
        <v>0.83333333333333337</v>
      </c>
      <c r="D42" s="52">
        <f t="shared" si="4"/>
        <v>0.41666666666666669</v>
      </c>
      <c r="E42" s="51">
        <f t="shared" si="6"/>
        <v>0.41666666666666669</v>
      </c>
      <c r="F42" s="78">
        <v>4.1666666666666664E-2</v>
      </c>
      <c r="G42" s="64">
        <f t="shared" si="0"/>
        <v>0.375</v>
      </c>
      <c r="H42" s="63">
        <f t="shared" si="5"/>
        <v>0.375</v>
      </c>
      <c r="I42" s="67">
        <v>0.33333333333333331</v>
      </c>
      <c r="J42" s="69">
        <f t="shared" si="7"/>
        <v>4.1666666666666685E-2</v>
      </c>
      <c r="K42" s="63">
        <f t="shared" si="2"/>
        <v>4.1666666666666685E-2</v>
      </c>
      <c r="L42" s="80" t="str">
        <f t="shared" si="8"/>
        <v/>
      </c>
      <c r="M42" s="4"/>
      <c r="N42" s="4"/>
      <c r="O42" s="55"/>
      <c r="P42" s="4"/>
      <c r="Q42" s="4"/>
      <c r="R42" s="4"/>
      <c r="S42" s="4"/>
      <c r="T42" s="4"/>
    </row>
    <row r="43" spans="1:20" ht="17.5" customHeight="1">
      <c r="A43" s="36" t="s">
        <v>56</v>
      </c>
      <c r="B43" s="50">
        <v>0.41666666666666669</v>
      </c>
      <c r="C43" s="50">
        <v>0.91666666666666663</v>
      </c>
      <c r="D43" s="52">
        <f t="shared" si="4"/>
        <v>0.49999999999999994</v>
      </c>
      <c r="E43" s="51">
        <f t="shared" si="6"/>
        <v>0.49999999999999994</v>
      </c>
      <c r="F43" s="78">
        <v>4.1666666666666664E-2</v>
      </c>
      <c r="G43" s="64">
        <f t="shared" si="0"/>
        <v>0.45833333333333326</v>
      </c>
      <c r="H43" s="63">
        <f t="shared" si="5"/>
        <v>0.45833333333333326</v>
      </c>
      <c r="I43" s="67">
        <v>0.33333333333333331</v>
      </c>
      <c r="J43" s="69">
        <f t="shared" si="7"/>
        <v>0.12499999999999994</v>
      </c>
      <c r="K43" s="63">
        <f t="shared" si="2"/>
        <v>0.12499999999999994</v>
      </c>
      <c r="L43" s="80" t="str">
        <f t="shared" si="8"/>
        <v/>
      </c>
      <c r="M43" s="4"/>
      <c r="N43" s="4"/>
      <c r="O43" s="55"/>
      <c r="P43" s="4"/>
      <c r="Q43" s="4"/>
      <c r="R43" s="4"/>
      <c r="S43" s="4"/>
      <c r="T43" s="4"/>
    </row>
    <row r="44" spans="1:20" ht="17.5" customHeight="1">
      <c r="A44" s="36" t="s">
        <v>57</v>
      </c>
      <c r="B44" s="50">
        <v>0.41666666666666669</v>
      </c>
      <c r="C44" s="50">
        <v>0.94791666666666663</v>
      </c>
      <c r="D44" s="52">
        <f t="shared" si="4"/>
        <v>0.53125</v>
      </c>
      <c r="E44" s="51">
        <f t="shared" si="6"/>
        <v>0.53125</v>
      </c>
      <c r="F44" s="78">
        <v>4.1666666666666664E-2</v>
      </c>
      <c r="G44" s="64">
        <f t="shared" si="0"/>
        <v>0.48958333333333331</v>
      </c>
      <c r="H44" s="63">
        <f t="shared" si="5"/>
        <v>0.48958333333333331</v>
      </c>
      <c r="I44" s="67">
        <v>0.33333333333333331</v>
      </c>
      <c r="J44" s="69">
        <f t="shared" si="7"/>
        <v>0.15625</v>
      </c>
      <c r="K44" s="63">
        <f t="shared" si="2"/>
        <v>0.15625</v>
      </c>
      <c r="L44" s="80">
        <f t="shared" si="8"/>
        <v>3.125E-2</v>
      </c>
      <c r="M44" s="4"/>
      <c r="N44" s="4"/>
      <c r="O44" s="55"/>
      <c r="P44" s="4"/>
      <c r="Q44" s="4"/>
      <c r="R44" s="4"/>
      <c r="S44" s="4"/>
      <c r="T44" s="4"/>
    </row>
    <row r="45" spans="1:20" ht="17.5" customHeight="1">
      <c r="A45" s="36" t="s">
        <v>58</v>
      </c>
      <c r="B45" s="50"/>
      <c r="C45" s="50"/>
      <c r="D45" s="52">
        <f t="shared" si="4"/>
        <v>0</v>
      </c>
      <c r="E45" s="51" t="str">
        <f t="shared" si="6"/>
        <v>0:00</v>
      </c>
      <c r="F45" s="78"/>
      <c r="G45" s="64">
        <f t="shared" si="0"/>
        <v>0</v>
      </c>
      <c r="H45" s="63" t="str">
        <f t="shared" si="5"/>
        <v/>
      </c>
      <c r="I45" s="67">
        <v>0.33333333333333331</v>
      </c>
      <c r="J45" s="69">
        <f t="shared" si="7"/>
        <v>-0.33333333333333331</v>
      </c>
      <c r="K45" s="63" t="str">
        <f t="shared" si="2"/>
        <v/>
      </c>
      <c r="L45" s="80" t="str">
        <f t="shared" si="8"/>
        <v/>
      </c>
      <c r="M45" s="4"/>
      <c r="N45" s="4"/>
      <c r="O45" s="55"/>
      <c r="P45" s="4"/>
      <c r="Q45" s="4"/>
      <c r="R45" s="4"/>
      <c r="S45" s="4"/>
      <c r="T45" s="4"/>
    </row>
    <row r="46" spans="1:20" ht="17.5" customHeight="1">
      <c r="A46" s="36" t="s">
        <v>59</v>
      </c>
      <c r="B46" s="50"/>
      <c r="C46" s="50"/>
      <c r="D46" s="52">
        <f t="shared" si="4"/>
        <v>0</v>
      </c>
      <c r="E46" s="51" t="str">
        <f t="shared" si="6"/>
        <v>0:00</v>
      </c>
      <c r="F46" s="78"/>
      <c r="G46" s="64">
        <f t="shared" si="0"/>
        <v>0</v>
      </c>
      <c r="H46" s="63" t="str">
        <f t="shared" si="5"/>
        <v/>
      </c>
      <c r="I46" s="67">
        <v>0.33333333333333331</v>
      </c>
      <c r="J46" s="69">
        <f t="shared" si="7"/>
        <v>-0.33333333333333331</v>
      </c>
      <c r="K46" s="63" t="str">
        <f t="shared" si="2"/>
        <v/>
      </c>
      <c r="L46" s="80" t="str">
        <f t="shared" si="8"/>
        <v/>
      </c>
      <c r="M46" s="4"/>
      <c r="N46" s="4"/>
      <c r="O46" s="55"/>
      <c r="P46" s="4"/>
      <c r="Q46" s="4"/>
      <c r="R46" s="4"/>
      <c r="S46" s="4"/>
      <c r="T46" s="4"/>
    </row>
    <row r="47" spans="1:20" ht="17.5" customHeight="1">
      <c r="A47" s="36" t="s">
        <v>60</v>
      </c>
      <c r="B47" s="50">
        <v>0.39583333333333331</v>
      </c>
      <c r="C47" s="50">
        <v>0.92708333333333337</v>
      </c>
      <c r="D47" s="52">
        <f t="shared" si="4"/>
        <v>0.53125</v>
      </c>
      <c r="E47" s="51">
        <f t="shared" si="6"/>
        <v>0.53125</v>
      </c>
      <c r="F47" s="78">
        <v>4.1666666666666664E-2</v>
      </c>
      <c r="G47" s="64">
        <f t="shared" si="0"/>
        <v>0.48958333333333331</v>
      </c>
      <c r="H47" s="63">
        <f t="shared" si="5"/>
        <v>0.48958333333333331</v>
      </c>
      <c r="I47" s="67">
        <v>0.33333333333333331</v>
      </c>
      <c r="J47" s="69">
        <f t="shared" si="7"/>
        <v>0.15625</v>
      </c>
      <c r="K47" s="63">
        <f t="shared" si="2"/>
        <v>0.15625</v>
      </c>
      <c r="L47" s="80">
        <f t="shared" si="8"/>
        <v>1.0416666666666741E-2</v>
      </c>
      <c r="M47" s="4"/>
      <c r="N47" s="4"/>
      <c r="O47" s="55"/>
      <c r="P47" s="4"/>
      <c r="Q47" s="4"/>
      <c r="R47" s="4"/>
      <c r="S47" s="4"/>
      <c r="T47" s="4"/>
    </row>
    <row r="48" spans="1:20" ht="17.5" customHeight="1">
      <c r="A48" s="36" t="s">
        <v>61</v>
      </c>
      <c r="B48" s="50">
        <v>0.41666666666666669</v>
      </c>
      <c r="C48" s="50">
        <v>0.9375</v>
      </c>
      <c r="D48" s="52">
        <f t="shared" si="4"/>
        <v>0.52083333333333326</v>
      </c>
      <c r="E48" s="51">
        <f t="shared" si="6"/>
        <v>0.52083333333333326</v>
      </c>
      <c r="F48" s="78">
        <v>4.1666666666666664E-2</v>
      </c>
      <c r="G48" s="64">
        <f t="shared" si="0"/>
        <v>0.47916666666666657</v>
      </c>
      <c r="H48" s="63">
        <f t="shared" si="5"/>
        <v>0.47916666666666657</v>
      </c>
      <c r="I48" s="67">
        <v>0.33333333333333331</v>
      </c>
      <c r="J48" s="69">
        <f t="shared" si="7"/>
        <v>0.14583333333333326</v>
      </c>
      <c r="K48" s="63">
        <f t="shared" si="2"/>
        <v>0.14583333333333326</v>
      </c>
      <c r="L48" s="80">
        <f t="shared" si="8"/>
        <v>2.083333333333337E-2</v>
      </c>
      <c r="M48" s="4"/>
      <c r="N48" s="4"/>
      <c r="O48" s="55"/>
      <c r="P48" s="4"/>
      <c r="Q48" s="4"/>
      <c r="R48" s="4"/>
      <c r="S48" s="4"/>
      <c r="T48" s="4"/>
    </row>
    <row r="49" spans="1:25" ht="17.5" customHeight="1">
      <c r="A49" s="36" t="s">
        <v>62</v>
      </c>
      <c r="B49" s="50">
        <v>0.40625</v>
      </c>
      <c r="C49" s="50">
        <v>1.03125</v>
      </c>
      <c r="D49" s="52">
        <f t="shared" si="4"/>
        <v>0.625</v>
      </c>
      <c r="E49" s="51">
        <f t="shared" si="6"/>
        <v>0.625</v>
      </c>
      <c r="F49" s="78">
        <v>4.1666666666666664E-2</v>
      </c>
      <c r="G49" s="64">
        <f t="shared" si="0"/>
        <v>0.58333333333333337</v>
      </c>
      <c r="H49" s="63">
        <f t="shared" si="5"/>
        <v>0.58333333333333337</v>
      </c>
      <c r="I49" s="67">
        <v>0.33333333333333331</v>
      </c>
      <c r="J49" s="69">
        <f t="shared" si="7"/>
        <v>0.25000000000000006</v>
      </c>
      <c r="K49" s="63">
        <f t="shared" si="2"/>
        <v>0.25000000000000006</v>
      </c>
      <c r="L49" s="80">
        <f t="shared" si="8"/>
        <v>0.11458333333333337</v>
      </c>
      <c r="M49" s="4"/>
      <c r="N49" s="4"/>
      <c r="O49" s="55"/>
      <c r="P49" s="4"/>
      <c r="Q49" s="4"/>
      <c r="R49" s="4"/>
      <c r="S49" s="4"/>
      <c r="T49" s="4"/>
    </row>
    <row r="50" spans="1:25" ht="17.5" customHeight="1">
      <c r="A50" s="36" t="s">
        <v>63</v>
      </c>
      <c r="B50" s="50"/>
      <c r="C50" s="50"/>
      <c r="D50" s="52">
        <f t="shared" si="4"/>
        <v>0</v>
      </c>
      <c r="E50" s="51" t="str">
        <f t="shared" si="6"/>
        <v>0:00</v>
      </c>
      <c r="F50" s="78"/>
      <c r="G50" s="64">
        <f t="shared" si="0"/>
        <v>0</v>
      </c>
      <c r="H50" s="63" t="str">
        <f t="shared" si="5"/>
        <v/>
      </c>
      <c r="I50" s="67">
        <v>0.33333333333333331</v>
      </c>
      <c r="J50" s="69">
        <f t="shared" si="7"/>
        <v>-0.33333333333333331</v>
      </c>
      <c r="K50" s="63" t="str">
        <f t="shared" si="2"/>
        <v/>
      </c>
      <c r="L50" s="80" t="str">
        <f t="shared" si="8"/>
        <v/>
      </c>
      <c r="M50" s="4"/>
      <c r="N50" s="4"/>
      <c r="O50" s="55"/>
      <c r="P50" s="4"/>
      <c r="Q50" s="4"/>
      <c r="R50" s="4"/>
      <c r="S50" s="4"/>
      <c r="T50" s="4"/>
    </row>
    <row r="51" spans="1:25" ht="17.5" customHeight="1">
      <c r="A51" s="36" t="s">
        <v>64</v>
      </c>
      <c r="B51" s="50"/>
      <c r="C51" s="50"/>
      <c r="D51" s="52">
        <f t="shared" si="4"/>
        <v>0</v>
      </c>
      <c r="E51" s="51" t="str">
        <f t="shared" si="6"/>
        <v>0:00</v>
      </c>
      <c r="F51" s="78"/>
      <c r="G51" s="64">
        <f t="shared" si="0"/>
        <v>0</v>
      </c>
      <c r="H51" s="63" t="str">
        <f t="shared" si="5"/>
        <v/>
      </c>
      <c r="I51" s="67">
        <v>0.33333333333333331</v>
      </c>
      <c r="J51" s="69">
        <f t="shared" si="7"/>
        <v>-0.33333333333333331</v>
      </c>
      <c r="K51" s="63" t="str">
        <f t="shared" si="2"/>
        <v/>
      </c>
      <c r="L51" s="80" t="str">
        <f t="shared" si="8"/>
        <v/>
      </c>
      <c r="M51" s="4"/>
      <c r="N51" s="4"/>
      <c r="O51" s="55"/>
      <c r="P51" s="4"/>
      <c r="Q51" s="4"/>
      <c r="R51" s="4"/>
      <c r="S51" s="4"/>
      <c r="T51" s="4"/>
    </row>
    <row r="52" spans="1:25" ht="17.5" customHeight="1">
      <c r="A52" s="36"/>
      <c r="B52" s="50"/>
      <c r="C52" s="50"/>
      <c r="D52" s="52">
        <f t="shared" si="4"/>
        <v>0</v>
      </c>
      <c r="E52" s="51" t="str">
        <f t="shared" si="6"/>
        <v>0:00</v>
      </c>
      <c r="F52" s="78"/>
      <c r="G52" s="64">
        <f t="shared" si="0"/>
        <v>0</v>
      </c>
      <c r="H52" s="63" t="str">
        <f t="shared" si="5"/>
        <v/>
      </c>
      <c r="I52" s="67">
        <v>0.33333333333333331</v>
      </c>
      <c r="J52" s="69">
        <f t="shared" si="7"/>
        <v>-0.33333333333333331</v>
      </c>
      <c r="K52" s="63" t="str">
        <f t="shared" si="2"/>
        <v/>
      </c>
      <c r="L52" s="80" t="str">
        <f t="shared" si="8"/>
        <v/>
      </c>
      <c r="M52" s="4"/>
      <c r="N52" s="4"/>
      <c r="O52" s="55"/>
      <c r="P52" s="4"/>
      <c r="Q52" s="4"/>
      <c r="R52" s="4"/>
      <c r="S52" s="4"/>
      <c r="T52" s="4"/>
    </row>
    <row r="53" spans="1:25" ht="17.5" customHeight="1" thickBot="1">
      <c r="A53" s="39"/>
      <c r="B53" s="39"/>
      <c r="C53" s="39"/>
      <c r="D53" s="53"/>
      <c r="E53" s="39"/>
      <c r="F53" s="53"/>
      <c r="G53" s="74"/>
      <c r="H53" s="53"/>
      <c r="I53" s="75"/>
      <c r="J53" s="76"/>
      <c r="K53" s="53"/>
      <c r="L53" s="4"/>
      <c r="M53" s="4"/>
      <c r="N53" s="4"/>
      <c r="O53" s="4"/>
      <c r="P53" s="4"/>
      <c r="Q53" s="4"/>
      <c r="R53" s="4"/>
      <c r="S53" s="4"/>
      <c r="T53" s="4"/>
    </row>
    <row r="54" spans="1:25" ht="22.5" customHeight="1" thickTop="1" thickBot="1">
      <c r="A54" s="40" t="s">
        <v>12</v>
      </c>
      <c r="B54" s="49"/>
      <c r="C54" s="49"/>
      <c r="D54" s="54"/>
      <c r="E54" s="61"/>
      <c r="F54" s="77">
        <f>SUM(F22:F52)</f>
        <v>0.83333333333333304</v>
      </c>
      <c r="G54" s="71">
        <f t="shared" ref="G54:K54" si="9">SUM(G22:G52)</f>
        <v>8.0833333333333321</v>
      </c>
      <c r="H54" s="77">
        <f t="shared" si="9"/>
        <v>8.0833333333333321</v>
      </c>
      <c r="I54" s="72">
        <f t="shared" si="9"/>
        <v>10.333333333333334</v>
      </c>
      <c r="J54" s="73">
        <f t="shared" si="9"/>
        <v>-2.2499999999999996</v>
      </c>
      <c r="K54" s="77">
        <f t="shared" si="9"/>
        <v>1.4166666666666665</v>
      </c>
      <c r="L54" s="80">
        <f>SUM(L22:L53)</f>
        <v>0.17708333333333348</v>
      </c>
      <c r="M54" s="4"/>
      <c r="N54" s="4"/>
      <c r="O54" s="55">
        <f>SUM(O22:O53)</f>
        <v>0</v>
      </c>
      <c r="P54" s="4"/>
      <c r="Q54" s="4"/>
      <c r="R54" s="4"/>
      <c r="S54" s="4"/>
      <c r="T54" s="4"/>
    </row>
    <row r="55" spans="1:25" ht="22.5" customHeight="1">
      <c r="B55" s="45"/>
      <c r="C55" s="45" t="s">
        <v>13</v>
      </c>
      <c r="D55" s="45"/>
      <c r="E55" s="45"/>
      <c r="F55" s="45"/>
      <c r="G55" s="45"/>
      <c r="H55" s="45"/>
      <c r="I55" s="45"/>
      <c r="J55" s="45"/>
      <c r="K55" s="45"/>
      <c r="L55" s="45"/>
      <c r="M55" s="4"/>
      <c r="N55" s="4"/>
      <c r="O55" s="4"/>
      <c r="P55" s="4"/>
      <c r="Q55" s="4"/>
      <c r="R55" s="4"/>
      <c r="S55" s="4"/>
      <c r="T55" s="4"/>
      <c r="Y55" s="37"/>
    </row>
    <row r="56" spans="1:25" ht="22.5" customHeight="1">
      <c r="B56" s="45"/>
      <c r="C56" s="45" t="s">
        <v>14</v>
      </c>
      <c r="D56" s="56">
        <f>SUM(D22:D52)</f>
        <v>8.9166666666666661</v>
      </c>
      <c r="E56" s="56">
        <f>E54</f>
        <v>0</v>
      </c>
      <c r="F56" s="56"/>
      <c r="G56" s="56"/>
      <c r="H56" s="56"/>
      <c r="I56" s="56"/>
      <c r="J56" s="56"/>
      <c r="K56" s="56"/>
      <c r="L56" s="56"/>
      <c r="M56" s="37"/>
      <c r="N56" s="4"/>
      <c r="O56" s="4"/>
      <c r="P56" s="4"/>
      <c r="Q56" s="4"/>
      <c r="R56" s="4"/>
      <c r="S56" s="4"/>
      <c r="T56" s="4"/>
    </row>
    <row r="57" spans="1:25" ht="22.5" customHeight="1">
      <c r="B57" s="45"/>
      <c r="C57" s="45" t="s">
        <v>11</v>
      </c>
      <c r="D57" s="41">
        <f>L54</f>
        <v>0.17708333333333348</v>
      </c>
      <c r="E57" s="56">
        <f>L54</f>
        <v>0.17708333333333348</v>
      </c>
      <c r="F57" s="56"/>
      <c r="G57" s="56"/>
      <c r="H57" s="56"/>
      <c r="I57" s="56"/>
      <c r="J57" s="56"/>
      <c r="K57" s="56"/>
      <c r="L57" s="41"/>
      <c r="M57" s="37"/>
      <c r="N57" s="4"/>
      <c r="O57" s="4"/>
      <c r="P57" s="4"/>
      <c r="Q57" s="4"/>
      <c r="R57" s="4"/>
      <c r="S57" s="4"/>
      <c r="T57" s="4"/>
    </row>
    <row r="58" spans="1:25" ht="22.5" customHeight="1" thickBot="1">
      <c r="B58" s="45"/>
      <c r="C58" s="42" t="s">
        <v>12</v>
      </c>
      <c r="D58" s="56">
        <f>SUM(D56:L57)</f>
        <v>9.2708333333333339</v>
      </c>
      <c r="E58" s="56">
        <f>SUM(E56:E57)</f>
        <v>0.17708333333333348</v>
      </c>
      <c r="F58" s="56"/>
      <c r="G58" s="56"/>
      <c r="H58" s="56"/>
      <c r="I58" s="56"/>
      <c r="J58" s="56"/>
      <c r="K58" s="56"/>
      <c r="L58" s="56"/>
      <c r="M58" s="37"/>
      <c r="N58" s="4"/>
      <c r="O58" s="4"/>
      <c r="P58" s="4"/>
      <c r="Q58" s="4"/>
      <c r="R58" s="4"/>
      <c r="S58" s="4"/>
      <c r="T58" s="4"/>
    </row>
    <row r="59" spans="1:25" ht="24" customHeight="1" thickBot="1">
      <c r="B59" s="364" t="s">
        <v>15</v>
      </c>
      <c r="C59" s="365"/>
      <c r="D59" s="57">
        <f>COUNTA(B22:B52)</f>
        <v>20</v>
      </c>
      <c r="E59" s="58">
        <f>COUNTA(B22:B52)-E60</f>
        <v>20</v>
      </c>
      <c r="F59" s="85"/>
      <c r="G59" s="57"/>
      <c r="H59" s="57"/>
      <c r="I59" s="57"/>
      <c r="J59" s="57"/>
      <c r="K59" s="44" t="s">
        <v>33</v>
      </c>
      <c r="L59" s="58"/>
      <c r="M59" s="4"/>
      <c r="N59" s="4"/>
      <c r="O59" s="4"/>
      <c r="P59" s="4"/>
      <c r="Q59" s="4"/>
      <c r="R59" s="4"/>
      <c r="S59" s="4"/>
      <c r="T59" s="4"/>
    </row>
    <row r="60" spans="1:25" ht="24" customHeight="1" thickBot="1">
      <c r="B60" s="364" t="s">
        <v>20</v>
      </c>
      <c r="C60" s="365"/>
      <c r="D60" s="57">
        <f>COUNTA(M22:M53)</f>
        <v>0</v>
      </c>
      <c r="E60" s="57">
        <f>COUNTA(M22:M53)</f>
        <v>0</v>
      </c>
      <c r="F60" s="85" t="s">
        <v>34</v>
      </c>
      <c r="G60" s="57"/>
      <c r="H60" s="57"/>
      <c r="I60" s="57"/>
      <c r="J60" s="57"/>
      <c r="K60" s="89">
        <v>16210</v>
      </c>
      <c r="L60" s="58"/>
      <c r="N60" s="4"/>
      <c r="O60" s="4"/>
      <c r="P60" s="4"/>
      <c r="Q60" s="4"/>
      <c r="R60" s="4"/>
      <c r="S60" s="4"/>
      <c r="T60" s="4"/>
    </row>
    <row r="61" spans="1:25" ht="24" customHeight="1" thickBot="1">
      <c r="B61" s="364" t="s">
        <v>35</v>
      </c>
      <c r="C61" s="365"/>
      <c r="D61" s="57">
        <f>COUNTA(N23:N54)</f>
        <v>0</v>
      </c>
      <c r="E61" s="79">
        <f>H54-K54</f>
        <v>6.6666666666666661</v>
      </c>
      <c r="F61" s="85" t="s">
        <v>65</v>
      </c>
      <c r="G61" s="57"/>
      <c r="H61" s="81">
        <v>1200</v>
      </c>
      <c r="I61" s="57"/>
      <c r="J61" s="57"/>
      <c r="K61" s="87">
        <f>E61*H61*24</f>
        <v>191999.99999999997</v>
      </c>
      <c r="L61" s="58"/>
    </row>
    <row r="62" spans="1:25" ht="24" customHeight="1" thickBot="1">
      <c r="B62" s="364" t="s">
        <v>29</v>
      </c>
      <c r="C62" s="365"/>
      <c r="D62" s="91"/>
      <c r="E62" s="79">
        <f>K54</f>
        <v>1.4166666666666665</v>
      </c>
      <c r="F62" s="92" t="s">
        <v>30</v>
      </c>
      <c r="G62" s="91"/>
      <c r="H62" s="81">
        <f>H61*1.25</f>
        <v>1500</v>
      </c>
      <c r="I62" s="91"/>
      <c r="J62" s="91"/>
      <c r="K62" s="87">
        <f>E62*H62*24</f>
        <v>51000</v>
      </c>
      <c r="L62" s="93"/>
    </row>
    <row r="63" spans="1:25" ht="24" customHeight="1" thickBot="1">
      <c r="B63" s="366" t="s">
        <v>28</v>
      </c>
      <c r="C63" s="350"/>
      <c r="D63" s="59"/>
      <c r="E63" s="59">
        <f>L54</f>
        <v>0.17708333333333348</v>
      </c>
      <c r="F63" s="86" t="s">
        <v>31</v>
      </c>
      <c r="G63" s="59"/>
      <c r="H63" s="82">
        <f>H61*0.25</f>
        <v>300</v>
      </c>
      <c r="I63" s="59"/>
      <c r="J63" s="59"/>
      <c r="K63" s="88">
        <f>E63*H63*24</f>
        <v>1275.0000000000009</v>
      </c>
      <c r="L63" s="60"/>
    </row>
    <row r="64" spans="1:25" ht="24" customHeight="1" thickBot="1">
      <c r="F64" s="367" t="s">
        <v>32</v>
      </c>
      <c r="G64" s="368"/>
      <c r="H64" s="368"/>
      <c r="I64" s="84"/>
      <c r="J64" s="83"/>
      <c r="K64" s="90">
        <f>SUM(K60:K63)</f>
        <v>260484.99999999997</v>
      </c>
      <c r="L64" s="60"/>
    </row>
  </sheetData>
  <mergeCells count="35">
    <mergeCell ref="Q8:R8"/>
    <mergeCell ref="S8:V8"/>
    <mergeCell ref="B3:C3"/>
    <mergeCell ref="A6:P6"/>
    <mergeCell ref="Q6:R6"/>
    <mergeCell ref="Q7:R7"/>
    <mergeCell ref="S7:V7"/>
    <mergeCell ref="Q17:R17"/>
    <mergeCell ref="Q9:R9"/>
    <mergeCell ref="S9:V9"/>
    <mergeCell ref="Q10:R10"/>
    <mergeCell ref="S10:V10"/>
    <mergeCell ref="Q11:R11"/>
    <mergeCell ref="S11:V11"/>
    <mergeCell ref="A13:P13"/>
    <mergeCell ref="Q13:R13"/>
    <mergeCell ref="Q14:R14"/>
    <mergeCell ref="Q15:R15"/>
    <mergeCell ref="Q16:R16"/>
    <mergeCell ref="J20:J21"/>
    <mergeCell ref="K20:K21"/>
    <mergeCell ref="B59:C59"/>
    <mergeCell ref="B60:C60"/>
    <mergeCell ref="A20:A21"/>
    <mergeCell ref="B20:B21"/>
    <mergeCell ref="C20:C21"/>
    <mergeCell ref="D20:D21"/>
    <mergeCell ref="E20:E21"/>
    <mergeCell ref="F20:F21"/>
    <mergeCell ref="B61:C61"/>
    <mergeCell ref="B62:C62"/>
    <mergeCell ref="B63:C63"/>
    <mergeCell ref="F64:H64"/>
    <mergeCell ref="G20:G21"/>
    <mergeCell ref="H20:H21"/>
  </mergeCells>
  <phoneticPr fontId="23"/>
  <pageMargins left="0.3" right="0.21944444444444444" top="0.3" bottom="0.31944444444444442" header="0.2298611111111111" footer="0.23958333333333334"/>
  <pageSetup paperSize="9" scale="86" firstPageNumber="4294963191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17D8-7127-4D24-B300-B751D8F0661F}">
  <sheetPr>
    <pageSetUpPr fitToPage="1"/>
  </sheetPr>
  <dimension ref="A1:AH64"/>
  <sheetViews>
    <sheetView topLeftCell="A21" workbookViewId="0">
      <selection activeCell="Q46" sqref="Q46"/>
    </sheetView>
  </sheetViews>
  <sheetFormatPr baseColWidth="10" defaultColWidth="9" defaultRowHeight="14"/>
  <cols>
    <col min="1" max="1" width="6.6640625" style="4" customWidth="1"/>
    <col min="2" max="3" width="13.33203125" style="4" customWidth="1"/>
    <col min="4" max="4" width="12.6640625" style="4" hidden="1" customWidth="1"/>
    <col min="5" max="6" width="12.6640625" style="4" customWidth="1"/>
    <col min="7" max="7" width="12.6640625" style="4" hidden="1" customWidth="1"/>
    <col min="8" max="8" width="12.6640625" style="4" customWidth="1"/>
    <col min="9" max="10" width="12.6640625" style="4" hidden="1" customWidth="1"/>
    <col min="11" max="11" width="12.6640625" style="4" customWidth="1"/>
    <col min="12" max="12" width="6.6640625" style="2" customWidth="1"/>
    <col min="13" max="13" width="6.5" style="2" customWidth="1"/>
    <col min="14" max="16" width="6.6640625" style="2" customWidth="1"/>
    <col min="17" max="17" width="6.6640625" style="3" customWidth="1"/>
    <col min="18" max="20" width="6.6640625" style="2" customWidth="1"/>
    <col min="21" max="27" width="6.6640625" style="4" customWidth="1"/>
    <col min="28" max="33" width="3.6640625" style="4" customWidth="1"/>
    <col min="34" max="34" width="6.6640625" style="4" customWidth="1"/>
    <col min="35" max="35" width="8.6640625" style="4" customWidth="1"/>
    <col min="36" max="36" width="9" style="4"/>
    <col min="37" max="37" width="3.6640625" style="4" customWidth="1"/>
    <col min="38" max="16384" width="9" style="4"/>
  </cols>
  <sheetData>
    <row r="1" spans="1:34" ht="26.25" customHeight="1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34" ht="18" customHeight="1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34" ht="24" customHeight="1" thickBot="1">
      <c r="A3" s="6" t="s">
        <v>0</v>
      </c>
      <c r="B3" s="377" t="s">
        <v>67</v>
      </c>
      <c r="C3" s="378"/>
      <c r="D3" s="5"/>
      <c r="E3" s="5"/>
      <c r="F3" s="5"/>
      <c r="G3" s="5"/>
      <c r="H3" s="5"/>
      <c r="I3" s="5"/>
      <c r="J3" s="5"/>
      <c r="K3" s="5"/>
      <c r="P3" s="4"/>
      <c r="Q3" s="4"/>
      <c r="R3" s="4"/>
      <c r="S3" s="4"/>
      <c r="T3" s="4"/>
    </row>
    <row r="4" spans="1:34" ht="9" customHeight="1">
      <c r="A4" s="7"/>
      <c r="B4" s="7"/>
      <c r="C4" s="7"/>
      <c r="D4" s="5"/>
      <c r="E4" s="5"/>
      <c r="F4" s="5"/>
      <c r="G4" s="5"/>
      <c r="H4" s="5"/>
      <c r="I4" s="5"/>
      <c r="J4" s="5"/>
      <c r="K4" s="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</row>
    <row r="5" spans="1:34" ht="18" hidden="1" customHeight="1">
      <c r="A5" s="5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34" ht="12" hidden="1" customHeight="1">
      <c r="A6" s="247" t="s">
        <v>2</v>
      </c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248"/>
      <c r="M6" s="248"/>
      <c r="N6" s="248"/>
      <c r="O6" s="248"/>
      <c r="P6" s="248"/>
      <c r="Q6" s="249" t="s">
        <v>3</v>
      </c>
      <c r="R6" s="249"/>
      <c r="S6" s="9" t="s">
        <v>4</v>
      </c>
      <c r="T6" s="9"/>
      <c r="U6" s="9"/>
      <c r="V6" s="10"/>
      <c r="W6" s="11"/>
      <c r="X6" s="11"/>
      <c r="Y6" s="11"/>
      <c r="Z6" s="11"/>
      <c r="AA6" s="11"/>
      <c r="AB6" s="11"/>
    </row>
    <row r="7" spans="1:34" ht="12" hidden="1" customHeight="1">
      <c r="A7" s="12">
        <v>1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13" t="s">
        <v>5</v>
      </c>
      <c r="M7" s="14">
        <v>15</v>
      </c>
      <c r="N7" s="15"/>
      <c r="O7" s="16"/>
      <c r="P7" s="13" t="s">
        <v>6</v>
      </c>
      <c r="Q7" s="260">
        <v>15</v>
      </c>
      <c r="R7" s="260"/>
      <c r="S7" s="261">
        <v>0.25</v>
      </c>
      <c r="T7" s="261"/>
      <c r="U7" s="261"/>
      <c r="V7" s="262"/>
      <c r="W7" s="17"/>
      <c r="X7" s="17"/>
      <c r="Y7" s="17"/>
      <c r="Z7" s="17"/>
      <c r="AA7" s="17"/>
      <c r="AB7" s="11"/>
    </row>
    <row r="8" spans="1:34" ht="12" hidden="1" customHeight="1">
      <c r="A8" s="18">
        <v>16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19" t="s">
        <v>5</v>
      </c>
      <c r="M8" s="20">
        <v>30</v>
      </c>
      <c r="N8" s="21"/>
      <c r="O8" s="22"/>
      <c r="P8" s="19" t="s">
        <v>6</v>
      </c>
      <c r="Q8" s="263">
        <v>30</v>
      </c>
      <c r="R8" s="263"/>
      <c r="S8" s="264">
        <v>0.5</v>
      </c>
      <c r="T8" s="264"/>
      <c r="U8" s="264"/>
      <c r="V8" s="265"/>
      <c r="W8" s="17"/>
      <c r="X8" s="17"/>
      <c r="Y8" s="17"/>
      <c r="Z8" s="17"/>
      <c r="AA8" s="17"/>
    </row>
    <row r="9" spans="1:34" ht="12" hidden="1" customHeight="1">
      <c r="A9" s="18">
        <v>31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19" t="s">
        <v>5</v>
      </c>
      <c r="M9" s="20">
        <v>45</v>
      </c>
      <c r="N9" s="21"/>
      <c r="O9" s="22"/>
      <c r="P9" s="19" t="s">
        <v>6</v>
      </c>
      <c r="Q9" s="263">
        <v>45</v>
      </c>
      <c r="R9" s="263"/>
      <c r="S9" s="264">
        <v>0.75</v>
      </c>
      <c r="T9" s="264"/>
      <c r="U9" s="264"/>
      <c r="V9" s="265"/>
      <c r="W9" s="17"/>
      <c r="X9" s="17"/>
      <c r="Y9" s="17"/>
      <c r="Z9" s="17"/>
      <c r="AA9" s="17"/>
    </row>
    <row r="10" spans="1:34" ht="12" hidden="1" customHeight="1">
      <c r="A10" s="18">
        <v>46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19" t="s">
        <v>5</v>
      </c>
      <c r="M10" s="20">
        <v>59</v>
      </c>
      <c r="N10" s="21"/>
      <c r="O10" s="22"/>
      <c r="P10" s="19" t="s">
        <v>6</v>
      </c>
      <c r="Q10" s="263">
        <v>0</v>
      </c>
      <c r="R10" s="263"/>
      <c r="S10" s="264">
        <v>1</v>
      </c>
      <c r="T10" s="264"/>
      <c r="U10" s="264"/>
      <c r="V10" s="265"/>
      <c r="W10" s="17"/>
      <c r="X10" s="17"/>
      <c r="Y10" s="17"/>
      <c r="Z10" s="17"/>
      <c r="AA10" s="17"/>
    </row>
    <row r="11" spans="1:34" ht="12" hidden="1" customHeight="1">
      <c r="A11" s="23">
        <v>0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24" t="s">
        <v>7</v>
      </c>
      <c r="M11" s="25"/>
      <c r="N11" s="26"/>
      <c r="O11" s="27"/>
      <c r="P11" s="24"/>
      <c r="Q11" s="268">
        <v>0</v>
      </c>
      <c r="R11" s="268"/>
      <c r="S11" s="269">
        <v>0</v>
      </c>
      <c r="T11" s="269"/>
      <c r="U11" s="269"/>
      <c r="V11" s="270"/>
      <c r="W11" s="17"/>
      <c r="X11" s="17"/>
      <c r="Y11" s="17"/>
      <c r="Z11" s="17"/>
      <c r="AA11" s="17"/>
    </row>
    <row r="12" spans="1:34" ht="12" hidden="1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9"/>
      <c r="M12" s="28"/>
      <c r="N12" s="28"/>
      <c r="O12" s="28"/>
      <c r="P12" s="29"/>
      <c r="Q12" s="30"/>
      <c r="R12" s="30"/>
      <c r="S12" s="31"/>
      <c r="T12" s="31"/>
      <c r="U12" s="31"/>
      <c r="V12" s="31"/>
      <c r="W12" s="17"/>
      <c r="X12" s="17"/>
      <c r="Y12" s="17"/>
      <c r="Z12" s="17"/>
      <c r="AA12" s="17"/>
      <c r="AB12" s="32"/>
      <c r="AC12" s="32"/>
      <c r="AD12" s="32"/>
      <c r="AE12" s="33"/>
      <c r="AF12" s="33"/>
      <c r="AG12" s="33"/>
      <c r="AH12" s="43"/>
    </row>
    <row r="13" spans="1:34" ht="12" hidden="1" customHeight="1">
      <c r="A13" s="247" t="s">
        <v>8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248"/>
      <c r="M13" s="248"/>
      <c r="N13" s="248"/>
      <c r="O13" s="248"/>
      <c r="P13" s="248"/>
      <c r="Q13" s="249" t="s">
        <v>3</v>
      </c>
      <c r="R13" s="283"/>
      <c r="S13" s="11"/>
      <c r="T13" s="11"/>
      <c r="U13" s="11"/>
    </row>
    <row r="14" spans="1:34" ht="12" hidden="1" customHeight="1">
      <c r="A14" s="12">
        <v>0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13" t="s">
        <v>5</v>
      </c>
      <c r="M14" s="14">
        <v>14</v>
      </c>
      <c r="N14" s="15"/>
      <c r="O14" s="16"/>
      <c r="P14" s="13" t="s">
        <v>6</v>
      </c>
      <c r="Q14" s="260">
        <v>0</v>
      </c>
      <c r="R14" s="293"/>
      <c r="S14" s="17"/>
      <c r="T14" s="17"/>
      <c r="U14" s="17"/>
    </row>
    <row r="15" spans="1:34" ht="12" hidden="1" customHeight="1">
      <c r="A15" s="18">
        <v>15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19" t="s">
        <v>5</v>
      </c>
      <c r="M15" s="20">
        <v>29</v>
      </c>
      <c r="N15" s="21"/>
      <c r="O15" s="22"/>
      <c r="P15" s="19" t="s">
        <v>6</v>
      </c>
      <c r="Q15" s="263">
        <v>15</v>
      </c>
      <c r="R15" s="294"/>
      <c r="S15" s="17"/>
      <c r="T15" s="17"/>
      <c r="U15" s="17"/>
    </row>
    <row r="16" spans="1:34" ht="12" hidden="1" customHeight="1">
      <c r="A16" s="18">
        <v>30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19" t="s">
        <v>5</v>
      </c>
      <c r="M16" s="20">
        <v>44</v>
      </c>
      <c r="N16" s="21"/>
      <c r="O16" s="22"/>
      <c r="P16" s="19" t="s">
        <v>6</v>
      </c>
      <c r="Q16" s="263">
        <v>30</v>
      </c>
      <c r="R16" s="294"/>
      <c r="S16" s="17"/>
      <c r="T16" s="17"/>
      <c r="U16" s="17"/>
    </row>
    <row r="17" spans="1:21" ht="12" hidden="1" customHeight="1">
      <c r="A17" s="23">
        <v>45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24" t="s">
        <v>5</v>
      </c>
      <c r="M17" s="25">
        <v>59</v>
      </c>
      <c r="N17" s="26"/>
      <c r="O17" s="27"/>
      <c r="P17" s="24" t="s">
        <v>6</v>
      </c>
      <c r="Q17" s="268">
        <v>45</v>
      </c>
      <c r="R17" s="295"/>
      <c r="S17" s="17"/>
      <c r="T17" s="17"/>
      <c r="U17" s="17"/>
    </row>
    <row r="18" spans="1:21" ht="9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  <c r="Q18" s="34"/>
      <c r="R18" s="34"/>
      <c r="S18" s="34"/>
      <c r="T18" s="34"/>
    </row>
    <row r="19" spans="1:21" ht="18" customHeight="1" thickBot="1">
      <c r="A19" s="5" t="s">
        <v>9</v>
      </c>
      <c r="B19" s="5"/>
      <c r="C19" s="5"/>
      <c r="D19" s="5"/>
      <c r="E19" s="5"/>
      <c r="F19" s="5"/>
      <c r="G19" s="5"/>
      <c r="H19" s="5"/>
      <c r="I19" s="5"/>
      <c r="J19" s="5"/>
      <c r="K19" s="5"/>
      <c r="Q19" s="35"/>
      <c r="R19" s="35"/>
      <c r="S19" s="35"/>
      <c r="T19" s="35"/>
    </row>
    <row r="20" spans="1:21" ht="16" customHeight="1">
      <c r="A20" s="371" t="s">
        <v>10</v>
      </c>
      <c r="B20" s="371" t="s">
        <v>24</v>
      </c>
      <c r="C20" s="371" t="s">
        <v>16</v>
      </c>
      <c r="D20" s="374" t="s">
        <v>19</v>
      </c>
      <c r="E20" s="373" t="s">
        <v>26</v>
      </c>
      <c r="F20" s="371" t="s">
        <v>25</v>
      </c>
      <c r="G20" s="369" t="s">
        <v>27</v>
      </c>
      <c r="H20" s="371" t="s">
        <v>27</v>
      </c>
      <c r="I20" s="65"/>
      <c r="J20" s="373" t="s">
        <v>17</v>
      </c>
      <c r="K20" s="371" t="s">
        <v>17</v>
      </c>
      <c r="L20" s="4"/>
      <c r="M20" s="4"/>
      <c r="N20" s="4"/>
      <c r="O20" s="4"/>
      <c r="P20" s="4"/>
      <c r="Q20" s="4"/>
      <c r="R20" s="4"/>
      <c r="S20" s="4"/>
      <c r="T20" s="4"/>
    </row>
    <row r="21" spans="1:21" ht="16" customHeight="1">
      <c r="A21" s="372"/>
      <c r="B21" s="372"/>
      <c r="C21" s="372"/>
      <c r="D21" s="375"/>
      <c r="E21" s="332"/>
      <c r="F21" s="372"/>
      <c r="G21" s="370"/>
      <c r="H21" s="372"/>
      <c r="I21" s="66"/>
      <c r="J21" s="332"/>
      <c r="K21" s="372"/>
      <c r="L21" s="43" t="s">
        <v>23</v>
      </c>
      <c r="M21" s="43" t="s">
        <v>18</v>
      </c>
      <c r="N21" s="43" t="s">
        <v>21</v>
      </c>
      <c r="O21" s="43" t="s">
        <v>22</v>
      </c>
      <c r="P21" s="4"/>
      <c r="Q21" s="4"/>
      <c r="R21" s="4"/>
      <c r="S21" s="4"/>
      <c r="T21" s="4"/>
    </row>
    <row r="22" spans="1:21" ht="17.5" customHeight="1">
      <c r="A22" s="36">
        <v>44256</v>
      </c>
      <c r="B22" s="50">
        <v>0.41666666666666669</v>
      </c>
      <c r="C22" s="50">
        <v>0.88541666666666663</v>
      </c>
      <c r="D22" s="52">
        <f>C22-B22</f>
        <v>0.46874999999999994</v>
      </c>
      <c r="E22" s="51">
        <f>IF(D22&gt;0,D22,"0:00")</f>
        <v>0.46874999999999994</v>
      </c>
      <c r="F22" s="78">
        <v>4.1666666666666664E-2</v>
      </c>
      <c r="G22" s="64">
        <f t="shared" ref="G22:G52" si="0">E22-F22</f>
        <v>0.42708333333333326</v>
      </c>
      <c r="H22" s="63">
        <f>IF(G22&gt;0,G22,"")</f>
        <v>0.42708333333333326</v>
      </c>
      <c r="I22" s="62">
        <v>0.33333333333333331</v>
      </c>
      <c r="J22" s="69">
        <f t="shared" ref="J22" si="1">G22-I22</f>
        <v>9.3749999999999944E-2</v>
      </c>
      <c r="K22" s="63">
        <f t="shared" ref="K22:K52" si="2">IF(J22&gt;0,J22,"")</f>
        <v>9.3749999999999944E-2</v>
      </c>
      <c r="L22" s="80" t="str">
        <f t="shared" ref="L22:L24" si="3">IF(C22&gt;TIME(22,0,0),C22-TIME(22,0,0),"")</f>
        <v/>
      </c>
      <c r="M22" s="4"/>
      <c r="N22" s="4"/>
      <c r="O22" s="55"/>
      <c r="P22" s="4"/>
      <c r="Q22" s="4"/>
      <c r="R22" s="4"/>
      <c r="S22" s="4"/>
      <c r="T22" s="4"/>
    </row>
    <row r="23" spans="1:21" ht="17.5" customHeight="1">
      <c r="A23" s="36" t="s">
        <v>36</v>
      </c>
      <c r="B23" s="50">
        <v>0.375</v>
      </c>
      <c r="C23" s="50">
        <v>0.84375</v>
      </c>
      <c r="D23" s="52">
        <f t="shared" ref="D23:D52" si="4">C23-B23</f>
        <v>0.46875</v>
      </c>
      <c r="E23" s="51">
        <f>IF(D23&gt;0,D23,"0:00")</f>
        <v>0.46875</v>
      </c>
      <c r="F23" s="78">
        <v>4.1666666666666664E-2</v>
      </c>
      <c r="G23" s="64">
        <f t="shared" si="0"/>
        <v>0.42708333333333331</v>
      </c>
      <c r="H23" s="68">
        <f t="shared" ref="H23:H52" si="5">IF(G23&gt;0,G23,"")</f>
        <v>0.42708333333333331</v>
      </c>
      <c r="I23" s="62">
        <v>0.33333333333333331</v>
      </c>
      <c r="J23" s="70">
        <f>G23-I23</f>
        <v>9.375E-2</v>
      </c>
      <c r="K23" s="68">
        <f t="shared" si="2"/>
        <v>9.375E-2</v>
      </c>
      <c r="L23" s="80" t="str">
        <f t="shared" si="3"/>
        <v/>
      </c>
      <c r="M23" s="4"/>
      <c r="N23" s="4"/>
      <c r="O23" s="55"/>
      <c r="P23" s="4"/>
      <c r="Q23" s="4"/>
      <c r="R23" s="4"/>
      <c r="S23" s="4"/>
      <c r="T23" s="4"/>
    </row>
    <row r="24" spans="1:21" ht="17.5" customHeight="1">
      <c r="A24" s="36" t="s">
        <v>37</v>
      </c>
      <c r="B24" s="50">
        <v>0.39583333333333331</v>
      </c>
      <c r="C24" s="50">
        <v>0.91666666666666663</v>
      </c>
      <c r="D24" s="52">
        <f t="shared" si="4"/>
        <v>0.52083333333333326</v>
      </c>
      <c r="E24" s="51">
        <f t="shared" ref="E24:E52" si="6">IF(D24&gt;0,D24,"0:00")</f>
        <v>0.52083333333333326</v>
      </c>
      <c r="F24" s="78">
        <v>4.1666666666666664E-2</v>
      </c>
      <c r="G24" s="64">
        <f t="shared" si="0"/>
        <v>0.47916666666666657</v>
      </c>
      <c r="H24" s="63">
        <f t="shared" si="5"/>
        <v>0.47916666666666657</v>
      </c>
      <c r="I24" s="67">
        <v>0.33333333333333331</v>
      </c>
      <c r="J24" s="69">
        <f t="shared" ref="J24:J52" si="7">G24-I24</f>
        <v>0.14583333333333326</v>
      </c>
      <c r="K24" s="63">
        <f t="shared" si="2"/>
        <v>0.14583333333333326</v>
      </c>
      <c r="L24" s="80" t="str">
        <f t="shared" si="3"/>
        <v/>
      </c>
      <c r="M24" s="4"/>
      <c r="N24" s="4"/>
      <c r="O24" s="55"/>
      <c r="P24" s="4"/>
      <c r="Q24" s="4"/>
      <c r="R24" s="4"/>
      <c r="S24" s="4"/>
      <c r="T24" s="4"/>
    </row>
    <row r="25" spans="1:21" ht="17.5" customHeight="1">
      <c r="A25" s="36" t="s">
        <v>38</v>
      </c>
      <c r="B25" s="50">
        <v>0.39583333333333331</v>
      </c>
      <c r="C25" s="50">
        <v>0.83333333333333337</v>
      </c>
      <c r="D25" s="52">
        <f t="shared" si="4"/>
        <v>0.43750000000000006</v>
      </c>
      <c r="E25" s="51">
        <f t="shared" si="6"/>
        <v>0.43750000000000006</v>
      </c>
      <c r="F25" s="78">
        <v>4.1666666666666664E-2</v>
      </c>
      <c r="G25" s="64">
        <f t="shared" si="0"/>
        <v>0.39583333333333337</v>
      </c>
      <c r="H25" s="63">
        <f t="shared" si="5"/>
        <v>0.39583333333333337</v>
      </c>
      <c r="I25" s="67">
        <v>0.33333333333333331</v>
      </c>
      <c r="J25" s="69">
        <f t="shared" si="7"/>
        <v>6.2500000000000056E-2</v>
      </c>
      <c r="K25" s="63">
        <f t="shared" si="2"/>
        <v>6.2500000000000056E-2</v>
      </c>
      <c r="L25" s="80" t="str">
        <f>IF(C25&gt;TIME(22,0,0),C25-TIME(22,0,0),"")</f>
        <v/>
      </c>
      <c r="M25" s="4"/>
      <c r="N25" s="4"/>
      <c r="O25" s="55"/>
      <c r="P25" s="4"/>
      <c r="Q25" s="4"/>
      <c r="R25" s="4"/>
      <c r="S25" s="4"/>
      <c r="T25" s="4"/>
    </row>
    <row r="26" spans="1:21" ht="17.5" customHeight="1">
      <c r="A26" s="36" t="s">
        <v>39</v>
      </c>
      <c r="B26" s="50">
        <v>0.41666666666666669</v>
      </c>
      <c r="C26" s="50">
        <v>0.83333333333333337</v>
      </c>
      <c r="D26" s="52">
        <f t="shared" si="4"/>
        <v>0.41666666666666669</v>
      </c>
      <c r="E26" s="51">
        <f t="shared" si="6"/>
        <v>0.41666666666666669</v>
      </c>
      <c r="F26" s="78">
        <v>4.1666666666666664E-2</v>
      </c>
      <c r="G26" s="64">
        <f t="shared" si="0"/>
        <v>0.375</v>
      </c>
      <c r="H26" s="63">
        <f t="shared" si="5"/>
        <v>0.375</v>
      </c>
      <c r="I26" s="67">
        <v>0.33333333333333331</v>
      </c>
      <c r="J26" s="69">
        <f t="shared" si="7"/>
        <v>4.1666666666666685E-2</v>
      </c>
      <c r="K26" s="63">
        <f t="shared" si="2"/>
        <v>4.1666666666666685E-2</v>
      </c>
      <c r="L26" s="80" t="str">
        <f t="shared" ref="L26:L52" si="8">IF(C26&gt;TIME(22,0,0),C26-TIME(22,0,0),"")</f>
        <v/>
      </c>
      <c r="M26" s="4"/>
      <c r="N26" s="4"/>
      <c r="O26" s="55"/>
      <c r="P26" s="4"/>
      <c r="Q26" s="4"/>
      <c r="R26" s="4"/>
      <c r="S26" s="4"/>
      <c r="T26" s="4"/>
    </row>
    <row r="27" spans="1:21" ht="17.5" customHeight="1">
      <c r="A27" s="36" t="s">
        <v>40</v>
      </c>
      <c r="B27" s="50"/>
      <c r="C27" s="50"/>
      <c r="D27" s="52">
        <f t="shared" si="4"/>
        <v>0</v>
      </c>
      <c r="E27" s="51" t="str">
        <f t="shared" si="6"/>
        <v>0:00</v>
      </c>
      <c r="F27" s="78"/>
      <c r="G27" s="64">
        <f t="shared" si="0"/>
        <v>0</v>
      </c>
      <c r="H27" s="63" t="str">
        <f t="shared" si="5"/>
        <v/>
      </c>
      <c r="I27" s="67">
        <v>0.33333333333333331</v>
      </c>
      <c r="J27" s="69">
        <f t="shared" si="7"/>
        <v>-0.33333333333333331</v>
      </c>
      <c r="K27" s="63" t="str">
        <f t="shared" si="2"/>
        <v/>
      </c>
      <c r="L27" s="80" t="str">
        <f t="shared" si="8"/>
        <v/>
      </c>
      <c r="M27" s="4"/>
      <c r="N27" s="4"/>
      <c r="O27" s="55"/>
      <c r="P27" s="4"/>
      <c r="Q27" s="4"/>
      <c r="R27" s="4"/>
      <c r="S27" s="4"/>
      <c r="T27" s="4"/>
    </row>
    <row r="28" spans="1:21" ht="17.5" customHeight="1">
      <c r="A28" s="36" t="s">
        <v>41</v>
      </c>
      <c r="B28" s="50"/>
      <c r="C28" s="50"/>
      <c r="D28" s="52">
        <f t="shared" si="4"/>
        <v>0</v>
      </c>
      <c r="E28" s="51" t="str">
        <f t="shared" si="6"/>
        <v>0:00</v>
      </c>
      <c r="F28" s="78"/>
      <c r="G28" s="64">
        <f t="shared" si="0"/>
        <v>0</v>
      </c>
      <c r="H28" s="63" t="str">
        <f t="shared" si="5"/>
        <v/>
      </c>
      <c r="I28" s="67">
        <v>0.33333333333333331</v>
      </c>
      <c r="J28" s="69">
        <f t="shared" si="7"/>
        <v>-0.33333333333333331</v>
      </c>
      <c r="K28" s="63" t="str">
        <f t="shared" si="2"/>
        <v/>
      </c>
      <c r="L28" s="80" t="str">
        <f t="shared" si="8"/>
        <v/>
      </c>
      <c r="M28" s="4"/>
      <c r="N28" s="4"/>
      <c r="O28" s="55"/>
      <c r="P28" s="4"/>
      <c r="Q28" s="4"/>
      <c r="R28" s="4"/>
      <c r="S28" s="4"/>
      <c r="T28" s="4"/>
    </row>
    <row r="29" spans="1:21" ht="17.5" customHeight="1">
      <c r="A29" s="36" t="s">
        <v>42</v>
      </c>
      <c r="B29" s="50">
        <v>0.41666666666666669</v>
      </c>
      <c r="C29" s="50">
        <v>0.8125</v>
      </c>
      <c r="D29" s="52">
        <f t="shared" si="4"/>
        <v>0.39583333333333331</v>
      </c>
      <c r="E29" s="51">
        <f t="shared" si="6"/>
        <v>0.39583333333333331</v>
      </c>
      <c r="F29" s="78">
        <v>4.1666666666666664E-2</v>
      </c>
      <c r="G29" s="64">
        <f t="shared" si="0"/>
        <v>0.35416666666666663</v>
      </c>
      <c r="H29" s="63">
        <f t="shared" si="5"/>
        <v>0.35416666666666663</v>
      </c>
      <c r="I29" s="67">
        <v>0.33333333333333331</v>
      </c>
      <c r="J29" s="69">
        <f t="shared" si="7"/>
        <v>2.0833333333333315E-2</v>
      </c>
      <c r="K29" s="63">
        <f t="shared" si="2"/>
        <v>2.0833333333333315E-2</v>
      </c>
      <c r="L29" s="80" t="str">
        <f t="shared" si="8"/>
        <v/>
      </c>
      <c r="M29" s="4"/>
      <c r="N29" s="4"/>
      <c r="O29" s="55"/>
      <c r="P29" s="4"/>
      <c r="Q29" s="4"/>
      <c r="R29" s="4"/>
      <c r="S29" s="4"/>
      <c r="T29" s="4"/>
    </row>
    <row r="30" spans="1:21" ht="17.5" customHeight="1">
      <c r="A30" s="36" t="s">
        <v>43</v>
      </c>
      <c r="B30" s="50">
        <v>0.41666666666666669</v>
      </c>
      <c r="C30" s="50">
        <v>0.86458333333333337</v>
      </c>
      <c r="D30" s="52">
        <f t="shared" si="4"/>
        <v>0.44791666666666669</v>
      </c>
      <c r="E30" s="51">
        <f t="shared" si="6"/>
        <v>0.44791666666666669</v>
      </c>
      <c r="F30" s="78">
        <v>4.1666666666666664E-2</v>
      </c>
      <c r="G30" s="64">
        <f t="shared" si="0"/>
        <v>0.40625</v>
      </c>
      <c r="H30" s="63">
        <f t="shared" si="5"/>
        <v>0.40625</v>
      </c>
      <c r="I30" s="67">
        <v>0.33333333333333331</v>
      </c>
      <c r="J30" s="69">
        <f t="shared" si="7"/>
        <v>7.2916666666666685E-2</v>
      </c>
      <c r="K30" s="63">
        <f t="shared" si="2"/>
        <v>7.2916666666666685E-2</v>
      </c>
      <c r="L30" s="80" t="str">
        <f t="shared" si="8"/>
        <v/>
      </c>
      <c r="M30" s="43"/>
      <c r="N30" s="4"/>
      <c r="O30" s="55"/>
      <c r="P30" s="4"/>
      <c r="Q30" s="4"/>
      <c r="R30" s="4"/>
      <c r="S30" s="4"/>
      <c r="T30" s="4"/>
    </row>
    <row r="31" spans="1:21" ht="17.5" customHeight="1">
      <c r="A31" s="36" t="s">
        <v>44</v>
      </c>
      <c r="B31" s="50">
        <v>0.41666666666666669</v>
      </c>
      <c r="C31" s="50">
        <v>0.8125</v>
      </c>
      <c r="D31" s="52">
        <f t="shared" si="4"/>
        <v>0.39583333333333331</v>
      </c>
      <c r="E31" s="51">
        <f t="shared" si="6"/>
        <v>0.39583333333333331</v>
      </c>
      <c r="F31" s="78">
        <v>4.1666666666666664E-2</v>
      </c>
      <c r="G31" s="64">
        <f t="shared" si="0"/>
        <v>0.35416666666666663</v>
      </c>
      <c r="H31" s="63">
        <f t="shared" si="5"/>
        <v>0.35416666666666663</v>
      </c>
      <c r="I31" s="67">
        <v>0.33333333333333331</v>
      </c>
      <c r="J31" s="69">
        <f t="shared" si="7"/>
        <v>2.0833333333333315E-2</v>
      </c>
      <c r="K31" s="63">
        <f t="shared" si="2"/>
        <v>2.0833333333333315E-2</v>
      </c>
      <c r="L31" s="80" t="str">
        <f t="shared" si="8"/>
        <v/>
      </c>
      <c r="M31" s="43"/>
      <c r="N31" s="4"/>
      <c r="O31" s="55"/>
      <c r="P31" s="4"/>
      <c r="Q31" s="4"/>
      <c r="R31" s="4"/>
      <c r="S31" s="4"/>
      <c r="T31" s="4"/>
    </row>
    <row r="32" spans="1:21" ht="17.5" customHeight="1">
      <c r="A32" s="36" t="s">
        <v>45</v>
      </c>
      <c r="B32" s="50">
        <v>0.41666666666666669</v>
      </c>
      <c r="C32" s="50">
        <v>0.80208333333333337</v>
      </c>
      <c r="D32" s="52">
        <f t="shared" si="4"/>
        <v>0.38541666666666669</v>
      </c>
      <c r="E32" s="51">
        <f t="shared" si="6"/>
        <v>0.38541666666666669</v>
      </c>
      <c r="F32" s="78">
        <v>4.1666666666666664E-2</v>
      </c>
      <c r="G32" s="64">
        <f t="shared" si="0"/>
        <v>0.34375</v>
      </c>
      <c r="H32" s="63">
        <f t="shared" si="5"/>
        <v>0.34375</v>
      </c>
      <c r="I32" s="67">
        <v>0.33333333333333331</v>
      </c>
      <c r="J32" s="69">
        <f t="shared" si="7"/>
        <v>1.0416666666666685E-2</v>
      </c>
      <c r="K32" s="63">
        <f t="shared" si="2"/>
        <v>1.0416666666666685E-2</v>
      </c>
      <c r="L32" s="80" t="str">
        <f t="shared" si="8"/>
        <v/>
      </c>
      <c r="M32" s="4"/>
      <c r="N32" s="4"/>
      <c r="O32" s="55"/>
      <c r="P32" s="4"/>
      <c r="Q32" s="4"/>
      <c r="R32" s="4"/>
      <c r="S32" s="4"/>
      <c r="T32" s="4"/>
    </row>
    <row r="33" spans="1:20" ht="17.5" customHeight="1">
      <c r="A33" s="36" t="s">
        <v>46</v>
      </c>
      <c r="B33" s="50">
        <v>0.41666666666666669</v>
      </c>
      <c r="C33" s="50">
        <v>0.80208333333333337</v>
      </c>
      <c r="D33" s="52">
        <f t="shared" si="4"/>
        <v>0.38541666666666669</v>
      </c>
      <c r="E33" s="51">
        <f t="shared" si="6"/>
        <v>0.38541666666666669</v>
      </c>
      <c r="F33" s="78">
        <v>4.1666666666666664E-2</v>
      </c>
      <c r="G33" s="64">
        <f t="shared" si="0"/>
        <v>0.34375</v>
      </c>
      <c r="H33" s="63">
        <f t="shared" si="5"/>
        <v>0.34375</v>
      </c>
      <c r="I33" s="67">
        <v>0.33333333333333331</v>
      </c>
      <c r="J33" s="69">
        <f t="shared" si="7"/>
        <v>1.0416666666666685E-2</v>
      </c>
      <c r="K33" s="63">
        <f t="shared" si="2"/>
        <v>1.0416666666666685E-2</v>
      </c>
      <c r="L33" s="80" t="str">
        <f t="shared" si="8"/>
        <v/>
      </c>
      <c r="M33" s="43"/>
      <c r="N33" s="4"/>
      <c r="O33" s="55"/>
      <c r="P33" s="4"/>
      <c r="Q33" s="4"/>
      <c r="R33" s="4"/>
      <c r="S33" s="4"/>
      <c r="T33" s="4"/>
    </row>
    <row r="34" spans="1:20" ht="17.5" customHeight="1">
      <c r="A34" s="36" t="s">
        <v>47</v>
      </c>
      <c r="B34" s="50"/>
      <c r="C34" s="50"/>
      <c r="D34" s="52">
        <f t="shared" si="4"/>
        <v>0</v>
      </c>
      <c r="E34" s="51" t="str">
        <f t="shared" si="6"/>
        <v>0:00</v>
      </c>
      <c r="F34" s="78"/>
      <c r="G34" s="64">
        <f t="shared" si="0"/>
        <v>0</v>
      </c>
      <c r="H34" s="63" t="str">
        <f t="shared" si="5"/>
        <v/>
      </c>
      <c r="I34" s="67">
        <v>0.33333333333333331</v>
      </c>
      <c r="J34" s="69">
        <f t="shared" si="7"/>
        <v>-0.33333333333333331</v>
      </c>
      <c r="K34" s="63" t="str">
        <f t="shared" si="2"/>
        <v/>
      </c>
      <c r="L34" s="80" t="str">
        <f t="shared" si="8"/>
        <v/>
      </c>
      <c r="M34" s="43"/>
      <c r="N34" s="4"/>
      <c r="O34" s="55"/>
      <c r="P34" s="4"/>
      <c r="Q34" s="4"/>
      <c r="R34" s="4"/>
      <c r="S34" s="4"/>
      <c r="T34" s="4"/>
    </row>
    <row r="35" spans="1:20" ht="17.5" customHeight="1">
      <c r="A35" s="36" t="s">
        <v>48</v>
      </c>
      <c r="B35" s="50"/>
      <c r="C35" s="50"/>
      <c r="D35" s="52">
        <f t="shared" si="4"/>
        <v>0</v>
      </c>
      <c r="E35" s="51" t="str">
        <f t="shared" si="6"/>
        <v>0:00</v>
      </c>
      <c r="F35" s="78"/>
      <c r="G35" s="64">
        <f t="shared" si="0"/>
        <v>0</v>
      </c>
      <c r="H35" s="63" t="str">
        <f t="shared" si="5"/>
        <v/>
      </c>
      <c r="I35" s="67">
        <v>0.33333333333333331</v>
      </c>
      <c r="J35" s="69">
        <f t="shared" si="7"/>
        <v>-0.33333333333333331</v>
      </c>
      <c r="K35" s="63" t="str">
        <f t="shared" si="2"/>
        <v/>
      </c>
      <c r="L35" s="80" t="str">
        <f t="shared" si="8"/>
        <v/>
      </c>
      <c r="M35" s="4"/>
      <c r="N35" s="4"/>
      <c r="O35" s="55"/>
      <c r="P35" s="4"/>
      <c r="Q35" s="4"/>
      <c r="R35" s="4"/>
      <c r="S35" s="4"/>
      <c r="T35" s="4"/>
    </row>
    <row r="36" spans="1:20" ht="17.5" customHeight="1">
      <c r="A36" s="36" t="s">
        <v>49</v>
      </c>
      <c r="B36" s="50">
        <v>0.41666666666666669</v>
      </c>
      <c r="C36" s="50">
        <v>0.8125</v>
      </c>
      <c r="D36" s="52">
        <f t="shared" si="4"/>
        <v>0.39583333333333331</v>
      </c>
      <c r="E36" s="51">
        <f t="shared" si="6"/>
        <v>0.39583333333333331</v>
      </c>
      <c r="F36" s="78">
        <v>4.1666666666666664E-2</v>
      </c>
      <c r="G36" s="64">
        <f t="shared" si="0"/>
        <v>0.35416666666666663</v>
      </c>
      <c r="H36" s="63">
        <f t="shared" si="5"/>
        <v>0.35416666666666663</v>
      </c>
      <c r="I36" s="67">
        <v>0.33333333333333331</v>
      </c>
      <c r="J36" s="69">
        <f t="shared" si="7"/>
        <v>2.0833333333333315E-2</v>
      </c>
      <c r="K36" s="63">
        <f t="shared" si="2"/>
        <v>2.0833333333333315E-2</v>
      </c>
      <c r="L36" s="80" t="str">
        <f t="shared" si="8"/>
        <v/>
      </c>
      <c r="M36" s="4"/>
      <c r="N36" s="4"/>
      <c r="O36" s="55"/>
      <c r="P36" s="4"/>
      <c r="Q36" s="4"/>
      <c r="R36" s="4"/>
      <c r="S36" s="4"/>
      <c r="T36" s="4"/>
    </row>
    <row r="37" spans="1:20" ht="17.5" customHeight="1">
      <c r="A37" s="36" t="s">
        <v>50</v>
      </c>
      <c r="B37" s="50">
        <v>0.41666666666666669</v>
      </c>
      <c r="C37" s="50">
        <v>0.83333333333333337</v>
      </c>
      <c r="D37" s="52">
        <f t="shared" si="4"/>
        <v>0.41666666666666669</v>
      </c>
      <c r="E37" s="51">
        <f t="shared" si="6"/>
        <v>0.41666666666666669</v>
      </c>
      <c r="F37" s="78">
        <v>4.1666666666666664E-2</v>
      </c>
      <c r="G37" s="64">
        <f t="shared" si="0"/>
        <v>0.375</v>
      </c>
      <c r="H37" s="63">
        <f t="shared" si="5"/>
        <v>0.375</v>
      </c>
      <c r="I37" s="67">
        <v>0.33333333333333331</v>
      </c>
      <c r="J37" s="69">
        <f t="shared" si="7"/>
        <v>4.1666666666666685E-2</v>
      </c>
      <c r="K37" s="63">
        <f t="shared" si="2"/>
        <v>4.1666666666666685E-2</v>
      </c>
      <c r="L37" s="80" t="str">
        <f t="shared" si="8"/>
        <v/>
      </c>
      <c r="M37" s="4"/>
      <c r="N37" s="4"/>
      <c r="O37" s="55"/>
      <c r="P37" s="4"/>
      <c r="Q37" s="4"/>
      <c r="R37" s="4"/>
      <c r="S37" s="4"/>
      <c r="T37" s="4"/>
    </row>
    <row r="38" spans="1:20" ht="17.5" customHeight="1">
      <c r="A38" s="36" t="s">
        <v>51</v>
      </c>
      <c r="B38" s="50">
        <v>0.41666666666666669</v>
      </c>
      <c r="C38" s="50">
        <v>0.82291666666666663</v>
      </c>
      <c r="D38" s="52">
        <f t="shared" si="4"/>
        <v>0.40624999999999994</v>
      </c>
      <c r="E38" s="51">
        <f t="shared" si="6"/>
        <v>0.40624999999999994</v>
      </c>
      <c r="F38" s="78">
        <v>4.1666666666666664E-2</v>
      </c>
      <c r="G38" s="64">
        <f t="shared" si="0"/>
        <v>0.36458333333333326</v>
      </c>
      <c r="H38" s="63">
        <f t="shared" si="5"/>
        <v>0.36458333333333326</v>
      </c>
      <c r="I38" s="67">
        <v>0.33333333333333331</v>
      </c>
      <c r="J38" s="69">
        <f t="shared" si="7"/>
        <v>3.1249999999999944E-2</v>
      </c>
      <c r="K38" s="63">
        <f t="shared" si="2"/>
        <v>3.1249999999999944E-2</v>
      </c>
      <c r="L38" s="80" t="str">
        <f t="shared" si="8"/>
        <v/>
      </c>
      <c r="M38" s="4"/>
      <c r="N38" s="4"/>
      <c r="O38" s="55"/>
      <c r="P38" s="4"/>
      <c r="Q38" s="4"/>
      <c r="R38" s="4"/>
      <c r="S38" s="4"/>
      <c r="T38" s="4"/>
    </row>
    <row r="39" spans="1:20" ht="17.5" customHeight="1">
      <c r="A39" s="36" t="s">
        <v>52</v>
      </c>
      <c r="B39" s="50">
        <v>0.41666666666666669</v>
      </c>
      <c r="C39" s="50">
        <v>0.83333333333333337</v>
      </c>
      <c r="D39" s="52">
        <f t="shared" si="4"/>
        <v>0.41666666666666669</v>
      </c>
      <c r="E39" s="51">
        <f t="shared" si="6"/>
        <v>0.41666666666666669</v>
      </c>
      <c r="F39" s="78">
        <v>4.1666666666666664E-2</v>
      </c>
      <c r="G39" s="64">
        <f t="shared" si="0"/>
        <v>0.375</v>
      </c>
      <c r="H39" s="63">
        <f t="shared" si="5"/>
        <v>0.375</v>
      </c>
      <c r="I39" s="67">
        <v>0.33333333333333331</v>
      </c>
      <c r="J39" s="69">
        <f t="shared" si="7"/>
        <v>4.1666666666666685E-2</v>
      </c>
      <c r="K39" s="63">
        <f t="shared" si="2"/>
        <v>4.1666666666666685E-2</v>
      </c>
      <c r="L39" s="80" t="str">
        <f t="shared" si="8"/>
        <v/>
      </c>
      <c r="M39" s="4"/>
      <c r="N39" s="4"/>
      <c r="O39" s="55"/>
      <c r="P39" s="4"/>
      <c r="Q39" s="4"/>
      <c r="R39" s="4"/>
      <c r="S39" s="4"/>
      <c r="T39" s="4"/>
    </row>
    <row r="40" spans="1:20" ht="17.5" customHeight="1">
      <c r="A40" s="36" t="s">
        <v>53</v>
      </c>
      <c r="B40" s="50">
        <v>0.41666666666666669</v>
      </c>
      <c r="C40" s="50">
        <v>0.79166666666666663</v>
      </c>
      <c r="D40" s="52">
        <f t="shared" si="4"/>
        <v>0.37499999999999994</v>
      </c>
      <c r="E40" s="51">
        <f t="shared" si="6"/>
        <v>0.37499999999999994</v>
      </c>
      <c r="F40" s="78">
        <v>4.1666666666666664E-2</v>
      </c>
      <c r="G40" s="64">
        <f t="shared" si="0"/>
        <v>0.33333333333333326</v>
      </c>
      <c r="H40" s="63">
        <f t="shared" si="5"/>
        <v>0.33333333333333326</v>
      </c>
      <c r="I40" s="67">
        <v>0.33333333333333331</v>
      </c>
      <c r="J40" s="69">
        <f t="shared" si="7"/>
        <v>0</v>
      </c>
      <c r="K40" s="63" t="str">
        <f t="shared" si="2"/>
        <v/>
      </c>
      <c r="L40" s="80" t="str">
        <f t="shared" si="8"/>
        <v/>
      </c>
      <c r="M40" s="4"/>
      <c r="N40" s="4"/>
      <c r="O40" s="55"/>
      <c r="P40" s="4"/>
      <c r="Q40" s="4"/>
      <c r="R40" s="4"/>
      <c r="S40" s="4"/>
      <c r="T40" s="4"/>
    </row>
    <row r="41" spans="1:20" ht="17.5" customHeight="1">
      <c r="A41" s="36" t="s">
        <v>54</v>
      </c>
      <c r="B41" s="50"/>
      <c r="C41" s="50"/>
      <c r="D41" s="52">
        <f t="shared" si="4"/>
        <v>0</v>
      </c>
      <c r="E41" s="51" t="str">
        <f t="shared" si="6"/>
        <v>0:00</v>
      </c>
      <c r="F41" s="78"/>
      <c r="G41" s="64">
        <f t="shared" si="0"/>
        <v>0</v>
      </c>
      <c r="H41" s="63" t="str">
        <f t="shared" si="5"/>
        <v/>
      </c>
      <c r="I41" s="67">
        <v>0.33333333333333331</v>
      </c>
      <c r="J41" s="69">
        <f t="shared" si="7"/>
        <v>-0.33333333333333331</v>
      </c>
      <c r="K41" s="63" t="str">
        <f t="shared" si="2"/>
        <v/>
      </c>
      <c r="L41" s="80" t="str">
        <f t="shared" si="8"/>
        <v/>
      </c>
      <c r="M41" s="4"/>
      <c r="N41" s="4"/>
      <c r="O41" s="55"/>
      <c r="P41" s="4"/>
      <c r="Q41" s="4"/>
      <c r="R41" s="4"/>
      <c r="S41" s="4"/>
      <c r="T41" s="4"/>
    </row>
    <row r="42" spans="1:20" ht="17.5" customHeight="1">
      <c r="A42" s="36" t="s">
        <v>55</v>
      </c>
      <c r="B42" s="50"/>
      <c r="C42" s="50"/>
      <c r="D42" s="52">
        <f t="shared" si="4"/>
        <v>0</v>
      </c>
      <c r="E42" s="51" t="str">
        <f t="shared" si="6"/>
        <v>0:00</v>
      </c>
      <c r="F42" s="78"/>
      <c r="G42" s="64">
        <f t="shared" si="0"/>
        <v>0</v>
      </c>
      <c r="H42" s="63" t="str">
        <f t="shared" si="5"/>
        <v/>
      </c>
      <c r="I42" s="67">
        <v>0.33333333333333331</v>
      </c>
      <c r="J42" s="69">
        <f t="shared" si="7"/>
        <v>-0.33333333333333331</v>
      </c>
      <c r="K42" s="63" t="str">
        <f t="shared" si="2"/>
        <v/>
      </c>
      <c r="L42" s="80" t="str">
        <f t="shared" si="8"/>
        <v/>
      </c>
      <c r="M42" s="4"/>
      <c r="N42" s="4"/>
      <c r="O42" s="55"/>
      <c r="P42" s="4"/>
      <c r="Q42" s="4"/>
      <c r="R42" s="4"/>
      <c r="S42" s="4"/>
      <c r="T42" s="4"/>
    </row>
    <row r="43" spans="1:20" ht="17.5" customHeight="1">
      <c r="A43" s="36" t="s">
        <v>56</v>
      </c>
      <c r="B43" s="50">
        <v>0.41666666666666669</v>
      </c>
      <c r="C43" s="50">
        <v>0.8125</v>
      </c>
      <c r="D43" s="52">
        <f t="shared" si="4"/>
        <v>0.39583333333333331</v>
      </c>
      <c r="E43" s="51">
        <f t="shared" si="6"/>
        <v>0.39583333333333331</v>
      </c>
      <c r="F43" s="78">
        <v>4.1666666666666664E-2</v>
      </c>
      <c r="G43" s="64">
        <f t="shared" si="0"/>
        <v>0.35416666666666663</v>
      </c>
      <c r="H43" s="63">
        <f t="shared" si="5"/>
        <v>0.35416666666666663</v>
      </c>
      <c r="I43" s="67">
        <v>0.33333333333333331</v>
      </c>
      <c r="J43" s="69">
        <f t="shared" si="7"/>
        <v>2.0833333333333315E-2</v>
      </c>
      <c r="K43" s="63">
        <f t="shared" si="2"/>
        <v>2.0833333333333315E-2</v>
      </c>
      <c r="L43" s="80" t="str">
        <f t="shared" si="8"/>
        <v/>
      </c>
      <c r="M43" s="4"/>
      <c r="N43" s="4"/>
      <c r="O43" s="55"/>
      <c r="P43" s="4"/>
      <c r="Q43" s="4"/>
      <c r="R43" s="4"/>
      <c r="S43" s="4"/>
      <c r="T43" s="4"/>
    </row>
    <row r="44" spans="1:20" ht="17.5" customHeight="1">
      <c r="A44" s="36" t="s">
        <v>57</v>
      </c>
      <c r="B44" s="50">
        <v>0.41666666666666669</v>
      </c>
      <c r="C44" s="50">
        <v>0.875</v>
      </c>
      <c r="D44" s="52">
        <f t="shared" si="4"/>
        <v>0.45833333333333331</v>
      </c>
      <c r="E44" s="51">
        <f t="shared" si="6"/>
        <v>0.45833333333333331</v>
      </c>
      <c r="F44" s="78">
        <v>4.1666666666666664E-2</v>
      </c>
      <c r="G44" s="64">
        <f t="shared" si="0"/>
        <v>0.41666666666666663</v>
      </c>
      <c r="H44" s="63">
        <f t="shared" si="5"/>
        <v>0.41666666666666663</v>
      </c>
      <c r="I44" s="67">
        <v>0.33333333333333331</v>
      </c>
      <c r="J44" s="69">
        <f t="shared" si="7"/>
        <v>8.3333333333333315E-2</v>
      </c>
      <c r="K44" s="63">
        <f t="shared" si="2"/>
        <v>8.3333333333333315E-2</v>
      </c>
      <c r="L44" s="80" t="str">
        <f t="shared" si="8"/>
        <v/>
      </c>
      <c r="M44" s="4"/>
      <c r="N44" s="4"/>
      <c r="O44" s="55"/>
      <c r="P44" s="4"/>
      <c r="Q44" s="4"/>
      <c r="R44" s="4"/>
      <c r="S44" s="4"/>
      <c r="T44" s="4"/>
    </row>
    <row r="45" spans="1:20" ht="17.5" customHeight="1">
      <c r="A45" s="36" t="s">
        <v>58</v>
      </c>
      <c r="B45" s="50">
        <v>0.41666666666666669</v>
      </c>
      <c r="C45" s="50">
        <v>0.88541666666666663</v>
      </c>
      <c r="D45" s="52">
        <f t="shared" si="4"/>
        <v>0.46874999999999994</v>
      </c>
      <c r="E45" s="51">
        <f t="shared" si="6"/>
        <v>0.46874999999999994</v>
      </c>
      <c r="F45" s="78">
        <v>4.1666666666666664E-2</v>
      </c>
      <c r="G45" s="64">
        <f t="shared" si="0"/>
        <v>0.42708333333333326</v>
      </c>
      <c r="H45" s="63">
        <f t="shared" si="5"/>
        <v>0.42708333333333326</v>
      </c>
      <c r="I45" s="67">
        <v>0.33333333333333331</v>
      </c>
      <c r="J45" s="69">
        <f t="shared" si="7"/>
        <v>9.3749999999999944E-2</v>
      </c>
      <c r="K45" s="63">
        <f t="shared" si="2"/>
        <v>9.3749999999999944E-2</v>
      </c>
      <c r="L45" s="80" t="str">
        <f t="shared" si="8"/>
        <v/>
      </c>
      <c r="M45" s="4"/>
      <c r="N45" s="4"/>
      <c r="O45" s="55"/>
      <c r="P45" s="4"/>
      <c r="Q45" s="4"/>
      <c r="R45" s="4"/>
      <c r="S45" s="4"/>
      <c r="T45" s="4"/>
    </row>
    <row r="46" spans="1:20" ht="17.5" customHeight="1">
      <c r="A46" s="36" t="s">
        <v>59</v>
      </c>
      <c r="B46" s="50">
        <v>0.41666666666666669</v>
      </c>
      <c r="C46" s="50">
        <v>0.84375</v>
      </c>
      <c r="D46" s="52">
        <f t="shared" si="4"/>
        <v>0.42708333333333331</v>
      </c>
      <c r="E46" s="51">
        <f t="shared" si="6"/>
        <v>0.42708333333333331</v>
      </c>
      <c r="F46" s="78">
        <v>4.1666666666666664E-2</v>
      </c>
      <c r="G46" s="64">
        <f t="shared" si="0"/>
        <v>0.38541666666666663</v>
      </c>
      <c r="H46" s="63">
        <f t="shared" si="5"/>
        <v>0.38541666666666663</v>
      </c>
      <c r="I46" s="67">
        <v>0.33333333333333331</v>
      </c>
      <c r="J46" s="69">
        <f t="shared" si="7"/>
        <v>5.2083333333333315E-2</v>
      </c>
      <c r="K46" s="63">
        <f t="shared" si="2"/>
        <v>5.2083333333333315E-2</v>
      </c>
      <c r="L46" s="80" t="str">
        <f t="shared" si="8"/>
        <v/>
      </c>
      <c r="M46" s="4"/>
      <c r="N46" s="4"/>
      <c r="O46" s="55"/>
      <c r="P46" s="4"/>
      <c r="Q46" s="4"/>
      <c r="R46" s="4"/>
      <c r="S46" s="4"/>
      <c r="T46" s="4"/>
    </row>
    <row r="47" spans="1:20" ht="17.5" customHeight="1">
      <c r="A47" s="36" t="s">
        <v>60</v>
      </c>
      <c r="B47" s="50">
        <v>0.41666666666666669</v>
      </c>
      <c r="C47" s="50">
        <v>0.89583333333333337</v>
      </c>
      <c r="D47" s="52">
        <f t="shared" si="4"/>
        <v>0.47916666666666669</v>
      </c>
      <c r="E47" s="51">
        <f t="shared" si="6"/>
        <v>0.47916666666666669</v>
      </c>
      <c r="F47" s="78">
        <v>4.1666666666666664E-2</v>
      </c>
      <c r="G47" s="64">
        <f t="shared" si="0"/>
        <v>0.4375</v>
      </c>
      <c r="H47" s="63">
        <f t="shared" si="5"/>
        <v>0.4375</v>
      </c>
      <c r="I47" s="67">
        <v>0.33333333333333331</v>
      </c>
      <c r="J47" s="69">
        <f t="shared" si="7"/>
        <v>0.10416666666666669</v>
      </c>
      <c r="K47" s="63">
        <f t="shared" si="2"/>
        <v>0.10416666666666669</v>
      </c>
      <c r="L47" s="80" t="str">
        <f t="shared" si="8"/>
        <v/>
      </c>
      <c r="M47" s="4"/>
      <c r="N47" s="4"/>
      <c r="O47" s="55"/>
      <c r="P47" s="4"/>
      <c r="Q47" s="4"/>
      <c r="R47" s="4"/>
      <c r="S47" s="4"/>
      <c r="T47" s="4"/>
    </row>
    <row r="48" spans="1:20" ht="17.5" customHeight="1">
      <c r="A48" s="36" t="s">
        <v>61</v>
      </c>
      <c r="B48" s="50"/>
      <c r="C48" s="50"/>
      <c r="D48" s="52">
        <f t="shared" si="4"/>
        <v>0</v>
      </c>
      <c r="E48" s="51" t="str">
        <f t="shared" si="6"/>
        <v>0:00</v>
      </c>
      <c r="F48" s="78"/>
      <c r="G48" s="64">
        <f t="shared" si="0"/>
        <v>0</v>
      </c>
      <c r="H48" s="63" t="str">
        <f t="shared" si="5"/>
        <v/>
      </c>
      <c r="I48" s="67">
        <v>0.33333333333333331</v>
      </c>
      <c r="J48" s="69">
        <f t="shared" si="7"/>
        <v>-0.33333333333333331</v>
      </c>
      <c r="K48" s="63" t="str">
        <f t="shared" si="2"/>
        <v/>
      </c>
      <c r="L48" s="80" t="str">
        <f t="shared" si="8"/>
        <v/>
      </c>
      <c r="M48" s="4"/>
      <c r="N48" s="4"/>
      <c r="O48" s="55"/>
      <c r="P48" s="4"/>
      <c r="Q48" s="4"/>
      <c r="R48" s="4"/>
      <c r="S48" s="4"/>
      <c r="T48" s="4"/>
    </row>
    <row r="49" spans="1:25" ht="17.5" customHeight="1">
      <c r="A49" s="36" t="s">
        <v>62</v>
      </c>
      <c r="B49" s="50"/>
      <c r="C49" s="50"/>
      <c r="D49" s="52">
        <f t="shared" si="4"/>
        <v>0</v>
      </c>
      <c r="E49" s="51" t="str">
        <f t="shared" si="6"/>
        <v>0:00</v>
      </c>
      <c r="F49" s="78"/>
      <c r="G49" s="64">
        <f t="shared" si="0"/>
        <v>0</v>
      </c>
      <c r="H49" s="63" t="str">
        <f t="shared" si="5"/>
        <v/>
      </c>
      <c r="I49" s="67">
        <v>0.33333333333333331</v>
      </c>
      <c r="J49" s="69">
        <f t="shared" si="7"/>
        <v>-0.33333333333333331</v>
      </c>
      <c r="K49" s="63" t="str">
        <f t="shared" si="2"/>
        <v/>
      </c>
      <c r="L49" s="80" t="str">
        <f t="shared" si="8"/>
        <v/>
      </c>
      <c r="M49" s="4"/>
      <c r="N49" s="4"/>
      <c r="O49" s="55"/>
      <c r="P49" s="4"/>
      <c r="Q49" s="4"/>
      <c r="R49" s="4"/>
      <c r="S49" s="4"/>
      <c r="T49" s="4"/>
    </row>
    <row r="50" spans="1:25" ht="17.5" customHeight="1">
      <c r="A50" s="36" t="s">
        <v>63</v>
      </c>
      <c r="B50" s="50">
        <v>0.41666666666666669</v>
      </c>
      <c r="C50" s="50">
        <v>0.84375</v>
      </c>
      <c r="D50" s="52">
        <f t="shared" si="4"/>
        <v>0.42708333333333331</v>
      </c>
      <c r="E50" s="51">
        <f t="shared" si="6"/>
        <v>0.42708333333333331</v>
      </c>
      <c r="F50" s="78">
        <v>4.1666666666666664E-2</v>
      </c>
      <c r="G50" s="64">
        <f t="shared" si="0"/>
        <v>0.38541666666666663</v>
      </c>
      <c r="H50" s="63">
        <f t="shared" si="5"/>
        <v>0.38541666666666663</v>
      </c>
      <c r="I50" s="67">
        <v>0.33333333333333331</v>
      </c>
      <c r="J50" s="69">
        <f t="shared" si="7"/>
        <v>5.2083333333333315E-2</v>
      </c>
      <c r="K50" s="63">
        <f t="shared" si="2"/>
        <v>5.2083333333333315E-2</v>
      </c>
      <c r="L50" s="80" t="str">
        <f t="shared" si="8"/>
        <v/>
      </c>
      <c r="M50" s="4"/>
      <c r="N50" s="4"/>
      <c r="O50" s="55"/>
      <c r="P50" s="4"/>
      <c r="Q50" s="4"/>
      <c r="R50" s="4"/>
      <c r="S50" s="4"/>
      <c r="T50" s="4"/>
    </row>
    <row r="51" spans="1:25" ht="17.5" customHeight="1">
      <c r="A51" s="36" t="s">
        <v>64</v>
      </c>
      <c r="B51" s="50">
        <v>0.41666666666666669</v>
      </c>
      <c r="C51" s="50">
        <v>0.875</v>
      </c>
      <c r="D51" s="52">
        <f t="shared" si="4"/>
        <v>0.45833333333333331</v>
      </c>
      <c r="E51" s="51">
        <f t="shared" si="6"/>
        <v>0.45833333333333331</v>
      </c>
      <c r="F51" s="78">
        <v>4.1666666666666664E-2</v>
      </c>
      <c r="G51" s="64">
        <f t="shared" si="0"/>
        <v>0.41666666666666663</v>
      </c>
      <c r="H51" s="63">
        <f t="shared" si="5"/>
        <v>0.41666666666666663</v>
      </c>
      <c r="I51" s="67">
        <v>0.33333333333333331</v>
      </c>
      <c r="J51" s="69">
        <f t="shared" si="7"/>
        <v>8.3333333333333315E-2</v>
      </c>
      <c r="K51" s="63">
        <f t="shared" si="2"/>
        <v>8.3333333333333315E-2</v>
      </c>
      <c r="L51" s="80" t="str">
        <f t="shared" si="8"/>
        <v/>
      </c>
      <c r="M51" s="4"/>
      <c r="N51" s="4"/>
      <c r="O51" s="55"/>
      <c r="P51" s="4"/>
      <c r="Q51" s="4"/>
      <c r="R51" s="4"/>
      <c r="S51" s="4"/>
      <c r="T51" s="4"/>
    </row>
    <row r="52" spans="1:25" ht="17.5" customHeight="1">
      <c r="A52" s="36" t="s">
        <v>69</v>
      </c>
      <c r="B52" s="50"/>
      <c r="C52" s="50"/>
      <c r="D52" s="52">
        <f t="shared" si="4"/>
        <v>0</v>
      </c>
      <c r="E52" s="51" t="str">
        <f t="shared" si="6"/>
        <v>0:00</v>
      </c>
      <c r="F52" s="78"/>
      <c r="G52" s="64">
        <f t="shared" si="0"/>
        <v>0</v>
      </c>
      <c r="H52" s="63" t="str">
        <f t="shared" si="5"/>
        <v/>
      </c>
      <c r="I52" s="67">
        <v>0.33333333333333331</v>
      </c>
      <c r="J52" s="69">
        <f t="shared" si="7"/>
        <v>-0.33333333333333331</v>
      </c>
      <c r="K52" s="63" t="str">
        <f t="shared" si="2"/>
        <v/>
      </c>
      <c r="L52" s="80" t="str">
        <f t="shared" si="8"/>
        <v/>
      </c>
      <c r="M52" s="4"/>
      <c r="N52" s="4" t="s">
        <v>73</v>
      </c>
      <c r="O52" s="55"/>
      <c r="P52" s="4"/>
      <c r="Q52" s="4"/>
      <c r="R52" s="4"/>
      <c r="S52" s="4"/>
      <c r="T52" s="4"/>
    </row>
    <row r="53" spans="1:25" ht="17.5" customHeight="1" thickBot="1">
      <c r="A53" s="39"/>
      <c r="B53" s="39"/>
      <c r="C53" s="39"/>
      <c r="D53" s="53"/>
      <c r="E53" s="39"/>
      <c r="F53" s="53"/>
      <c r="G53" s="74"/>
      <c r="H53" s="53"/>
      <c r="I53" s="75"/>
      <c r="J53" s="76"/>
      <c r="K53" s="53"/>
      <c r="L53" s="4"/>
      <c r="M53" s="4"/>
      <c r="N53" s="4"/>
      <c r="O53" s="4"/>
      <c r="P53" s="4"/>
      <c r="Q53" s="4"/>
      <c r="R53" s="4"/>
      <c r="S53" s="4"/>
      <c r="T53" s="4"/>
    </row>
    <row r="54" spans="1:25" ht="22.5" customHeight="1" thickTop="1" thickBot="1">
      <c r="A54" s="40" t="s">
        <v>12</v>
      </c>
      <c r="B54" s="49"/>
      <c r="C54" s="49"/>
      <c r="D54" s="54"/>
      <c r="E54" s="61"/>
      <c r="F54" s="77">
        <f>SUM(F22:F52)</f>
        <v>0.9166666666666663</v>
      </c>
      <c r="G54" s="71">
        <f t="shared" ref="G54:K54" si="9">SUM(G22:G52)</f>
        <v>8.5312499999999982</v>
      </c>
      <c r="H54" s="77">
        <f t="shared" si="9"/>
        <v>8.5312499999999982</v>
      </c>
      <c r="I54" s="72">
        <f t="shared" si="9"/>
        <v>10.333333333333334</v>
      </c>
      <c r="J54" s="73">
        <f t="shared" si="9"/>
        <v>-1.802083333333333</v>
      </c>
      <c r="K54" s="77">
        <f t="shared" si="9"/>
        <v>1.1979166666666665</v>
      </c>
      <c r="L54" s="80">
        <f>SUM(L22:L53)</f>
        <v>0</v>
      </c>
      <c r="M54" s="4"/>
      <c r="N54" s="4"/>
      <c r="O54" s="55">
        <f>SUM(O22:O53)</f>
        <v>0</v>
      </c>
      <c r="P54" s="4"/>
      <c r="Q54" s="4"/>
      <c r="R54" s="4"/>
      <c r="S54" s="4"/>
      <c r="T54" s="4"/>
    </row>
    <row r="55" spans="1:25" ht="22.5" customHeight="1">
      <c r="B55" s="45"/>
      <c r="C55" s="45" t="s">
        <v>13</v>
      </c>
      <c r="D55" s="45"/>
      <c r="E55" s="45"/>
      <c r="F55" s="45"/>
      <c r="G55" s="45"/>
      <c r="H55" s="45"/>
      <c r="I55" s="45"/>
      <c r="J55" s="45"/>
      <c r="K55" s="45"/>
      <c r="L55" s="45"/>
      <c r="M55" s="4"/>
      <c r="N55" s="4"/>
      <c r="O55" s="4"/>
      <c r="P55" s="4"/>
      <c r="Q55" s="4"/>
      <c r="R55" s="4"/>
      <c r="S55" s="4"/>
      <c r="T55" s="4"/>
      <c r="Y55" s="37"/>
    </row>
    <row r="56" spans="1:25" ht="22.5" customHeight="1">
      <c r="B56" s="45"/>
      <c r="C56" s="45" t="s">
        <v>14</v>
      </c>
      <c r="D56" s="56">
        <f>SUM(D22:D52)</f>
        <v>9.4479166666666679</v>
      </c>
      <c r="E56" s="56">
        <f>E54</f>
        <v>0</v>
      </c>
      <c r="F56" s="56"/>
      <c r="G56" s="56"/>
      <c r="H56" s="56"/>
      <c r="I56" s="56"/>
      <c r="J56" s="56"/>
      <c r="K56" s="56"/>
      <c r="L56" s="56"/>
      <c r="M56" s="37"/>
      <c r="N56" s="4"/>
      <c r="O56" s="4"/>
      <c r="P56" s="4"/>
      <c r="Q56" s="4"/>
      <c r="R56" s="4"/>
      <c r="S56" s="4"/>
      <c r="T56" s="4"/>
    </row>
    <row r="57" spans="1:25" ht="22.5" customHeight="1">
      <c r="B57" s="45"/>
      <c r="C57" s="45" t="s">
        <v>11</v>
      </c>
      <c r="D57" s="41">
        <f>L54</f>
        <v>0</v>
      </c>
      <c r="E57" s="56">
        <f>L54</f>
        <v>0</v>
      </c>
      <c r="F57" s="56"/>
      <c r="G57" s="56"/>
      <c r="H57" s="56"/>
      <c r="I57" s="56"/>
      <c r="J57" s="56"/>
      <c r="K57" s="56"/>
      <c r="L57" s="41"/>
      <c r="M57" s="37"/>
      <c r="N57" s="4"/>
      <c r="O57" s="4"/>
      <c r="P57" s="4"/>
      <c r="Q57" s="4"/>
      <c r="R57" s="4"/>
      <c r="S57" s="4"/>
      <c r="T57" s="4"/>
    </row>
    <row r="58" spans="1:25" ht="22.5" customHeight="1" thickBot="1">
      <c r="B58" s="45"/>
      <c r="C58" s="42" t="s">
        <v>12</v>
      </c>
      <c r="D58" s="56">
        <f>SUM(D56:L57)</f>
        <v>9.4479166666666679</v>
      </c>
      <c r="E58" s="56">
        <f>SUM(E56:E57)</f>
        <v>0</v>
      </c>
      <c r="F58" s="56"/>
      <c r="G58" s="56"/>
      <c r="H58" s="56"/>
      <c r="I58" s="56"/>
      <c r="J58" s="56"/>
      <c r="K58" s="56"/>
      <c r="L58" s="56"/>
      <c r="M58" s="37"/>
      <c r="N58" s="4"/>
      <c r="O58" s="4"/>
      <c r="P58" s="4"/>
      <c r="Q58" s="4"/>
      <c r="R58" s="4"/>
      <c r="S58" s="4"/>
      <c r="T58" s="4"/>
    </row>
    <row r="59" spans="1:25" ht="24" customHeight="1" thickBot="1">
      <c r="B59" s="364" t="s">
        <v>15</v>
      </c>
      <c r="C59" s="365"/>
      <c r="D59" s="57">
        <f>COUNTA(B22:B52)</f>
        <v>22</v>
      </c>
      <c r="E59" s="58">
        <f>COUNTA(B22:B52)-E60</f>
        <v>22</v>
      </c>
      <c r="F59" s="85"/>
      <c r="G59" s="57"/>
      <c r="H59" s="57"/>
      <c r="I59" s="57"/>
      <c r="J59" s="57"/>
      <c r="K59" s="44" t="s">
        <v>33</v>
      </c>
      <c r="L59" s="58"/>
      <c r="M59" s="4"/>
      <c r="N59" s="4"/>
      <c r="O59" s="4"/>
      <c r="P59" s="4"/>
      <c r="Q59" s="4"/>
      <c r="R59" s="4"/>
      <c r="S59" s="4"/>
      <c r="T59" s="4"/>
    </row>
    <row r="60" spans="1:25" ht="24" customHeight="1" thickBot="1">
      <c r="B60" s="364" t="s">
        <v>20</v>
      </c>
      <c r="C60" s="365"/>
      <c r="D60" s="57">
        <f>COUNTA(M22:M53)</f>
        <v>0</v>
      </c>
      <c r="E60" s="57">
        <f>COUNTA(M22:M53)</f>
        <v>0</v>
      </c>
      <c r="F60" s="85" t="s">
        <v>34</v>
      </c>
      <c r="G60" s="57"/>
      <c r="H60" s="57"/>
      <c r="I60" s="57"/>
      <c r="J60" s="57"/>
      <c r="K60" s="89">
        <v>16210</v>
      </c>
      <c r="L60" s="58"/>
      <c r="N60" s="4"/>
      <c r="O60" s="4"/>
      <c r="P60" s="4"/>
      <c r="Q60" s="4"/>
      <c r="R60" s="4"/>
      <c r="S60" s="4"/>
      <c r="T60" s="4"/>
    </row>
    <row r="61" spans="1:25" ht="24" customHeight="1" thickBot="1">
      <c r="B61" s="364" t="s">
        <v>35</v>
      </c>
      <c r="C61" s="365"/>
      <c r="D61" s="57">
        <f>COUNTA(N23:N54)</f>
        <v>1</v>
      </c>
      <c r="E61" s="79">
        <f>H54-K54</f>
        <v>7.3333333333333321</v>
      </c>
      <c r="F61" s="85" t="s">
        <v>65</v>
      </c>
      <c r="G61" s="57"/>
      <c r="H61" s="81">
        <v>1200</v>
      </c>
      <c r="I61" s="57"/>
      <c r="J61" s="57"/>
      <c r="K61" s="87">
        <f>E61*H61*24</f>
        <v>211199.99999999994</v>
      </c>
      <c r="L61" s="58"/>
    </row>
    <row r="62" spans="1:25" ht="24" customHeight="1" thickBot="1">
      <c r="B62" s="364" t="s">
        <v>29</v>
      </c>
      <c r="C62" s="365"/>
      <c r="D62" s="91"/>
      <c r="E62" s="79">
        <f>K54</f>
        <v>1.1979166666666665</v>
      </c>
      <c r="F62" s="92" t="s">
        <v>30</v>
      </c>
      <c r="G62" s="91"/>
      <c r="H62" s="81">
        <f>H61*1.25</f>
        <v>1500</v>
      </c>
      <c r="I62" s="91"/>
      <c r="J62" s="91"/>
      <c r="K62" s="87">
        <f>E62*H62*24</f>
        <v>43124.999999999993</v>
      </c>
      <c r="L62" s="93"/>
    </row>
    <row r="63" spans="1:25" ht="24" customHeight="1" thickBot="1">
      <c r="B63" s="366" t="s">
        <v>28</v>
      </c>
      <c r="C63" s="350"/>
      <c r="D63" s="59"/>
      <c r="E63" s="59">
        <f>L54</f>
        <v>0</v>
      </c>
      <c r="F63" s="86" t="s">
        <v>31</v>
      </c>
      <c r="G63" s="59"/>
      <c r="H63" s="82">
        <f>H61*0.25</f>
        <v>300</v>
      </c>
      <c r="I63" s="59"/>
      <c r="J63" s="59"/>
      <c r="K63" s="88">
        <f>E63*H63*24</f>
        <v>0</v>
      </c>
      <c r="L63" s="60"/>
    </row>
    <row r="64" spans="1:25" ht="24" customHeight="1" thickBot="1">
      <c r="F64" s="367" t="s">
        <v>32</v>
      </c>
      <c r="G64" s="368"/>
      <c r="H64" s="368"/>
      <c r="I64" s="84"/>
      <c r="J64" s="83"/>
      <c r="K64" s="90">
        <f>SUM(K60:K63)</f>
        <v>270534.99999999994</v>
      </c>
      <c r="L64" s="60"/>
    </row>
  </sheetData>
  <mergeCells count="35">
    <mergeCell ref="B61:C61"/>
    <mergeCell ref="B62:C62"/>
    <mergeCell ref="B63:C63"/>
    <mergeCell ref="F64:H64"/>
    <mergeCell ref="G20:G21"/>
    <mergeCell ref="H20:H21"/>
    <mergeCell ref="J20:J21"/>
    <mergeCell ref="K20:K21"/>
    <mergeCell ref="B59:C59"/>
    <mergeCell ref="B60:C60"/>
    <mergeCell ref="A20:A21"/>
    <mergeCell ref="B20:B21"/>
    <mergeCell ref="C20:C21"/>
    <mergeCell ref="D20:D21"/>
    <mergeCell ref="E20:E21"/>
    <mergeCell ref="F20:F21"/>
    <mergeCell ref="A13:P13"/>
    <mergeCell ref="Q13:R13"/>
    <mergeCell ref="Q14:R14"/>
    <mergeCell ref="Q15:R15"/>
    <mergeCell ref="Q16:R16"/>
    <mergeCell ref="Q17:R17"/>
    <mergeCell ref="Q9:R9"/>
    <mergeCell ref="S9:V9"/>
    <mergeCell ref="Q10:R10"/>
    <mergeCell ref="S10:V10"/>
    <mergeCell ref="Q11:R11"/>
    <mergeCell ref="S11:V11"/>
    <mergeCell ref="Q8:R8"/>
    <mergeCell ref="S8:V8"/>
    <mergeCell ref="B3:C3"/>
    <mergeCell ref="A6:P6"/>
    <mergeCell ref="Q6:R6"/>
    <mergeCell ref="Q7:R7"/>
    <mergeCell ref="S7:V7"/>
  </mergeCells>
  <phoneticPr fontId="23"/>
  <pageMargins left="0.3" right="0.21944444444444444" top="0.3" bottom="0.31944444444444442" header="0.2298611111111111" footer="0.23958333333333334"/>
  <pageSetup paperSize="9" scale="86" firstPageNumber="4294963191" orientation="portrait" r:id="rId1"/>
  <headerFooter alignWithMargins="0"/>
  <ignoredErrors>
    <ignoredError sqref="D4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C4E2-D06C-44E7-92A1-3CDF2ACAB263}">
  <sheetPr>
    <pageSetUpPr fitToPage="1"/>
  </sheetPr>
  <dimension ref="A1:AI70"/>
  <sheetViews>
    <sheetView topLeftCell="A35" zoomScaleNormal="100" workbookViewId="0">
      <selection activeCell="M65" sqref="M65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162</v>
      </c>
    </row>
    <row r="2" spans="1:34" ht="18" customHeight="1" thickBot="1">
      <c r="A2" s="5" t="s">
        <v>76</v>
      </c>
      <c r="H2" s="2" t="s">
        <v>146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102">
        <v>229000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297754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1431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1790</v>
      </c>
      <c r="V8" s="255"/>
      <c r="W8" s="255"/>
      <c r="X8" s="253" t="s">
        <v>86</v>
      </c>
      <c r="Y8" s="253"/>
      <c r="Z8" s="258">
        <f>ROUNDUP(U8*Z65,0)</f>
        <v>38485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358</v>
      </c>
      <c r="V10" s="255"/>
      <c r="W10" s="255"/>
      <c r="X10" s="253" t="s">
        <v>88</v>
      </c>
      <c r="Y10" s="253"/>
      <c r="Z10" s="258">
        <f>ROUNDUP(U10*Z66,0)</f>
        <v>269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1933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20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44774</v>
      </c>
      <c r="B30" s="126">
        <v>10</v>
      </c>
      <c r="C30" s="127">
        <v>0</v>
      </c>
      <c r="D30" s="240">
        <f t="shared" ref="D30:D61" si="0">IF(AND(C30&gt;=46,C30&lt;=59),B30+1,B30)</f>
        <v>10</v>
      </c>
      <c r="E30" s="240">
        <f t="shared" ref="E30:E61" si="1">IF(C30&gt;0,VLOOKUP(C30,$A$7:$H$10,7,TRUE),0)</f>
        <v>0</v>
      </c>
      <c r="F30" s="129">
        <f t="shared" ref="F30:G45" si="2">IF(B30="","",D30)</f>
        <v>10</v>
      </c>
      <c r="G30" s="130">
        <f t="shared" si="2"/>
        <v>0</v>
      </c>
      <c r="H30" s="126">
        <v>21</v>
      </c>
      <c r="I30" s="127">
        <v>0</v>
      </c>
      <c r="J30" s="240">
        <f t="shared" ref="J30:J61" si="3">H30</f>
        <v>21</v>
      </c>
      <c r="K30" s="240">
        <f t="shared" ref="K30:K59" si="4">VLOOKUP(I30,$A$15:$H$18,7,TRUE)</f>
        <v>0</v>
      </c>
      <c r="L30" s="129">
        <f t="shared" ref="L30:M46" si="5">IF(H30="","",J30)</f>
        <v>21</v>
      </c>
      <c r="M30" s="130">
        <f t="shared" si="5"/>
        <v>0</v>
      </c>
      <c r="N30" s="131">
        <f t="shared" ref="N30:N61" si="6">F30</f>
        <v>10</v>
      </c>
      <c r="O30" s="132">
        <f t="shared" ref="O30:O61" si="7">IF(G30="","",IF(G30&gt;1,VLOOKUP(G30,$A$7:$L$11,9,TRUE),0))</f>
        <v>0</v>
      </c>
      <c r="P30" s="129">
        <f t="shared" ref="P30:P61" si="8">L30</f>
        <v>21</v>
      </c>
      <c r="Q30" s="132">
        <f t="shared" ref="Q30:Q61" si="9">IF(M30="","",IF(M30&gt;1,VLOOKUP(M30,$A$7:$L$11,9,TRUE),0))</f>
        <v>0</v>
      </c>
      <c r="R30" s="323">
        <f t="shared" ref="R30:R61" si="10">SUM(N30,O30)</f>
        <v>10</v>
      </c>
      <c r="S30" s="324"/>
      <c r="T30" s="323">
        <f t="shared" ref="T30:T61" si="11">SUM(P30:Q30)</f>
        <v>21</v>
      </c>
      <c r="U30" s="324"/>
      <c r="V30" s="323">
        <f t="shared" ref="V30:V61" si="12">T30-R30</f>
        <v>11</v>
      </c>
      <c r="W30" s="325"/>
      <c r="X30" s="181">
        <v>1</v>
      </c>
      <c r="Y30" s="134">
        <f t="shared" ref="Y30:Y61" si="13">V30-X30</f>
        <v>10</v>
      </c>
      <c r="Z30" s="135">
        <f t="shared" ref="Z30:Z61" si="14">IF(AE30&gt;0,AE30,"")</f>
        <v>2</v>
      </c>
      <c r="AB30" s="37">
        <f t="shared" ref="AB30:AB61" si="15">Y30-7</f>
        <v>3</v>
      </c>
      <c r="AC30" s="37">
        <f t="shared" ref="AC30:AE45" si="16">IF(AB30&lt;0,0,AB30)</f>
        <v>3</v>
      </c>
      <c r="AD30" s="37">
        <f>AB30-1</f>
        <v>2</v>
      </c>
      <c r="AE30" s="37">
        <f t="shared" si="16"/>
        <v>2</v>
      </c>
      <c r="AF30" s="37">
        <f>AC30-AE30</f>
        <v>1</v>
      </c>
      <c r="AG30" s="37"/>
      <c r="AH30" s="136"/>
      <c r="AI30" s="137"/>
    </row>
    <row r="31" spans="1:35" ht="17.5" customHeight="1">
      <c r="A31" s="38" t="s">
        <v>107</v>
      </c>
      <c r="B31" s="126">
        <v>10</v>
      </c>
      <c r="C31" s="127">
        <v>0</v>
      </c>
      <c r="D31" s="240">
        <f t="shared" si="0"/>
        <v>10</v>
      </c>
      <c r="E31" s="240">
        <f t="shared" si="1"/>
        <v>0</v>
      </c>
      <c r="F31" s="129">
        <f t="shared" si="2"/>
        <v>10</v>
      </c>
      <c r="G31" s="130">
        <f t="shared" si="2"/>
        <v>0</v>
      </c>
      <c r="H31" s="146">
        <v>22</v>
      </c>
      <c r="I31" s="147">
        <v>45</v>
      </c>
      <c r="J31" s="240">
        <f t="shared" si="3"/>
        <v>22</v>
      </c>
      <c r="K31" s="240">
        <f t="shared" si="4"/>
        <v>45</v>
      </c>
      <c r="L31" s="129">
        <f t="shared" si="5"/>
        <v>22</v>
      </c>
      <c r="M31" s="130">
        <f t="shared" si="5"/>
        <v>45</v>
      </c>
      <c r="N31" s="131">
        <f t="shared" si="6"/>
        <v>10</v>
      </c>
      <c r="O31" s="132">
        <f t="shared" si="7"/>
        <v>0</v>
      </c>
      <c r="P31" s="129">
        <f t="shared" si="8"/>
        <v>22</v>
      </c>
      <c r="Q31" s="132">
        <f t="shared" si="9"/>
        <v>0.75</v>
      </c>
      <c r="R31" s="326">
        <f t="shared" si="10"/>
        <v>10</v>
      </c>
      <c r="S31" s="327"/>
      <c r="T31" s="326">
        <f t="shared" si="11"/>
        <v>22.75</v>
      </c>
      <c r="U31" s="327"/>
      <c r="V31" s="326">
        <f t="shared" si="12"/>
        <v>12.75</v>
      </c>
      <c r="W31" s="328"/>
      <c r="X31" s="181">
        <v>1</v>
      </c>
      <c r="Y31" s="134">
        <f t="shared" si="13"/>
        <v>11.75</v>
      </c>
      <c r="Z31" s="135">
        <f t="shared" si="14"/>
        <v>3.75</v>
      </c>
      <c r="AA31" s="4">
        <v>0.75</v>
      </c>
      <c r="AB31" s="37">
        <f t="shared" si="15"/>
        <v>4.75</v>
      </c>
      <c r="AC31" s="37">
        <f t="shared" si="16"/>
        <v>4.75</v>
      </c>
      <c r="AD31" s="37">
        <f t="shared" ref="AD31:AD61" si="17">AB31-1</f>
        <v>3.75</v>
      </c>
      <c r="AE31" s="37">
        <f t="shared" si="16"/>
        <v>3.75</v>
      </c>
      <c r="AF31" s="37">
        <f t="shared" ref="AF31:AF61" si="18">AC31-AE31</f>
        <v>1</v>
      </c>
      <c r="AG31" s="37"/>
      <c r="AH31" s="136"/>
    </row>
    <row r="32" spans="1:35" ht="17.5" customHeight="1">
      <c r="A32" s="38" t="s">
        <v>108</v>
      </c>
      <c r="B32" s="126">
        <v>10</v>
      </c>
      <c r="C32" s="127">
        <v>0</v>
      </c>
      <c r="D32" s="240">
        <f t="shared" si="0"/>
        <v>10</v>
      </c>
      <c r="E32" s="240">
        <f t="shared" si="1"/>
        <v>0</v>
      </c>
      <c r="F32" s="129">
        <f t="shared" si="2"/>
        <v>10</v>
      </c>
      <c r="G32" s="130">
        <f t="shared" si="2"/>
        <v>0</v>
      </c>
      <c r="H32" s="126">
        <v>19</v>
      </c>
      <c r="I32" s="127">
        <v>0</v>
      </c>
      <c r="J32" s="240">
        <f t="shared" si="3"/>
        <v>19</v>
      </c>
      <c r="K32" s="240">
        <f t="shared" si="4"/>
        <v>0</v>
      </c>
      <c r="L32" s="129">
        <f t="shared" si="5"/>
        <v>19</v>
      </c>
      <c r="M32" s="130">
        <f t="shared" si="5"/>
        <v>0</v>
      </c>
      <c r="N32" s="131">
        <f t="shared" si="6"/>
        <v>10</v>
      </c>
      <c r="O32" s="132">
        <f t="shared" si="7"/>
        <v>0</v>
      </c>
      <c r="P32" s="129">
        <f t="shared" si="8"/>
        <v>19</v>
      </c>
      <c r="Q32" s="132">
        <f t="shared" si="9"/>
        <v>0</v>
      </c>
      <c r="R32" s="340">
        <f t="shared" si="10"/>
        <v>10</v>
      </c>
      <c r="S32" s="341"/>
      <c r="T32" s="340">
        <f t="shared" si="11"/>
        <v>19</v>
      </c>
      <c r="U32" s="341"/>
      <c r="V32" s="340">
        <f t="shared" si="12"/>
        <v>9</v>
      </c>
      <c r="W32" s="342"/>
      <c r="X32" s="181">
        <v>1</v>
      </c>
      <c r="Y32" s="134">
        <f t="shared" si="13"/>
        <v>8</v>
      </c>
      <c r="Z32" s="135" t="str">
        <f t="shared" si="14"/>
        <v/>
      </c>
      <c r="AB32" s="37">
        <f t="shared" si="15"/>
        <v>1</v>
      </c>
      <c r="AC32" s="37">
        <f t="shared" si="16"/>
        <v>1</v>
      </c>
      <c r="AD32" s="37">
        <f t="shared" si="17"/>
        <v>0</v>
      </c>
      <c r="AE32" s="37">
        <f t="shared" si="16"/>
        <v>0</v>
      </c>
      <c r="AF32" s="37">
        <f t="shared" si="18"/>
        <v>1</v>
      </c>
      <c r="AG32" s="37"/>
      <c r="AH32" s="136"/>
    </row>
    <row r="33" spans="1:34" ht="17.5" customHeight="1">
      <c r="A33" s="232" t="s">
        <v>109</v>
      </c>
      <c r="B33" s="126">
        <v>10</v>
      </c>
      <c r="C33" s="127">
        <v>0</v>
      </c>
      <c r="D33" s="222">
        <f t="shared" si="0"/>
        <v>10</v>
      </c>
      <c r="E33" s="222">
        <f t="shared" si="1"/>
        <v>0</v>
      </c>
      <c r="F33" s="170">
        <f t="shared" si="2"/>
        <v>10</v>
      </c>
      <c r="G33" s="171">
        <f t="shared" si="2"/>
        <v>0</v>
      </c>
      <c r="H33" s="126">
        <v>20</v>
      </c>
      <c r="I33" s="127">
        <v>0</v>
      </c>
      <c r="J33" s="222">
        <f t="shared" si="3"/>
        <v>20</v>
      </c>
      <c r="K33" s="222">
        <f t="shared" si="4"/>
        <v>0</v>
      </c>
      <c r="L33" s="170">
        <f t="shared" si="5"/>
        <v>20</v>
      </c>
      <c r="M33" s="171">
        <f t="shared" si="5"/>
        <v>0</v>
      </c>
      <c r="N33" s="227">
        <f t="shared" si="6"/>
        <v>10</v>
      </c>
      <c r="O33" s="228">
        <f t="shared" si="7"/>
        <v>0</v>
      </c>
      <c r="P33" s="223">
        <f t="shared" si="8"/>
        <v>20</v>
      </c>
      <c r="Q33" s="228">
        <f t="shared" si="9"/>
        <v>0</v>
      </c>
      <c r="R33" s="343">
        <f t="shared" si="10"/>
        <v>10</v>
      </c>
      <c r="S33" s="344"/>
      <c r="T33" s="343">
        <f t="shared" si="11"/>
        <v>20</v>
      </c>
      <c r="U33" s="344"/>
      <c r="V33" s="343">
        <f t="shared" si="12"/>
        <v>10</v>
      </c>
      <c r="W33" s="345"/>
      <c r="X33" s="181">
        <v>1</v>
      </c>
      <c r="Y33" s="234">
        <f t="shared" si="13"/>
        <v>9</v>
      </c>
      <c r="Z33" s="236">
        <f t="shared" si="14"/>
        <v>1</v>
      </c>
      <c r="AB33" s="37">
        <f t="shared" si="15"/>
        <v>2</v>
      </c>
      <c r="AC33" s="37">
        <f t="shared" si="16"/>
        <v>2</v>
      </c>
      <c r="AD33" s="37">
        <f t="shared" si="17"/>
        <v>1</v>
      </c>
      <c r="AE33" s="37">
        <f t="shared" si="16"/>
        <v>1</v>
      </c>
      <c r="AF33" s="37">
        <f t="shared" si="18"/>
        <v>1</v>
      </c>
      <c r="AG33" s="37"/>
      <c r="AH33" s="217"/>
    </row>
    <row r="34" spans="1:34" ht="17.5" customHeight="1">
      <c r="A34" s="38" t="s">
        <v>110</v>
      </c>
      <c r="B34" s="126">
        <v>10</v>
      </c>
      <c r="C34" s="127">
        <v>0</v>
      </c>
      <c r="D34" s="240">
        <f t="shared" si="0"/>
        <v>10</v>
      </c>
      <c r="E34" s="240">
        <f t="shared" si="1"/>
        <v>0</v>
      </c>
      <c r="F34" s="129">
        <f t="shared" si="2"/>
        <v>10</v>
      </c>
      <c r="G34" s="130">
        <f t="shared" si="2"/>
        <v>0</v>
      </c>
      <c r="H34" s="126">
        <v>19</v>
      </c>
      <c r="I34" s="127">
        <v>30</v>
      </c>
      <c r="J34" s="240">
        <f t="shared" si="3"/>
        <v>19</v>
      </c>
      <c r="K34" s="240">
        <f t="shared" si="4"/>
        <v>30</v>
      </c>
      <c r="L34" s="129">
        <f t="shared" si="5"/>
        <v>19</v>
      </c>
      <c r="M34" s="130">
        <f t="shared" si="5"/>
        <v>30</v>
      </c>
      <c r="N34" s="131">
        <f t="shared" si="6"/>
        <v>10</v>
      </c>
      <c r="O34" s="132">
        <f t="shared" si="7"/>
        <v>0</v>
      </c>
      <c r="P34" s="129">
        <f t="shared" si="8"/>
        <v>19</v>
      </c>
      <c r="Q34" s="132">
        <f t="shared" si="9"/>
        <v>0.5</v>
      </c>
      <c r="R34" s="337">
        <f t="shared" si="10"/>
        <v>10</v>
      </c>
      <c r="S34" s="338"/>
      <c r="T34" s="337">
        <f t="shared" si="11"/>
        <v>19.5</v>
      </c>
      <c r="U34" s="338"/>
      <c r="V34" s="337">
        <f t="shared" si="12"/>
        <v>9.5</v>
      </c>
      <c r="W34" s="339"/>
      <c r="X34" s="181">
        <v>1</v>
      </c>
      <c r="Y34" s="134">
        <f t="shared" si="13"/>
        <v>8.5</v>
      </c>
      <c r="Z34" s="135">
        <f t="shared" si="14"/>
        <v>0.5</v>
      </c>
      <c r="AB34" s="37">
        <f t="shared" si="15"/>
        <v>1.5</v>
      </c>
      <c r="AC34" s="37">
        <f t="shared" si="16"/>
        <v>1.5</v>
      </c>
      <c r="AD34" s="37">
        <f t="shared" si="17"/>
        <v>0.5</v>
      </c>
      <c r="AE34" s="37">
        <f t="shared" si="16"/>
        <v>0.5</v>
      </c>
      <c r="AF34" s="37">
        <f t="shared" si="18"/>
        <v>1</v>
      </c>
      <c r="AG34" s="37"/>
      <c r="AH34" s="136"/>
    </row>
    <row r="35" spans="1:34" ht="17.5" customHeight="1">
      <c r="A35" s="38" t="s">
        <v>111</v>
      </c>
      <c r="B35" s="126"/>
      <c r="C35" s="127"/>
      <c r="D35" s="240">
        <f t="shared" si="0"/>
        <v>0</v>
      </c>
      <c r="E35" s="240">
        <f t="shared" si="1"/>
        <v>0</v>
      </c>
      <c r="F35" s="129" t="str">
        <f t="shared" si="2"/>
        <v/>
      </c>
      <c r="G35" s="130" t="str">
        <f t="shared" si="2"/>
        <v/>
      </c>
      <c r="H35" s="126"/>
      <c r="I35" s="127"/>
      <c r="J35" s="240">
        <f t="shared" si="3"/>
        <v>0</v>
      </c>
      <c r="K35" s="240">
        <f t="shared" si="4"/>
        <v>0</v>
      </c>
      <c r="L35" s="129" t="str">
        <f t="shared" si="5"/>
        <v/>
      </c>
      <c r="M35" s="130" t="str">
        <f t="shared" si="5"/>
        <v/>
      </c>
      <c r="N35" s="131" t="str">
        <f t="shared" si="6"/>
        <v/>
      </c>
      <c r="O35" s="132" t="str">
        <f t="shared" si="7"/>
        <v/>
      </c>
      <c r="P35" s="129" t="str">
        <f t="shared" si="8"/>
        <v/>
      </c>
      <c r="Q35" s="132" t="str">
        <f t="shared" si="9"/>
        <v/>
      </c>
      <c r="R35" s="326">
        <f t="shared" si="10"/>
        <v>0</v>
      </c>
      <c r="S35" s="327"/>
      <c r="T35" s="326">
        <f t="shared" si="11"/>
        <v>0</v>
      </c>
      <c r="U35" s="327"/>
      <c r="V35" s="326">
        <f t="shared" si="12"/>
        <v>0</v>
      </c>
      <c r="W35" s="328"/>
      <c r="X35" s="181"/>
      <c r="Y35" s="134">
        <f t="shared" si="13"/>
        <v>0</v>
      </c>
      <c r="Z35" s="135" t="str">
        <f t="shared" si="14"/>
        <v/>
      </c>
      <c r="AB35" s="37">
        <f t="shared" si="15"/>
        <v>-7</v>
      </c>
      <c r="AC35" s="37">
        <f t="shared" si="16"/>
        <v>0</v>
      </c>
      <c r="AD35" s="37">
        <f t="shared" si="17"/>
        <v>-8</v>
      </c>
      <c r="AE35" s="37">
        <f t="shared" si="16"/>
        <v>0</v>
      </c>
      <c r="AF35" s="37">
        <f t="shared" si="18"/>
        <v>0</v>
      </c>
      <c r="AG35" s="37"/>
      <c r="AH35" s="136"/>
    </row>
    <row r="36" spans="1:34" ht="17.5" customHeight="1">
      <c r="A36" s="38" t="s">
        <v>112</v>
      </c>
      <c r="B36" s="126"/>
      <c r="C36" s="127"/>
      <c r="D36" s="185">
        <f t="shared" si="0"/>
        <v>0</v>
      </c>
      <c r="E36" s="185">
        <f t="shared" si="1"/>
        <v>0</v>
      </c>
      <c r="F36" s="186" t="str">
        <f t="shared" si="2"/>
        <v/>
      </c>
      <c r="G36" s="187" t="str">
        <f t="shared" si="2"/>
        <v/>
      </c>
      <c r="H36" s="126"/>
      <c r="I36" s="127"/>
      <c r="J36" s="240">
        <f t="shared" si="3"/>
        <v>0</v>
      </c>
      <c r="K36" s="240">
        <f t="shared" si="4"/>
        <v>0</v>
      </c>
      <c r="L36" s="129" t="str">
        <f t="shared" si="5"/>
        <v/>
      </c>
      <c r="M36" s="130" t="str">
        <f t="shared" si="5"/>
        <v/>
      </c>
      <c r="N36" s="131" t="str">
        <f t="shared" si="6"/>
        <v/>
      </c>
      <c r="O36" s="132" t="str">
        <f t="shared" si="7"/>
        <v/>
      </c>
      <c r="P36" s="129" t="str">
        <f t="shared" si="8"/>
        <v/>
      </c>
      <c r="Q36" s="132" t="str">
        <f t="shared" si="9"/>
        <v/>
      </c>
      <c r="R36" s="326">
        <f t="shared" si="10"/>
        <v>0</v>
      </c>
      <c r="S36" s="327"/>
      <c r="T36" s="326">
        <f t="shared" si="11"/>
        <v>0</v>
      </c>
      <c r="U36" s="327"/>
      <c r="V36" s="326">
        <f t="shared" si="12"/>
        <v>0</v>
      </c>
      <c r="W36" s="328"/>
      <c r="X36" s="181"/>
      <c r="Y36" s="134">
        <f t="shared" si="13"/>
        <v>0</v>
      </c>
      <c r="Z36" s="135" t="str">
        <f t="shared" si="14"/>
        <v/>
      </c>
      <c r="AA36" s="160"/>
      <c r="AB36" s="37">
        <f t="shared" si="15"/>
        <v>-7</v>
      </c>
      <c r="AC36" s="37">
        <f t="shared" si="16"/>
        <v>0</v>
      </c>
      <c r="AD36" s="37">
        <f t="shared" si="17"/>
        <v>-8</v>
      </c>
      <c r="AE36" s="37">
        <f t="shared" si="16"/>
        <v>0</v>
      </c>
      <c r="AF36" s="37">
        <f t="shared" si="18"/>
        <v>0</v>
      </c>
      <c r="AG36" s="37"/>
      <c r="AH36" s="136"/>
    </row>
    <row r="37" spans="1:34" ht="17.5" customHeight="1">
      <c r="A37" s="166" t="s">
        <v>113</v>
      </c>
      <c r="B37" s="126">
        <v>10</v>
      </c>
      <c r="C37" s="127">
        <v>0</v>
      </c>
      <c r="D37" s="169">
        <f t="shared" si="0"/>
        <v>10</v>
      </c>
      <c r="E37" s="169">
        <f t="shared" si="1"/>
        <v>0</v>
      </c>
      <c r="F37" s="170">
        <f t="shared" si="2"/>
        <v>10</v>
      </c>
      <c r="G37" s="171">
        <f t="shared" si="2"/>
        <v>0</v>
      </c>
      <c r="H37" s="126">
        <v>19</v>
      </c>
      <c r="I37" s="127">
        <v>45</v>
      </c>
      <c r="J37" s="240">
        <f t="shared" si="3"/>
        <v>19</v>
      </c>
      <c r="K37" s="240">
        <f t="shared" si="4"/>
        <v>45</v>
      </c>
      <c r="L37" s="129">
        <f t="shared" si="5"/>
        <v>19</v>
      </c>
      <c r="M37" s="130">
        <f t="shared" si="5"/>
        <v>45</v>
      </c>
      <c r="N37" s="131">
        <f t="shared" si="6"/>
        <v>10</v>
      </c>
      <c r="O37" s="132">
        <f t="shared" si="7"/>
        <v>0</v>
      </c>
      <c r="P37" s="129">
        <f t="shared" si="8"/>
        <v>19</v>
      </c>
      <c r="Q37" s="132">
        <f t="shared" si="9"/>
        <v>0.75</v>
      </c>
      <c r="R37" s="340">
        <f t="shared" si="10"/>
        <v>10</v>
      </c>
      <c r="S37" s="341"/>
      <c r="T37" s="340">
        <f t="shared" si="11"/>
        <v>19.75</v>
      </c>
      <c r="U37" s="341"/>
      <c r="V37" s="340">
        <f t="shared" si="12"/>
        <v>9.75</v>
      </c>
      <c r="W37" s="342"/>
      <c r="X37" s="181">
        <v>1</v>
      </c>
      <c r="Y37" s="134">
        <f t="shared" si="13"/>
        <v>8.75</v>
      </c>
      <c r="Z37" s="135">
        <f t="shared" si="14"/>
        <v>0.75</v>
      </c>
      <c r="AA37" s="161"/>
      <c r="AB37" s="37">
        <f t="shared" si="15"/>
        <v>1.75</v>
      </c>
      <c r="AC37" s="37">
        <f t="shared" si="16"/>
        <v>1.75</v>
      </c>
      <c r="AD37" s="37">
        <f t="shared" si="17"/>
        <v>0.75</v>
      </c>
      <c r="AE37" s="37">
        <f t="shared" si="16"/>
        <v>0.75</v>
      </c>
      <c r="AF37" s="37">
        <f t="shared" si="18"/>
        <v>1</v>
      </c>
      <c r="AG37" s="37"/>
      <c r="AH37" s="136"/>
    </row>
    <row r="38" spans="1:34" ht="17.5" customHeight="1">
      <c r="A38" s="166" t="s">
        <v>114</v>
      </c>
      <c r="B38" s="126">
        <v>10</v>
      </c>
      <c r="C38" s="127">
        <v>0</v>
      </c>
      <c r="D38" s="169">
        <f t="shared" si="0"/>
        <v>10</v>
      </c>
      <c r="E38" s="169">
        <f t="shared" si="1"/>
        <v>0</v>
      </c>
      <c r="F38" s="170">
        <f t="shared" si="2"/>
        <v>10</v>
      </c>
      <c r="G38" s="171">
        <f t="shared" si="2"/>
        <v>0</v>
      </c>
      <c r="H38" s="126">
        <v>20</v>
      </c>
      <c r="I38" s="127">
        <v>0</v>
      </c>
      <c r="J38" s="240">
        <f t="shared" si="3"/>
        <v>20</v>
      </c>
      <c r="K38" s="240">
        <f t="shared" si="4"/>
        <v>0</v>
      </c>
      <c r="L38" s="129">
        <f t="shared" si="5"/>
        <v>20</v>
      </c>
      <c r="M38" s="130">
        <f t="shared" si="5"/>
        <v>0</v>
      </c>
      <c r="N38" s="131">
        <f t="shared" si="6"/>
        <v>10</v>
      </c>
      <c r="O38" s="132">
        <f t="shared" si="7"/>
        <v>0</v>
      </c>
      <c r="P38" s="129">
        <f t="shared" si="8"/>
        <v>20</v>
      </c>
      <c r="Q38" s="132">
        <f t="shared" si="9"/>
        <v>0</v>
      </c>
      <c r="R38" s="337">
        <f t="shared" si="10"/>
        <v>10</v>
      </c>
      <c r="S38" s="338"/>
      <c r="T38" s="337">
        <f t="shared" si="11"/>
        <v>20</v>
      </c>
      <c r="U38" s="338"/>
      <c r="V38" s="337">
        <f t="shared" si="12"/>
        <v>10</v>
      </c>
      <c r="W38" s="339"/>
      <c r="X38" s="181">
        <v>1</v>
      </c>
      <c r="Y38" s="134">
        <f t="shared" si="13"/>
        <v>9</v>
      </c>
      <c r="Z38" s="135">
        <f t="shared" si="14"/>
        <v>1</v>
      </c>
      <c r="AA38" s="161"/>
      <c r="AB38" s="37">
        <f t="shared" si="15"/>
        <v>2</v>
      </c>
      <c r="AC38" s="37">
        <f t="shared" si="16"/>
        <v>2</v>
      </c>
      <c r="AD38" s="37">
        <f t="shared" si="17"/>
        <v>1</v>
      </c>
      <c r="AE38" s="37">
        <f t="shared" si="16"/>
        <v>1</v>
      </c>
      <c r="AF38" s="37">
        <f t="shared" si="18"/>
        <v>1</v>
      </c>
      <c r="AG38" s="37"/>
      <c r="AH38" s="136"/>
    </row>
    <row r="39" spans="1:34" ht="17.5" customHeight="1">
      <c r="A39" s="166" t="s">
        <v>115</v>
      </c>
      <c r="B39" s="126">
        <v>10</v>
      </c>
      <c r="C39" s="127">
        <v>0</v>
      </c>
      <c r="D39" s="169">
        <f t="shared" si="0"/>
        <v>10</v>
      </c>
      <c r="E39" s="169">
        <f t="shared" si="1"/>
        <v>0</v>
      </c>
      <c r="F39" s="170">
        <f t="shared" si="2"/>
        <v>10</v>
      </c>
      <c r="G39" s="171">
        <f t="shared" si="2"/>
        <v>0</v>
      </c>
      <c r="H39" s="126">
        <v>20</v>
      </c>
      <c r="I39" s="127">
        <v>0</v>
      </c>
      <c r="J39" s="240">
        <f t="shared" si="3"/>
        <v>20</v>
      </c>
      <c r="K39" s="240">
        <f t="shared" si="4"/>
        <v>0</v>
      </c>
      <c r="L39" s="129">
        <f t="shared" si="5"/>
        <v>20</v>
      </c>
      <c r="M39" s="130">
        <f t="shared" si="5"/>
        <v>0</v>
      </c>
      <c r="N39" s="131">
        <f t="shared" si="6"/>
        <v>10</v>
      </c>
      <c r="O39" s="132">
        <f t="shared" si="7"/>
        <v>0</v>
      </c>
      <c r="P39" s="129">
        <f t="shared" si="8"/>
        <v>20</v>
      </c>
      <c r="Q39" s="132">
        <f t="shared" si="9"/>
        <v>0</v>
      </c>
      <c r="R39" s="326">
        <f t="shared" si="10"/>
        <v>10</v>
      </c>
      <c r="S39" s="327"/>
      <c r="T39" s="326">
        <f t="shared" si="11"/>
        <v>20</v>
      </c>
      <c r="U39" s="327"/>
      <c r="V39" s="326">
        <f t="shared" si="12"/>
        <v>10</v>
      </c>
      <c r="W39" s="328"/>
      <c r="X39" s="181">
        <v>1</v>
      </c>
      <c r="Y39" s="134">
        <f t="shared" si="13"/>
        <v>9</v>
      </c>
      <c r="Z39" s="135">
        <f t="shared" si="14"/>
        <v>1</v>
      </c>
      <c r="AA39" s="161"/>
      <c r="AB39" s="37">
        <f t="shared" si="15"/>
        <v>2</v>
      </c>
      <c r="AC39" s="37">
        <f t="shared" si="16"/>
        <v>2</v>
      </c>
      <c r="AD39" s="37">
        <f t="shared" si="17"/>
        <v>1</v>
      </c>
      <c r="AE39" s="37">
        <f t="shared" si="16"/>
        <v>1</v>
      </c>
      <c r="AF39" s="37">
        <f t="shared" si="18"/>
        <v>1</v>
      </c>
      <c r="AG39" s="37"/>
      <c r="AH39" s="136"/>
    </row>
    <row r="40" spans="1:34" ht="17.5" customHeight="1">
      <c r="A40" s="166" t="s">
        <v>116</v>
      </c>
      <c r="B40" s="126"/>
      <c r="C40" s="127"/>
      <c r="D40" s="169">
        <f t="shared" si="0"/>
        <v>0</v>
      </c>
      <c r="E40" s="169">
        <f t="shared" si="1"/>
        <v>0</v>
      </c>
      <c r="F40" s="170" t="str">
        <f t="shared" si="2"/>
        <v/>
      </c>
      <c r="G40" s="171" t="str">
        <f t="shared" si="2"/>
        <v/>
      </c>
      <c r="H40" s="126"/>
      <c r="I40" s="127"/>
      <c r="J40" s="240">
        <f t="shared" si="3"/>
        <v>0</v>
      </c>
      <c r="K40" s="240">
        <f t="shared" si="4"/>
        <v>0</v>
      </c>
      <c r="L40" s="129" t="str">
        <f t="shared" si="5"/>
        <v/>
      </c>
      <c r="M40" s="130" t="str">
        <f t="shared" si="5"/>
        <v/>
      </c>
      <c r="N40" s="131" t="str">
        <f t="shared" si="6"/>
        <v/>
      </c>
      <c r="O40" s="132" t="str">
        <f t="shared" si="7"/>
        <v/>
      </c>
      <c r="P40" s="129" t="str">
        <f t="shared" si="8"/>
        <v/>
      </c>
      <c r="Q40" s="132" t="str">
        <f t="shared" si="9"/>
        <v/>
      </c>
      <c r="R40" s="326">
        <f t="shared" si="10"/>
        <v>0</v>
      </c>
      <c r="S40" s="327"/>
      <c r="T40" s="326">
        <f t="shared" si="11"/>
        <v>0</v>
      </c>
      <c r="U40" s="327"/>
      <c r="V40" s="326">
        <f t="shared" si="12"/>
        <v>0</v>
      </c>
      <c r="W40" s="328"/>
      <c r="X40" s="181"/>
      <c r="Y40" s="134">
        <f t="shared" si="13"/>
        <v>0</v>
      </c>
      <c r="Z40" s="135" t="str">
        <f t="shared" si="14"/>
        <v/>
      </c>
      <c r="AA40" s="161"/>
      <c r="AB40" s="37">
        <f t="shared" si="15"/>
        <v>-7</v>
      </c>
      <c r="AC40" s="37">
        <f t="shared" si="16"/>
        <v>0</v>
      </c>
      <c r="AD40" s="37">
        <f t="shared" si="17"/>
        <v>-8</v>
      </c>
      <c r="AE40" s="37">
        <f t="shared" si="16"/>
        <v>0</v>
      </c>
      <c r="AF40" s="37">
        <f t="shared" si="18"/>
        <v>0</v>
      </c>
      <c r="AG40" s="37"/>
      <c r="AH40" s="136"/>
    </row>
    <row r="41" spans="1:34" ht="17.5" customHeight="1">
      <c r="A41" s="166" t="s">
        <v>117</v>
      </c>
      <c r="B41" s="126"/>
      <c r="C41" s="127"/>
      <c r="D41" s="169">
        <f t="shared" si="0"/>
        <v>0</v>
      </c>
      <c r="E41" s="169">
        <f t="shared" si="1"/>
        <v>0</v>
      </c>
      <c r="F41" s="170" t="str">
        <f t="shared" si="2"/>
        <v/>
      </c>
      <c r="G41" s="171" t="str">
        <f t="shared" si="2"/>
        <v/>
      </c>
      <c r="H41" s="151"/>
      <c r="I41" s="152"/>
      <c r="J41" s="240">
        <f t="shared" si="3"/>
        <v>0</v>
      </c>
      <c r="K41" s="240">
        <f t="shared" si="4"/>
        <v>0</v>
      </c>
      <c r="L41" s="129" t="str">
        <f t="shared" si="5"/>
        <v/>
      </c>
      <c r="M41" s="130" t="str">
        <f t="shared" si="5"/>
        <v/>
      </c>
      <c r="N41" s="131" t="str">
        <f t="shared" si="6"/>
        <v/>
      </c>
      <c r="O41" s="132" t="str">
        <f t="shared" si="7"/>
        <v/>
      </c>
      <c r="P41" s="129" t="str">
        <f t="shared" si="8"/>
        <v/>
      </c>
      <c r="Q41" s="132" t="str">
        <f t="shared" si="9"/>
        <v/>
      </c>
      <c r="R41" s="326">
        <f t="shared" si="10"/>
        <v>0</v>
      </c>
      <c r="S41" s="327"/>
      <c r="T41" s="326">
        <f t="shared" si="11"/>
        <v>0</v>
      </c>
      <c r="U41" s="327"/>
      <c r="V41" s="326">
        <f t="shared" si="12"/>
        <v>0</v>
      </c>
      <c r="W41" s="328"/>
      <c r="X41" s="181"/>
      <c r="Y41" s="134">
        <f t="shared" si="13"/>
        <v>0</v>
      </c>
      <c r="Z41" s="135" t="str">
        <f t="shared" si="14"/>
        <v/>
      </c>
      <c r="AA41" s="161"/>
      <c r="AB41" s="37">
        <f t="shared" si="15"/>
        <v>-7</v>
      </c>
      <c r="AC41" s="37">
        <f t="shared" si="16"/>
        <v>0</v>
      </c>
      <c r="AD41" s="37">
        <f t="shared" si="17"/>
        <v>-8</v>
      </c>
      <c r="AE41" s="37">
        <f t="shared" si="16"/>
        <v>0</v>
      </c>
      <c r="AF41" s="37">
        <f t="shared" si="18"/>
        <v>0</v>
      </c>
      <c r="AG41" s="37"/>
      <c r="AH41" s="136"/>
    </row>
    <row r="42" spans="1:34" ht="17.5" customHeight="1">
      <c r="A42" s="166" t="s">
        <v>118</v>
      </c>
      <c r="B42" s="126"/>
      <c r="C42" s="127"/>
      <c r="D42" s="169">
        <f t="shared" si="0"/>
        <v>0</v>
      </c>
      <c r="E42" s="169">
        <f t="shared" si="1"/>
        <v>0</v>
      </c>
      <c r="F42" s="170" t="str">
        <f t="shared" si="2"/>
        <v/>
      </c>
      <c r="G42" s="171" t="str">
        <f t="shared" si="2"/>
        <v/>
      </c>
      <c r="H42" s="126"/>
      <c r="I42" s="127"/>
      <c r="J42" s="240">
        <f t="shared" si="3"/>
        <v>0</v>
      </c>
      <c r="K42" s="240">
        <f t="shared" si="4"/>
        <v>0</v>
      </c>
      <c r="L42" s="129" t="str">
        <f t="shared" si="5"/>
        <v/>
      </c>
      <c r="M42" s="130" t="str">
        <f t="shared" si="5"/>
        <v/>
      </c>
      <c r="N42" s="131" t="str">
        <f t="shared" si="6"/>
        <v/>
      </c>
      <c r="O42" s="132" t="str">
        <f t="shared" si="7"/>
        <v/>
      </c>
      <c r="P42" s="129" t="str">
        <f t="shared" si="8"/>
        <v/>
      </c>
      <c r="Q42" s="132" t="str">
        <f t="shared" si="9"/>
        <v/>
      </c>
      <c r="R42" s="326">
        <f t="shared" si="10"/>
        <v>0</v>
      </c>
      <c r="S42" s="327"/>
      <c r="T42" s="326">
        <f t="shared" si="11"/>
        <v>0</v>
      </c>
      <c r="U42" s="327"/>
      <c r="V42" s="326">
        <f t="shared" si="12"/>
        <v>0</v>
      </c>
      <c r="W42" s="328"/>
      <c r="X42" s="181"/>
      <c r="Y42" s="134">
        <f t="shared" si="13"/>
        <v>0</v>
      </c>
      <c r="Z42" s="135" t="str">
        <f t="shared" si="14"/>
        <v/>
      </c>
      <c r="AA42" s="239"/>
      <c r="AB42" s="37">
        <f t="shared" si="15"/>
        <v>-7</v>
      </c>
      <c r="AC42" s="37">
        <f t="shared" si="16"/>
        <v>0</v>
      </c>
      <c r="AD42" s="37">
        <f t="shared" si="17"/>
        <v>-8</v>
      </c>
      <c r="AE42" s="37">
        <f t="shared" si="16"/>
        <v>0</v>
      </c>
      <c r="AF42" s="37">
        <f t="shared" si="18"/>
        <v>0</v>
      </c>
      <c r="AG42" s="37"/>
      <c r="AH42" s="136"/>
    </row>
    <row r="43" spans="1:34" ht="17.5" customHeight="1">
      <c r="A43" s="166" t="s">
        <v>119</v>
      </c>
      <c r="B43" s="126"/>
      <c r="C43" s="127"/>
      <c r="D43" s="169">
        <f t="shared" si="0"/>
        <v>0</v>
      </c>
      <c r="E43" s="169">
        <f t="shared" si="1"/>
        <v>0</v>
      </c>
      <c r="F43" s="170" t="str">
        <f t="shared" si="2"/>
        <v/>
      </c>
      <c r="G43" s="171" t="str">
        <f t="shared" si="2"/>
        <v/>
      </c>
      <c r="H43" s="126"/>
      <c r="I43" s="127"/>
      <c r="J43" s="240">
        <f t="shared" si="3"/>
        <v>0</v>
      </c>
      <c r="K43" s="240">
        <f t="shared" si="4"/>
        <v>0</v>
      </c>
      <c r="L43" s="129" t="str">
        <f t="shared" si="5"/>
        <v/>
      </c>
      <c r="M43" s="130" t="str">
        <f t="shared" si="5"/>
        <v/>
      </c>
      <c r="N43" s="131" t="str">
        <f t="shared" si="6"/>
        <v/>
      </c>
      <c r="O43" s="132" t="str">
        <f t="shared" si="7"/>
        <v/>
      </c>
      <c r="P43" s="129" t="str">
        <f t="shared" si="8"/>
        <v/>
      </c>
      <c r="Q43" s="132" t="str">
        <f t="shared" si="9"/>
        <v/>
      </c>
      <c r="R43" s="326">
        <f t="shared" si="10"/>
        <v>0</v>
      </c>
      <c r="S43" s="327"/>
      <c r="T43" s="326">
        <f t="shared" si="11"/>
        <v>0</v>
      </c>
      <c r="U43" s="327"/>
      <c r="V43" s="326">
        <f t="shared" si="12"/>
        <v>0</v>
      </c>
      <c r="W43" s="328"/>
      <c r="X43" s="181"/>
      <c r="Y43" s="134">
        <f t="shared" si="13"/>
        <v>0</v>
      </c>
      <c r="Z43" s="135" t="str">
        <f t="shared" si="14"/>
        <v/>
      </c>
      <c r="AA43" s="238"/>
      <c r="AB43" s="37">
        <f t="shared" si="15"/>
        <v>-7</v>
      </c>
      <c r="AC43" s="37">
        <f t="shared" si="16"/>
        <v>0</v>
      </c>
      <c r="AD43" s="37">
        <f t="shared" si="17"/>
        <v>-8</v>
      </c>
      <c r="AE43" s="37">
        <f t="shared" si="16"/>
        <v>0</v>
      </c>
      <c r="AF43" s="37">
        <f t="shared" si="18"/>
        <v>0</v>
      </c>
      <c r="AG43" s="37"/>
      <c r="AH43" s="136"/>
    </row>
    <row r="44" spans="1:34" ht="17.5" customHeight="1">
      <c r="A44" s="166" t="s">
        <v>120</v>
      </c>
      <c r="B44" s="126"/>
      <c r="C44" s="127"/>
      <c r="D44" s="169">
        <f t="shared" si="0"/>
        <v>0</v>
      </c>
      <c r="E44" s="169">
        <f t="shared" si="1"/>
        <v>0</v>
      </c>
      <c r="F44" s="170" t="str">
        <f t="shared" si="2"/>
        <v/>
      </c>
      <c r="G44" s="171" t="str">
        <f t="shared" si="2"/>
        <v/>
      </c>
      <c r="H44" s="126"/>
      <c r="I44" s="127"/>
      <c r="J44" s="240">
        <f t="shared" si="3"/>
        <v>0</v>
      </c>
      <c r="K44" s="240">
        <f t="shared" si="4"/>
        <v>0</v>
      </c>
      <c r="L44" s="129" t="str">
        <f t="shared" si="5"/>
        <v/>
      </c>
      <c r="M44" s="130" t="str">
        <f t="shared" si="5"/>
        <v/>
      </c>
      <c r="N44" s="131" t="str">
        <f t="shared" si="6"/>
        <v/>
      </c>
      <c r="O44" s="132" t="str">
        <f t="shared" si="7"/>
        <v/>
      </c>
      <c r="P44" s="129" t="str">
        <f t="shared" si="8"/>
        <v/>
      </c>
      <c r="Q44" s="132" t="str">
        <f t="shared" si="9"/>
        <v/>
      </c>
      <c r="R44" s="340">
        <f t="shared" si="10"/>
        <v>0</v>
      </c>
      <c r="S44" s="341"/>
      <c r="T44" s="340">
        <f t="shared" si="11"/>
        <v>0</v>
      </c>
      <c r="U44" s="341"/>
      <c r="V44" s="340">
        <f t="shared" si="12"/>
        <v>0</v>
      </c>
      <c r="W44" s="342"/>
      <c r="X44" s="181"/>
      <c r="Y44" s="134">
        <f t="shared" si="13"/>
        <v>0</v>
      </c>
      <c r="Z44" s="135" t="str">
        <f t="shared" si="14"/>
        <v/>
      </c>
      <c r="AA44" s="239"/>
      <c r="AB44" s="37">
        <f t="shared" si="15"/>
        <v>-7</v>
      </c>
      <c r="AC44" s="37">
        <f t="shared" si="16"/>
        <v>0</v>
      </c>
      <c r="AD44" s="37">
        <f t="shared" si="17"/>
        <v>-8</v>
      </c>
      <c r="AE44" s="37">
        <f t="shared" si="16"/>
        <v>0</v>
      </c>
      <c r="AF44" s="37">
        <f t="shared" si="18"/>
        <v>0</v>
      </c>
      <c r="AG44" s="37"/>
      <c r="AH44" s="136"/>
    </row>
    <row r="45" spans="1:34" ht="17.5" customHeight="1">
      <c r="A45" s="166" t="s">
        <v>121</v>
      </c>
      <c r="B45" s="126">
        <v>10</v>
      </c>
      <c r="C45" s="127">
        <v>0</v>
      </c>
      <c r="D45" s="169">
        <f t="shared" si="0"/>
        <v>10</v>
      </c>
      <c r="E45" s="169">
        <f t="shared" si="1"/>
        <v>0</v>
      </c>
      <c r="F45" s="170">
        <f t="shared" si="2"/>
        <v>10</v>
      </c>
      <c r="G45" s="171">
        <f t="shared" si="2"/>
        <v>0</v>
      </c>
      <c r="H45" s="126">
        <v>19</v>
      </c>
      <c r="I45" s="127">
        <v>45</v>
      </c>
      <c r="J45" s="240">
        <f t="shared" si="3"/>
        <v>19</v>
      </c>
      <c r="K45" s="240">
        <f t="shared" si="4"/>
        <v>45</v>
      </c>
      <c r="L45" s="129">
        <f t="shared" si="5"/>
        <v>19</v>
      </c>
      <c r="M45" s="130">
        <f t="shared" si="5"/>
        <v>45</v>
      </c>
      <c r="N45" s="131">
        <f t="shared" si="6"/>
        <v>10</v>
      </c>
      <c r="O45" s="132">
        <f t="shared" si="7"/>
        <v>0</v>
      </c>
      <c r="P45" s="129">
        <f t="shared" si="8"/>
        <v>19</v>
      </c>
      <c r="Q45" s="132">
        <f t="shared" si="9"/>
        <v>0.75</v>
      </c>
      <c r="R45" s="337">
        <f t="shared" si="10"/>
        <v>10</v>
      </c>
      <c r="S45" s="338"/>
      <c r="T45" s="337">
        <f t="shared" si="11"/>
        <v>19.75</v>
      </c>
      <c r="U45" s="338"/>
      <c r="V45" s="337">
        <f t="shared" si="12"/>
        <v>9.75</v>
      </c>
      <c r="W45" s="339"/>
      <c r="X45" s="181">
        <v>1</v>
      </c>
      <c r="Y45" s="134">
        <f t="shared" si="13"/>
        <v>8.75</v>
      </c>
      <c r="Z45" s="135">
        <f t="shared" si="14"/>
        <v>0.75</v>
      </c>
      <c r="AA45" s="161"/>
      <c r="AB45" s="37">
        <f t="shared" si="15"/>
        <v>1.75</v>
      </c>
      <c r="AC45" s="37">
        <f t="shared" si="16"/>
        <v>1.75</v>
      </c>
      <c r="AD45" s="37">
        <f t="shared" si="17"/>
        <v>0.75</v>
      </c>
      <c r="AE45" s="37">
        <f t="shared" si="16"/>
        <v>0.75</v>
      </c>
      <c r="AF45" s="37">
        <f t="shared" si="18"/>
        <v>1</v>
      </c>
      <c r="AG45" s="37"/>
      <c r="AH45" s="136"/>
    </row>
    <row r="46" spans="1:34" ht="17.5" customHeight="1">
      <c r="A46" s="166" t="s">
        <v>122</v>
      </c>
      <c r="B46" s="126">
        <v>10</v>
      </c>
      <c r="C46" s="127">
        <v>0</v>
      </c>
      <c r="D46" s="169">
        <f>IF(AND(C46&gt;=46,C46&lt;=59),B46+1,B46)</f>
        <v>10</v>
      </c>
      <c r="E46" s="169">
        <f>IF(C46&gt;0,VLOOKUP(C46,$A$7:$H$10,7,TRUE),0)</f>
        <v>0</v>
      </c>
      <c r="F46" s="170">
        <f t="shared" ref="F46:G61" si="19">IF(B46="","",D46)</f>
        <v>10</v>
      </c>
      <c r="G46" s="171">
        <f>IF(C46="","",E46)</f>
        <v>0</v>
      </c>
      <c r="H46" s="126">
        <v>19</v>
      </c>
      <c r="I46" s="127">
        <v>30</v>
      </c>
      <c r="J46" s="240">
        <f t="shared" si="3"/>
        <v>19</v>
      </c>
      <c r="K46" s="240">
        <f t="shared" si="4"/>
        <v>30</v>
      </c>
      <c r="L46" s="129">
        <f t="shared" ref="L46:M61" si="20">IF(H46="","",J46)</f>
        <v>19</v>
      </c>
      <c r="M46" s="130">
        <f t="shared" si="5"/>
        <v>30</v>
      </c>
      <c r="N46" s="131">
        <f t="shared" si="6"/>
        <v>10</v>
      </c>
      <c r="O46" s="132">
        <f t="shared" si="7"/>
        <v>0</v>
      </c>
      <c r="P46" s="129">
        <f t="shared" si="8"/>
        <v>19</v>
      </c>
      <c r="Q46" s="132">
        <f t="shared" si="9"/>
        <v>0.5</v>
      </c>
      <c r="R46" s="326">
        <f t="shared" si="10"/>
        <v>10</v>
      </c>
      <c r="S46" s="327"/>
      <c r="T46" s="326">
        <f t="shared" si="11"/>
        <v>19.5</v>
      </c>
      <c r="U46" s="327"/>
      <c r="V46" s="326">
        <f t="shared" si="12"/>
        <v>9.5</v>
      </c>
      <c r="W46" s="328"/>
      <c r="X46" s="181">
        <v>1</v>
      </c>
      <c r="Y46" s="134">
        <f t="shared" si="13"/>
        <v>8.5</v>
      </c>
      <c r="Z46" s="135">
        <f t="shared" si="14"/>
        <v>0.5</v>
      </c>
      <c r="AA46" s="161"/>
      <c r="AB46" s="37">
        <f t="shared" si="15"/>
        <v>1.5</v>
      </c>
      <c r="AC46" s="37">
        <f t="shared" ref="AC46:AC61" si="21">IF(AB46&lt;0,0,AB46)</f>
        <v>1.5</v>
      </c>
      <c r="AD46" s="37">
        <f t="shared" si="17"/>
        <v>0.5</v>
      </c>
      <c r="AE46" s="37">
        <f t="shared" ref="AE46:AE61" si="22">IF(AD46&lt;0,0,AD46)</f>
        <v>0.5</v>
      </c>
      <c r="AF46" s="37">
        <f t="shared" si="18"/>
        <v>1</v>
      </c>
      <c r="AG46" s="37"/>
      <c r="AH46" s="136"/>
    </row>
    <row r="47" spans="1:34" ht="17.5" customHeight="1">
      <c r="A47" s="166" t="s">
        <v>123</v>
      </c>
      <c r="B47" s="126">
        <v>10</v>
      </c>
      <c r="C47" s="127">
        <v>0</v>
      </c>
      <c r="D47" s="191">
        <f>IF(AND(C47&gt;=46,C47&lt;=59),B47+1,B47)</f>
        <v>10</v>
      </c>
      <c r="E47" s="191">
        <f>IF(C47&gt;0,VLOOKUP(C47,$A$7:$H$10,7,TRUE),0)</f>
        <v>0</v>
      </c>
      <c r="F47" s="207">
        <f t="shared" si="19"/>
        <v>10</v>
      </c>
      <c r="G47" s="208">
        <f>IF(C47="","",E47)</f>
        <v>0</v>
      </c>
      <c r="H47" s="126">
        <v>20</v>
      </c>
      <c r="I47" s="127">
        <v>0</v>
      </c>
      <c r="J47" s="196">
        <f t="shared" si="3"/>
        <v>20</v>
      </c>
      <c r="K47" s="196">
        <f t="shared" si="4"/>
        <v>0</v>
      </c>
      <c r="L47" s="209">
        <f t="shared" si="20"/>
        <v>20</v>
      </c>
      <c r="M47" s="130">
        <f t="shared" si="20"/>
        <v>0</v>
      </c>
      <c r="N47" s="211">
        <f t="shared" si="6"/>
        <v>10</v>
      </c>
      <c r="O47" s="212">
        <f t="shared" si="7"/>
        <v>0</v>
      </c>
      <c r="P47" s="209">
        <f t="shared" si="8"/>
        <v>20</v>
      </c>
      <c r="Q47" s="212">
        <f t="shared" si="9"/>
        <v>0</v>
      </c>
      <c r="R47" s="346">
        <f t="shared" si="10"/>
        <v>10</v>
      </c>
      <c r="S47" s="347"/>
      <c r="T47" s="346">
        <f t="shared" si="11"/>
        <v>20</v>
      </c>
      <c r="U47" s="347"/>
      <c r="V47" s="346">
        <f t="shared" si="12"/>
        <v>10</v>
      </c>
      <c r="W47" s="348"/>
      <c r="X47" s="181">
        <v>1</v>
      </c>
      <c r="Y47" s="213">
        <f t="shared" si="13"/>
        <v>9</v>
      </c>
      <c r="Z47" s="214">
        <f t="shared" si="14"/>
        <v>1</v>
      </c>
      <c r="AA47" s="161"/>
      <c r="AB47" s="37">
        <f t="shared" si="15"/>
        <v>2</v>
      </c>
      <c r="AC47" s="37">
        <f t="shared" si="21"/>
        <v>2</v>
      </c>
      <c r="AD47" s="37">
        <f t="shared" si="17"/>
        <v>1</v>
      </c>
      <c r="AE47" s="37">
        <f t="shared" si="22"/>
        <v>1</v>
      </c>
      <c r="AF47" s="37">
        <f t="shared" si="18"/>
        <v>1</v>
      </c>
      <c r="AG47" s="37"/>
      <c r="AH47" s="136"/>
    </row>
    <row r="48" spans="1:34" ht="17.5" customHeight="1">
      <c r="A48" s="166" t="s">
        <v>124</v>
      </c>
      <c r="B48" s="126">
        <v>10</v>
      </c>
      <c r="C48" s="127">
        <v>0</v>
      </c>
      <c r="D48" s="169">
        <f t="shared" si="0"/>
        <v>10</v>
      </c>
      <c r="E48" s="169">
        <f t="shared" si="1"/>
        <v>0</v>
      </c>
      <c r="F48" s="170">
        <f t="shared" si="19"/>
        <v>10</v>
      </c>
      <c r="G48" s="171">
        <f t="shared" si="19"/>
        <v>0</v>
      </c>
      <c r="H48" s="126">
        <v>19</v>
      </c>
      <c r="I48" s="127">
        <v>30</v>
      </c>
      <c r="J48" s="240">
        <f t="shared" si="3"/>
        <v>19</v>
      </c>
      <c r="K48" s="240">
        <f t="shared" si="4"/>
        <v>30</v>
      </c>
      <c r="L48" s="129">
        <f t="shared" si="20"/>
        <v>19</v>
      </c>
      <c r="M48" s="130">
        <f t="shared" si="20"/>
        <v>30</v>
      </c>
      <c r="N48" s="131">
        <f t="shared" si="6"/>
        <v>10</v>
      </c>
      <c r="O48" s="132">
        <f t="shared" si="7"/>
        <v>0</v>
      </c>
      <c r="P48" s="129">
        <f t="shared" si="8"/>
        <v>19</v>
      </c>
      <c r="Q48" s="132">
        <f t="shared" si="9"/>
        <v>0.5</v>
      </c>
      <c r="R48" s="326">
        <f t="shared" si="10"/>
        <v>10</v>
      </c>
      <c r="S48" s="327"/>
      <c r="T48" s="326">
        <f t="shared" si="11"/>
        <v>19.5</v>
      </c>
      <c r="U48" s="327"/>
      <c r="V48" s="326">
        <f t="shared" si="12"/>
        <v>9.5</v>
      </c>
      <c r="W48" s="328"/>
      <c r="X48" s="181">
        <v>1</v>
      </c>
      <c r="Y48" s="134">
        <f t="shared" si="13"/>
        <v>8.5</v>
      </c>
      <c r="Z48" s="135">
        <f t="shared" si="14"/>
        <v>0.5</v>
      </c>
      <c r="AA48" s="161"/>
      <c r="AB48" s="37">
        <f t="shared" si="15"/>
        <v>1.5</v>
      </c>
      <c r="AC48" s="37">
        <f t="shared" si="21"/>
        <v>1.5</v>
      </c>
      <c r="AD48" s="37">
        <f t="shared" si="17"/>
        <v>0.5</v>
      </c>
      <c r="AE48" s="37">
        <f t="shared" si="22"/>
        <v>0.5</v>
      </c>
      <c r="AF48" s="37">
        <f t="shared" si="18"/>
        <v>1</v>
      </c>
      <c r="AG48" s="37"/>
      <c r="AH48" s="136"/>
    </row>
    <row r="49" spans="1:34" ht="17.5" customHeight="1">
      <c r="A49" s="166" t="s">
        <v>125</v>
      </c>
      <c r="B49" s="126"/>
      <c r="C49" s="127"/>
      <c r="D49" s="169">
        <f t="shared" si="0"/>
        <v>0</v>
      </c>
      <c r="E49" s="169">
        <f t="shared" si="1"/>
        <v>0</v>
      </c>
      <c r="F49" s="170" t="str">
        <f t="shared" si="19"/>
        <v/>
      </c>
      <c r="G49" s="171" t="str">
        <f t="shared" si="19"/>
        <v/>
      </c>
      <c r="H49" s="126"/>
      <c r="I49" s="127"/>
      <c r="J49" s="240">
        <f t="shared" si="3"/>
        <v>0</v>
      </c>
      <c r="K49" s="240">
        <f t="shared" si="4"/>
        <v>0</v>
      </c>
      <c r="L49" s="129" t="str">
        <f t="shared" si="20"/>
        <v/>
      </c>
      <c r="M49" s="130" t="str">
        <f t="shared" si="20"/>
        <v/>
      </c>
      <c r="N49" s="131" t="str">
        <f t="shared" si="6"/>
        <v/>
      </c>
      <c r="O49" s="132" t="str">
        <f t="shared" si="7"/>
        <v/>
      </c>
      <c r="P49" s="129" t="str">
        <f t="shared" si="8"/>
        <v/>
      </c>
      <c r="Q49" s="132" t="str">
        <f t="shared" si="9"/>
        <v/>
      </c>
      <c r="R49" s="326">
        <f t="shared" si="10"/>
        <v>0</v>
      </c>
      <c r="S49" s="327"/>
      <c r="T49" s="326">
        <f t="shared" si="11"/>
        <v>0</v>
      </c>
      <c r="U49" s="327"/>
      <c r="V49" s="326">
        <f t="shared" si="12"/>
        <v>0</v>
      </c>
      <c r="W49" s="328"/>
      <c r="X49" s="181"/>
      <c r="Y49" s="134">
        <f t="shared" si="13"/>
        <v>0</v>
      </c>
      <c r="Z49" s="135" t="str">
        <f t="shared" si="14"/>
        <v/>
      </c>
      <c r="AA49" s="161"/>
      <c r="AB49" s="37">
        <f t="shared" si="15"/>
        <v>-7</v>
      </c>
      <c r="AC49" s="37">
        <f t="shared" si="21"/>
        <v>0</v>
      </c>
      <c r="AD49" s="37">
        <f t="shared" si="17"/>
        <v>-8</v>
      </c>
      <c r="AE49" s="37">
        <f t="shared" si="22"/>
        <v>0</v>
      </c>
      <c r="AF49" s="37">
        <f t="shared" si="18"/>
        <v>0</v>
      </c>
      <c r="AG49" s="37"/>
      <c r="AH49" s="136"/>
    </row>
    <row r="50" spans="1:34" ht="17.5" customHeight="1">
      <c r="A50" s="166" t="s">
        <v>126</v>
      </c>
      <c r="B50" s="126"/>
      <c r="C50" s="127"/>
      <c r="D50" s="169">
        <f>IF(AND(C50&gt;=46,C50&lt;=59),B50+1,B50)</f>
        <v>0</v>
      </c>
      <c r="E50" s="169">
        <f>IF(C50&gt;0,VLOOKUP(C50,$A$7:$H$10,7,TRUE),0)</f>
        <v>0</v>
      </c>
      <c r="F50" s="170" t="str">
        <f t="shared" ref="F50:G53" si="23">IF(B50="","",D50)</f>
        <v/>
      </c>
      <c r="G50" s="171" t="str">
        <f t="shared" si="23"/>
        <v/>
      </c>
      <c r="H50" s="126"/>
      <c r="I50" s="127"/>
      <c r="J50" s="240">
        <f t="shared" si="3"/>
        <v>0</v>
      </c>
      <c r="K50" s="240">
        <f>VLOOKUP(I50,$A$15:$H$18,7,TRUE)</f>
        <v>0</v>
      </c>
      <c r="L50" s="129" t="str">
        <f t="shared" si="20"/>
        <v/>
      </c>
      <c r="M50" s="130" t="str">
        <f t="shared" si="20"/>
        <v/>
      </c>
      <c r="N50" s="131" t="str">
        <f t="shared" si="6"/>
        <v/>
      </c>
      <c r="O50" s="132" t="str">
        <f t="shared" si="7"/>
        <v/>
      </c>
      <c r="P50" s="129" t="str">
        <f t="shared" si="8"/>
        <v/>
      </c>
      <c r="Q50" s="132" t="str">
        <f t="shared" si="9"/>
        <v/>
      </c>
      <c r="R50" s="326">
        <f t="shared" si="10"/>
        <v>0</v>
      </c>
      <c r="S50" s="327"/>
      <c r="T50" s="326">
        <f t="shared" si="11"/>
        <v>0</v>
      </c>
      <c r="U50" s="327"/>
      <c r="V50" s="326">
        <f t="shared" si="12"/>
        <v>0</v>
      </c>
      <c r="W50" s="328"/>
      <c r="X50" s="181"/>
      <c r="Y50" s="134">
        <f t="shared" si="13"/>
        <v>0</v>
      </c>
      <c r="Z50" s="135" t="str">
        <f t="shared" si="14"/>
        <v/>
      </c>
      <c r="AA50" s="161"/>
      <c r="AB50" s="37">
        <f t="shared" si="15"/>
        <v>-7</v>
      </c>
      <c r="AC50" s="37">
        <f t="shared" si="21"/>
        <v>0</v>
      </c>
      <c r="AD50" s="37">
        <f t="shared" si="17"/>
        <v>-8</v>
      </c>
      <c r="AE50" s="37">
        <f t="shared" si="22"/>
        <v>0</v>
      </c>
      <c r="AF50" s="37">
        <f t="shared" si="18"/>
        <v>0</v>
      </c>
      <c r="AG50" s="37"/>
      <c r="AH50" s="136"/>
    </row>
    <row r="51" spans="1:34" ht="17.5" customHeight="1">
      <c r="A51" s="166" t="s">
        <v>127</v>
      </c>
      <c r="B51" s="126">
        <v>10</v>
      </c>
      <c r="C51" s="127">
        <v>0</v>
      </c>
      <c r="D51" s="169">
        <f>IF(AND(C51&gt;=46,C51&lt;=59),B51+1,B51)</f>
        <v>10</v>
      </c>
      <c r="E51" s="169">
        <f>IF(C51&gt;0,VLOOKUP(C51,$A$7:$H$10,7,TRUE),0)</f>
        <v>0</v>
      </c>
      <c r="F51" s="170">
        <f t="shared" si="23"/>
        <v>10</v>
      </c>
      <c r="G51" s="171">
        <f t="shared" si="23"/>
        <v>0</v>
      </c>
      <c r="H51" s="126">
        <v>19</v>
      </c>
      <c r="I51" s="127">
        <v>15</v>
      </c>
      <c r="J51" s="240">
        <f t="shared" si="3"/>
        <v>19</v>
      </c>
      <c r="K51" s="240">
        <f>VLOOKUP(I52,$A$15:$H$18,7,TRUE)</f>
        <v>0</v>
      </c>
      <c r="L51" s="129">
        <f t="shared" si="20"/>
        <v>19</v>
      </c>
      <c r="M51" s="130">
        <f t="shared" si="20"/>
        <v>0</v>
      </c>
      <c r="N51" s="131">
        <f t="shared" si="6"/>
        <v>10</v>
      </c>
      <c r="O51" s="132">
        <f t="shared" si="7"/>
        <v>0</v>
      </c>
      <c r="P51" s="129">
        <f t="shared" si="8"/>
        <v>19</v>
      </c>
      <c r="Q51" s="132">
        <f t="shared" si="9"/>
        <v>0</v>
      </c>
      <c r="R51" s="340">
        <f t="shared" si="10"/>
        <v>10</v>
      </c>
      <c r="S51" s="341"/>
      <c r="T51" s="340">
        <f t="shared" si="11"/>
        <v>19</v>
      </c>
      <c r="U51" s="341"/>
      <c r="V51" s="340">
        <f t="shared" si="12"/>
        <v>9</v>
      </c>
      <c r="W51" s="342"/>
      <c r="X51" s="181">
        <v>1</v>
      </c>
      <c r="Y51" s="134">
        <f t="shared" si="13"/>
        <v>8</v>
      </c>
      <c r="Z51" s="135" t="str">
        <f t="shared" si="14"/>
        <v/>
      </c>
      <c r="AB51" s="37">
        <f t="shared" si="15"/>
        <v>1</v>
      </c>
      <c r="AC51" s="37">
        <f t="shared" si="21"/>
        <v>1</v>
      </c>
      <c r="AD51" s="37">
        <f t="shared" si="17"/>
        <v>0</v>
      </c>
      <c r="AE51" s="37">
        <f t="shared" si="22"/>
        <v>0</v>
      </c>
      <c r="AF51" s="37">
        <f t="shared" si="18"/>
        <v>1</v>
      </c>
      <c r="AG51" s="37"/>
      <c r="AH51" s="136"/>
    </row>
    <row r="52" spans="1:34" ht="17.5" customHeight="1">
      <c r="A52" s="166" t="s">
        <v>128</v>
      </c>
      <c r="B52" s="126">
        <v>10</v>
      </c>
      <c r="C52" s="127">
        <v>0</v>
      </c>
      <c r="D52" s="169">
        <f>IF(AND(C52&gt;=46,C52&lt;=59),B52+1,B52)</f>
        <v>10</v>
      </c>
      <c r="E52" s="169">
        <f>IF(C52&gt;0,VLOOKUP(C52,$A$7:$H$10,7,TRUE),0)</f>
        <v>0</v>
      </c>
      <c r="F52" s="170">
        <f t="shared" si="23"/>
        <v>10</v>
      </c>
      <c r="G52" s="171">
        <f t="shared" si="23"/>
        <v>0</v>
      </c>
      <c r="H52" s="126">
        <v>20</v>
      </c>
      <c r="I52" s="127">
        <v>0</v>
      </c>
      <c r="J52" s="241">
        <f t="shared" si="3"/>
        <v>20</v>
      </c>
      <c r="K52" s="242">
        <f>VLOOKUP(I53,$A$15:$H$18,7,TRUE)</f>
        <v>0</v>
      </c>
      <c r="L52" s="129">
        <f t="shared" si="20"/>
        <v>20</v>
      </c>
      <c r="M52" s="130">
        <f t="shared" si="20"/>
        <v>0</v>
      </c>
      <c r="N52" s="131">
        <f t="shared" si="6"/>
        <v>10</v>
      </c>
      <c r="O52" s="132">
        <f t="shared" si="7"/>
        <v>0</v>
      </c>
      <c r="P52" s="129">
        <f t="shared" si="8"/>
        <v>20</v>
      </c>
      <c r="Q52" s="132">
        <f t="shared" si="9"/>
        <v>0</v>
      </c>
      <c r="R52" s="326">
        <f t="shared" si="10"/>
        <v>10</v>
      </c>
      <c r="S52" s="327"/>
      <c r="T52" s="326">
        <f t="shared" si="11"/>
        <v>20</v>
      </c>
      <c r="U52" s="327"/>
      <c r="V52" s="326">
        <f t="shared" si="12"/>
        <v>10</v>
      </c>
      <c r="W52" s="328"/>
      <c r="X52" s="181">
        <v>1</v>
      </c>
      <c r="Y52" s="134">
        <f t="shared" si="13"/>
        <v>9</v>
      </c>
      <c r="Z52" s="135">
        <f t="shared" si="14"/>
        <v>1</v>
      </c>
      <c r="AB52" s="37">
        <f t="shared" si="15"/>
        <v>2</v>
      </c>
      <c r="AC52" s="37">
        <f t="shared" si="21"/>
        <v>2</v>
      </c>
      <c r="AD52" s="37">
        <f t="shared" si="17"/>
        <v>1</v>
      </c>
      <c r="AE52" s="37">
        <f t="shared" si="22"/>
        <v>1</v>
      </c>
      <c r="AF52" s="37">
        <f t="shared" si="18"/>
        <v>1</v>
      </c>
      <c r="AG52" s="37"/>
      <c r="AH52" s="136"/>
    </row>
    <row r="53" spans="1:34" ht="17.5" customHeight="1">
      <c r="A53" s="166" t="s">
        <v>129</v>
      </c>
      <c r="B53" s="126">
        <v>10</v>
      </c>
      <c r="C53" s="127">
        <v>0</v>
      </c>
      <c r="D53" s="169">
        <f>IF(AND(C53&gt;=46,C53&lt;=59),B53+1,B53)</f>
        <v>10</v>
      </c>
      <c r="E53" s="169">
        <f>IF(C53&gt;0,VLOOKUP(C53,$A$7:$H$10,7,TRUE),0)</f>
        <v>0</v>
      </c>
      <c r="F53" s="170">
        <f t="shared" si="23"/>
        <v>10</v>
      </c>
      <c r="G53" s="171">
        <f t="shared" si="23"/>
        <v>0</v>
      </c>
      <c r="H53" s="126">
        <v>20</v>
      </c>
      <c r="I53" s="127">
        <v>0</v>
      </c>
      <c r="J53" s="240">
        <f t="shared" si="3"/>
        <v>20</v>
      </c>
      <c r="K53" s="240">
        <f>VLOOKUP(I53,$A$15:$H$18,7,TRUE)</f>
        <v>0</v>
      </c>
      <c r="L53" s="129">
        <f t="shared" si="20"/>
        <v>20</v>
      </c>
      <c r="M53" s="130">
        <f t="shared" si="20"/>
        <v>0</v>
      </c>
      <c r="N53" s="131">
        <f t="shared" si="6"/>
        <v>10</v>
      </c>
      <c r="O53" s="132">
        <f t="shared" si="7"/>
        <v>0</v>
      </c>
      <c r="P53" s="129">
        <f t="shared" si="8"/>
        <v>20</v>
      </c>
      <c r="Q53" s="132">
        <f t="shared" si="9"/>
        <v>0</v>
      </c>
      <c r="R53" s="326">
        <f t="shared" si="10"/>
        <v>10</v>
      </c>
      <c r="S53" s="327"/>
      <c r="T53" s="326">
        <f t="shared" si="11"/>
        <v>20</v>
      </c>
      <c r="U53" s="327"/>
      <c r="V53" s="326">
        <f t="shared" si="12"/>
        <v>10</v>
      </c>
      <c r="W53" s="328"/>
      <c r="X53" s="181">
        <v>1</v>
      </c>
      <c r="Y53" s="134">
        <f t="shared" si="13"/>
        <v>9</v>
      </c>
      <c r="Z53" s="135">
        <f t="shared" si="14"/>
        <v>1</v>
      </c>
      <c r="AB53" s="37">
        <f t="shared" si="15"/>
        <v>2</v>
      </c>
      <c r="AC53" s="37">
        <f t="shared" si="21"/>
        <v>2</v>
      </c>
      <c r="AD53" s="37">
        <f t="shared" si="17"/>
        <v>1</v>
      </c>
      <c r="AE53" s="37">
        <f t="shared" si="22"/>
        <v>1</v>
      </c>
      <c r="AF53" s="37">
        <f t="shared" si="18"/>
        <v>1</v>
      </c>
      <c r="AG53" s="37"/>
      <c r="AH53" s="136"/>
    </row>
    <row r="54" spans="1:34" ht="17.5" customHeight="1">
      <c r="A54" s="166" t="s">
        <v>130</v>
      </c>
      <c r="B54" s="126">
        <v>10</v>
      </c>
      <c r="C54" s="127">
        <v>0</v>
      </c>
      <c r="D54" s="169">
        <f>IF(AND(C54&gt;=46,C54&lt;=59),B54+1,B54)</f>
        <v>10</v>
      </c>
      <c r="E54" s="169">
        <f>IF(C54&gt;0,VLOOKUP(C54,$A$7:$H$10,7,TRUE),0)</f>
        <v>0</v>
      </c>
      <c r="F54" s="170">
        <f t="shared" si="19"/>
        <v>10</v>
      </c>
      <c r="G54" s="171">
        <f>IF(C54="","",E54)</f>
        <v>0</v>
      </c>
      <c r="H54" s="126">
        <v>19</v>
      </c>
      <c r="I54" s="127">
        <v>30</v>
      </c>
      <c r="J54" s="240">
        <f t="shared" si="3"/>
        <v>19</v>
      </c>
      <c r="K54" s="240">
        <f>VLOOKUP(I54,$A$15:$H$18,7,TRUE)</f>
        <v>30</v>
      </c>
      <c r="L54" s="129">
        <f t="shared" si="20"/>
        <v>19</v>
      </c>
      <c r="M54" s="130">
        <f>IF(I54="","",K54)</f>
        <v>30</v>
      </c>
      <c r="N54" s="131">
        <f t="shared" si="6"/>
        <v>10</v>
      </c>
      <c r="O54" s="132">
        <f t="shared" si="7"/>
        <v>0</v>
      </c>
      <c r="P54" s="129">
        <f t="shared" si="8"/>
        <v>19</v>
      </c>
      <c r="Q54" s="132">
        <f t="shared" si="9"/>
        <v>0.5</v>
      </c>
      <c r="R54" s="326">
        <f t="shared" si="10"/>
        <v>10</v>
      </c>
      <c r="S54" s="327"/>
      <c r="T54" s="326">
        <f t="shared" si="11"/>
        <v>19.5</v>
      </c>
      <c r="U54" s="327"/>
      <c r="V54" s="326">
        <f t="shared" si="12"/>
        <v>9.5</v>
      </c>
      <c r="W54" s="328"/>
      <c r="X54" s="181">
        <v>1</v>
      </c>
      <c r="Y54" s="134">
        <f t="shared" si="13"/>
        <v>8.5</v>
      </c>
      <c r="Z54" s="135">
        <f t="shared" si="14"/>
        <v>0.5</v>
      </c>
      <c r="AA54" s="161"/>
      <c r="AB54" s="37">
        <f t="shared" si="15"/>
        <v>1.5</v>
      </c>
      <c r="AC54" s="37">
        <f t="shared" si="21"/>
        <v>1.5</v>
      </c>
      <c r="AD54" s="37">
        <f t="shared" si="17"/>
        <v>0.5</v>
      </c>
      <c r="AE54" s="37">
        <f t="shared" si="22"/>
        <v>0.5</v>
      </c>
      <c r="AF54" s="37">
        <f t="shared" si="18"/>
        <v>1</v>
      </c>
      <c r="AG54" s="37"/>
      <c r="AH54" s="136"/>
    </row>
    <row r="55" spans="1:34" ht="17.5" customHeight="1">
      <c r="A55" s="166" t="s">
        <v>131</v>
      </c>
      <c r="B55" s="126">
        <v>10</v>
      </c>
      <c r="C55" s="127">
        <v>0</v>
      </c>
      <c r="D55" s="169">
        <f t="shared" si="0"/>
        <v>10</v>
      </c>
      <c r="E55" s="169">
        <f t="shared" si="1"/>
        <v>0</v>
      </c>
      <c r="F55" s="170">
        <f t="shared" si="19"/>
        <v>10</v>
      </c>
      <c r="G55" s="171">
        <f t="shared" si="19"/>
        <v>0</v>
      </c>
      <c r="H55" s="126">
        <v>19</v>
      </c>
      <c r="I55" s="127">
        <v>45</v>
      </c>
      <c r="J55" s="240">
        <f t="shared" si="3"/>
        <v>19</v>
      </c>
      <c r="K55" s="240">
        <f t="shared" si="4"/>
        <v>45</v>
      </c>
      <c r="L55" s="129">
        <f t="shared" si="20"/>
        <v>19</v>
      </c>
      <c r="M55" s="130">
        <f t="shared" si="20"/>
        <v>45</v>
      </c>
      <c r="N55" s="131">
        <f t="shared" si="6"/>
        <v>10</v>
      </c>
      <c r="O55" s="132">
        <f t="shared" si="7"/>
        <v>0</v>
      </c>
      <c r="P55" s="129">
        <f t="shared" si="8"/>
        <v>19</v>
      </c>
      <c r="Q55" s="132">
        <f t="shared" si="9"/>
        <v>0.75</v>
      </c>
      <c r="R55" s="326">
        <f t="shared" si="10"/>
        <v>10</v>
      </c>
      <c r="S55" s="327"/>
      <c r="T55" s="326">
        <f t="shared" si="11"/>
        <v>19.75</v>
      </c>
      <c r="U55" s="327"/>
      <c r="V55" s="326">
        <f t="shared" si="12"/>
        <v>9.75</v>
      </c>
      <c r="W55" s="328"/>
      <c r="X55" s="181">
        <v>1</v>
      </c>
      <c r="Y55" s="134">
        <f t="shared" si="13"/>
        <v>8.75</v>
      </c>
      <c r="Z55" s="135">
        <f t="shared" si="14"/>
        <v>0.75</v>
      </c>
      <c r="AB55" s="37">
        <f t="shared" si="15"/>
        <v>1.75</v>
      </c>
      <c r="AC55" s="37">
        <f t="shared" si="21"/>
        <v>1.75</v>
      </c>
      <c r="AD55" s="37">
        <f t="shared" si="17"/>
        <v>0.75</v>
      </c>
      <c r="AE55" s="37">
        <f t="shared" si="22"/>
        <v>0.75</v>
      </c>
      <c r="AF55" s="37">
        <f t="shared" si="18"/>
        <v>1</v>
      </c>
      <c r="AG55" s="37"/>
      <c r="AH55" s="136"/>
    </row>
    <row r="56" spans="1:34" ht="17.5" customHeight="1">
      <c r="A56" s="166" t="s">
        <v>132</v>
      </c>
      <c r="B56" s="126"/>
      <c r="C56" s="127"/>
      <c r="D56" s="169">
        <f t="shared" si="0"/>
        <v>0</v>
      </c>
      <c r="E56" s="169">
        <f t="shared" si="1"/>
        <v>0</v>
      </c>
      <c r="F56" s="170" t="str">
        <f t="shared" si="19"/>
        <v/>
      </c>
      <c r="G56" s="171" t="str">
        <f t="shared" si="19"/>
        <v/>
      </c>
      <c r="H56" s="126"/>
      <c r="I56" s="127"/>
      <c r="J56" s="240">
        <f t="shared" si="3"/>
        <v>0</v>
      </c>
      <c r="K56" s="240">
        <f t="shared" si="4"/>
        <v>0</v>
      </c>
      <c r="L56" s="129" t="str">
        <f t="shared" si="20"/>
        <v/>
      </c>
      <c r="M56" s="130" t="str">
        <f t="shared" si="20"/>
        <v/>
      </c>
      <c r="N56" s="131" t="str">
        <f t="shared" si="6"/>
        <v/>
      </c>
      <c r="O56" s="132" t="str">
        <f t="shared" si="7"/>
        <v/>
      </c>
      <c r="P56" s="129" t="str">
        <f t="shared" si="8"/>
        <v/>
      </c>
      <c r="Q56" s="132" t="str">
        <f t="shared" si="9"/>
        <v/>
      </c>
      <c r="R56" s="326">
        <f t="shared" si="10"/>
        <v>0</v>
      </c>
      <c r="S56" s="327"/>
      <c r="T56" s="326">
        <f t="shared" si="11"/>
        <v>0</v>
      </c>
      <c r="U56" s="327"/>
      <c r="V56" s="326">
        <f t="shared" si="12"/>
        <v>0</v>
      </c>
      <c r="W56" s="328"/>
      <c r="X56" s="181"/>
      <c r="Y56" s="134">
        <f t="shared" si="13"/>
        <v>0</v>
      </c>
      <c r="Z56" s="135" t="str">
        <f t="shared" si="14"/>
        <v/>
      </c>
      <c r="AB56" s="37">
        <f t="shared" si="15"/>
        <v>-7</v>
      </c>
      <c r="AC56" s="37">
        <f t="shared" si="21"/>
        <v>0</v>
      </c>
      <c r="AD56" s="37">
        <f t="shared" si="17"/>
        <v>-8</v>
      </c>
      <c r="AE56" s="37">
        <f t="shared" si="22"/>
        <v>0</v>
      </c>
      <c r="AF56" s="37">
        <f t="shared" si="18"/>
        <v>0</v>
      </c>
      <c r="AG56" s="37"/>
      <c r="AH56" s="136"/>
    </row>
    <row r="57" spans="1:34" ht="17.5" customHeight="1">
      <c r="A57" s="166" t="s">
        <v>133</v>
      </c>
      <c r="B57" s="126"/>
      <c r="C57" s="127"/>
      <c r="D57" s="169">
        <f t="shared" si="0"/>
        <v>0</v>
      </c>
      <c r="E57" s="169">
        <f t="shared" si="1"/>
        <v>0</v>
      </c>
      <c r="F57" s="170" t="str">
        <f t="shared" si="19"/>
        <v/>
      </c>
      <c r="G57" s="171" t="str">
        <f t="shared" si="19"/>
        <v/>
      </c>
      <c r="H57" s="126"/>
      <c r="I57" s="127"/>
      <c r="J57" s="240">
        <f t="shared" si="3"/>
        <v>0</v>
      </c>
      <c r="K57" s="240">
        <f t="shared" si="4"/>
        <v>0</v>
      </c>
      <c r="L57" s="129" t="str">
        <f t="shared" si="20"/>
        <v/>
      </c>
      <c r="M57" s="130" t="str">
        <f t="shared" si="20"/>
        <v/>
      </c>
      <c r="N57" s="131" t="str">
        <f t="shared" si="6"/>
        <v/>
      </c>
      <c r="O57" s="132" t="str">
        <f t="shared" si="7"/>
        <v/>
      </c>
      <c r="P57" s="129" t="str">
        <f t="shared" si="8"/>
        <v/>
      </c>
      <c r="Q57" s="132" t="str">
        <f t="shared" si="9"/>
        <v/>
      </c>
      <c r="R57" s="326">
        <f t="shared" si="10"/>
        <v>0</v>
      </c>
      <c r="S57" s="327"/>
      <c r="T57" s="326">
        <f t="shared" si="11"/>
        <v>0</v>
      </c>
      <c r="U57" s="327"/>
      <c r="V57" s="326">
        <f t="shared" si="12"/>
        <v>0</v>
      </c>
      <c r="W57" s="328"/>
      <c r="X57" s="181"/>
      <c r="Y57" s="134">
        <f t="shared" si="13"/>
        <v>0</v>
      </c>
      <c r="Z57" s="135" t="str">
        <f t="shared" si="14"/>
        <v/>
      </c>
      <c r="AB57" s="37">
        <f t="shared" si="15"/>
        <v>-7</v>
      </c>
      <c r="AC57" s="37">
        <f t="shared" si="21"/>
        <v>0</v>
      </c>
      <c r="AD57" s="37">
        <f t="shared" si="17"/>
        <v>-8</v>
      </c>
      <c r="AE57" s="37">
        <f t="shared" si="22"/>
        <v>0</v>
      </c>
      <c r="AF57" s="37">
        <f t="shared" si="18"/>
        <v>0</v>
      </c>
      <c r="AG57" s="37"/>
      <c r="AH57" s="136"/>
    </row>
    <row r="58" spans="1:34" ht="17.5" customHeight="1">
      <c r="A58" s="166" t="s">
        <v>134</v>
      </c>
      <c r="B58" s="126">
        <v>10</v>
      </c>
      <c r="C58" s="127">
        <v>0</v>
      </c>
      <c r="D58" s="169">
        <f t="shared" si="0"/>
        <v>10</v>
      </c>
      <c r="E58" s="169">
        <f t="shared" si="1"/>
        <v>0</v>
      </c>
      <c r="F58" s="170">
        <f t="shared" si="19"/>
        <v>10</v>
      </c>
      <c r="G58" s="171">
        <f t="shared" si="19"/>
        <v>0</v>
      </c>
      <c r="H58" s="126">
        <v>20</v>
      </c>
      <c r="I58" s="127">
        <v>15</v>
      </c>
      <c r="J58" s="240">
        <f t="shared" si="3"/>
        <v>20</v>
      </c>
      <c r="K58" s="240">
        <f t="shared" si="4"/>
        <v>15</v>
      </c>
      <c r="L58" s="129">
        <f t="shared" si="20"/>
        <v>20</v>
      </c>
      <c r="M58" s="130">
        <f t="shared" si="20"/>
        <v>15</v>
      </c>
      <c r="N58" s="131">
        <f t="shared" si="6"/>
        <v>10</v>
      </c>
      <c r="O58" s="132">
        <f t="shared" si="7"/>
        <v>0</v>
      </c>
      <c r="P58" s="129">
        <f t="shared" si="8"/>
        <v>20</v>
      </c>
      <c r="Q58" s="132">
        <f t="shared" si="9"/>
        <v>0.25</v>
      </c>
      <c r="R58" s="340">
        <f t="shared" si="10"/>
        <v>10</v>
      </c>
      <c r="S58" s="341"/>
      <c r="T58" s="340">
        <f t="shared" si="11"/>
        <v>20.25</v>
      </c>
      <c r="U58" s="341"/>
      <c r="V58" s="340">
        <f t="shared" si="12"/>
        <v>10.25</v>
      </c>
      <c r="W58" s="342"/>
      <c r="X58" s="181">
        <v>1</v>
      </c>
      <c r="Y58" s="134">
        <f t="shared" si="13"/>
        <v>9.25</v>
      </c>
      <c r="Z58" s="135">
        <f t="shared" si="14"/>
        <v>1.25</v>
      </c>
      <c r="AB58" s="37">
        <f t="shared" si="15"/>
        <v>2.25</v>
      </c>
      <c r="AC58" s="37">
        <f t="shared" si="21"/>
        <v>2.25</v>
      </c>
      <c r="AD58" s="37">
        <f t="shared" si="17"/>
        <v>1.25</v>
      </c>
      <c r="AE58" s="37">
        <f t="shared" si="22"/>
        <v>1.25</v>
      </c>
      <c r="AF58" s="37">
        <f t="shared" si="18"/>
        <v>1</v>
      </c>
      <c r="AG58" s="37"/>
      <c r="AH58" s="136"/>
    </row>
    <row r="59" spans="1:34" ht="17.5" customHeight="1">
      <c r="A59" s="166" t="s">
        <v>135</v>
      </c>
      <c r="B59" s="126">
        <v>10</v>
      </c>
      <c r="C59" s="127">
        <v>0</v>
      </c>
      <c r="D59" s="169">
        <f t="shared" si="0"/>
        <v>10</v>
      </c>
      <c r="E59" s="169">
        <f t="shared" si="1"/>
        <v>0</v>
      </c>
      <c r="F59" s="170">
        <f t="shared" si="19"/>
        <v>10</v>
      </c>
      <c r="G59" s="171">
        <f t="shared" si="19"/>
        <v>0</v>
      </c>
      <c r="H59" s="126">
        <v>21</v>
      </c>
      <c r="I59" s="127">
        <v>30</v>
      </c>
      <c r="J59" s="240">
        <f t="shared" si="3"/>
        <v>21</v>
      </c>
      <c r="K59" s="240">
        <f t="shared" si="4"/>
        <v>30</v>
      </c>
      <c r="L59" s="129">
        <f t="shared" si="20"/>
        <v>21</v>
      </c>
      <c r="M59" s="130">
        <f t="shared" si="20"/>
        <v>30</v>
      </c>
      <c r="N59" s="131">
        <f t="shared" si="6"/>
        <v>10</v>
      </c>
      <c r="O59" s="132">
        <f t="shared" si="7"/>
        <v>0</v>
      </c>
      <c r="P59" s="129">
        <f t="shared" si="8"/>
        <v>21</v>
      </c>
      <c r="Q59" s="132">
        <f t="shared" si="9"/>
        <v>0.5</v>
      </c>
      <c r="R59" s="326">
        <f t="shared" si="10"/>
        <v>10</v>
      </c>
      <c r="S59" s="327"/>
      <c r="T59" s="326">
        <f t="shared" si="11"/>
        <v>21.5</v>
      </c>
      <c r="U59" s="327"/>
      <c r="V59" s="326">
        <f t="shared" si="12"/>
        <v>11.5</v>
      </c>
      <c r="W59" s="328"/>
      <c r="X59" s="181">
        <v>1</v>
      </c>
      <c r="Y59" s="134">
        <f t="shared" si="13"/>
        <v>10.5</v>
      </c>
      <c r="Z59" s="135">
        <f t="shared" si="14"/>
        <v>2.5</v>
      </c>
      <c r="AB59" s="37">
        <f t="shared" si="15"/>
        <v>3.5</v>
      </c>
      <c r="AC59" s="37">
        <f t="shared" si="21"/>
        <v>3.5</v>
      </c>
      <c r="AD59" s="37">
        <f t="shared" si="17"/>
        <v>2.5</v>
      </c>
      <c r="AE59" s="37">
        <f t="shared" si="22"/>
        <v>2.5</v>
      </c>
      <c r="AF59" s="37">
        <f t="shared" si="18"/>
        <v>1</v>
      </c>
      <c r="AG59" s="37"/>
      <c r="AH59" s="136"/>
    </row>
    <row r="60" spans="1:34" ht="17.5" customHeight="1">
      <c r="A60" s="166" t="s">
        <v>136</v>
      </c>
      <c r="B60" s="126">
        <v>10</v>
      </c>
      <c r="C60" s="127">
        <v>0</v>
      </c>
      <c r="D60" s="169">
        <f t="shared" si="0"/>
        <v>10</v>
      </c>
      <c r="E60" s="169">
        <f t="shared" si="1"/>
        <v>0</v>
      </c>
      <c r="F60" s="170">
        <f t="shared" si="19"/>
        <v>10</v>
      </c>
      <c r="G60" s="171">
        <f t="shared" si="19"/>
        <v>0</v>
      </c>
      <c r="H60" s="167">
        <v>20</v>
      </c>
      <c r="I60" s="168">
        <v>45</v>
      </c>
      <c r="J60" s="240">
        <f t="shared" si="3"/>
        <v>20</v>
      </c>
      <c r="K60" s="240">
        <f>VLOOKUP(I60,$A$15:$H$18,7,TRUE)</f>
        <v>45</v>
      </c>
      <c r="L60" s="129">
        <f t="shared" si="20"/>
        <v>20</v>
      </c>
      <c r="M60" s="130">
        <f>IF(I60="","",K60)</f>
        <v>45</v>
      </c>
      <c r="N60" s="131">
        <f t="shared" si="6"/>
        <v>10</v>
      </c>
      <c r="O60" s="132">
        <f t="shared" si="7"/>
        <v>0</v>
      </c>
      <c r="P60" s="129">
        <f t="shared" si="8"/>
        <v>20</v>
      </c>
      <c r="Q60" s="132">
        <f t="shared" si="9"/>
        <v>0.75</v>
      </c>
      <c r="R60" s="326">
        <f t="shared" si="10"/>
        <v>10</v>
      </c>
      <c r="S60" s="327"/>
      <c r="T60" s="326">
        <f t="shared" si="11"/>
        <v>20.75</v>
      </c>
      <c r="U60" s="327"/>
      <c r="V60" s="326">
        <f t="shared" si="12"/>
        <v>10.75</v>
      </c>
      <c r="W60" s="328"/>
      <c r="X60" s="181">
        <v>1</v>
      </c>
      <c r="Y60" s="134">
        <f t="shared" si="13"/>
        <v>9.75</v>
      </c>
      <c r="Z60" s="135">
        <f t="shared" si="14"/>
        <v>1.75</v>
      </c>
      <c r="AB60" s="37">
        <f t="shared" si="15"/>
        <v>2.75</v>
      </c>
      <c r="AC60" s="37">
        <f t="shared" si="21"/>
        <v>2.75</v>
      </c>
      <c r="AD60" s="37">
        <f t="shared" si="17"/>
        <v>1.75</v>
      </c>
      <c r="AE60" s="37">
        <f t="shared" si="22"/>
        <v>1.75</v>
      </c>
      <c r="AF60" s="37">
        <f t="shared" si="18"/>
        <v>1</v>
      </c>
      <c r="AG60" s="37"/>
      <c r="AH60" s="136"/>
    </row>
    <row r="61" spans="1:34" ht="17.5" customHeight="1" thickBot="1">
      <c r="A61" s="175"/>
      <c r="B61" s="126"/>
      <c r="C61" s="127"/>
      <c r="D61" s="178">
        <f t="shared" si="0"/>
        <v>0</v>
      </c>
      <c r="E61" s="178">
        <f t="shared" si="1"/>
        <v>0</v>
      </c>
      <c r="F61" s="179" t="str">
        <f t="shared" si="19"/>
        <v/>
      </c>
      <c r="G61" s="180" t="str">
        <f t="shared" si="19"/>
        <v/>
      </c>
      <c r="H61" s="176"/>
      <c r="I61" s="177"/>
      <c r="J61" s="163">
        <f t="shared" si="3"/>
        <v>0</v>
      </c>
      <c r="K61" s="163">
        <f>VLOOKUP(I61,$A$15:$H$18,7,TRUE)</f>
        <v>0</v>
      </c>
      <c r="L61" s="164" t="str">
        <f t="shared" si="20"/>
        <v/>
      </c>
      <c r="M61" s="165" t="str">
        <f>IF(I61="","",K61)</f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81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201.5</v>
      </c>
      <c r="W62" s="354"/>
      <c r="X62" s="138">
        <f>SUM(X30:X61)</f>
        <v>20</v>
      </c>
      <c r="Y62" s="139">
        <f>SUM(Y30:Y61)</f>
        <v>181.5</v>
      </c>
      <c r="Z62" s="140">
        <f>SUM(Z30:Z61)</f>
        <v>21.5</v>
      </c>
      <c r="AA62" s="154">
        <f>SUM(AA30:AA61)</f>
        <v>0.75</v>
      </c>
    </row>
    <row r="63" spans="1:34" ht="24" customHeight="1">
      <c r="X63" s="355" t="s">
        <v>137</v>
      </c>
      <c r="Y63" s="355"/>
      <c r="Z63" s="141">
        <f>Y62-Z62-Z67</f>
        <v>160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21.5</v>
      </c>
      <c r="AA65" s="143"/>
    </row>
    <row r="66" spans="24:27" ht="24" customHeight="1">
      <c r="X66" s="349" t="s">
        <v>140</v>
      </c>
      <c r="Y66" s="349"/>
      <c r="Z66" s="37">
        <f>AA62</f>
        <v>0.75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B3:C3"/>
    <mergeCell ref="S3:T3"/>
    <mergeCell ref="U3:V3"/>
    <mergeCell ref="X3:Y3"/>
    <mergeCell ref="A6:F6"/>
    <mergeCell ref="G6:H6"/>
    <mergeCell ref="R6:T7"/>
    <mergeCell ref="U6:W7"/>
    <mergeCell ref="X6:Y7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65CB-4739-4C3A-8510-0B3B7EF9DCA7}">
  <sheetPr>
    <pageSetUpPr fitToPage="1"/>
  </sheetPr>
  <dimension ref="A1:AH64"/>
  <sheetViews>
    <sheetView workbookViewId="0">
      <selection activeCell="N40" sqref="N40"/>
    </sheetView>
  </sheetViews>
  <sheetFormatPr baseColWidth="10" defaultColWidth="9" defaultRowHeight="14"/>
  <cols>
    <col min="1" max="1" width="6.6640625" style="4" customWidth="1"/>
    <col min="2" max="3" width="13.33203125" style="4" customWidth="1"/>
    <col min="4" max="4" width="12.6640625" style="4" hidden="1" customWidth="1"/>
    <col min="5" max="6" width="12.6640625" style="4" customWidth="1"/>
    <col min="7" max="7" width="12.6640625" style="4" hidden="1" customWidth="1"/>
    <col min="8" max="8" width="12.6640625" style="4" customWidth="1"/>
    <col min="9" max="10" width="12.6640625" style="4" hidden="1" customWidth="1"/>
    <col min="11" max="11" width="12.6640625" style="4" customWidth="1"/>
    <col min="12" max="12" width="6.6640625" style="2" customWidth="1"/>
    <col min="13" max="13" width="6.5" style="2" customWidth="1"/>
    <col min="14" max="16" width="6.6640625" style="2" customWidth="1"/>
    <col min="17" max="17" width="6.6640625" style="3" customWidth="1"/>
    <col min="18" max="20" width="6.6640625" style="2" customWidth="1"/>
    <col min="21" max="27" width="6.6640625" style="4" customWidth="1"/>
    <col min="28" max="33" width="3.6640625" style="4" customWidth="1"/>
    <col min="34" max="34" width="6.6640625" style="4" customWidth="1"/>
    <col min="35" max="35" width="8.6640625" style="4" customWidth="1"/>
    <col min="36" max="36" width="9" style="4"/>
    <col min="37" max="37" width="3.6640625" style="4" customWidth="1"/>
    <col min="38" max="16384" width="9" style="4"/>
  </cols>
  <sheetData>
    <row r="1" spans="1:34" ht="26.25" customHeight="1">
      <c r="A1" s="1" t="s">
        <v>71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34" ht="18" customHeight="1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34" ht="24" customHeight="1" thickBot="1">
      <c r="A3" s="6" t="s">
        <v>0</v>
      </c>
      <c r="B3" s="377" t="s">
        <v>67</v>
      </c>
      <c r="C3" s="378"/>
      <c r="D3" s="5"/>
      <c r="E3" s="5"/>
      <c r="F3" s="5"/>
      <c r="G3" s="5"/>
      <c r="H3" s="5"/>
      <c r="I3" s="5"/>
      <c r="J3" s="5"/>
      <c r="K3" s="5"/>
      <c r="P3" s="4"/>
      <c r="Q3" s="4"/>
      <c r="R3" s="4"/>
      <c r="S3" s="4"/>
      <c r="T3" s="4"/>
    </row>
    <row r="4" spans="1:34" ht="9" customHeight="1">
      <c r="A4" s="7"/>
      <c r="B4" s="7"/>
      <c r="C4" s="7"/>
      <c r="D4" s="5"/>
      <c r="E4" s="5"/>
      <c r="F4" s="5"/>
      <c r="G4" s="5"/>
      <c r="H4" s="5"/>
      <c r="I4" s="5"/>
      <c r="J4" s="5"/>
      <c r="K4" s="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</row>
    <row r="5" spans="1:34" ht="18" hidden="1" customHeight="1">
      <c r="A5" s="5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34" ht="12" hidden="1" customHeight="1">
      <c r="A6" s="247" t="s">
        <v>2</v>
      </c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248"/>
      <c r="M6" s="248"/>
      <c r="N6" s="248"/>
      <c r="O6" s="248"/>
      <c r="P6" s="248"/>
      <c r="Q6" s="249" t="s">
        <v>3</v>
      </c>
      <c r="R6" s="249"/>
      <c r="S6" s="9" t="s">
        <v>4</v>
      </c>
      <c r="T6" s="9"/>
      <c r="U6" s="9"/>
      <c r="V6" s="10"/>
      <c r="W6" s="11"/>
      <c r="X6" s="11"/>
      <c r="Y6" s="11"/>
      <c r="Z6" s="11"/>
      <c r="AA6" s="11"/>
      <c r="AB6" s="11"/>
    </row>
    <row r="7" spans="1:34" ht="12" hidden="1" customHeight="1">
      <c r="A7" s="12">
        <v>1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13" t="s">
        <v>5</v>
      </c>
      <c r="M7" s="14">
        <v>15</v>
      </c>
      <c r="N7" s="15"/>
      <c r="O7" s="16"/>
      <c r="P7" s="13" t="s">
        <v>6</v>
      </c>
      <c r="Q7" s="260">
        <v>15</v>
      </c>
      <c r="R7" s="260"/>
      <c r="S7" s="261">
        <v>0.25</v>
      </c>
      <c r="T7" s="261"/>
      <c r="U7" s="261"/>
      <c r="V7" s="262"/>
      <c r="W7" s="17"/>
      <c r="X7" s="17"/>
      <c r="Y7" s="17"/>
      <c r="Z7" s="17"/>
      <c r="AA7" s="17"/>
      <c r="AB7" s="11"/>
    </row>
    <row r="8" spans="1:34" ht="12" hidden="1" customHeight="1">
      <c r="A8" s="18">
        <v>16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19" t="s">
        <v>5</v>
      </c>
      <c r="M8" s="20">
        <v>30</v>
      </c>
      <c r="N8" s="21"/>
      <c r="O8" s="22"/>
      <c r="P8" s="19" t="s">
        <v>6</v>
      </c>
      <c r="Q8" s="263">
        <v>30</v>
      </c>
      <c r="R8" s="263"/>
      <c r="S8" s="264">
        <v>0.5</v>
      </c>
      <c r="T8" s="264"/>
      <c r="U8" s="264"/>
      <c r="V8" s="265"/>
      <c r="W8" s="17"/>
      <c r="X8" s="17"/>
      <c r="Y8" s="17"/>
      <c r="Z8" s="17"/>
      <c r="AA8" s="17"/>
    </row>
    <row r="9" spans="1:34" ht="12" hidden="1" customHeight="1">
      <c r="A9" s="18">
        <v>31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19" t="s">
        <v>5</v>
      </c>
      <c r="M9" s="20">
        <v>45</v>
      </c>
      <c r="N9" s="21"/>
      <c r="O9" s="22"/>
      <c r="P9" s="19" t="s">
        <v>6</v>
      </c>
      <c r="Q9" s="263">
        <v>45</v>
      </c>
      <c r="R9" s="263"/>
      <c r="S9" s="264">
        <v>0.75</v>
      </c>
      <c r="T9" s="264"/>
      <c r="U9" s="264"/>
      <c r="V9" s="265"/>
      <c r="W9" s="17"/>
      <c r="X9" s="17"/>
      <c r="Y9" s="17"/>
      <c r="Z9" s="17"/>
      <c r="AA9" s="17"/>
    </row>
    <row r="10" spans="1:34" ht="12" hidden="1" customHeight="1">
      <c r="A10" s="18">
        <v>46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19" t="s">
        <v>5</v>
      </c>
      <c r="M10" s="20">
        <v>59</v>
      </c>
      <c r="N10" s="21"/>
      <c r="O10" s="22"/>
      <c r="P10" s="19" t="s">
        <v>6</v>
      </c>
      <c r="Q10" s="263">
        <v>0</v>
      </c>
      <c r="R10" s="263"/>
      <c r="S10" s="264">
        <v>1</v>
      </c>
      <c r="T10" s="264"/>
      <c r="U10" s="264"/>
      <c r="V10" s="265"/>
      <c r="W10" s="17"/>
      <c r="X10" s="17"/>
      <c r="Y10" s="17"/>
      <c r="Z10" s="17"/>
      <c r="AA10" s="17"/>
    </row>
    <row r="11" spans="1:34" ht="12" hidden="1" customHeight="1">
      <c r="A11" s="23">
        <v>0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24" t="s">
        <v>7</v>
      </c>
      <c r="M11" s="25"/>
      <c r="N11" s="26"/>
      <c r="O11" s="27"/>
      <c r="P11" s="24"/>
      <c r="Q11" s="268">
        <v>0</v>
      </c>
      <c r="R11" s="268"/>
      <c r="S11" s="269">
        <v>0</v>
      </c>
      <c r="T11" s="269"/>
      <c r="U11" s="269"/>
      <c r="V11" s="270"/>
      <c r="W11" s="17"/>
      <c r="X11" s="17"/>
      <c r="Y11" s="17"/>
      <c r="Z11" s="17"/>
      <c r="AA11" s="17"/>
    </row>
    <row r="12" spans="1:34" ht="12" hidden="1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9"/>
      <c r="M12" s="28"/>
      <c r="N12" s="28"/>
      <c r="O12" s="28"/>
      <c r="P12" s="29"/>
      <c r="Q12" s="30"/>
      <c r="R12" s="30"/>
      <c r="S12" s="31"/>
      <c r="T12" s="31"/>
      <c r="U12" s="31"/>
      <c r="V12" s="31"/>
      <c r="W12" s="17"/>
      <c r="X12" s="17"/>
      <c r="Y12" s="17"/>
      <c r="Z12" s="17"/>
      <c r="AA12" s="17"/>
      <c r="AB12" s="32"/>
      <c r="AC12" s="32"/>
      <c r="AD12" s="32"/>
      <c r="AE12" s="33"/>
      <c r="AF12" s="33"/>
      <c r="AG12" s="33"/>
      <c r="AH12" s="43"/>
    </row>
    <row r="13" spans="1:34" ht="12" hidden="1" customHeight="1">
      <c r="A13" s="247" t="s">
        <v>8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248"/>
      <c r="M13" s="248"/>
      <c r="N13" s="248"/>
      <c r="O13" s="248"/>
      <c r="P13" s="248"/>
      <c r="Q13" s="249" t="s">
        <v>3</v>
      </c>
      <c r="R13" s="283"/>
      <c r="S13" s="11"/>
      <c r="T13" s="11"/>
      <c r="U13" s="11"/>
    </row>
    <row r="14" spans="1:34" ht="12" hidden="1" customHeight="1">
      <c r="A14" s="12">
        <v>0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13" t="s">
        <v>5</v>
      </c>
      <c r="M14" s="14">
        <v>14</v>
      </c>
      <c r="N14" s="15"/>
      <c r="O14" s="16"/>
      <c r="P14" s="13" t="s">
        <v>6</v>
      </c>
      <c r="Q14" s="260">
        <v>0</v>
      </c>
      <c r="R14" s="293"/>
      <c r="S14" s="17"/>
      <c r="T14" s="17"/>
      <c r="U14" s="17"/>
    </row>
    <row r="15" spans="1:34" ht="12" hidden="1" customHeight="1">
      <c r="A15" s="18">
        <v>15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19" t="s">
        <v>5</v>
      </c>
      <c r="M15" s="20">
        <v>29</v>
      </c>
      <c r="N15" s="21"/>
      <c r="O15" s="22"/>
      <c r="P15" s="19" t="s">
        <v>6</v>
      </c>
      <c r="Q15" s="263">
        <v>15</v>
      </c>
      <c r="R15" s="294"/>
      <c r="S15" s="17"/>
      <c r="T15" s="17"/>
      <c r="U15" s="17"/>
    </row>
    <row r="16" spans="1:34" ht="12" hidden="1" customHeight="1">
      <c r="A16" s="18">
        <v>30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19" t="s">
        <v>5</v>
      </c>
      <c r="M16" s="20">
        <v>44</v>
      </c>
      <c r="N16" s="21"/>
      <c r="O16" s="22"/>
      <c r="P16" s="19" t="s">
        <v>6</v>
      </c>
      <c r="Q16" s="263">
        <v>30</v>
      </c>
      <c r="R16" s="294"/>
      <c r="S16" s="17"/>
      <c r="T16" s="17"/>
      <c r="U16" s="17"/>
    </row>
    <row r="17" spans="1:21" ht="12" hidden="1" customHeight="1">
      <c r="A17" s="23">
        <v>45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24" t="s">
        <v>5</v>
      </c>
      <c r="M17" s="25">
        <v>59</v>
      </c>
      <c r="N17" s="26"/>
      <c r="O17" s="27"/>
      <c r="P17" s="24" t="s">
        <v>6</v>
      </c>
      <c r="Q17" s="268">
        <v>45</v>
      </c>
      <c r="R17" s="295"/>
      <c r="S17" s="17"/>
      <c r="T17" s="17"/>
      <c r="U17" s="17"/>
    </row>
    <row r="18" spans="1:21" ht="9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  <c r="Q18" s="34"/>
      <c r="R18" s="34"/>
      <c r="S18" s="34"/>
      <c r="T18" s="34"/>
    </row>
    <row r="19" spans="1:21" ht="18" customHeight="1" thickBot="1">
      <c r="A19" s="5" t="s">
        <v>9</v>
      </c>
      <c r="B19" s="5"/>
      <c r="C19" s="5"/>
      <c r="D19" s="5"/>
      <c r="E19" s="5"/>
      <c r="F19" s="5"/>
      <c r="G19" s="5"/>
      <c r="H19" s="5"/>
      <c r="I19" s="5"/>
      <c r="J19" s="5"/>
      <c r="K19" s="5"/>
      <c r="Q19" s="35"/>
      <c r="R19" s="35"/>
      <c r="S19" s="35"/>
      <c r="T19" s="35"/>
    </row>
    <row r="20" spans="1:21" ht="16" customHeight="1">
      <c r="A20" s="371" t="s">
        <v>10</v>
      </c>
      <c r="B20" s="371" t="s">
        <v>24</v>
      </c>
      <c r="C20" s="371" t="s">
        <v>16</v>
      </c>
      <c r="D20" s="374" t="s">
        <v>19</v>
      </c>
      <c r="E20" s="373" t="s">
        <v>26</v>
      </c>
      <c r="F20" s="371" t="s">
        <v>25</v>
      </c>
      <c r="G20" s="369" t="s">
        <v>27</v>
      </c>
      <c r="H20" s="371" t="s">
        <v>27</v>
      </c>
      <c r="I20" s="65"/>
      <c r="J20" s="373" t="s">
        <v>17</v>
      </c>
      <c r="K20" s="371" t="s">
        <v>17</v>
      </c>
      <c r="L20" s="4"/>
      <c r="M20" s="4"/>
      <c r="N20" s="4"/>
      <c r="O20" s="4"/>
      <c r="P20" s="4"/>
      <c r="Q20" s="4"/>
      <c r="R20" s="4"/>
      <c r="S20" s="4"/>
      <c r="T20" s="4"/>
    </row>
    <row r="21" spans="1:21" ht="16" customHeight="1">
      <c r="A21" s="372"/>
      <c r="B21" s="372"/>
      <c r="C21" s="372"/>
      <c r="D21" s="375"/>
      <c r="E21" s="332"/>
      <c r="F21" s="372"/>
      <c r="G21" s="370"/>
      <c r="H21" s="372"/>
      <c r="I21" s="66"/>
      <c r="J21" s="332"/>
      <c r="K21" s="372"/>
      <c r="L21" s="43" t="s">
        <v>23</v>
      </c>
      <c r="M21" s="43" t="s">
        <v>18</v>
      </c>
      <c r="N21" s="43" t="s">
        <v>21</v>
      </c>
      <c r="O21" s="43" t="s">
        <v>22</v>
      </c>
      <c r="P21" s="4"/>
      <c r="Q21" s="4"/>
      <c r="R21" s="4"/>
      <c r="S21" s="4"/>
      <c r="T21" s="4"/>
    </row>
    <row r="22" spans="1:21" ht="17.5" customHeight="1">
      <c r="A22" s="36">
        <v>44228</v>
      </c>
      <c r="B22" s="50">
        <v>0.41666666666666669</v>
      </c>
      <c r="C22" s="50">
        <v>0.80208333333333337</v>
      </c>
      <c r="D22" s="52">
        <f>C22-B22</f>
        <v>0.38541666666666669</v>
      </c>
      <c r="E22" s="51">
        <f>IF(D22&gt;0,D22,"0:00")</f>
        <v>0.38541666666666669</v>
      </c>
      <c r="F22" s="78">
        <v>4.1666666666666664E-2</v>
      </c>
      <c r="G22" s="64">
        <f t="shared" ref="G22:G52" si="0">E22-F22</f>
        <v>0.34375</v>
      </c>
      <c r="H22" s="63">
        <f>IF(G22&gt;0,G22,"")</f>
        <v>0.34375</v>
      </c>
      <c r="I22" s="62">
        <v>0.33333333333333331</v>
      </c>
      <c r="J22" s="69">
        <f t="shared" ref="J22" si="1">G22-I22</f>
        <v>1.0416666666666685E-2</v>
      </c>
      <c r="K22" s="63">
        <f t="shared" ref="K22:K52" si="2">IF(J22&gt;0,J22,"")</f>
        <v>1.0416666666666685E-2</v>
      </c>
      <c r="L22" s="80" t="str">
        <f t="shared" ref="L22:L24" si="3">IF(C22&gt;TIME(22,0,0),C22-TIME(22,0,0),"")</f>
        <v/>
      </c>
      <c r="M22" s="4"/>
      <c r="N22" s="4"/>
      <c r="O22" s="55"/>
      <c r="P22" s="4"/>
      <c r="Q22" s="4"/>
      <c r="R22" s="4"/>
      <c r="S22" s="4"/>
      <c r="T22" s="4"/>
    </row>
    <row r="23" spans="1:21" ht="17.5" customHeight="1">
      <c r="A23" s="36" t="s">
        <v>36</v>
      </c>
      <c r="B23" s="50">
        <v>0.41666666666666669</v>
      </c>
      <c r="C23" s="50">
        <v>0.80208333333333337</v>
      </c>
      <c r="D23" s="52">
        <f t="shared" ref="D23:D52" si="4">C23-B23</f>
        <v>0.38541666666666669</v>
      </c>
      <c r="E23" s="51">
        <f>IF(D23&gt;0,D23,"0:00")</f>
        <v>0.38541666666666669</v>
      </c>
      <c r="F23" s="78">
        <v>4.1666666666666664E-2</v>
      </c>
      <c r="G23" s="64">
        <f t="shared" si="0"/>
        <v>0.34375</v>
      </c>
      <c r="H23" s="68">
        <f t="shared" ref="H23:H52" si="5">IF(G23&gt;0,G23,"")</f>
        <v>0.34375</v>
      </c>
      <c r="I23" s="62">
        <v>0.33333333333333331</v>
      </c>
      <c r="J23" s="70">
        <f>G23-I23</f>
        <v>1.0416666666666685E-2</v>
      </c>
      <c r="K23" s="68">
        <f t="shared" si="2"/>
        <v>1.0416666666666685E-2</v>
      </c>
      <c r="L23" s="80" t="str">
        <f t="shared" si="3"/>
        <v/>
      </c>
      <c r="M23" s="4"/>
      <c r="N23" s="4"/>
      <c r="O23" s="55"/>
      <c r="P23" s="4"/>
      <c r="Q23" s="4"/>
      <c r="R23" s="4"/>
      <c r="S23" s="4"/>
      <c r="T23" s="4"/>
    </row>
    <row r="24" spans="1:21" ht="17.5" customHeight="1">
      <c r="A24" s="36" t="s">
        <v>37</v>
      </c>
      <c r="B24" s="50">
        <v>0.41666666666666669</v>
      </c>
      <c r="C24" s="50">
        <v>0.79166666666666663</v>
      </c>
      <c r="D24" s="52">
        <f t="shared" si="4"/>
        <v>0.37499999999999994</v>
      </c>
      <c r="E24" s="51">
        <f t="shared" ref="E24:E52" si="6">IF(D24&gt;0,D24,"0:00")</f>
        <v>0.37499999999999994</v>
      </c>
      <c r="F24" s="78">
        <v>4.1666666666666664E-2</v>
      </c>
      <c r="G24" s="64">
        <f t="shared" si="0"/>
        <v>0.33333333333333326</v>
      </c>
      <c r="H24" s="63">
        <f t="shared" si="5"/>
        <v>0.33333333333333326</v>
      </c>
      <c r="I24" s="67">
        <v>0.33333333333333331</v>
      </c>
      <c r="J24" s="69">
        <f t="shared" ref="J24:J52" si="7">G24-I24</f>
        <v>0</v>
      </c>
      <c r="K24" s="63" t="str">
        <f t="shared" si="2"/>
        <v/>
      </c>
      <c r="L24" s="80" t="str">
        <f t="shared" si="3"/>
        <v/>
      </c>
      <c r="M24" s="4"/>
      <c r="N24" s="4"/>
      <c r="O24" s="55"/>
      <c r="P24" s="4"/>
      <c r="Q24" s="4"/>
      <c r="R24" s="4"/>
      <c r="S24" s="4"/>
      <c r="T24" s="4"/>
    </row>
    <row r="25" spans="1:21" ht="17.5" customHeight="1">
      <c r="A25" s="36" t="s">
        <v>38</v>
      </c>
      <c r="B25" s="50">
        <v>0.41666666666666669</v>
      </c>
      <c r="C25" s="50">
        <v>0.82291666666666663</v>
      </c>
      <c r="D25" s="52">
        <f t="shared" si="4"/>
        <v>0.40624999999999994</v>
      </c>
      <c r="E25" s="51">
        <f t="shared" si="6"/>
        <v>0.40624999999999994</v>
      </c>
      <c r="F25" s="78">
        <v>4.1666666666666664E-2</v>
      </c>
      <c r="G25" s="64">
        <f t="shared" si="0"/>
        <v>0.36458333333333326</v>
      </c>
      <c r="H25" s="63">
        <f t="shared" si="5"/>
        <v>0.36458333333333326</v>
      </c>
      <c r="I25" s="67">
        <v>0.33333333333333331</v>
      </c>
      <c r="J25" s="69">
        <f t="shared" si="7"/>
        <v>3.1249999999999944E-2</v>
      </c>
      <c r="K25" s="63">
        <f t="shared" si="2"/>
        <v>3.1249999999999944E-2</v>
      </c>
      <c r="L25" s="80" t="str">
        <f>IF(C25&gt;TIME(22,0,0),C25-TIME(22,0,0),"")</f>
        <v/>
      </c>
      <c r="M25" s="4"/>
      <c r="N25" s="4"/>
      <c r="O25" s="55"/>
      <c r="P25" s="4"/>
      <c r="Q25" s="4"/>
      <c r="R25" s="4"/>
      <c r="S25" s="4"/>
      <c r="T25" s="4"/>
    </row>
    <row r="26" spans="1:21" ht="17.5" customHeight="1">
      <c r="A26" s="36" t="s">
        <v>39</v>
      </c>
      <c r="B26" s="50">
        <v>0.41666666666666669</v>
      </c>
      <c r="C26" s="50">
        <v>0.79166666666666663</v>
      </c>
      <c r="D26" s="52">
        <f t="shared" si="4"/>
        <v>0.37499999999999994</v>
      </c>
      <c r="E26" s="51">
        <f t="shared" si="6"/>
        <v>0.37499999999999994</v>
      </c>
      <c r="F26" s="78">
        <v>4.1666666666666664E-2</v>
      </c>
      <c r="G26" s="64">
        <f t="shared" si="0"/>
        <v>0.33333333333333326</v>
      </c>
      <c r="H26" s="63">
        <f t="shared" si="5"/>
        <v>0.33333333333333326</v>
      </c>
      <c r="I26" s="67">
        <v>0.33333333333333331</v>
      </c>
      <c r="J26" s="69">
        <f t="shared" si="7"/>
        <v>0</v>
      </c>
      <c r="K26" s="63" t="str">
        <f t="shared" si="2"/>
        <v/>
      </c>
      <c r="L26" s="80" t="str">
        <f t="shared" ref="L26:L52" si="8">IF(C26&gt;TIME(22,0,0),C26-TIME(22,0,0),"")</f>
        <v/>
      </c>
      <c r="M26" s="4"/>
      <c r="N26" s="4"/>
      <c r="O26" s="55"/>
      <c r="P26" s="4"/>
      <c r="Q26" s="4"/>
      <c r="R26" s="4"/>
      <c r="S26" s="4"/>
      <c r="T26" s="4"/>
    </row>
    <row r="27" spans="1:21" ht="17.5" customHeight="1">
      <c r="A27" s="36" t="s">
        <v>40</v>
      </c>
      <c r="B27" s="50"/>
      <c r="C27" s="50"/>
      <c r="D27" s="52">
        <f t="shared" si="4"/>
        <v>0</v>
      </c>
      <c r="E27" s="51" t="str">
        <f t="shared" si="6"/>
        <v>0:00</v>
      </c>
      <c r="F27" s="78"/>
      <c r="G27" s="64">
        <f t="shared" si="0"/>
        <v>0</v>
      </c>
      <c r="H27" s="63" t="str">
        <f t="shared" si="5"/>
        <v/>
      </c>
      <c r="I27" s="67">
        <v>0.33333333333333331</v>
      </c>
      <c r="J27" s="69">
        <f t="shared" si="7"/>
        <v>-0.33333333333333331</v>
      </c>
      <c r="K27" s="63" t="str">
        <f t="shared" si="2"/>
        <v/>
      </c>
      <c r="L27" s="80" t="str">
        <f t="shared" si="8"/>
        <v/>
      </c>
      <c r="M27" s="4"/>
      <c r="N27" s="4"/>
      <c r="O27" s="55"/>
      <c r="P27" s="4"/>
      <c r="Q27" s="4"/>
      <c r="R27" s="4"/>
      <c r="S27" s="4"/>
      <c r="T27" s="4"/>
    </row>
    <row r="28" spans="1:21" ht="17.5" customHeight="1">
      <c r="A28" s="36" t="s">
        <v>41</v>
      </c>
      <c r="B28" s="50"/>
      <c r="C28" s="50"/>
      <c r="D28" s="52">
        <f t="shared" si="4"/>
        <v>0</v>
      </c>
      <c r="E28" s="51" t="str">
        <f t="shared" si="6"/>
        <v>0:00</v>
      </c>
      <c r="F28" s="78"/>
      <c r="G28" s="64">
        <f t="shared" si="0"/>
        <v>0</v>
      </c>
      <c r="H28" s="63" t="str">
        <f t="shared" si="5"/>
        <v/>
      </c>
      <c r="I28" s="67">
        <v>0.33333333333333331</v>
      </c>
      <c r="J28" s="69">
        <f t="shared" si="7"/>
        <v>-0.33333333333333331</v>
      </c>
      <c r="K28" s="63" t="str">
        <f t="shared" si="2"/>
        <v/>
      </c>
      <c r="L28" s="80" t="str">
        <f t="shared" si="8"/>
        <v/>
      </c>
      <c r="M28" s="4"/>
      <c r="N28" s="4"/>
      <c r="O28" s="55"/>
      <c r="P28" s="4"/>
      <c r="Q28" s="4"/>
      <c r="R28" s="4"/>
      <c r="S28" s="4"/>
      <c r="T28" s="4"/>
    </row>
    <row r="29" spans="1:21" ht="17.5" customHeight="1">
      <c r="A29" s="36" t="s">
        <v>42</v>
      </c>
      <c r="B29" s="50">
        <v>0.41666666666666669</v>
      </c>
      <c r="C29" s="50">
        <v>0.84375</v>
      </c>
      <c r="D29" s="52">
        <f t="shared" si="4"/>
        <v>0.42708333333333331</v>
      </c>
      <c r="E29" s="51">
        <f t="shared" si="6"/>
        <v>0.42708333333333331</v>
      </c>
      <c r="F29" s="78">
        <v>4.1666666666666664E-2</v>
      </c>
      <c r="G29" s="64">
        <f t="shared" si="0"/>
        <v>0.38541666666666663</v>
      </c>
      <c r="H29" s="63">
        <f t="shared" si="5"/>
        <v>0.38541666666666663</v>
      </c>
      <c r="I29" s="67">
        <v>0.33333333333333331</v>
      </c>
      <c r="J29" s="69">
        <f t="shared" si="7"/>
        <v>5.2083333333333315E-2</v>
      </c>
      <c r="K29" s="63">
        <f t="shared" si="2"/>
        <v>5.2083333333333315E-2</v>
      </c>
      <c r="L29" s="80" t="str">
        <f t="shared" si="8"/>
        <v/>
      </c>
      <c r="M29" s="4"/>
      <c r="N29" s="4"/>
      <c r="O29" s="55"/>
      <c r="P29" s="4"/>
      <c r="Q29" s="4"/>
      <c r="R29" s="4"/>
      <c r="S29" s="4"/>
      <c r="T29" s="4"/>
    </row>
    <row r="30" spans="1:21" ht="17.5" customHeight="1">
      <c r="A30" s="36" t="s">
        <v>43</v>
      </c>
      <c r="B30" s="50">
        <v>0.41666666666666669</v>
      </c>
      <c r="C30" s="50">
        <v>0.90625</v>
      </c>
      <c r="D30" s="52">
        <f t="shared" si="4"/>
        <v>0.48958333333333331</v>
      </c>
      <c r="E30" s="51">
        <f t="shared" si="6"/>
        <v>0.48958333333333331</v>
      </c>
      <c r="F30" s="78">
        <v>4.1666666666666664E-2</v>
      </c>
      <c r="G30" s="64">
        <f t="shared" si="0"/>
        <v>0.44791666666666663</v>
      </c>
      <c r="H30" s="63">
        <f t="shared" si="5"/>
        <v>0.44791666666666663</v>
      </c>
      <c r="I30" s="67">
        <v>0.33333333333333331</v>
      </c>
      <c r="J30" s="69">
        <f t="shared" si="7"/>
        <v>0.11458333333333331</v>
      </c>
      <c r="K30" s="63">
        <f t="shared" si="2"/>
        <v>0.11458333333333331</v>
      </c>
      <c r="L30" s="80" t="str">
        <f t="shared" si="8"/>
        <v/>
      </c>
      <c r="M30" s="43"/>
      <c r="N30" s="4"/>
      <c r="O30" s="55"/>
      <c r="P30" s="4"/>
      <c r="Q30" s="4"/>
      <c r="R30" s="4"/>
      <c r="S30" s="4"/>
      <c r="T30" s="4"/>
    </row>
    <row r="31" spans="1:21" ht="17.5" customHeight="1">
      <c r="A31" s="36" t="s">
        <v>44</v>
      </c>
      <c r="B31" s="50">
        <v>0.39583333333333331</v>
      </c>
      <c r="C31" s="50">
        <v>0.84375</v>
      </c>
      <c r="D31" s="52">
        <f t="shared" si="4"/>
        <v>0.44791666666666669</v>
      </c>
      <c r="E31" s="51">
        <f t="shared" si="6"/>
        <v>0.44791666666666669</v>
      </c>
      <c r="F31" s="78">
        <v>4.1666666666666664E-2</v>
      </c>
      <c r="G31" s="64">
        <f t="shared" si="0"/>
        <v>0.40625</v>
      </c>
      <c r="H31" s="63">
        <f t="shared" si="5"/>
        <v>0.40625</v>
      </c>
      <c r="I31" s="67">
        <v>0.33333333333333331</v>
      </c>
      <c r="J31" s="69">
        <f t="shared" si="7"/>
        <v>7.2916666666666685E-2</v>
      </c>
      <c r="K31" s="63">
        <f t="shared" si="2"/>
        <v>7.2916666666666685E-2</v>
      </c>
      <c r="L31" s="80" t="str">
        <f t="shared" si="8"/>
        <v/>
      </c>
      <c r="M31" s="43"/>
      <c r="N31" s="4"/>
      <c r="O31" s="55"/>
      <c r="P31" s="4"/>
      <c r="Q31" s="4"/>
      <c r="R31" s="4"/>
      <c r="S31" s="4"/>
      <c r="T31" s="4"/>
    </row>
    <row r="32" spans="1:21" ht="17.5" customHeight="1">
      <c r="A32" s="36" t="s">
        <v>45</v>
      </c>
      <c r="B32" s="50"/>
      <c r="C32" s="50"/>
      <c r="D32" s="52">
        <f t="shared" si="4"/>
        <v>0</v>
      </c>
      <c r="E32" s="51" t="str">
        <f t="shared" si="6"/>
        <v>0:00</v>
      </c>
      <c r="F32" s="78"/>
      <c r="G32" s="64">
        <f t="shared" si="0"/>
        <v>0</v>
      </c>
      <c r="H32" s="63" t="str">
        <f t="shared" si="5"/>
        <v/>
      </c>
      <c r="I32" s="67">
        <v>0.33333333333333331</v>
      </c>
      <c r="J32" s="69">
        <f t="shared" si="7"/>
        <v>-0.33333333333333331</v>
      </c>
      <c r="K32" s="63" t="str">
        <f t="shared" si="2"/>
        <v/>
      </c>
      <c r="L32" s="80" t="str">
        <f t="shared" si="8"/>
        <v/>
      </c>
      <c r="M32" s="4"/>
      <c r="N32" s="4"/>
      <c r="O32" s="55"/>
      <c r="P32" s="4"/>
      <c r="Q32" s="4"/>
      <c r="R32" s="4"/>
      <c r="S32" s="4"/>
      <c r="T32" s="4"/>
    </row>
    <row r="33" spans="1:20" ht="17.5" customHeight="1">
      <c r="A33" s="36" t="s">
        <v>46</v>
      </c>
      <c r="B33" s="50">
        <v>0.39583333333333331</v>
      </c>
      <c r="C33" s="50">
        <v>0.90625</v>
      </c>
      <c r="D33" s="52">
        <f t="shared" si="4"/>
        <v>0.51041666666666674</v>
      </c>
      <c r="E33" s="51">
        <f t="shared" si="6"/>
        <v>0.51041666666666674</v>
      </c>
      <c r="F33" s="78">
        <v>4.1666666666666664E-2</v>
      </c>
      <c r="G33" s="64">
        <f t="shared" si="0"/>
        <v>0.46875000000000006</v>
      </c>
      <c r="H33" s="63">
        <f t="shared" si="5"/>
        <v>0.46875000000000006</v>
      </c>
      <c r="I33" s="67">
        <v>0.33333333333333331</v>
      </c>
      <c r="J33" s="69">
        <f t="shared" si="7"/>
        <v>0.13541666666666674</v>
      </c>
      <c r="K33" s="63">
        <f t="shared" si="2"/>
        <v>0.13541666666666674</v>
      </c>
      <c r="L33" s="80" t="str">
        <f t="shared" si="8"/>
        <v/>
      </c>
      <c r="M33" s="43"/>
      <c r="N33" s="4"/>
      <c r="O33" s="55"/>
      <c r="P33" s="4"/>
      <c r="Q33" s="4"/>
      <c r="R33" s="4"/>
      <c r="S33" s="4"/>
      <c r="T33" s="4"/>
    </row>
    <row r="34" spans="1:20" ht="17.5" customHeight="1">
      <c r="A34" s="36" t="s">
        <v>47</v>
      </c>
      <c r="B34" s="50"/>
      <c r="C34" s="50"/>
      <c r="D34" s="52">
        <f t="shared" si="4"/>
        <v>0</v>
      </c>
      <c r="E34" s="51" t="str">
        <f t="shared" si="6"/>
        <v>0:00</v>
      </c>
      <c r="F34" s="78"/>
      <c r="G34" s="64">
        <f t="shared" si="0"/>
        <v>0</v>
      </c>
      <c r="H34" s="63" t="str">
        <f t="shared" si="5"/>
        <v/>
      </c>
      <c r="I34" s="67">
        <v>0.33333333333333331</v>
      </c>
      <c r="J34" s="69">
        <f t="shared" si="7"/>
        <v>-0.33333333333333331</v>
      </c>
      <c r="K34" s="63" t="str">
        <f t="shared" si="2"/>
        <v/>
      </c>
      <c r="L34" s="80" t="str">
        <f t="shared" si="8"/>
        <v/>
      </c>
      <c r="M34" s="43"/>
      <c r="N34" s="4"/>
      <c r="O34" s="55"/>
      <c r="P34" s="4"/>
      <c r="Q34" s="4"/>
      <c r="R34" s="4"/>
      <c r="S34" s="4"/>
      <c r="T34" s="4"/>
    </row>
    <row r="35" spans="1:20" ht="17.5" customHeight="1">
      <c r="A35" s="36" t="s">
        <v>48</v>
      </c>
      <c r="B35" s="50"/>
      <c r="C35" s="50"/>
      <c r="D35" s="52">
        <f t="shared" si="4"/>
        <v>0</v>
      </c>
      <c r="E35" s="51" t="str">
        <f t="shared" si="6"/>
        <v>0:00</v>
      </c>
      <c r="F35" s="78"/>
      <c r="G35" s="64">
        <f t="shared" si="0"/>
        <v>0</v>
      </c>
      <c r="H35" s="63" t="str">
        <f t="shared" si="5"/>
        <v/>
      </c>
      <c r="I35" s="67">
        <v>0.33333333333333331</v>
      </c>
      <c r="J35" s="69">
        <f t="shared" si="7"/>
        <v>-0.33333333333333331</v>
      </c>
      <c r="K35" s="63" t="str">
        <f t="shared" si="2"/>
        <v/>
      </c>
      <c r="L35" s="80" t="str">
        <f t="shared" si="8"/>
        <v/>
      </c>
      <c r="M35" s="4"/>
      <c r="N35" s="4"/>
      <c r="O35" s="55"/>
      <c r="P35" s="4"/>
      <c r="Q35" s="4"/>
      <c r="R35" s="4"/>
      <c r="S35" s="4"/>
      <c r="T35" s="4"/>
    </row>
    <row r="36" spans="1:20" ht="17.5" customHeight="1">
      <c r="A36" s="36" t="s">
        <v>49</v>
      </c>
      <c r="B36" s="50">
        <v>0.41666666666666669</v>
      </c>
      <c r="C36" s="50">
        <v>0.85416666666666663</v>
      </c>
      <c r="D36" s="52">
        <f t="shared" si="4"/>
        <v>0.43749999999999994</v>
      </c>
      <c r="E36" s="51">
        <f t="shared" si="6"/>
        <v>0.43749999999999994</v>
      </c>
      <c r="F36" s="78">
        <v>4.1666666666666664E-2</v>
      </c>
      <c r="G36" s="64">
        <f t="shared" si="0"/>
        <v>0.39583333333333326</v>
      </c>
      <c r="H36" s="63">
        <f t="shared" si="5"/>
        <v>0.39583333333333326</v>
      </c>
      <c r="I36" s="67">
        <v>0.33333333333333331</v>
      </c>
      <c r="J36" s="69">
        <f t="shared" si="7"/>
        <v>6.2499999999999944E-2</v>
      </c>
      <c r="K36" s="63">
        <f t="shared" si="2"/>
        <v>6.2499999999999944E-2</v>
      </c>
      <c r="L36" s="80" t="str">
        <f t="shared" si="8"/>
        <v/>
      </c>
      <c r="M36" s="4"/>
      <c r="N36" s="4"/>
      <c r="O36" s="55"/>
      <c r="P36" s="4"/>
      <c r="Q36" s="4"/>
      <c r="R36" s="4"/>
      <c r="S36" s="4"/>
      <c r="T36" s="4"/>
    </row>
    <row r="37" spans="1:20" ht="17.5" customHeight="1">
      <c r="A37" s="36" t="s">
        <v>50</v>
      </c>
      <c r="B37" s="50">
        <v>0.41666666666666669</v>
      </c>
      <c r="C37" s="50">
        <v>0.82291666666666663</v>
      </c>
      <c r="D37" s="52">
        <f t="shared" si="4"/>
        <v>0.40624999999999994</v>
      </c>
      <c r="E37" s="51">
        <f t="shared" si="6"/>
        <v>0.40624999999999994</v>
      </c>
      <c r="F37" s="78">
        <v>4.1666666666666664E-2</v>
      </c>
      <c r="G37" s="64">
        <f t="shared" si="0"/>
        <v>0.36458333333333326</v>
      </c>
      <c r="H37" s="63">
        <f t="shared" si="5"/>
        <v>0.36458333333333326</v>
      </c>
      <c r="I37" s="67">
        <v>0.33333333333333331</v>
      </c>
      <c r="J37" s="69">
        <f t="shared" si="7"/>
        <v>3.1249999999999944E-2</v>
      </c>
      <c r="K37" s="63">
        <f t="shared" si="2"/>
        <v>3.1249999999999944E-2</v>
      </c>
      <c r="L37" s="80" t="str">
        <f t="shared" si="8"/>
        <v/>
      </c>
      <c r="M37" s="4"/>
      <c r="N37" s="4"/>
      <c r="O37" s="55"/>
      <c r="P37" s="4"/>
      <c r="Q37" s="4"/>
      <c r="R37" s="4"/>
      <c r="S37" s="4"/>
      <c r="T37" s="4"/>
    </row>
    <row r="38" spans="1:20" ht="17.5" customHeight="1">
      <c r="A38" s="36" t="s">
        <v>51</v>
      </c>
      <c r="B38" s="50">
        <v>0.40625</v>
      </c>
      <c r="C38" s="50">
        <v>0.88541666666666663</v>
      </c>
      <c r="D38" s="52">
        <f t="shared" si="4"/>
        <v>0.47916666666666663</v>
      </c>
      <c r="E38" s="51">
        <f t="shared" si="6"/>
        <v>0.47916666666666663</v>
      </c>
      <c r="F38" s="78">
        <v>4.1666666666666664E-2</v>
      </c>
      <c r="G38" s="64">
        <f t="shared" si="0"/>
        <v>0.43749999999999994</v>
      </c>
      <c r="H38" s="63">
        <f t="shared" si="5"/>
        <v>0.43749999999999994</v>
      </c>
      <c r="I38" s="67">
        <v>0.33333333333333331</v>
      </c>
      <c r="J38" s="69">
        <f t="shared" si="7"/>
        <v>0.10416666666666663</v>
      </c>
      <c r="K38" s="63">
        <f t="shared" si="2"/>
        <v>0.10416666666666663</v>
      </c>
      <c r="L38" s="80" t="str">
        <f t="shared" si="8"/>
        <v/>
      </c>
      <c r="M38" s="4"/>
      <c r="N38" s="4"/>
      <c r="O38" s="55"/>
      <c r="P38" s="4"/>
      <c r="Q38" s="4"/>
      <c r="R38" s="4"/>
      <c r="S38" s="4"/>
      <c r="T38" s="4"/>
    </row>
    <row r="39" spans="1:20" ht="17.5" customHeight="1">
      <c r="A39" s="36" t="s">
        <v>52</v>
      </c>
      <c r="B39" s="50">
        <v>0.41666666666666669</v>
      </c>
      <c r="C39" s="50">
        <v>0.88541666666666663</v>
      </c>
      <c r="D39" s="52">
        <f t="shared" si="4"/>
        <v>0.46874999999999994</v>
      </c>
      <c r="E39" s="51">
        <f t="shared" si="6"/>
        <v>0.46874999999999994</v>
      </c>
      <c r="F39" s="78">
        <v>4.1666666666666664E-2</v>
      </c>
      <c r="G39" s="64">
        <f t="shared" si="0"/>
        <v>0.42708333333333326</v>
      </c>
      <c r="H39" s="63">
        <f t="shared" si="5"/>
        <v>0.42708333333333326</v>
      </c>
      <c r="I39" s="67">
        <v>0.33333333333333331</v>
      </c>
      <c r="J39" s="69">
        <f t="shared" si="7"/>
        <v>9.3749999999999944E-2</v>
      </c>
      <c r="K39" s="63">
        <f t="shared" si="2"/>
        <v>9.3749999999999944E-2</v>
      </c>
      <c r="L39" s="80" t="str">
        <f t="shared" si="8"/>
        <v/>
      </c>
      <c r="M39" s="4"/>
      <c r="N39" s="4"/>
      <c r="O39" s="55"/>
      <c r="P39" s="4"/>
      <c r="Q39" s="4"/>
      <c r="R39" s="4"/>
      <c r="S39" s="4"/>
      <c r="T39" s="4"/>
    </row>
    <row r="40" spans="1:20" ht="17.5" customHeight="1">
      <c r="A40" s="36" t="s">
        <v>53</v>
      </c>
      <c r="B40" s="50">
        <v>0.41666666666666669</v>
      </c>
      <c r="C40" s="50">
        <v>0.85416666666666663</v>
      </c>
      <c r="D40" s="52">
        <f t="shared" si="4"/>
        <v>0.43749999999999994</v>
      </c>
      <c r="E40" s="51">
        <f t="shared" si="6"/>
        <v>0.43749999999999994</v>
      </c>
      <c r="F40" s="78">
        <v>4.1666666666666664E-2</v>
      </c>
      <c r="G40" s="64">
        <f t="shared" si="0"/>
        <v>0.39583333333333326</v>
      </c>
      <c r="H40" s="63">
        <f t="shared" si="5"/>
        <v>0.39583333333333326</v>
      </c>
      <c r="I40" s="67">
        <v>0.33333333333333331</v>
      </c>
      <c r="J40" s="69">
        <f t="shared" si="7"/>
        <v>6.2499999999999944E-2</v>
      </c>
      <c r="K40" s="63">
        <f t="shared" si="2"/>
        <v>6.2499999999999944E-2</v>
      </c>
      <c r="L40" s="80" t="str">
        <f t="shared" si="8"/>
        <v/>
      </c>
      <c r="M40" s="4"/>
      <c r="N40" s="4"/>
      <c r="O40" s="55"/>
      <c r="P40" s="4"/>
      <c r="Q40" s="4"/>
      <c r="R40" s="4"/>
      <c r="S40" s="4"/>
      <c r="T40" s="4"/>
    </row>
    <row r="41" spans="1:20" ht="17.5" customHeight="1">
      <c r="A41" s="36" t="s">
        <v>54</v>
      </c>
      <c r="B41" s="50"/>
      <c r="C41" s="50"/>
      <c r="D41" s="52">
        <f t="shared" si="4"/>
        <v>0</v>
      </c>
      <c r="E41" s="51" t="str">
        <f t="shared" si="6"/>
        <v>0:00</v>
      </c>
      <c r="F41" s="78"/>
      <c r="G41" s="64">
        <f t="shared" si="0"/>
        <v>0</v>
      </c>
      <c r="H41" s="63" t="str">
        <f t="shared" si="5"/>
        <v/>
      </c>
      <c r="I41" s="67">
        <v>0.33333333333333331</v>
      </c>
      <c r="J41" s="69">
        <f t="shared" si="7"/>
        <v>-0.33333333333333331</v>
      </c>
      <c r="K41" s="63" t="str">
        <f t="shared" si="2"/>
        <v/>
      </c>
      <c r="L41" s="80" t="str">
        <f t="shared" si="8"/>
        <v/>
      </c>
      <c r="M41" s="4"/>
      <c r="N41" s="4"/>
      <c r="O41" s="55"/>
      <c r="P41" s="4"/>
      <c r="Q41" s="4"/>
      <c r="R41" s="4"/>
      <c r="S41" s="4"/>
      <c r="T41" s="4"/>
    </row>
    <row r="42" spans="1:20" ht="17.5" customHeight="1">
      <c r="A42" s="36" t="s">
        <v>55</v>
      </c>
      <c r="B42" s="50"/>
      <c r="C42" s="50"/>
      <c r="D42" s="52">
        <f t="shared" si="4"/>
        <v>0</v>
      </c>
      <c r="E42" s="51" t="str">
        <f t="shared" si="6"/>
        <v>0:00</v>
      </c>
      <c r="F42" s="78"/>
      <c r="G42" s="64">
        <f t="shared" si="0"/>
        <v>0</v>
      </c>
      <c r="H42" s="63" t="str">
        <f t="shared" si="5"/>
        <v/>
      </c>
      <c r="I42" s="67">
        <v>0.33333333333333331</v>
      </c>
      <c r="J42" s="69">
        <f t="shared" si="7"/>
        <v>-0.33333333333333331</v>
      </c>
      <c r="K42" s="63" t="str">
        <f t="shared" si="2"/>
        <v/>
      </c>
      <c r="L42" s="80" t="str">
        <f t="shared" si="8"/>
        <v/>
      </c>
      <c r="M42" s="4"/>
      <c r="N42" s="4"/>
      <c r="O42" s="55"/>
      <c r="P42" s="4"/>
      <c r="Q42" s="4"/>
      <c r="R42" s="4"/>
      <c r="S42" s="4"/>
      <c r="T42" s="4"/>
    </row>
    <row r="43" spans="1:20" ht="17.5" customHeight="1">
      <c r="A43" s="36" t="s">
        <v>56</v>
      </c>
      <c r="B43" s="50">
        <v>0.41666666666666669</v>
      </c>
      <c r="C43" s="50">
        <v>0.88541666666666663</v>
      </c>
      <c r="D43" s="52">
        <f t="shared" si="4"/>
        <v>0.46874999999999994</v>
      </c>
      <c r="E43" s="51">
        <f t="shared" si="6"/>
        <v>0.46874999999999994</v>
      </c>
      <c r="F43" s="78">
        <v>4.1666666666666664E-2</v>
      </c>
      <c r="G43" s="64">
        <f t="shared" si="0"/>
        <v>0.42708333333333326</v>
      </c>
      <c r="H43" s="63">
        <f t="shared" si="5"/>
        <v>0.42708333333333326</v>
      </c>
      <c r="I43" s="67">
        <v>0.33333333333333331</v>
      </c>
      <c r="J43" s="69">
        <f t="shared" si="7"/>
        <v>9.3749999999999944E-2</v>
      </c>
      <c r="K43" s="63">
        <f t="shared" si="2"/>
        <v>9.3749999999999944E-2</v>
      </c>
      <c r="L43" s="80" t="str">
        <f t="shared" si="8"/>
        <v/>
      </c>
      <c r="M43" s="4"/>
      <c r="N43" s="4"/>
      <c r="O43" s="55"/>
      <c r="P43" s="4"/>
      <c r="Q43" s="4"/>
      <c r="R43" s="4"/>
      <c r="S43" s="4"/>
      <c r="T43" s="4"/>
    </row>
    <row r="44" spans="1:20" ht="17.5" customHeight="1">
      <c r="A44" s="36" t="s">
        <v>57</v>
      </c>
      <c r="B44" s="50"/>
      <c r="C44" s="50"/>
      <c r="D44" s="52">
        <f t="shared" si="4"/>
        <v>0</v>
      </c>
      <c r="E44" s="51" t="str">
        <f t="shared" si="6"/>
        <v>0:00</v>
      </c>
      <c r="F44" s="78"/>
      <c r="G44" s="64">
        <f t="shared" si="0"/>
        <v>0</v>
      </c>
      <c r="H44" s="63" t="str">
        <f t="shared" si="5"/>
        <v/>
      </c>
      <c r="I44" s="67">
        <v>0.33333333333333331</v>
      </c>
      <c r="J44" s="69">
        <f t="shared" si="7"/>
        <v>-0.33333333333333331</v>
      </c>
      <c r="K44" s="63" t="str">
        <f t="shared" si="2"/>
        <v/>
      </c>
      <c r="L44" s="80" t="str">
        <f t="shared" si="8"/>
        <v/>
      </c>
      <c r="M44" s="4"/>
      <c r="N44" s="4"/>
      <c r="O44" s="55"/>
      <c r="P44" s="4"/>
      <c r="Q44" s="4"/>
      <c r="R44" s="4"/>
      <c r="S44" s="4"/>
      <c r="T44" s="4"/>
    </row>
    <row r="45" spans="1:20" ht="17.5" customHeight="1">
      <c r="A45" s="36" t="s">
        <v>58</v>
      </c>
      <c r="B45" s="50">
        <v>0.41666666666666669</v>
      </c>
      <c r="C45" s="50">
        <v>0.80208333333333337</v>
      </c>
      <c r="D45" s="52">
        <f t="shared" si="4"/>
        <v>0.38541666666666669</v>
      </c>
      <c r="E45" s="51">
        <f t="shared" si="6"/>
        <v>0.38541666666666669</v>
      </c>
      <c r="F45" s="78">
        <v>4.1666666666666664E-2</v>
      </c>
      <c r="G45" s="64">
        <f t="shared" si="0"/>
        <v>0.34375</v>
      </c>
      <c r="H45" s="63">
        <f t="shared" si="5"/>
        <v>0.34375</v>
      </c>
      <c r="I45" s="67">
        <v>0.33333333333333331</v>
      </c>
      <c r="J45" s="69">
        <f t="shared" si="7"/>
        <v>1.0416666666666685E-2</v>
      </c>
      <c r="K45" s="63">
        <f t="shared" si="2"/>
        <v>1.0416666666666685E-2</v>
      </c>
      <c r="L45" s="80" t="str">
        <f t="shared" si="8"/>
        <v/>
      </c>
      <c r="M45" s="4"/>
      <c r="N45" s="4"/>
      <c r="O45" s="55"/>
      <c r="P45" s="4"/>
      <c r="Q45" s="4"/>
      <c r="R45" s="4"/>
      <c r="S45" s="4"/>
      <c r="T45" s="4"/>
    </row>
    <row r="46" spans="1:20" ht="17.5" customHeight="1">
      <c r="A46" s="36" t="s">
        <v>59</v>
      </c>
      <c r="B46" s="50">
        <v>0.41666666666666669</v>
      </c>
      <c r="C46" s="50">
        <v>0.86458333333333337</v>
      </c>
      <c r="D46" s="52">
        <f t="shared" si="4"/>
        <v>0.44791666666666669</v>
      </c>
      <c r="E46" s="51">
        <f t="shared" si="6"/>
        <v>0.44791666666666669</v>
      </c>
      <c r="F46" s="78">
        <v>4.1666666666666664E-2</v>
      </c>
      <c r="G46" s="64">
        <f t="shared" si="0"/>
        <v>0.40625</v>
      </c>
      <c r="H46" s="63">
        <f t="shared" si="5"/>
        <v>0.40625</v>
      </c>
      <c r="I46" s="67">
        <v>0.33333333333333331</v>
      </c>
      <c r="J46" s="69">
        <f t="shared" si="7"/>
        <v>7.2916666666666685E-2</v>
      </c>
      <c r="K46" s="63">
        <f t="shared" si="2"/>
        <v>7.2916666666666685E-2</v>
      </c>
      <c r="L46" s="80" t="str">
        <f t="shared" si="8"/>
        <v/>
      </c>
      <c r="M46" s="4"/>
      <c r="N46" s="4"/>
      <c r="O46" s="55"/>
      <c r="P46" s="4"/>
      <c r="Q46" s="4"/>
      <c r="R46" s="4"/>
      <c r="S46" s="4"/>
      <c r="T46" s="4"/>
    </row>
    <row r="47" spans="1:20" ht="17.5" customHeight="1">
      <c r="A47" s="36" t="s">
        <v>60</v>
      </c>
      <c r="B47" s="50">
        <v>0.41666666666666669</v>
      </c>
      <c r="C47" s="50">
        <v>0.82291666666666663</v>
      </c>
      <c r="D47" s="52">
        <f t="shared" si="4"/>
        <v>0.40624999999999994</v>
      </c>
      <c r="E47" s="51">
        <f t="shared" si="6"/>
        <v>0.40624999999999994</v>
      </c>
      <c r="F47" s="78">
        <v>4.1666666666666664E-2</v>
      </c>
      <c r="G47" s="64">
        <f t="shared" si="0"/>
        <v>0.36458333333333326</v>
      </c>
      <c r="H47" s="63">
        <f t="shared" si="5"/>
        <v>0.36458333333333326</v>
      </c>
      <c r="I47" s="67">
        <v>0.33333333333333331</v>
      </c>
      <c r="J47" s="69">
        <f t="shared" si="7"/>
        <v>3.1249999999999944E-2</v>
      </c>
      <c r="K47" s="63">
        <f t="shared" si="2"/>
        <v>3.1249999999999944E-2</v>
      </c>
      <c r="L47" s="80" t="str">
        <f t="shared" si="8"/>
        <v/>
      </c>
      <c r="M47" s="4"/>
      <c r="N47" s="4"/>
      <c r="O47" s="55"/>
      <c r="P47" s="4"/>
      <c r="Q47" s="4"/>
      <c r="R47" s="4"/>
      <c r="S47" s="4"/>
      <c r="T47" s="4"/>
    </row>
    <row r="48" spans="1:20" ht="17.5" customHeight="1">
      <c r="A48" s="36" t="s">
        <v>61</v>
      </c>
      <c r="B48" s="50"/>
      <c r="C48" s="50"/>
      <c r="D48" s="52">
        <f t="shared" si="4"/>
        <v>0</v>
      </c>
      <c r="E48" s="51" t="str">
        <f t="shared" si="6"/>
        <v>0:00</v>
      </c>
      <c r="F48" s="78"/>
      <c r="G48" s="64">
        <f t="shared" si="0"/>
        <v>0</v>
      </c>
      <c r="H48" s="63" t="str">
        <f t="shared" si="5"/>
        <v/>
      </c>
      <c r="I48" s="67">
        <v>0.33333333333333331</v>
      </c>
      <c r="J48" s="69">
        <f t="shared" si="7"/>
        <v>-0.33333333333333331</v>
      </c>
      <c r="K48" s="63" t="str">
        <f t="shared" si="2"/>
        <v/>
      </c>
      <c r="L48" s="80" t="str">
        <f t="shared" si="8"/>
        <v/>
      </c>
      <c r="M48" s="4"/>
      <c r="N48" s="4"/>
      <c r="O48" s="55"/>
      <c r="P48" s="4"/>
      <c r="Q48" s="4"/>
      <c r="R48" s="4"/>
      <c r="S48" s="4"/>
      <c r="T48" s="4"/>
    </row>
    <row r="49" spans="1:25" ht="17.5" customHeight="1">
      <c r="A49" s="36" t="s">
        <v>62</v>
      </c>
      <c r="B49" s="50"/>
      <c r="C49" s="50"/>
      <c r="D49" s="52">
        <f t="shared" si="4"/>
        <v>0</v>
      </c>
      <c r="E49" s="51" t="str">
        <f t="shared" si="6"/>
        <v>0:00</v>
      </c>
      <c r="F49" s="78"/>
      <c r="G49" s="64">
        <f t="shared" si="0"/>
        <v>0</v>
      </c>
      <c r="H49" s="63" t="str">
        <f t="shared" si="5"/>
        <v/>
      </c>
      <c r="I49" s="67">
        <v>0.33333333333333331</v>
      </c>
      <c r="J49" s="69">
        <f t="shared" si="7"/>
        <v>-0.33333333333333331</v>
      </c>
      <c r="K49" s="63" t="str">
        <f t="shared" si="2"/>
        <v/>
      </c>
      <c r="L49" s="80" t="str">
        <f t="shared" si="8"/>
        <v/>
      </c>
      <c r="M49" s="4"/>
      <c r="N49" s="4"/>
      <c r="O49" s="55"/>
      <c r="P49" s="4"/>
      <c r="Q49" s="4"/>
      <c r="R49" s="4"/>
      <c r="S49" s="4"/>
      <c r="T49" s="4"/>
    </row>
    <row r="50" spans="1:25" ht="17.5" customHeight="1">
      <c r="A50" s="36"/>
      <c r="B50" s="50"/>
      <c r="C50" s="50"/>
      <c r="D50" s="52">
        <f t="shared" si="4"/>
        <v>0</v>
      </c>
      <c r="E50" s="51" t="str">
        <f t="shared" si="6"/>
        <v>0:00</v>
      </c>
      <c r="F50" s="78"/>
      <c r="G50" s="64">
        <f t="shared" si="0"/>
        <v>0</v>
      </c>
      <c r="H50" s="63" t="str">
        <f t="shared" si="5"/>
        <v/>
      </c>
      <c r="I50" s="67">
        <v>0.33333333333333331</v>
      </c>
      <c r="J50" s="69">
        <f t="shared" si="7"/>
        <v>-0.33333333333333331</v>
      </c>
      <c r="K50" s="63" t="str">
        <f t="shared" si="2"/>
        <v/>
      </c>
      <c r="L50" s="80" t="str">
        <f t="shared" si="8"/>
        <v/>
      </c>
      <c r="M50" s="4"/>
      <c r="N50" s="4"/>
      <c r="O50" s="55"/>
      <c r="P50" s="4"/>
      <c r="Q50" s="4"/>
      <c r="R50" s="4"/>
      <c r="S50" s="4"/>
      <c r="T50" s="4"/>
    </row>
    <row r="51" spans="1:25" ht="17.5" customHeight="1">
      <c r="A51" s="36"/>
      <c r="B51" s="50"/>
      <c r="C51" s="50"/>
      <c r="D51" s="52">
        <f t="shared" si="4"/>
        <v>0</v>
      </c>
      <c r="E51" s="51" t="str">
        <f t="shared" si="6"/>
        <v>0:00</v>
      </c>
      <c r="F51" s="78"/>
      <c r="G51" s="64">
        <f t="shared" si="0"/>
        <v>0</v>
      </c>
      <c r="H51" s="63" t="str">
        <f t="shared" si="5"/>
        <v/>
      </c>
      <c r="I51" s="67">
        <v>0.33333333333333331</v>
      </c>
      <c r="J51" s="69">
        <f t="shared" si="7"/>
        <v>-0.33333333333333331</v>
      </c>
      <c r="K51" s="63" t="str">
        <f t="shared" si="2"/>
        <v/>
      </c>
      <c r="L51" s="80" t="str">
        <f t="shared" si="8"/>
        <v/>
      </c>
      <c r="M51" s="4"/>
      <c r="N51" s="4"/>
      <c r="O51" s="55"/>
      <c r="P51" s="4"/>
      <c r="Q51" s="4"/>
      <c r="R51" s="4"/>
      <c r="S51" s="4"/>
      <c r="T51" s="4"/>
    </row>
    <row r="52" spans="1:25" ht="17.5" customHeight="1">
      <c r="A52" s="36"/>
      <c r="B52" s="50"/>
      <c r="C52" s="50"/>
      <c r="D52" s="52">
        <f t="shared" si="4"/>
        <v>0</v>
      </c>
      <c r="E52" s="51" t="str">
        <f t="shared" si="6"/>
        <v>0:00</v>
      </c>
      <c r="F52" s="78"/>
      <c r="G52" s="64">
        <f t="shared" si="0"/>
        <v>0</v>
      </c>
      <c r="H52" s="63" t="str">
        <f t="shared" si="5"/>
        <v/>
      </c>
      <c r="I52" s="67">
        <v>0.33333333333333331</v>
      </c>
      <c r="J52" s="69">
        <f t="shared" si="7"/>
        <v>-0.33333333333333331</v>
      </c>
      <c r="K52" s="63" t="str">
        <f t="shared" si="2"/>
        <v/>
      </c>
      <c r="L52" s="80" t="str">
        <f t="shared" si="8"/>
        <v/>
      </c>
      <c r="M52" s="4"/>
      <c r="N52" s="4"/>
      <c r="O52" s="55"/>
      <c r="P52" s="4"/>
      <c r="Q52" s="4"/>
      <c r="R52" s="4"/>
      <c r="S52" s="4"/>
      <c r="T52" s="4"/>
    </row>
    <row r="53" spans="1:25" ht="17.5" customHeight="1" thickBot="1">
      <c r="A53" s="39"/>
      <c r="B53" s="39"/>
      <c r="C53" s="39"/>
      <c r="D53" s="53"/>
      <c r="E53" s="39"/>
      <c r="F53" s="53"/>
      <c r="G53" s="74"/>
      <c r="H53" s="53"/>
      <c r="I53" s="75"/>
      <c r="J53" s="76"/>
      <c r="K53" s="53"/>
      <c r="L53" s="4"/>
      <c r="M53" s="4"/>
      <c r="N53" s="4"/>
      <c r="O53" s="4"/>
      <c r="P53" s="4"/>
      <c r="Q53" s="4"/>
      <c r="R53" s="4"/>
      <c r="S53" s="4"/>
      <c r="T53" s="4"/>
    </row>
    <row r="54" spans="1:25" ht="22.5" customHeight="1" thickTop="1" thickBot="1">
      <c r="A54" s="40" t="s">
        <v>12</v>
      </c>
      <c r="B54" s="49"/>
      <c r="C54" s="49"/>
      <c r="D54" s="54"/>
      <c r="E54" s="61"/>
      <c r="F54" s="77">
        <f>SUM(F22:F52)</f>
        <v>0.74999999999999978</v>
      </c>
      <c r="G54" s="71">
        <f t="shared" ref="G54:K54" si="9">SUM(G22:G52)</f>
        <v>6.9895833333333313</v>
      </c>
      <c r="H54" s="77">
        <f t="shared" si="9"/>
        <v>6.9895833333333313</v>
      </c>
      <c r="I54" s="72">
        <f t="shared" si="9"/>
        <v>10.333333333333334</v>
      </c>
      <c r="J54" s="73">
        <f t="shared" si="9"/>
        <v>-3.34375</v>
      </c>
      <c r="K54" s="77">
        <f t="shared" si="9"/>
        <v>0.98958333333333326</v>
      </c>
      <c r="L54" s="80">
        <f>SUM(L22:L53)</f>
        <v>0</v>
      </c>
      <c r="M54" s="4"/>
      <c r="N54" s="4"/>
      <c r="O54" s="55">
        <f>SUM(O22:O53)</f>
        <v>0</v>
      </c>
      <c r="P54" s="4"/>
      <c r="Q54" s="4"/>
      <c r="R54" s="4"/>
      <c r="S54" s="4"/>
      <c r="T54" s="4"/>
    </row>
    <row r="55" spans="1:25" ht="22.5" customHeight="1">
      <c r="B55" s="45"/>
      <c r="C55" s="45" t="s">
        <v>13</v>
      </c>
      <c r="D55" s="45"/>
      <c r="E55" s="45"/>
      <c r="F55" s="45"/>
      <c r="G55" s="45"/>
      <c r="H55" s="45"/>
      <c r="I55" s="45"/>
      <c r="J55" s="45"/>
      <c r="K55" s="45"/>
      <c r="L55" s="45"/>
      <c r="M55" s="4"/>
      <c r="N55" s="4"/>
      <c r="O55" s="4"/>
      <c r="P55" s="4"/>
      <c r="Q55" s="4"/>
      <c r="R55" s="4"/>
      <c r="S55" s="4"/>
      <c r="T55" s="4"/>
      <c r="Y55" s="37"/>
    </row>
    <row r="56" spans="1:25" ht="22.5" customHeight="1">
      <c r="B56" s="45"/>
      <c r="C56" s="45" t="s">
        <v>14</v>
      </c>
      <c r="D56" s="56">
        <f>SUM(D22:D52)</f>
        <v>7.7395833333333339</v>
      </c>
      <c r="E56" s="56">
        <f>E54</f>
        <v>0</v>
      </c>
      <c r="F56" s="56"/>
      <c r="G56" s="56"/>
      <c r="H56" s="56"/>
      <c r="I56" s="56"/>
      <c r="J56" s="56"/>
      <c r="K56" s="56"/>
      <c r="L56" s="56"/>
      <c r="M56" s="37"/>
      <c r="N56" s="4"/>
      <c r="O56" s="4"/>
      <c r="P56" s="4"/>
      <c r="Q56" s="4"/>
      <c r="R56" s="4"/>
      <c r="S56" s="4"/>
      <c r="T56" s="4"/>
    </row>
    <row r="57" spans="1:25" ht="22.5" customHeight="1">
      <c r="B57" s="45"/>
      <c r="C57" s="45" t="s">
        <v>11</v>
      </c>
      <c r="D57" s="41">
        <f>L54</f>
        <v>0</v>
      </c>
      <c r="E57" s="56">
        <f>L54</f>
        <v>0</v>
      </c>
      <c r="F57" s="56"/>
      <c r="G57" s="56"/>
      <c r="H57" s="56"/>
      <c r="I57" s="56"/>
      <c r="J57" s="56"/>
      <c r="K57" s="56"/>
      <c r="L57" s="41"/>
      <c r="M57" s="37"/>
      <c r="N57" s="4"/>
      <c r="O57" s="4"/>
      <c r="P57" s="4"/>
      <c r="Q57" s="4"/>
      <c r="R57" s="4"/>
      <c r="S57" s="4"/>
      <c r="T57" s="4"/>
    </row>
    <row r="58" spans="1:25" ht="22.5" customHeight="1" thickBot="1">
      <c r="B58" s="45"/>
      <c r="C58" s="42" t="s">
        <v>12</v>
      </c>
      <c r="D58" s="56">
        <f>SUM(D56:L57)</f>
        <v>7.7395833333333339</v>
      </c>
      <c r="E58" s="56">
        <f>SUM(E56:E57)</f>
        <v>0</v>
      </c>
      <c r="F58" s="56"/>
      <c r="G58" s="56"/>
      <c r="H58" s="56"/>
      <c r="I58" s="56"/>
      <c r="J58" s="56"/>
      <c r="K58" s="56"/>
      <c r="L58" s="56"/>
      <c r="M58" s="37"/>
      <c r="N58" s="4"/>
      <c r="O58" s="4"/>
      <c r="P58" s="4"/>
      <c r="Q58" s="4"/>
      <c r="R58" s="4"/>
      <c r="S58" s="4"/>
      <c r="T58" s="4"/>
    </row>
    <row r="59" spans="1:25" ht="24" customHeight="1" thickBot="1">
      <c r="B59" s="364" t="s">
        <v>15</v>
      </c>
      <c r="C59" s="365"/>
      <c r="D59" s="57">
        <f>COUNTA(B22:B52)</f>
        <v>18</v>
      </c>
      <c r="E59" s="58">
        <f>COUNTA(B22:B52)-E60</f>
        <v>18</v>
      </c>
      <c r="F59" s="85"/>
      <c r="G59" s="57"/>
      <c r="H59" s="57"/>
      <c r="I59" s="57"/>
      <c r="J59" s="57"/>
      <c r="K59" s="44" t="s">
        <v>33</v>
      </c>
      <c r="L59" s="58"/>
      <c r="M59" s="4"/>
      <c r="N59" s="4"/>
      <c r="O59" s="4"/>
      <c r="P59" s="4"/>
      <c r="Q59" s="4"/>
      <c r="R59" s="4"/>
      <c r="S59" s="4"/>
      <c r="T59" s="4"/>
    </row>
    <row r="60" spans="1:25" ht="24" customHeight="1" thickBot="1">
      <c r="B60" s="364" t="s">
        <v>20</v>
      </c>
      <c r="C60" s="365"/>
      <c r="D60" s="57">
        <f>COUNTA(M22:M53)</f>
        <v>0</v>
      </c>
      <c r="E60" s="57">
        <f>COUNTA(M22:M53)</f>
        <v>0</v>
      </c>
      <c r="F60" s="85" t="s">
        <v>34</v>
      </c>
      <c r="G60" s="57"/>
      <c r="H60" s="57"/>
      <c r="I60" s="57"/>
      <c r="J60" s="57"/>
      <c r="K60" s="89">
        <v>16210</v>
      </c>
      <c r="L60" s="58"/>
      <c r="N60" s="4"/>
      <c r="O60" s="4"/>
      <c r="P60" s="4"/>
      <c r="Q60" s="4"/>
      <c r="R60" s="4"/>
      <c r="S60" s="4"/>
      <c r="T60" s="4"/>
    </row>
    <row r="61" spans="1:25" ht="24" customHeight="1" thickBot="1">
      <c r="B61" s="364" t="s">
        <v>35</v>
      </c>
      <c r="C61" s="365"/>
      <c r="D61" s="57">
        <f>COUNTA(N23:N54)</f>
        <v>0</v>
      </c>
      <c r="E61" s="79">
        <f>H54-K54</f>
        <v>5.9999999999999982</v>
      </c>
      <c r="F61" s="85" t="s">
        <v>65</v>
      </c>
      <c r="G61" s="57"/>
      <c r="H61" s="81">
        <v>1200</v>
      </c>
      <c r="I61" s="57"/>
      <c r="J61" s="57"/>
      <c r="K61" s="87">
        <f>E61*H61*24</f>
        <v>172799.99999999994</v>
      </c>
      <c r="L61" s="58"/>
    </row>
    <row r="62" spans="1:25" ht="24" customHeight="1" thickBot="1">
      <c r="B62" s="364" t="s">
        <v>29</v>
      </c>
      <c r="C62" s="365"/>
      <c r="D62" s="91"/>
      <c r="E62" s="79">
        <f>K54</f>
        <v>0.98958333333333326</v>
      </c>
      <c r="F62" s="92" t="s">
        <v>30</v>
      </c>
      <c r="G62" s="91"/>
      <c r="H62" s="81">
        <f>H61*1.25</f>
        <v>1500</v>
      </c>
      <c r="I62" s="91"/>
      <c r="J62" s="91"/>
      <c r="K62" s="87">
        <f>E62*H62*24</f>
        <v>35625</v>
      </c>
      <c r="L62" s="93"/>
    </row>
    <row r="63" spans="1:25" ht="24" customHeight="1" thickBot="1">
      <c r="B63" s="366" t="s">
        <v>28</v>
      </c>
      <c r="C63" s="350"/>
      <c r="D63" s="59"/>
      <c r="E63" s="59">
        <f>L54</f>
        <v>0</v>
      </c>
      <c r="F63" s="86" t="s">
        <v>31</v>
      </c>
      <c r="G63" s="59"/>
      <c r="H63" s="82">
        <f>H61*0.25</f>
        <v>300</v>
      </c>
      <c r="I63" s="59"/>
      <c r="J63" s="59"/>
      <c r="K63" s="88">
        <f>E63*H63*24</f>
        <v>0</v>
      </c>
      <c r="L63" s="60"/>
    </row>
    <row r="64" spans="1:25" ht="24" customHeight="1" thickBot="1">
      <c r="F64" s="367" t="s">
        <v>32</v>
      </c>
      <c r="G64" s="368"/>
      <c r="H64" s="368"/>
      <c r="I64" s="84"/>
      <c r="J64" s="83"/>
      <c r="K64" s="90">
        <f>SUM(K60:K63)</f>
        <v>224634.99999999994</v>
      </c>
      <c r="L64" s="60"/>
    </row>
  </sheetData>
  <mergeCells count="35">
    <mergeCell ref="B61:C61"/>
    <mergeCell ref="B62:C62"/>
    <mergeCell ref="B63:C63"/>
    <mergeCell ref="F64:H64"/>
    <mergeCell ref="G20:G21"/>
    <mergeCell ref="H20:H21"/>
    <mergeCell ref="J20:J21"/>
    <mergeCell ref="K20:K21"/>
    <mergeCell ref="B59:C59"/>
    <mergeCell ref="B60:C60"/>
    <mergeCell ref="A20:A21"/>
    <mergeCell ref="B20:B21"/>
    <mergeCell ref="C20:C21"/>
    <mergeCell ref="D20:D21"/>
    <mergeCell ref="E20:E21"/>
    <mergeCell ref="F20:F21"/>
    <mergeCell ref="A13:P13"/>
    <mergeCell ref="Q13:R13"/>
    <mergeCell ref="Q14:R14"/>
    <mergeCell ref="Q15:R15"/>
    <mergeCell ref="Q16:R16"/>
    <mergeCell ref="Q17:R17"/>
    <mergeCell ref="Q9:R9"/>
    <mergeCell ref="S9:V9"/>
    <mergeCell ref="Q10:R10"/>
    <mergeCell ref="S10:V10"/>
    <mergeCell ref="Q11:R11"/>
    <mergeCell ref="S11:V11"/>
    <mergeCell ref="Q8:R8"/>
    <mergeCell ref="S8:V8"/>
    <mergeCell ref="B3:C3"/>
    <mergeCell ref="A6:P6"/>
    <mergeCell ref="Q6:R6"/>
    <mergeCell ref="Q7:R7"/>
    <mergeCell ref="S7:V7"/>
  </mergeCells>
  <phoneticPr fontId="23"/>
  <pageMargins left="0.3" right="0.21944444444444444" top="0.3" bottom="0.31944444444444442" header="0.2298611111111111" footer="0.23958333333333334"/>
  <pageSetup paperSize="9" scale="86" firstPageNumber="4294963191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8E12-EC1D-41FA-912B-2C6FB4F62DFE}">
  <sheetPr>
    <pageSetUpPr fitToPage="1"/>
  </sheetPr>
  <dimension ref="A1:AH64"/>
  <sheetViews>
    <sheetView workbookViewId="0">
      <selection activeCell="H25" sqref="H25:H50"/>
    </sheetView>
  </sheetViews>
  <sheetFormatPr baseColWidth="10" defaultColWidth="9" defaultRowHeight="14"/>
  <cols>
    <col min="1" max="1" width="6.6640625" style="4" customWidth="1"/>
    <col min="2" max="3" width="13.33203125" style="4" customWidth="1"/>
    <col min="4" max="4" width="12.6640625" style="4" hidden="1" customWidth="1"/>
    <col min="5" max="6" width="12.6640625" style="4" customWidth="1"/>
    <col min="7" max="7" width="12.6640625" style="4" hidden="1" customWidth="1"/>
    <col min="8" max="8" width="12.6640625" style="4" customWidth="1"/>
    <col min="9" max="10" width="12.6640625" style="4" hidden="1" customWidth="1"/>
    <col min="11" max="11" width="12.6640625" style="4" customWidth="1"/>
    <col min="12" max="12" width="6.6640625" style="2" customWidth="1"/>
    <col min="13" max="13" width="6.5" style="2" customWidth="1"/>
    <col min="14" max="16" width="6.6640625" style="2" customWidth="1"/>
    <col min="17" max="17" width="6.6640625" style="3" customWidth="1"/>
    <col min="18" max="20" width="6.6640625" style="2" customWidth="1"/>
    <col min="21" max="27" width="6.6640625" style="4" customWidth="1"/>
    <col min="28" max="33" width="3.6640625" style="4" customWidth="1"/>
    <col min="34" max="34" width="6.6640625" style="4" customWidth="1"/>
    <col min="35" max="35" width="8.6640625" style="4" customWidth="1"/>
    <col min="36" max="36" width="9" style="4"/>
    <col min="37" max="37" width="3.6640625" style="4" customWidth="1"/>
    <col min="38" max="16384" width="9" style="4"/>
  </cols>
  <sheetData>
    <row r="1" spans="1:34" ht="26.25" customHeight="1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34" ht="18" customHeight="1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34" ht="24" customHeight="1" thickBot="1">
      <c r="A3" s="6" t="s">
        <v>0</v>
      </c>
      <c r="B3" s="377" t="s">
        <v>67</v>
      </c>
      <c r="C3" s="378"/>
      <c r="D3" s="5"/>
      <c r="E3" s="5"/>
      <c r="F3" s="5"/>
      <c r="G3" s="5"/>
      <c r="H3" s="5"/>
      <c r="I3" s="5"/>
      <c r="J3" s="5"/>
      <c r="K3" s="5"/>
      <c r="P3" s="4"/>
      <c r="Q3" s="4"/>
      <c r="R3" s="4"/>
      <c r="S3" s="4"/>
      <c r="T3" s="4"/>
    </row>
    <row r="4" spans="1:34" ht="9" customHeight="1">
      <c r="A4" s="7"/>
      <c r="B4" s="7"/>
      <c r="C4" s="7"/>
      <c r="D4" s="5"/>
      <c r="E4" s="5"/>
      <c r="F4" s="5"/>
      <c r="G4" s="5"/>
      <c r="H4" s="5"/>
      <c r="I4" s="5"/>
      <c r="J4" s="5"/>
      <c r="K4" s="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</row>
    <row r="5" spans="1:34" ht="18" hidden="1" customHeight="1">
      <c r="A5" s="5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34" ht="12" hidden="1" customHeight="1">
      <c r="A6" s="247" t="s">
        <v>2</v>
      </c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248"/>
      <c r="M6" s="248"/>
      <c r="N6" s="248"/>
      <c r="O6" s="248"/>
      <c r="P6" s="248"/>
      <c r="Q6" s="249" t="s">
        <v>3</v>
      </c>
      <c r="R6" s="249"/>
      <c r="S6" s="9" t="s">
        <v>4</v>
      </c>
      <c r="T6" s="9"/>
      <c r="U6" s="9"/>
      <c r="V6" s="10"/>
      <c r="W6" s="11"/>
      <c r="X6" s="11"/>
      <c r="Y6" s="11"/>
      <c r="Z6" s="11"/>
      <c r="AA6" s="11"/>
      <c r="AB6" s="11"/>
    </row>
    <row r="7" spans="1:34" ht="12" hidden="1" customHeight="1">
      <c r="A7" s="12">
        <v>1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13" t="s">
        <v>5</v>
      </c>
      <c r="M7" s="14">
        <v>15</v>
      </c>
      <c r="N7" s="15"/>
      <c r="O7" s="16"/>
      <c r="P7" s="13" t="s">
        <v>6</v>
      </c>
      <c r="Q7" s="260">
        <v>15</v>
      </c>
      <c r="R7" s="260"/>
      <c r="S7" s="261">
        <v>0.25</v>
      </c>
      <c r="T7" s="261"/>
      <c r="U7" s="261"/>
      <c r="V7" s="262"/>
      <c r="W7" s="17"/>
      <c r="X7" s="17"/>
      <c r="Y7" s="17"/>
      <c r="Z7" s="17"/>
      <c r="AA7" s="17"/>
      <c r="AB7" s="11"/>
    </row>
    <row r="8" spans="1:34" ht="12" hidden="1" customHeight="1">
      <c r="A8" s="18">
        <v>16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19" t="s">
        <v>5</v>
      </c>
      <c r="M8" s="20">
        <v>30</v>
      </c>
      <c r="N8" s="21"/>
      <c r="O8" s="22"/>
      <c r="P8" s="19" t="s">
        <v>6</v>
      </c>
      <c r="Q8" s="263">
        <v>30</v>
      </c>
      <c r="R8" s="263"/>
      <c r="S8" s="264">
        <v>0.5</v>
      </c>
      <c r="T8" s="264"/>
      <c r="U8" s="264"/>
      <c r="V8" s="265"/>
      <c r="W8" s="17"/>
      <c r="X8" s="17"/>
      <c r="Y8" s="17"/>
      <c r="Z8" s="17"/>
      <c r="AA8" s="17"/>
    </row>
    <row r="9" spans="1:34" ht="12" hidden="1" customHeight="1">
      <c r="A9" s="18">
        <v>31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19" t="s">
        <v>5</v>
      </c>
      <c r="M9" s="20">
        <v>45</v>
      </c>
      <c r="N9" s="21"/>
      <c r="O9" s="22"/>
      <c r="P9" s="19" t="s">
        <v>6</v>
      </c>
      <c r="Q9" s="263">
        <v>45</v>
      </c>
      <c r="R9" s="263"/>
      <c r="S9" s="264">
        <v>0.75</v>
      </c>
      <c r="T9" s="264"/>
      <c r="U9" s="264"/>
      <c r="V9" s="265"/>
      <c r="W9" s="17"/>
      <c r="X9" s="17"/>
      <c r="Y9" s="17"/>
      <c r="Z9" s="17"/>
      <c r="AA9" s="17"/>
    </row>
    <row r="10" spans="1:34" ht="12" hidden="1" customHeight="1">
      <c r="A10" s="18">
        <v>46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19" t="s">
        <v>5</v>
      </c>
      <c r="M10" s="20">
        <v>59</v>
      </c>
      <c r="N10" s="21"/>
      <c r="O10" s="22"/>
      <c r="P10" s="19" t="s">
        <v>6</v>
      </c>
      <c r="Q10" s="263">
        <v>0</v>
      </c>
      <c r="R10" s="263"/>
      <c r="S10" s="264">
        <v>1</v>
      </c>
      <c r="T10" s="264"/>
      <c r="U10" s="264"/>
      <c r="V10" s="265"/>
      <c r="W10" s="17"/>
      <c r="X10" s="17"/>
      <c r="Y10" s="17"/>
      <c r="Z10" s="17"/>
      <c r="AA10" s="17"/>
    </row>
    <row r="11" spans="1:34" ht="12" hidden="1" customHeight="1">
      <c r="A11" s="23">
        <v>0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24" t="s">
        <v>7</v>
      </c>
      <c r="M11" s="25"/>
      <c r="N11" s="26"/>
      <c r="O11" s="27"/>
      <c r="P11" s="24"/>
      <c r="Q11" s="268">
        <v>0</v>
      </c>
      <c r="R11" s="268"/>
      <c r="S11" s="269">
        <v>0</v>
      </c>
      <c r="T11" s="269"/>
      <c r="U11" s="269"/>
      <c r="V11" s="270"/>
      <c r="W11" s="17"/>
      <c r="X11" s="17"/>
      <c r="Y11" s="17"/>
      <c r="Z11" s="17"/>
      <c r="AA11" s="17"/>
    </row>
    <row r="12" spans="1:34" ht="12" hidden="1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9"/>
      <c r="M12" s="28"/>
      <c r="N12" s="28"/>
      <c r="O12" s="28"/>
      <c r="P12" s="29"/>
      <c r="Q12" s="30"/>
      <c r="R12" s="30"/>
      <c r="S12" s="31"/>
      <c r="T12" s="31"/>
      <c r="U12" s="31"/>
      <c r="V12" s="31"/>
      <c r="W12" s="17"/>
      <c r="X12" s="17"/>
      <c r="Y12" s="17"/>
      <c r="Z12" s="17"/>
      <c r="AA12" s="17"/>
      <c r="AB12" s="32"/>
      <c r="AC12" s="32"/>
      <c r="AD12" s="32"/>
      <c r="AE12" s="33"/>
      <c r="AF12" s="33"/>
      <c r="AG12" s="33"/>
      <c r="AH12" s="43"/>
    </row>
    <row r="13" spans="1:34" ht="12" hidden="1" customHeight="1">
      <c r="A13" s="247" t="s">
        <v>8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248"/>
      <c r="M13" s="248"/>
      <c r="N13" s="248"/>
      <c r="O13" s="248"/>
      <c r="P13" s="248"/>
      <c r="Q13" s="249" t="s">
        <v>3</v>
      </c>
      <c r="R13" s="283"/>
      <c r="S13" s="11"/>
      <c r="T13" s="11"/>
      <c r="U13" s="11"/>
    </row>
    <row r="14" spans="1:34" ht="12" hidden="1" customHeight="1">
      <c r="A14" s="12">
        <v>0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13" t="s">
        <v>5</v>
      </c>
      <c r="M14" s="14">
        <v>14</v>
      </c>
      <c r="N14" s="15"/>
      <c r="O14" s="16"/>
      <c r="P14" s="13" t="s">
        <v>6</v>
      </c>
      <c r="Q14" s="260">
        <v>0</v>
      </c>
      <c r="R14" s="293"/>
      <c r="S14" s="17"/>
      <c r="T14" s="17"/>
      <c r="U14" s="17"/>
    </row>
    <row r="15" spans="1:34" ht="12" hidden="1" customHeight="1">
      <c r="A15" s="18">
        <v>15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19" t="s">
        <v>5</v>
      </c>
      <c r="M15" s="20">
        <v>29</v>
      </c>
      <c r="N15" s="21"/>
      <c r="O15" s="22"/>
      <c r="P15" s="19" t="s">
        <v>6</v>
      </c>
      <c r="Q15" s="263">
        <v>15</v>
      </c>
      <c r="R15" s="294"/>
      <c r="S15" s="17"/>
      <c r="T15" s="17"/>
      <c r="U15" s="17"/>
    </row>
    <row r="16" spans="1:34" ht="12" hidden="1" customHeight="1">
      <c r="A16" s="18">
        <v>30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19" t="s">
        <v>5</v>
      </c>
      <c r="M16" s="20">
        <v>44</v>
      </c>
      <c r="N16" s="21"/>
      <c r="O16" s="22"/>
      <c r="P16" s="19" t="s">
        <v>6</v>
      </c>
      <c r="Q16" s="263">
        <v>30</v>
      </c>
      <c r="R16" s="294"/>
      <c r="S16" s="17"/>
      <c r="T16" s="17"/>
      <c r="U16" s="17"/>
    </row>
    <row r="17" spans="1:21" ht="12" hidden="1" customHeight="1">
      <c r="A17" s="23">
        <v>45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24" t="s">
        <v>5</v>
      </c>
      <c r="M17" s="25">
        <v>59</v>
      </c>
      <c r="N17" s="26"/>
      <c r="O17" s="27"/>
      <c r="P17" s="24" t="s">
        <v>6</v>
      </c>
      <c r="Q17" s="268">
        <v>45</v>
      </c>
      <c r="R17" s="295"/>
      <c r="S17" s="17"/>
      <c r="T17" s="17"/>
      <c r="U17" s="17"/>
    </row>
    <row r="18" spans="1:21" ht="9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  <c r="Q18" s="34"/>
      <c r="R18" s="34"/>
      <c r="S18" s="34"/>
      <c r="T18" s="34"/>
    </row>
    <row r="19" spans="1:21" ht="18" customHeight="1" thickBot="1">
      <c r="A19" s="5" t="s">
        <v>9</v>
      </c>
      <c r="B19" s="5"/>
      <c r="C19" s="5"/>
      <c r="D19" s="5"/>
      <c r="E19" s="5"/>
      <c r="F19" s="5"/>
      <c r="G19" s="5"/>
      <c r="H19" s="5"/>
      <c r="I19" s="5"/>
      <c r="J19" s="5"/>
      <c r="K19" s="5"/>
      <c r="Q19" s="35"/>
      <c r="R19" s="35"/>
      <c r="S19" s="35"/>
      <c r="T19" s="35"/>
    </row>
    <row r="20" spans="1:21" ht="16" customHeight="1">
      <c r="A20" s="371" t="s">
        <v>10</v>
      </c>
      <c r="B20" s="371" t="s">
        <v>24</v>
      </c>
      <c r="C20" s="371" t="s">
        <v>16</v>
      </c>
      <c r="D20" s="374" t="s">
        <v>19</v>
      </c>
      <c r="E20" s="373" t="s">
        <v>26</v>
      </c>
      <c r="F20" s="371" t="s">
        <v>25</v>
      </c>
      <c r="G20" s="369" t="s">
        <v>27</v>
      </c>
      <c r="H20" s="371" t="s">
        <v>27</v>
      </c>
      <c r="I20" s="65"/>
      <c r="J20" s="373" t="s">
        <v>17</v>
      </c>
      <c r="K20" s="371" t="s">
        <v>17</v>
      </c>
      <c r="L20" s="4"/>
      <c r="M20" s="4"/>
      <c r="N20" s="4"/>
      <c r="O20" s="4"/>
      <c r="P20" s="4"/>
      <c r="Q20" s="4"/>
      <c r="R20" s="4"/>
      <c r="S20" s="4"/>
      <c r="T20" s="4"/>
    </row>
    <row r="21" spans="1:21" ht="16" customHeight="1">
      <c r="A21" s="372"/>
      <c r="B21" s="372"/>
      <c r="C21" s="372"/>
      <c r="D21" s="375"/>
      <c r="E21" s="332"/>
      <c r="F21" s="372"/>
      <c r="G21" s="370"/>
      <c r="H21" s="372"/>
      <c r="I21" s="66"/>
      <c r="J21" s="332"/>
      <c r="K21" s="372"/>
      <c r="L21" s="43" t="s">
        <v>23</v>
      </c>
      <c r="M21" s="43" t="s">
        <v>18</v>
      </c>
      <c r="N21" s="43" t="s">
        <v>21</v>
      </c>
      <c r="O21" s="43" t="s">
        <v>22</v>
      </c>
      <c r="P21" s="4"/>
      <c r="Q21" s="4"/>
      <c r="R21" s="4"/>
      <c r="S21" s="4"/>
      <c r="T21" s="4"/>
    </row>
    <row r="22" spans="1:21" ht="17.5" customHeight="1">
      <c r="A22" s="36">
        <v>44197</v>
      </c>
      <c r="B22" s="50"/>
      <c r="C22" s="50"/>
      <c r="D22" s="52">
        <f>C22-B22</f>
        <v>0</v>
      </c>
      <c r="E22" s="51" t="str">
        <f>IF(D22&gt;0,D22,"0:00")</f>
        <v>0:00</v>
      </c>
      <c r="F22" s="78"/>
      <c r="G22" s="64">
        <f t="shared" ref="G22:G52" si="0">E22-F22</f>
        <v>0</v>
      </c>
      <c r="H22" s="63" t="str">
        <f>IF(G22&gt;0,G22,"")</f>
        <v/>
      </c>
      <c r="I22" s="62">
        <v>0.33333333333333331</v>
      </c>
      <c r="J22" s="69">
        <f t="shared" ref="J22" si="1">G22-I22</f>
        <v>-0.33333333333333331</v>
      </c>
      <c r="K22" s="63" t="str">
        <f t="shared" ref="K22:K52" si="2">IF(J22&gt;0,J22,"")</f>
        <v/>
      </c>
      <c r="L22" s="80" t="str">
        <f t="shared" ref="L22:L24" si="3">IF(C22&gt;TIME(22,0,0),C22-TIME(22,0,0),"")</f>
        <v/>
      </c>
      <c r="M22" s="4"/>
      <c r="N22" s="4"/>
      <c r="O22" s="55"/>
      <c r="P22" s="4"/>
      <c r="Q22" s="4"/>
      <c r="R22" s="4"/>
      <c r="S22" s="4"/>
      <c r="T22" s="4"/>
    </row>
    <row r="23" spans="1:21" ht="17.5" customHeight="1">
      <c r="A23" s="36" t="s">
        <v>36</v>
      </c>
      <c r="B23" s="50"/>
      <c r="C23" s="50"/>
      <c r="D23" s="52">
        <f t="shared" ref="D23:D52" si="4">C23-B23</f>
        <v>0</v>
      </c>
      <c r="E23" s="51" t="str">
        <f>IF(D23&gt;0,D23,"0:00")</f>
        <v>0:00</v>
      </c>
      <c r="F23" s="78"/>
      <c r="G23" s="64">
        <f t="shared" si="0"/>
        <v>0</v>
      </c>
      <c r="H23" s="68" t="str">
        <f t="shared" ref="H23:H52" si="5">IF(G23&gt;0,G23,"")</f>
        <v/>
      </c>
      <c r="I23" s="62">
        <v>0.33333333333333331</v>
      </c>
      <c r="J23" s="70">
        <f>G23-I23</f>
        <v>-0.33333333333333331</v>
      </c>
      <c r="K23" s="68" t="str">
        <f t="shared" si="2"/>
        <v/>
      </c>
      <c r="L23" s="80" t="str">
        <f t="shared" si="3"/>
        <v/>
      </c>
      <c r="M23" s="4"/>
      <c r="N23" s="4"/>
      <c r="O23" s="55"/>
      <c r="P23" s="4"/>
      <c r="Q23" s="4"/>
      <c r="R23" s="4"/>
      <c r="S23" s="4"/>
      <c r="T23" s="4"/>
    </row>
    <row r="24" spans="1:21" ht="17.5" customHeight="1">
      <c r="A24" s="36" t="s">
        <v>37</v>
      </c>
      <c r="B24" s="50"/>
      <c r="C24" s="50"/>
      <c r="D24" s="52">
        <f t="shared" si="4"/>
        <v>0</v>
      </c>
      <c r="E24" s="51" t="str">
        <f t="shared" ref="E24:E52" si="6">IF(D24&gt;0,D24,"0:00")</f>
        <v>0:00</v>
      </c>
      <c r="F24" s="78"/>
      <c r="G24" s="64">
        <f t="shared" si="0"/>
        <v>0</v>
      </c>
      <c r="H24" s="63" t="str">
        <f t="shared" si="5"/>
        <v/>
      </c>
      <c r="I24" s="67">
        <v>0.33333333333333331</v>
      </c>
      <c r="J24" s="69">
        <f t="shared" ref="J24:J52" si="7">G24-I24</f>
        <v>-0.33333333333333331</v>
      </c>
      <c r="K24" s="63" t="str">
        <f t="shared" si="2"/>
        <v/>
      </c>
      <c r="L24" s="80" t="str">
        <f t="shared" si="3"/>
        <v/>
      </c>
      <c r="M24" s="4"/>
      <c r="N24" s="4"/>
      <c r="O24" s="55"/>
      <c r="P24" s="4"/>
      <c r="Q24" s="4"/>
      <c r="R24" s="4"/>
      <c r="S24" s="4"/>
      <c r="T24" s="4"/>
    </row>
    <row r="25" spans="1:21" ht="17.5" customHeight="1">
      <c r="A25" s="36" t="s">
        <v>38</v>
      </c>
      <c r="B25" s="50">
        <v>0.41666666666666669</v>
      </c>
      <c r="C25" s="50">
        <v>0.82291666666666663</v>
      </c>
      <c r="D25" s="52">
        <f t="shared" si="4"/>
        <v>0.40624999999999994</v>
      </c>
      <c r="E25" s="51">
        <f t="shared" si="6"/>
        <v>0.40624999999999994</v>
      </c>
      <c r="F25" s="78">
        <v>4.1666666666666664E-2</v>
      </c>
      <c r="G25" s="64">
        <f t="shared" si="0"/>
        <v>0.36458333333333326</v>
      </c>
      <c r="H25" s="63">
        <f t="shared" si="5"/>
        <v>0.36458333333333326</v>
      </c>
      <c r="I25" s="67">
        <v>0.33333333333333331</v>
      </c>
      <c r="J25" s="69">
        <f t="shared" si="7"/>
        <v>3.1249999999999944E-2</v>
      </c>
      <c r="K25" s="63">
        <f t="shared" si="2"/>
        <v>3.1249999999999944E-2</v>
      </c>
      <c r="L25" s="80" t="str">
        <f>IF(C25&gt;TIME(22,0,0),C25-TIME(22,0,0),"")</f>
        <v/>
      </c>
      <c r="M25" s="4"/>
      <c r="N25" s="4"/>
      <c r="O25" s="55"/>
      <c r="P25" s="4"/>
      <c r="Q25" s="4"/>
      <c r="R25" s="4"/>
      <c r="S25" s="4"/>
      <c r="T25" s="4"/>
    </row>
    <row r="26" spans="1:21" ht="17.5" customHeight="1">
      <c r="A26" s="36" t="s">
        <v>39</v>
      </c>
      <c r="B26" s="50">
        <v>0.41666666666666669</v>
      </c>
      <c r="C26" s="50">
        <v>0.83333333333333337</v>
      </c>
      <c r="D26" s="52">
        <f t="shared" si="4"/>
        <v>0.41666666666666669</v>
      </c>
      <c r="E26" s="51">
        <f t="shared" si="6"/>
        <v>0.41666666666666669</v>
      </c>
      <c r="F26" s="78">
        <v>4.1666666666666664E-2</v>
      </c>
      <c r="G26" s="64">
        <f t="shared" si="0"/>
        <v>0.375</v>
      </c>
      <c r="H26" s="63">
        <f t="shared" si="5"/>
        <v>0.375</v>
      </c>
      <c r="I26" s="67">
        <v>0.33333333333333331</v>
      </c>
      <c r="J26" s="69">
        <f t="shared" si="7"/>
        <v>4.1666666666666685E-2</v>
      </c>
      <c r="K26" s="63">
        <f t="shared" si="2"/>
        <v>4.1666666666666685E-2</v>
      </c>
      <c r="L26" s="80" t="str">
        <f t="shared" ref="L26:L52" si="8">IF(C26&gt;TIME(22,0,0),C26-TIME(22,0,0),"")</f>
        <v/>
      </c>
      <c r="M26" s="4"/>
      <c r="N26" s="4"/>
      <c r="O26" s="55"/>
      <c r="P26" s="4"/>
      <c r="Q26" s="4"/>
      <c r="R26" s="4"/>
      <c r="S26" s="4"/>
      <c r="T26" s="4"/>
    </row>
    <row r="27" spans="1:21" ht="17.5" customHeight="1">
      <c r="A27" s="36" t="s">
        <v>40</v>
      </c>
      <c r="B27" s="50">
        <v>0.41666666666666669</v>
      </c>
      <c r="C27" s="50">
        <v>0.80208333333333337</v>
      </c>
      <c r="D27" s="52">
        <f t="shared" si="4"/>
        <v>0.38541666666666669</v>
      </c>
      <c r="E27" s="51">
        <f t="shared" si="6"/>
        <v>0.38541666666666669</v>
      </c>
      <c r="F27" s="78">
        <v>4.1666666666666664E-2</v>
      </c>
      <c r="G27" s="64">
        <f t="shared" si="0"/>
        <v>0.34375</v>
      </c>
      <c r="H27" s="63">
        <f t="shared" si="5"/>
        <v>0.34375</v>
      </c>
      <c r="I27" s="67">
        <v>0.33333333333333331</v>
      </c>
      <c r="J27" s="69">
        <f t="shared" si="7"/>
        <v>1.0416666666666685E-2</v>
      </c>
      <c r="K27" s="63">
        <f t="shared" si="2"/>
        <v>1.0416666666666685E-2</v>
      </c>
      <c r="L27" s="80" t="str">
        <f t="shared" si="8"/>
        <v/>
      </c>
      <c r="M27" s="4"/>
      <c r="N27" s="4"/>
      <c r="O27" s="55"/>
      <c r="P27" s="4"/>
      <c r="Q27" s="4"/>
      <c r="R27" s="4"/>
      <c r="S27" s="4"/>
      <c r="T27" s="4"/>
    </row>
    <row r="28" spans="1:21" ht="17.5" customHeight="1">
      <c r="A28" s="36" t="s">
        <v>41</v>
      </c>
      <c r="B28" s="50">
        <v>0.4375</v>
      </c>
      <c r="C28" s="50">
        <v>0.82291666666666663</v>
      </c>
      <c r="D28" s="52">
        <f t="shared" si="4"/>
        <v>0.38541666666666663</v>
      </c>
      <c r="E28" s="51">
        <f t="shared" si="6"/>
        <v>0.38541666666666663</v>
      </c>
      <c r="F28" s="78">
        <v>4.1666666666666664E-2</v>
      </c>
      <c r="G28" s="64">
        <f t="shared" si="0"/>
        <v>0.34374999999999994</v>
      </c>
      <c r="H28" s="63">
        <f t="shared" si="5"/>
        <v>0.34374999999999994</v>
      </c>
      <c r="I28" s="67">
        <v>0.33333333333333331</v>
      </c>
      <c r="J28" s="69">
        <f t="shared" si="7"/>
        <v>1.041666666666663E-2</v>
      </c>
      <c r="K28" s="63">
        <f t="shared" si="2"/>
        <v>1.041666666666663E-2</v>
      </c>
      <c r="L28" s="80" t="str">
        <f t="shared" si="8"/>
        <v/>
      </c>
      <c r="M28" s="4"/>
      <c r="N28" s="4"/>
      <c r="O28" s="55"/>
      <c r="P28" s="4"/>
      <c r="Q28" s="4"/>
      <c r="R28" s="4"/>
      <c r="S28" s="4"/>
      <c r="T28" s="4"/>
    </row>
    <row r="29" spans="1:21" ht="17.5" customHeight="1">
      <c r="A29" s="36" t="s">
        <v>42</v>
      </c>
      <c r="B29" s="50">
        <v>0.41666666666666669</v>
      </c>
      <c r="C29" s="50">
        <v>0.95833333333333337</v>
      </c>
      <c r="D29" s="52">
        <f t="shared" si="4"/>
        <v>0.54166666666666674</v>
      </c>
      <c r="E29" s="51">
        <f t="shared" si="6"/>
        <v>0.54166666666666674</v>
      </c>
      <c r="F29" s="78">
        <v>4.1666666666666664E-2</v>
      </c>
      <c r="G29" s="64">
        <f t="shared" si="0"/>
        <v>0.50000000000000011</v>
      </c>
      <c r="H29" s="63">
        <f t="shared" si="5"/>
        <v>0.50000000000000011</v>
      </c>
      <c r="I29" s="67">
        <v>0.33333333333333331</v>
      </c>
      <c r="J29" s="69">
        <f t="shared" si="7"/>
        <v>0.1666666666666668</v>
      </c>
      <c r="K29" s="63">
        <f t="shared" si="2"/>
        <v>0.1666666666666668</v>
      </c>
      <c r="L29" s="80">
        <f t="shared" si="8"/>
        <v>4.1666666666666741E-2</v>
      </c>
      <c r="M29" s="4"/>
      <c r="N29" s="4"/>
      <c r="O29" s="55"/>
      <c r="P29" s="4"/>
      <c r="Q29" s="4"/>
      <c r="R29" s="4"/>
      <c r="S29" s="4"/>
      <c r="T29" s="4"/>
    </row>
    <row r="30" spans="1:21" ht="17.5" customHeight="1">
      <c r="A30" s="36" t="s">
        <v>43</v>
      </c>
      <c r="B30" s="50"/>
      <c r="C30" s="50"/>
      <c r="D30" s="52">
        <f t="shared" si="4"/>
        <v>0</v>
      </c>
      <c r="E30" s="51" t="str">
        <f t="shared" si="6"/>
        <v>0:00</v>
      </c>
      <c r="F30" s="78"/>
      <c r="G30" s="64">
        <f t="shared" si="0"/>
        <v>0</v>
      </c>
      <c r="H30" s="63" t="str">
        <f t="shared" si="5"/>
        <v/>
      </c>
      <c r="I30" s="67">
        <v>0.33333333333333331</v>
      </c>
      <c r="J30" s="69">
        <f t="shared" si="7"/>
        <v>-0.33333333333333331</v>
      </c>
      <c r="K30" s="63" t="str">
        <f t="shared" si="2"/>
        <v/>
      </c>
      <c r="L30" s="80" t="str">
        <f t="shared" si="8"/>
        <v/>
      </c>
      <c r="M30" s="43"/>
      <c r="N30" s="4"/>
      <c r="O30" s="55"/>
      <c r="P30" s="4"/>
      <c r="Q30" s="4"/>
      <c r="R30" s="4"/>
      <c r="S30" s="4"/>
      <c r="T30" s="4"/>
    </row>
    <row r="31" spans="1:21" ht="17.5" customHeight="1">
      <c r="A31" s="36" t="s">
        <v>44</v>
      </c>
      <c r="B31" s="50"/>
      <c r="C31" s="50"/>
      <c r="D31" s="52">
        <f t="shared" si="4"/>
        <v>0</v>
      </c>
      <c r="E31" s="51" t="str">
        <f t="shared" si="6"/>
        <v>0:00</v>
      </c>
      <c r="F31" s="78"/>
      <c r="G31" s="64">
        <f t="shared" si="0"/>
        <v>0</v>
      </c>
      <c r="H31" s="63" t="str">
        <f t="shared" si="5"/>
        <v/>
      </c>
      <c r="I31" s="67">
        <v>0.33333333333333331</v>
      </c>
      <c r="J31" s="69">
        <f t="shared" si="7"/>
        <v>-0.33333333333333331</v>
      </c>
      <c r="K31" s="63" t="str">
        <f t="shared" si="2"/>
        <v/>
      </c>
      <c r="L31" s="80" t="str">
        <f t="shared" si="8"/>
        <v/>
      </c>
      <c r="M31" s="43"/>
      <c r="N31" s="4"/>
      <c r="O31" s="55"/>
      <c r="P31" s="4"/>
      <c r="Q31" s="4"/>
      <c r="R31" s="4"/>
      <c r="S31" s="4"/>
      <c r="T31" s="4"/>
    </row>
    <row r="32" spans="1:21" ht="17.5" customHeight="1">
      <c r="A32" s="36" t="s">
        <v>45</v>
      </c>
      <c r="B32" s="50"/>
      <c r="C32" s="50"/>
      <c r="D32" s="52">
        <f t="shared" si="4"/>
        <v>0</v>
      </c>
      <c r="E32" s="51" t="str">
        <f t="shared" si="6"/>
        <v>0:00</v>
      </c>
      <c r="F32" s="78"/>
      <c r="G32" s="64">
        <f t="shared" si="0"/>
        <v>0</v>
      </c>
      <c r="H32" s="63" t="str">
        <f t="shared" si="5"/>
        <v/>
      </c>
      <c r="I32" s="67">
        <v>0.33333333333333331</v>
      </c>
      <c r="J32" s="69">
        <f t="shared" si="7"/>
        <v>-0.33333333333333331</v>
      </c>
      <c r="K32" s="63" t="str">
        <f t="shared" si="2"/>
        <v/>
      </c>
      <c r="L32" s="80" t="str">
        <f t="shared" si="8"/>
        <v/>
      </c>
      <c r="M32" s="4"/>
      <c r="N32" s="4"/>
      <c r="O32" s="55"/>
      <c r="P32" s="4"/>
      <c r="Q32" s="4"/>
      <c r="R32" s="4"/>
      <c r="S32" s="4"/>
      <c r="T32" s="4"/>
    </row>
    <row r="33" spans="1:20" ht="17.5" customHeight="1">
      <c r="A33" s="36" t="s">
        <v>46</v>
      </c>
      <c r="B33" s="50">
        <v>0.375</v>
      </c>
      <c r="C33" s="50">
        <v>1.0104166666666667</v>
      </c>
      <c r="D33" s="52">
        <f t="shared" si="4"/>
        <v>0.63541666666666674</v>
      </c>
      <c r="E33" s="51">
        <f t="shared" si="6"/>
        <v>0.63541666666666674</v>
      </c>
      <c r="F33" s="78">
        <v>4.1666666666666664E-2</v>
      </c>
      <c r="G33" s="64">
        <f t="shared" si="0"/>
        <v>0.59375000000000011</v>
      </c>
      <c r="H33" s="63">
        <f t="shared" si="5"/>
        <v>0.59375000000000011</v>
      </c>
      <c r="I33" s="67">
        <v>0.33333333333333331</v>
      </c>
      <c r="J33" s="69">
        <f t="shared" si="7"/>
        <v>0.2604166666666668</v>
      </c>
      <c r="K33" s="63">
        <f t="shared" si="2"/>
        <v>0.2604166666666668</v>
      </c>
      <c r="L33" s="80">
        <f t="shared" si="8"/>
        <v>9.3750000000000111E-2</v>
      </c>
      <c r="M33" s="43"/>
      <c r="N33" s="4"/>
      <c r="O33" s="55"/>
      <c r="P33" s="4"/>
      <c r="Q33" s="4"/>
      <c r="R33" s="4"/>
      <c r="S33" s="4"/>
      <c r="T33" s="4"/>
    </row>
    <row r="34" spans="1:20" ht="17.5" customHeight="1">
      <c r="A34" s="36" t="s">
        <v>47</v>
      </c>
      <c r="B34" s="50">
        <v>0.39583333333333331</v>
      </c>
      <c r="C34" s="50">
        <v>1.0104166666666667</v>
      </c>
      <c r="D34" s="52">
        <f t="shared" si="4"/>
        <v>0.61458333333333348</v>
      </c>
      <c r="E34" s="51">
        <f t="shared" si="6"/>
        <v>0.61458333333333348</v>
      </c>
      <c r="F34" s="78">
        <v>4.1666666666666664E-2</v>
      </c>
      <c r="G34" s="64">
        <f t="shared" si="0"/>
        <v>0.57291666666666685</v>
      </c>
      <c r="H34" s="63">
        <f t="shared" si="5"/>
        <v>0.57291666666666685</v>
      </c>
      <c r="I34" s="67">
        <v>0.33333333333333331</v>
      </c>
      <c r="J34" s="69">
        <f t="shared" si="7"/>
        <v>0.23958333333333354</v>
      </c>
      <c r="K34" s="63">
        <f t="shared" si="2"/>
        <v>0.23958333333333354</v>
      </c>
      <c r="L34" s="80">
        <f t="shared" si="8"/>
        <v>9.3750000000000111E-2</v>
      </c>
      <c r="M34" s="43"/>
      <c r="N34" s="4"/>
      <c r="O34" s="55"/>
      <c r="P34" s="4"/>
      <c r="Q34" s="4"/>
      <c r="R34" s="4"/>
      <c r="S34" s="4"/>
      <c r="T34" s="4"/>
    </row>
    <row r="35" spans="1:20" ht="17.5" customHeight="1">
      <c r="A35" s="36" t="s">
        <v>48</v>
      </c>
      <c r="B35" s="50">
        <v>0.41666666666666669</v>
      </c>
      <c r="C35" s="50">
        <v>0.84375</v>
      </c>
      <c r="D35" s="52">
        <f t="shared" si="4"/>
        <v>0.42708333333333331</v>
      </c>
      <c r="E35" s="51">
        <f t="shared" si="6"/>
        <v>0.42708333333333331</v>
      </c>
      <c r="F35" s="78">
        <v>4.1666666666666664E-2</v>
      </c>
      <c r="G35" s="64">
        <f t="shared" si="0"/>
        <v>0.38541666666666663</v>
      </c>
      <c r="H35" s="63">
        <f t="shared" si="5"/>
        <v>0.38541666666666663</v>
      </c>
      <c r="I35" s="67">
        <v>0.33333333333333331</v>
      </c>
      <c r="J35" s="69">
        <f t="shared" si="7"/>
        <v>5.2083333333333315E-2</v>
      </c>
      <c r="K35" s="63">
        <f t="shared" si="2"/>
        <v>5.2083333333333315E-2</v>
      </c>
      <c r="L35" s="80" t="str">
        <f t="shared" si="8"/>
        <v/>
      </c>
      <c r="M35" s="4"/>
      <c r="N35" s="4"/>
      <c r="O35" s="55"/>
      <c r="P35" s="4"/>
      <c r="Q35" s="4"/>
      <c r="R35" s="4"/>
      <c r="S35" s="4"/>
      <c r="T35" s="4"/>
    </row>
    <row r="36" spans="1:20" ht="17.5" customHeight="1">
      <c r="A36" s="36" t="s">
        <v>49</v>
      </c>
      <c r="B36" s="50">
        <v>0.41666666666666669</v>
      </c>
      <c r="C36" s="50">
        <v>0.91666666666666663</v>
      </c>
      <c r="D36" s="52">
        <f t="shared" si="4"/>
        <v>0.49999999999999994</v>
      </c>
      <c r="E36" s="51">
        <f t="shared" si="6"/>
        <v>0.49999999999999994</v>
      </c>
      <c r="F36" s="78">
        <v>4.1666666666666664E-2</v>
      </c>
      <c r="G36" s="64">
        <f t="shared" si="0"/>
        <v>0.45833333333333326</v>
      </c>
      <c r="H36" s="63">
        <f t="shared" si="5"/>
        <v>0.45833333333333326</v>
      </c>
      <c r="I36" s="67">
        <v>0.33333333333333331</v>
      </c>
      <c r="J36" s="69">
        <f t="shared" si="7"/>
        <v>0.12499999999999994</v>
      </c>
      <c r="K36" s="63">
        <f t="shared" si="2"/>
        <v>0.12499999999999994</v>
      </c>
      <c r="L36" s="80" t="str">
        <f t="shared" si="8"/>
        <v/>
      </c>
      <c r="M36" s="4"/>
      <c r="N36" s="4"/>
      <c r="O36" s="55"/>
      <c r="P36" s="4"/>
      <c r="Q36" s="4"/>
      <c r="R36" s="4"/>
      <c r="S36" s="4"/>
      <c r="T36" s="4"/>
    </row>
    <row r="37" spans="1:20" ht="17.5" customHeight="1">
      <c r="A37" s="36" t="s">
        <v>50</v>
      </c>
      <c r="B37" s="50"/>
      <c r="C37" s="50"/>
      <c r="D37" s="52">
        <f t="shared" si="4"/>
        <v>0</v>
      </c>
      <c r="E37" s="51" t="str">
        <f t="shared" si="6"/>
        <v>0:00</v>
      </c>
      <c r="F37" s="78"/>
      <c r="G37" s="64">
        <f t="shared" si="0"/>
        <v>0</v>
      </c>
      <c r="H37" s="63" t="str">
        <f t="shared" si="5"/>
        <v/>
      </c>
      <c r="I37" s="67">
        <v>0.33333333333333331</v>
      </c>
      <c r="J37" s="69">
        <f t="shared" si="7"/>
        <v>-0.33333333333333331</v>
      </c>
      <c r="K37" s="63" t="str">
        <f t="shared" si="2"/>
        <v/>
      </c>
      <c r="L37" s="80" t="str">
        <f t="shared" si="8"/>
        <v/>
      </c>
      <c r="M37" s="4"/>
      <c r="N37" s="4"/>
      <c r="O37" s="55"/>
      <c r="P37" s="4"/>
      <c r="Q37" s="4"/>
      <c r="R37" s="4"/>
      <c r="S37" s="4"/>
      <c r="T37" s="4"/>
    </row>
    <row r="38" spans="1:20" ht="17.5" customHeight="1">
      <c r="A38" s="36" t="s">
        <v>51</v>
      </c>
      <c r="B38" s="50"/>
      <c r="C38" s="50"/>
      <c r="D38" s="52">
        <f t="shared" si="4"/>
        <v>0</v>
      </c>
      <c r="E38" s="51" t="str">
        <f t="shared" si="6"/>
        <v>0:00</v>
      </c>
      <c r="F38" s="78"/>
      <c r="G38" s="64">
        <f t="shared" si="0"/>
        <v>0</v>
      </c>
      <c r="H38" s="63" t="str">
        <f t="shared" si="5"/>
        <v/>
      </c>
      <c r="I38" s="67">
        <v>0.33333333333333331</v>
      </c>
      <c r="J38" s="69">
        <f t="shared" si="7"/>
        <v>-0.33333333333333331</v>
      </c>
      <c r="K38" s="63" t="str">
        <f t="shared" si="2"/>
        <v/>
      </c>
      <c r="L38" s="80" t="str">
        <f t="shared" si="8"/>
        <v/>
      </c>
      <c r="M38" s="4"/>
      <c r="N38" s="4"/>
      <c r="O38" s="55"/>
      <c r="P38" s="4"/>
      <c r="Q38" s="4"/>
      <c r="R38" s="4"/>
      <c r="S38" s="4"/>
      <c r="T38" s="4"/>
    </row>
    <row r="39" spans="1:20" ht="17.5" customHeight="1">
      <c r="A39" s="36" t="s">
        <v>52</v>
      </c>
      <c r="B39" s="50">
        <v>0.41666666666666669</v>
      </c>
      <c r="C39" s="50">
        <v>0.80208333333333337</v>
      </c>
      <c r="D39" s="52">
        <f t="shared" si="4"/>
        <v>0.38541666666666669</v>
      </c>
      <c r="E39" s="51">
        <f t="shared" si="6"/>
        <v>0.38541666666666669</v>
      </c>
      <c r="F39" s="78">
        <v>4.1666666666666664E-2</v>
      </c>
      <c r="G39" s="64">
        <f t="shared" si="0"/>
        <v>0.34375</v>
      </c>
      <c r="H39" s="63">
        <f t="shared" si="5"/>
        <v>0.34375</v>
      </c>
      <c r="I39" s="67">
        <v>0.33333333333333331</v>
      </c>
      <c r="J39" s="69">
        <f t="shared" si="7"/>
        <v>1.0416666666666685E-2</v>
      </c>
      <c r="K39" s="63">
        <f t="shared" si="2"/>
        <v>1.0416666666666685E-2</v>
      </c>
      <c r="L39" s="80" t="str">
        <f t="shared" si="8"/>
        <v/>
      </c>
      <c r="M39" s="4"/>
      <c r="N39" s="4"/>
      <c r="O39" s="55"/>
      <c r="P39" s="4"/>
      <c r="Q39" s="4"/>
      <c r="R39" s="4"/>
      <c r="S39" s="4"/>
      <c r="T39" s="4"/>
    </row>
    <row r="40" spans="1:20" ht="17.5" customHeight="1">
      <c r="A40" s="36" t="s">
        <v>53</v>
      </c>
      <c r="B40" s="50">
        <v>0.41666666666666669</v>
      </c>
      <c r="C40" s="50">
        <v>0.84375</v>
      </c>
      <c r="D40" s="52">
        <f t="shared" si="4"/>
        <v>0.42708333333333331</v>
      </c>
      <c r="E40" s="51">
        <f t="shared" si="6"/>
        <v>0.42708333333333331</v>
      </c>
      <c r="F40" s="78">
        <v>4.1666666666666664E-2</v>
      </c>
      <c r="G40" s="64">
        <f t="shared" si="0"/>
        <v>0.38541666666666663</v>
      </c>
      <c r="H40" s="63">
        <f t="shared" si="5"/>
        <v>0.38541666666666663</v>
      </c>
      <c r="I40" s="67">
        <v>0.33333333333333331</v>
      </c>
      <c r="J40" s="69">
        <f t="shared" si="7"/>
        <v>5.2083333333333315E-2</v>
      </c>
      <c r="K40" s="63">
        <f t="shared" si="2"/>
        <v>5.2083333333333315E-2</v>
      </c>
      <c r="L40" s="80" t="str">
        <f t="shared" si="8"/>
        <v/>
      </c>
      <c r="M40" s="4"/>
      <c r="N40" s="4"/>
      <c r="O40" s="55"/>
      <c r="P40" s="4"/>
      <c r="Q40" s="4"/>
      <c r="R40" s="4"/>
      <c r="S40" s="4"/>
      <c r="T40" s="4"/>
    </row>
    <row r="41" spans="1:20" ht="17.5" customHeight="1">
      <c r="A41" s="36" t="s">
        <v>54</v>
      </c>
      <c r="B41" s="50">
        <v>0.41666666666666669</v>
      </c>
      <c r="C41" s="50">
        <v>0.83333333333333337</v>
      </c>
      <c r="D41" s="52">
        <f t="shared" si="4"/>
        <v>0.41666666666666669</v>
      </c>
      <c r="E41" s="51">
        <f t="shared" si="6"/>
        <v>0.41666666666666669</v>
      </c>
      <c r="F41" s="78">
        <v>4.1666666666666664E-2</v>
      </c>
      <c r="G41" s="64">
        <f t="shared" si="0"/>
        <v>0.375</v>
      </c>
      <c r="H41" s="63">
        <f t="shared" si="5"/>
        <v>0.375</v>
      </c>
      <c r="I41" s="67">
        <v>0.33333333333333331</v>
      </c>
      <c r="J41" s="69">
        <f t="shared" si="7"/>
        <v>4.1666666666666685E-2</v>
      </c>
      <c r="K41" s="63">
        <f t="shared" si="2"/>
        <v>4.1666666666666685E-2</v>
      </c>
      <c r="L41" s="80" t="str">
        <f t="shared" si="8"/>
        <v/>
      </c>
      <c r="M41" s="4"/>
      <c r="N41" s="4"/>
      <c r="O41" s="55"/>
      <c r="P41" s="4"/>
      <c r="Q41" s="4"/>
      <c r="R41" s="4"/>
      <c r="S41" s="4"/>
      <c r="T41" s="4"/>
    </row>
    <row r="42" spans="1:20" ht="17.5" customHeight="1">
      <c r="A42" s="36" t="s">
        <v>55</v>
      </c>
      <c r="B42" s="50">
        <v>0.41666666666666669</v>
      </c>
      <c r="C42" s="50">
        <v>0.83333333333333337</v>
      </c>
      <c r="D42" s="52">
        <f t="shared" si="4"/>
        <v>0.41666666666666669</v>
      </c>
      <c r="E42" s="51">
        <f t="shared" si="6"/>
        <v>0.41666666666666669</v>
      </c>
      <c r="F42" s="78">
        <v>4.1666666666666664E-2</v>
      </c>
      <c r="G42" s="64">
        <f t="shared" si="0"/>
        <v>0.375</v>
      </c>
      <c r="H42" s="63">
        <f t="shared" si="5"/>
        <v>0.375</v>
      </c>
      <c r="I42" s="67">
        <v>0.33333333333333331</v>
      </c>
      <c r="J42" s="69">
        <f t="shared" si="7"/>
        <v>4.1666666666666685E-2</v>
      </c>
      <c r="K42" s="63">
        <f t="shared" si="2"/>
        <v>4.1666666666666685E-2</v>
      </c>
      <c r="L42" s="80" t="str">
        <f t="shared" si="8"/>
        <v/>
      </c>
      <c r="M42" s="4"/>
      <c r="N42" s="4"/>
      <c r="O42" s="55"/>
      <c r="P42" s="4"/>
      <c r="Q42" s="4"/>
      <c r="R42" s="4"/>
      <c r="S42" s="4"/>
      <c r="T42" s="4"/>
    </row>
    <row r="43" spans="1:20" ht="17.5" customHeight="1">
      <c r="A43" s="36" t="s">
        <v>56</v>
      </c>
      <c r="B43" s="50">
        <v>0.41666666666666669</v>
      </c>
      <c r="C43" s="50">
        <v>0.83333333333333337</v>
      </c>
      <c r="D43" s="52">
        <f t="shared" si="4"/>
        <v>0.41666666666666669</v>
      </c>
      <c r="E43" s="51">
        <f t="shared" si="6"/>
        <v>0.41666666666666669</v>
      </c>
      <c r="F43" s="78">
        <v>4.1666666666666664E-2</v>
      </c>
      <c r="G43" s="64">
        <f t="shared" si="0"/>
        <v>0.375</v>
      </c>
      <c r="H43" s="63">
        <f t="shared" si="5"/>
        <v>0.375</v>
      </c>
      <c r="I43" s="67">
        <v>0.33333333333333331</v>
      </c>
      <c r="J43" s="69">
        <f t="shared" si="7"/>
        <v>4.1666666666666685E-2</v>
      </c>
      <c r="K43" s="63">
        <f t="shared" si="2"/>
        <v>4.1666666666666685E-2</v>
      </c>
      <c r="L43" s="80" t="str">
        <f t="shared" si="8"/>
        <v/>
      </c>
      <c r="M43" s="4"/>
      <c r="N43" s="4"/>
      <c r="O43" s="55"/>
      <c r="P43" s="4"/>
      <c r="Q43" s="4"/>
      <c r="R43" s="4"/>
      <c r="S43" s="4"/>
      <c r="T43" s="4"/>
    </row>
    <row r="44" spans="1:20" ht="17.5" customHeight="1">
      <c r="A44" s="36" t="s">
        <v>57</v>
      </c>
      <c r="B44" s="50"/>
      <c r="C44" s="50"/>
      <c r="D44" s="52">
        <f t="shared" si="4"/>
        <v>0</v>
      </c>
      <c r="E44" s="51" t="str">
        <f t="shared" si="6"/>
        <v>0:00</v>
      </c>
      <c r="F44" s="78"/>
      <c r="G44" s="64">
        <f t="shared" si="0"/>
        <v>0</v>
      </c>
      <c r="H44" s="63" t="str">
        <f t="shared" si="5"/>
        <v/>
      </c>
      <c r="I44" s="67">
        <v>0.33333333333333331</v>
      </c>
      <c r="J44" s="69">
        <f t="shared" si="7"/>
        <v>-0.33333333333333331</v>
      </c>
      <c r="K44" s="63" t="str">
        <f t="shared" si="2"/>
        <v/>
      </c>
      <c r="L44" s="80" t="str">
        <f t="shared" si="8"/>
        <v/>
      </c>
      <c r="M44" s="4"/>
      <c r="N44" s="4"/>
      <c r="O44" s="55"/>
      <c r="P44" s="4"/>
      <c r="Q44" s="4"/>
      <c r="R44" s="4"/>
      <c r="S44" s="4"/>
      <c r="T44" s="4"/>
    </row>
    <row r="45" spans="1:20" ht="17.5" customHeight="1">
      <c r="A45" s="36" t="s">
        <v>58</v>
      </c>
      <c r="B45" s="50"/>
      <c r="C45" s="50"/>
      <c r="D45" s="52">
        <f t="shared" si="4"/>
        <v>0</v>
      </c>
      <c r="E45" s="51" t="str">
        <f t="shared" si="6"/>
        <v>0:00</v>
      </c>
      <c r="F45" s="78"/>
      <c r="G45" s="64">
        <f t="shared" si="0"/>
        <v>0</v>
      </c>
      <c r="H45" s="63" t="str">
        <f t="shared" si="5"/>
        <v/>
      </c>
      <c r="I45" s="67">
        <v>0.33333333333333331</v>
      </c>
      <c r="J45" s="69">
        <f t="shared" si="7"/>
        <v>-0.33333333333333331</v>
      </c>
      <c r="K45" s="63" t="str">
        <f t="shared" si="2"/>
        <v/>
      </c>
      <c r="L45" s="80" t="str">
        <f t="shared" si="8"/>
        <v/>
      </c>
      <c r="M45" s="4"/>
      <c r="N45" s="4"/>
      <c r="O45" s="55"/>
      <c r="P45" s="4"/>
      <c r="Q45" s="4"/>
      <c r="R45" s="4"/>
      <c r="S45" s="4"/>
      <c r="T45" s="4"/>
    </row>
    <row r="46" spans="1:20" ht="17.5" customHeight="1">
      <c r="A46" s="36" t="s">
        <v>59</v>
      </c>
      <c r="B46" s="50">
        <v>0.41666666666666669</v>
      </c>
      <c r="C46" s="50">
        <v>0.83333333333333337</v>
      </c>
      <c r="D46" s="52">
        <f t="shared" si="4"/>
        <v>0.41666666666666669</v>
      </c>
      <c r="E46" s="51">
        <f t="shared" si="6"/>
        <v>0.41666666666666669</v>
      </c>
      <c r="F46" s="78">
        <v>4.1666666666666664E-2</v>
      </c>
      <c r="G46" s="64">
        <f t="shared" si="0"/>
        <v>0.375</v>
      </c>
      <c r="H46" s="63">
        <f t="shared" si="5"/>
        <v>0.375</v>
      </c>
      <c r="I46" s="67">
        <v>0.33333333333333331</v>
      </c>
      <c r="J46" s="69">
        <f t="shared" si="7"/>
        <v>4.1666666666666685E-2</v>
      </c>
      <c r="K46" s="63">
        <f t="shared" si="2"/>
        <v>4.1666666666666685E-2</v>
      </c>
      <c r="L46" s="80" t="str">
        <f t="shared" si="8"/>
        <v/>
      </c>
      <c r="M46" s="4"/>
      <c r="N46" s="4"/>
      <c r="O46" s="55"/>
      <c r="P46" s="4"/>
      <c r="Q46" s="4"/>
      <c r="R46" s="4"/>
      <c r="S46" s="4"/>
      <c r="T46" s="4"/>
    </row>
    <row r="47" spans="1:20" ht="17.5" customHeight="1">
      <c r="A47" s="36" t="s">
        <v>60</v>
      </c>
      <c r="B47" s="50">
        <v>0.41666666666666669</v>
      </c>
      <c r="C47" s="50">
        <v>0.83333333333333337</v>
      </c>
      <c r="D47" s="52">
        <f t="shared" si="4"/>
        <v>0.41666666666666669</v>
      </c>
      <c r="E47" s="51">
        <f t="shared" si="6"/>
        <v>0.41666666666666669</v>
      </c>
      <c r="F47" s="78">
        <v>4.1666666666666664E-2</v>
      </c>
      <c r="G47" s="64">
        <f t="shared" si="0"/>
        <v>0.375</v>
      </c>
      <c r="H47" s="63">
        <f t="shared" si="5"/>
        <v>0.375</v>
      </c>
      <c r="I47" s="67">
        <v>0.33333333333333331</v>
      </c>
      <c r="J47" s="69">
        <f t="shared" si="7"/>
        <v>4.1666666666666685E-2</v>
      </c>
      <c r="K47" s="63">
        <f t="shared" si="2"/>
        <v>4.1666666666666685E-2</v>
      </c>
      <c r="L47" s="80" t="str">
        <f t="shared" si="8"/>
        <v/>
      </c>
      <c r="M47" s="4"/>
      <c r="N47" s="4"/>
      <c r="O47" s="55"/>
      <c r="P47" s="4"/>
      <c r="Q47" s="4"/>
      <c r="R47" s="4"/>
      <c r="S47" s="4"/>
      <c r="T47" s="4"/>
    </row>
    <row r="48" spans="1:20" ht="17.5" customHeight="1">
      <c r="A48" s="36" t="s">
        <v>61</v>
      </c>
      <c r="B48" s="50">
        <v>0.41666666666666669</v>
      </c>
      <c r="C48" s="50">
        <v>0.80208333333333337</v>
      </c>
      <c r="D48" s="52">
        <f t="shared" si="4"/>
        <v>0.38541666666666669</v>
      </c>
      <c r="E48" s="51">
        <f t="shared" si="6"/>
        <v>0.38541666666666669</v>
      </c>
      <c r="F48" s="78">
        <v>4.1666666666666664E-2</v>
      </c>
      <c r="G48" s="64">
        <f t="shared" si="0"/>
        <v>0.34375</v>
      </c>
      <c r="H48" s="63">
        <f t="shared" si="5"/>
        <v>0.34375</v>
      </c>
      <c r="I48" s="67">
        <v>0.33333333333333331</v>
      </c>
      <c r="J48" s="69">
        <f t="shared" si="7"/>
        <v>1.0416666666666685E-2</v>
      </c>
      <c r="K48" s="63">
        <f t="shared" si="2"/>
        <v>1.0416666666666685E-2</v>
      </c>
      <c r="L48" s="80" t="str">
        <f t="shared" si="8"/>
        <v/>
      </c>
      <c r="M48" s="4"/>
      <c r="N48" s="4"/>
      <c r="O48" s="55"/>
      <c r="P48" s="4"/>
      <c r="Q48" s="4"/>
      <c r="R48" s="4"/>
      <c r="S48" s="4"/>
      <c r="T48" s="4"/>
    </row>
    <row r="49" spans="1:25" ht="17.5" customHeight="1">
      <c r="A49" s="36" t="s">
        <v>62</v>
      </c>
      <c r="B49" s="50">
        <v>0.41666666666666669</v>
      </c>
      <c r="C49" s="50">
        <v>0.79166666666666663</v>
      </c>
      <c r="D49" s="52">
        <f t="shared" si="4"/>
        <v>0.37499999999999994</v>
      </c>
      <c r="E49" s="51">
        <f t="shared" si="6"/>
        <v>0.37499999999999994</v>
      </c>
      <c r="F49" s="78">
        <v>4.1666666666666664E-2</v>
      </c>
      <c r="G49" s="64">
        <f t="shared" si="0"/>
        <v>0.33333333333333326</v>
      </c>
      <c r="H49" s="63">
        <f t="shared" si="5"/>
        <v>0.33333333333333326</v>
      </c>
      <c r="I49" s="67">
        <v>0.33333333333333331</v>
      </c>
      <c r="J49" s="69">
        <f t="shared" si="7"/>
        <v>0</v>
      </c>
      <c r="K49" s="63" t="str">
        <f t="shared" si="2"/>
        <v/>
      </c>
      <c r="L49" s="80" t="str">
        <f t="shared" si="8"/>
        <v/>
      </c>
      <c r="M49" s="4"/>
      <c r="N49" s="4"/>
      <c r="O49" s="55"/>
      <c r="P49" s="4"/>
      <c r="Q49" s="4"/>
      <c r="R49" s="4"/>
      <c r="S49" s="4"/>
      <c r="T49" s="4"/>
    </row>
    <row r="50" spans="1:25" ht="17.5" customHeight="1">
      <c r="A50" s="36" t="s">
        <v>63</v>
      </c>
      <c r="B50" s="50">
        <v>0.41666666666666669</v>
      </c>
      <c r="C50" s="50">
        <v>0.80208333333333337</v>
      </c>
      <c r="D50" s="52">
        <f t="shared" si="4"/>
        <v>0.38541666666666669</v>
      </c>
      <c r="E50" s="51">
        <f t="shared" si="6"/>
        <v>0.38541666666666669</v>
      </c>
      <c r="F50" s="78">
        <v>4.1666666666666664E-2</v>
      </c>
      <c r="G50" s="64">
        <f t="shared" si="0"/>
        <v>0.34375</v>
      </c>
      <c r="H50" s="63">
        <f t="shared" si="5"/>
        <v>0.34375</v>
      </c>
      <c r="I50" s="67">
        <v>0.33333333333333331</v>
      </c>
      <c r="J50" s="69">
        <f t="shared" si="7"/>
        <v>1.0416666666666685E-2</v>
      </c>
      <c r="K50" s="63">
        <f t="shared" si="2"/>
        <v>1.0416666666666685E-2</v>
      </c>
      <c r="L50" s="80" t="str">
        <f t="shared" si="8"/>
        <v/>
      </c>
      <c r="M50" s="4"/>
      <c r="N50" s="4"/>
      <c r="O50" s="55"/>
      <c r="P50" s="4"/>
      <c r="Q50" s="4"/>
      <c r="R50" s="4"/>
      <c r="S50" s="4"/>
      <c r="T50" s="4"/>
    </row>
    <row r="51" spans="1:25" ht="17.5" customHeight="1">
      <c r="A51" s="36" t="s">
        <v>64</v>
      </c>
      <c r="B51" s="50"/>
      <c r="C51" s="50"/>
      <c r="D51" s="52">
        <f t="shared" si="4"/>
        <v>0</v>
      </c>
      <c r="E51" s="51" t="str">
        <f t="shared" si="6"/>
        <v>0:00</v>
      </c>
      <c r="F51" s="78"/>
      <c r="G51" s="64">
        <f t="shared" si="0"/>
        <v>0</v>
      </c>
      <c r="H51" s="63" t="str">
        <f t="shared" si="5"/>
        <v/>
      </c>
      <c r="I51" s="67">
        <v>0.33333333333333331</v>
      </c>
      <c r="J51" s="69">
        <f t="shared" si="7"/>
        <v>-0.33333333333333331</v>
      </c>
      <c r="K51" s="63" t="str">
        <f t="shared" si="2"/>
        <v/>
      </c>
      <c r="L51" s="80" t="str">
        <f t="shared" si="8"/>
        <v/>
      </c>
      <c r="M51" s="4"/>
      <c r="N51" s="4"/>
      <c r="O51" s="55"/>
      <c r="P51" s="4"/>
      <c r="Q51" s="4"/>
      <c r="R51" s="4"/>
      <c r="S51" s="4"/>
      <c r="T51" s="4"/>
    </row>
    <row r="52" spans="1:25" ht="17.5" customHeight="1">
      <c r="A52" s="36" t="s">
        <v>69</v>
      </c>
      <c r="B52" s="50"/>
      <c r="C52" s="50"/>
      <c r="D52" s="52">
        <f t="shared" si="4"/>
        <v>0</v>
      </c>
      <c r="E52" s="51" t="str">
        <f t="shared" si="6"/>
        <v>0:00</v>
      </c>
      <c r="F52" s="78"/>
      <c r="G52" s="64">
        <f t="shared" si="0"/>
        <v>0</v>
      </c>
      <c r="H52" s="63" t="str">
        <f t="shared" si="5"/>
        <v/>
      </c>
      <c r="I52" s="67">
        <v>0.33333333333333331</v>
      </c>
      <c r="J52" s="69">
        <f t="shared" si="7"/>
        <v>-0.33333333333333331</v>
      </c>
      <c r="K52" s="63" t="str">
        <f t="shared" si="2"/>
        <v/>
      </c>
      <c r="L52" s="80" t="str">
        <f t="shared" si="8"/>
        <v/>
      </c>
      <c r="M52" s="4"/>
      <c r="N52" s="4"/>
      <c r="O52" s="55"/>
      <c r="P52" s="4"/>
      <c r="Q52" s="4"/>
      <c r="R52" s="4"/>
      <c r="S52" s="4"/>
      <c r="T52" s="4"/>
    </row>
    <row r="53" spans="1:25" ht="17.5" customHeight="1" thickBot="1">
      <c r="A53" s="39"/>
      <c r="B53" s="39"/>
      <c r="C53" s="39"/>
      <c r="D53" s="53"/>
      <c r="E53" s="39"/>
      <c r="F53" s="53"/>
      <c r="G53" s="74"/>
      <c r="H53" s="53"/>
      <c r="I53" s="75"/>
      <c r="J53" s="76"/>
      <c r="K53" s="53"/>
      <c r="L53" s="4"/>
      <c r="M53" s="4"/>
      <c r="N53" s="4"/>
      <c r="O53" s="4"/>
      <c r="P53" s="4"/>
      <c r="Q53" s="4"/>
      <c r="R53" s="4"/>
      <c r="S53" s="4"/>
      <c r="T53" s="4"/>
    </row>
    <row r="54" spans="1:25" ht="22.5" customHeight="1" thickTop="1" thickBot="1">
      <c r="A54" s="40" t="s">
        <v>12</v>
      </c>
      <c r="B54" s="49"/>
      <c r="C54" s="49"/>
      <c r="D54" s="54"/>
      <c r="E54" s="61"/>
      <c r="F54" s="77">
        <f>SUM(F22:F52)</f>
        <v>0.79166666666666641</v>
      </c>
      <c r="G54" s="71">
        <f t="shared" ref="G54:K54" si="9">SUM(G22:G52)</f>
        <v>7.5625</v>
      </c>
      <c r="H54" s="77">
        <f t="shared" si="9"/>
        <v>7.5625</v>
      </c>
      <c r="I54" s="72">
        <f t="shared" si="9"/>
        <v>10.333333333333334</v>
      </c>
      <c r="J54" s="73">
        <f t="shared" si="9"/>
        <v>-2.770833333333333</v>
      </c>
      <c r="K54" s="77">
        <f t="shared" si="9"/>
        <v>1.2291666666666674</v>
      </c>
      <c r="L54" s="80">
        <f>SUM(L22:L53)</f>
        <v>0.22916666666666696</v>
      </c>
      <c r="M54" s="4"/>
      <c r="N54" s="4"/>
      <c r="O54" s="55">
        <f>SUM(O22:O53)</f>
        <v>0</v>
      </c>
      <c r="P54" s="4"/>
      <c r="Q54" s="4"/>
      <c r="R54" s="4"/>
      <c r="S54" s="4"/>
      <c r="T54" s="4"/>
    </row>
    <row r="55" spans="1:25" ht="22.5" customHeight="1">
      <c r="B55" s="45"/>
      <c r="C55" s="45" t="s">
        <v>13</v>
      </c>
      <c r="D55" s="45"/>
      <c r="E55" s="45"/>
      <c r="F55" s="45"/>
      <c r="G55" s="45"/>
      <c r="H55" s="45"/>
      <c r="I55" s="45"/>
      <c r="J55" s="45"/>
      <c r="K55" s="45"/>
      <c r="L55" s="45"/>
      <c r="M55" s="4"/>
      <c r="N55" s="4"/>
      <c r="O55" s="4"/>
      <c r="P55" s="4"/>
      <c r="Q55" s="4"/>
      <c r="R55" s="4"/>
      <c r="S55" s="4"/>
      <c r="T55" s="4"/>
      <c r="Y55" s="37"/>
    </row>
    <row r="56" spans="1:25" ht="22.5" customHeight="1">
      <c r="B56" s="45"/>
      <c r="C56" s="45" t="s">
        <v>14</v>
      </c>
      <c r="D56" s="56">
        <f>SUM(D22:D52)</f>
        <v>8.3541666666666696</v>
      </c>
      <c r="E56" s="56">
        <f>E54</f>
        <v>0</v>
      </c>
      <c r="F56" s="56"/>
      <c r="G56" s="56"/>
      <c r="H56" s="56"/>
      <c r="I56" s="56"/>
      <c r="J56" s="56"/>
      <c r="K56" s="56"/>
      <c r="L56" s="56"/>
      <c r="M56" s="37"/>
      <c r="N56" s="4"/>
      <c r="O56" s="4"/>
      <c r="P56" s="4"/>
      <c r="Q56" s="4"/>
      <c r="R56" s="4"/>
      <c r="S56" s="4"/>
      <c r="T56" s="4"/>
    </row>
    <row r="57" spans="1:25" ht="22.5" customHeight="1">
      <c r="B57" s="45"/>
      <c r="C57" s="45" t="s">
        <v>11</v>
      </c>
      <c r="D57" s="41">
        <f>L54</f>
        <v>0.22916666666666696</v>
      </c>
      <c r="E57" s="56">
        <f>L54</f>
        <v>0.22916666666666696</v>
      </c>
      <c r="F57" s="56"/>
      <c r="G57" s="56"/>
      <c r="H57" s="56"/>
      <c r="I57" s="56"/>
      <c r="J57" s="56"/>
      <c r="K57" s="56"/>
      <c r="L57" s="41"/>
      <c r="M57" s="37"/>
      <c r="N57" s="4"/>
      <c r="O57" s="4"/>
      <c r="P57" s="4"/>
      <c r="Q57" s="4"/>
      <c r="R57" s="4"/>
      <c r="S57" s="4"/>
      <c r="T57" s="4"/>
    </row>
    <row r="58" spans="1:25" ht="22.5" customHeight="1" thickBot="1">
      <c r="B58" s="45"/>
      <c r="C58" s="42" t="s">
        <v>12</v>
      </c>
      <c r="D58" s="56">
        <f>SUM(D56:L57)</f>
        <v>8.8125000000000036</v>
      </c>
      <c r="E58" s="56">
        <f>SUM(E56:E57)</f>
        <v>0.22916666666666696</v>
      </c>
      <c r="F58" s="56"/>
      <c r="G58" s="56"/>
      <c r="H58" s="56"/>
      <c r="I58" s="56"/>
      <c r="J58" s="56"/>
      <c r="K58" s="56"/>
      <c r="L58" s="56"/>
      <c r="M58" s="37"/>
      <c r="N58" s="4"/>
      <c r="O58" s="4"/>
      <c r="P58" s="4"/>
      <c r="Q58" s="4"/>
      <c r="R58" s="4"/>
      <c r="S58" s="4"/>
      <c r="T58" s="4"/>
    </row>
    <row r="59" spans="1:25" ht="24" customHeight="1" thickBot="1">
      <c r="B59" s="364" t="s">
        <v>15</v>
      </c>
      <c r="C59" s="365"/>
      <c r="D59" s="57">
        <f>COUNTA(B22:B52)</f>
        <v>19</v>
      </c>
      <c r="E59" s="58">
        <f>COUNTA(B22:B52)-E60</f>
        <v>19</v>
      </c>
      <c r="F59" s="85"/>
      <c r="G59" s="57"/>
      <c r="H59" s="57"/>
      <c r="I59" s="57"/>
      <c r="J59" s="57"/>
      <c r="K59" s="44" t="s">
        <v>33</v>
      </c>
      <c r="L59" s="58"/>
      <c r="M59" s="4"/>
      <c r="N59" s="4"/>
      <c r="O59" s="4"/>
      <c r="P59" s="4"/>
      <c r="Q59" s="4"/>
      <c r="R59" s="4"/>
      <c r="S59" s="4"/>
      <c r="T59" s="4"/>
    </row>
    <row r="60" spans="1:25" ht="24" customHeight="1" thickBot="1">
      <c r="B60" s="364" t="s">
        <v>20</v>
      </c>
      <c r="C60" s="365"/>
      <c r="D60" s="57">
        <f>COUNTA(M22:M53)</f>
        <v>0</v>
      </c>
      <c r="E60" s="57">
        <f>COUNTA(M22:M53)</f>
        <v>0</v>
      </c>
      <c r="F60" s="85" t="s">
        <v>34</v>
      </c>
      <c r="G60" s="57"/>
      <c r="H60" s="57"/>
      <c r="I60" s="57"/>
      <c r="J60" s="57"/>
      <c r="K60" s="89">
        <v>16210</v>
      </c>
      <c r="L60" s="58"/>
      <c r="N60" s="4"/>
      <c r="O60" s="4"/>
      <c r="P60" s="4"/>
      <c r="Q60" s="4"/>
      <c r="R60" s="4"/>
      <c r="S60" s="4"/>
      <c r="T60" s="4"/>
    </row>
    <row r="61" spans="1:25" ht="24" customHeight="1" thickBot="1">
      <c r="B61" s="364" t="s">
        <v>35</v>
      </c>
      <c r="C61" s="365"/>
      <c r="D61" s="57">
        <f>COUNTA(N23:N54)</f>
        <v>0</v>
      </c>
      <c r="E61" s="79">
        <f>H54-K54</f>
        <v>6.3333333333333321</v>
      </c>
      <c r="F61" s="85" t="s">
        <v>65</v>
      </c>
      <c r="G61" s="57"/>
      <c r="H61" s="81">
        <v>1200</v>
      </c>
      <c r="I61" s="57"/>
      <c r="J61" s="57"/>
      <c r="K61" s="87">
        <f>E61*H61*24</f>
        <v>182399.99999999994</v>
      </c>
      <c r="L61" s="58"/>
    </row>
    <row r="62" spans="1:25" ht="24" customHeight="1" thickBot="1">
      <c r="B62" s="364" t="s">
        <v>29</v>
      </c>
      <c r="C62" s="365"/>
      <c r="D62" s="91"/>
      <c r="E62" s="79">
        <f>K54</f>
        <v>1.2291666666666674</v>
      </c>
      <c r="F62" s="92" t="s">
        <v>30</v>
      </c>
      <c r="G62" s="91"/>
      <c r="H62" s="81">
        <f>H61*1.25</f>
        <v>1500</v>
      </c>
      <c r="I62" s="91"/>
      <c r="J62" s="91"/>
      <c r="K62" s="87">
        <f>E62*H62*24</f>
        <v>44250.000000000029</v>
      </c>
      <c r="L62" s="93"/>
    </row>
    <row r="63" spans="1:25" ht="24" customHeight="1" thickBot="1">
      <c r="B63" s="366" t="s">
        <v>28</v>
      </c>
      <c r="C63" s="350"/>
      <c r="D63" s="59"/>
      <c r="E63" s="59">
        <f>L54</f>
        <v>0.22916666666666696</v>
      </c>
      <c r="F63" s="86" t="s">
        <v>31</v>
      </c>
      <c r="G63" s="59"/>
      <c r="H63" s="82">
        <f>H61*0.25</f>
        <v>300</v>
      </c>
      <c r="I63" s="59"/>
      <c r="J63" s="59"/>
      <c r="K63" s="88">
        <f>E63*H63*24</f>
        <v>1650.000000000002</v>
      </c>
      <c r="L63" s="60"/>
    </row>
    <row r="64" spans="1:25" ht="24" customHeight="1" thickBot="1">
      <c r="F64" s="367" t="s">
        <v>32</v>
      </c>
      <c r="G64" s="368"/>
      <c r="H64" s="368"/>
      <c r="I64" s="84"/>
      <c r="J64" s="83"/>
      <c r="K64" s="90">
        <f>SUM(K60:K63)</f>
        <v>244509.99999999997</v>
      </c>
      <c r="L64" s="60"/>
    </row>
  </sheetData>
  <mergeCells count="35">
    <mergeCell ref="Q8:R8"/>
    <mergeCell ref="S8:V8"/>
    <mergeCell ref="B3:C3"/>
    <mergeCell ref="A6:P6"/>
    <mergeCell ref="Q6:R6"/>
    <mergeCell ref="Q7:R7"/>
    <mergeCell ref="S7:V7"/>
    <mergeCell ref="Q17:R17"/>
    <mergeCell ref="Q9:R9"/>
    <mergeCell ref="S9:V9"/>
    <mergeCell ref="Q10:R10"/>
    <mergeCell ref="S10:V10"/>
    <mergeCell ref="Q11:R11"/>
    <mergeCell ref="S11:V11"/>
    <mergeCell ref="A13:P13"/>
    <mergeCell ref="Q13:R13"/>
    <mergeCell ref="Q14:R14"/>
    <mergeCell ref="Q15:R15"/>
    <mergeCell ref="Q16:R16"/>
    <mergeCell ref="J20:J21"/>
    <mergeCell ref="K20:K21"/>
    <mergeCell ref="B59:C59"/>
    <mergeCell ref="B60:C60"/>
    <mergeCell ref="A20:A21"/>
    <mergeCell ref="B20:B21"/>
    <mergeCell ref="C20:C21"/>
    <mergeCell ref="D20:D21"/>
    <mergeCell ref="E20:E21"/>
    <mergeCell ref="F20:F21"/>
    <mergeCell ref="B61:C61"/>
    <mergeCell ref="B62:C62"/>
    <mergeCell ref="B63:C63"/>
    <mergeCell ref="F64:H64"/>
    <mergeCell ref="G20:G21"/>
    <mergeCell ref="H20:H21"/>
  </mergeCells>
  <phoneticPr fontId="23"/>
  <pageMargins left="0.3" right="0.21944444444444444" top="0.3" bottom="0.31944444444444442" header="0.2298611111111111" footer="0.23958333333333334"/>
  <pageSetup paperSize="9" scale="86" firstPageNumber="4294963191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FA56-9D6F-4901-9B2E-43C41A86DA23}">
  <sheetPr>
    <pageSetUpPr fitToPage="1"/>
  </sheetPr>
  <dimension ref="A1:AH64"/>
  <sheetViews>
    <sheetView topLeftCell="A37" workbookViewId="0">
      <selection activeCell="Q59" sqref="Q59"/>
    </sheetView>
  </sheetViews>
  <sheetFormatPr baseColWidth="10" defaultColWidth="9" defaultRowHeight="14"/>
  <cols>
    <col min="1" max="1" width="6.6640625" style="4" customWidth="1"/>
    <col min="2" max="3" width="13.33203125" style="4" customWidth="1"/>
    <col min="4" max="4" width="12.6640625" style="4" hidden="1" customWidth="1"/>
    <col min="5" max="6" width="12.6640625" style="4" customWidth="1"/>
    <col min="7" max="7" width="12.6640625" style="4" hidden="1" customWidth="1"/>
    <col min="8" max="8" width="12.6640625" style="4" customWidth="1"/>
    <col min="9" max="10" width="12.6640625" style="4" hidden="1" customWidth="1"/>
    <col min="11" max="11" width="12.6640625" style="4" customWidth="1"/>
    <col min="12" max="12" width="6.6640625" style="2" customWidth="1"/>
    <col min="13" max="13" width="6.5" style="2" customWidth="1"/>
    <col min="14" max="16" width="6.6640625" style="2" customWidth="1"/>
    <col min="17" max="17" width="6.6640625" style="3" customWidth="1"/>
    <col min="18" max="20" width="6.6640625" style="2" customWidth="1"/>
    <col min="21" max="27" width="6.6640625" style="4" customWidth="1"/>
    <col min="28" max="33" width="3.6640625" style="4" customWidth="1"/>
    <col min="34" max="34" width="6.6640625" style="4" customWidth="1"/>
    <col min="35" max="35" width="8.6640625" style="4" customWidth="1"/>
    <col min="36" max="36" width="9" style="4"/>
    <col min="37" max="37" width="3.6640625" style="4" customWidth="1"/>
    <col min="38" max="16384" width="9" style="4"/>
  </cols>
  <sheetData>
    <row r="1" spans="1:34" ht="26.25" customHeight="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34" ht="18" customHeight="1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34" ht="24" customHeight="1" thickBot="1">
      <c r="A3" s="6" t="s">
        <v>0</v>
      </c>
      <c r="B3" s="377" t="s">
        <v>67</v>
      </c>
      <c r="C3" s="378"/>
      <c r="D3" s="5"/>
      <c r="E3" s="5"/>
      <c r="F3" s="5"/>
      <c r="G3" s="5"/>
      <c r="H3" s="5"/>
      <c r="I3" s="5"/>
      <c r="J3" s="5"/>
      <c r="K3" s="5"/>
      <c r="P3" s="4"/>
      <c r="Q3" s="4"/>
      <c r="R3" s="4"/>
      <c r="S3" s="4"/>
      <c r="T3" s="4"/>
    </row>
    <row r="4" spans="1:34" ht="9" customHeight="1">
      <c r="A4" s="7"/>
      <c r="B4" s="7"/>
      <c r="C4" s="7"/>
      <c r="D4" s="5"/>
      <c r="E4" s="5"/>
      <c r="F4" s="5"/>
      <c r="G4" s="5"/>
      <c r="H4" s="5"/>
      <c r="I4" s="5"/>
      <c r="J4" s="5"/>
      <c r="K4" s="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</row>
    <row r="5" spans="1:34" ht="18" hidden="1" customHeight="1">
      <c r="A5" s="5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34" ht="12" hidden="1" customHeight="1">
      <c r="A6" s="247" t="s">
        <v>2</v>
      </c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248"/>
      <c r="M6" s="248"/>
      <c r="N6" s="248"/>
      <c r="O6" s="248"/>
      <c r="P6" s="248"/>
      <c r="Q6" s="249" t="s">
        <v>3</v>
      </c>
      <c r="R6" s="249"/>
      <c r="S6" s="9" t="s">
        <v>4</v>
      </c>
      <c r="T6" s="9"/>
      <c r="U6" s="9"/>
      <c r="V6" s="10"/>
      <c r="W6" s="11"/>
      <c r="X6" s="11"/>
      <c r="Y6" s="11"/>
      <c r="Z6" s="11"/>
      <c r="AA6" s="11"/>
      <c r="AB6" s="11"/>
    </row>
    <row r="7" spans="1:34" ht="12" hidden="1" customHeight="1">
      <c r="A7" s="12">
        <v>1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13" t="s">
        <v>5</v>
      </c>
      <c r="M7" s="14">
        <v>15</v>
      </c>
      <c r="N7" s="15"/>
      <c r="O7" s="16"/>
      <c r="P7" s="13" t="s">
        <v>6</v>
      </c>
      <c r="Q7" s="260">
        <v>15</v>
      </c>
      <c r="R7" s="260"/>
      <c r="S7" s="261">
        <v>0.25</v>
      </c>
      <c r="T7" s="261"/>
      <c r="U7" s="261"/>
      <c r="V7" s="262"/>
      <c r="W7" s="17"/>
      <c r="X7" s="17"/>
      <c r="Y7" s="17"/>
      <c r="Z7" s="17"/>
      <c r="AA7" s="17"/>
      <c r="AB7" s="11"/>
    </row>
    <row r="8" spans="1:34" ht="12" hidden="1" customHeight="1">
      <c r="A8" s="18">
        <v>16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19" t="s">
        <v>5</v>
      </c>
      <c r="M8" s="20">
        <v>30</v>
      </c>
      <c r="N8" s="21"/>
      <c r="O8" s="22"/>
      <c r="P8" s="19" t="s">
        <v>6</v>
      </c>
      <c r="Q8" s="263">
        <v>30</v>
      </c>
      <c r="R8" s="263"/>
      <c r="S8" s="264">
        <v>0.5</v>
      </c>
      <c r="T8" s="264"/>
      <c r="U8" s="264"/>
      <c r="V8" s="265"/>
      <c r="W8" s="17"/>
      <c r="X8" s="17"/>
      <c r="Y8" s="17"/>
      <c r="Z8" s="17"/>
      <c r="AA8" s="17"/>
    </row>
    <row r="9" spans="1:34" ht="12" hidden="1" customHeight="1">
      <c r="A9" s="18">
        <v>31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19" t="s">
        <v>5</v>
      </c>
      <c r="M9" s="20">
        <v>45</v>
      </c>
      <c r="N9" s="21"/>
      <c r="O9" s="22"/>
      <c r="P9" s="19" t="s">
        <v>6</v>
      </c>
      <c r="Q9" s="263">
        <v>45</v>
      </c>
      <c r="R9" s="263"/>
      <c r="S9" s="264">
        <v>0.75</v>
      </c>
      <c r="T9" s="264"/>
      <c r="U9" s="264"/>
      <c r="V9" s="265"/>
      <c r="W9" s="17"/>
      <c r="X9" s="17"/>
      <c r="Y9" s="17"/>
      <c r="Z9" s="17"/>
      <c r="AA9" s="17"/>
    </row>
    <row r="10" spans="1:34" ht="12" hidden="1" customHeight="1">
      <c r="A10" s="18">
        <v>46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19" t="s">
        <v>5</v>
      </c>
      <c r="M10" s="20">
        <v>59</v>
      </c>
      <c r="N10" s="21"/>
      <c r="O10" s="22"/>
      <c r="P10" s="19" t="s">
        <v>6</v>
      </c>
      <c r="Q10" s="263">
        <v>0</v>
      </c>
      <c r="R10" s="263"/>
      <c r="S10" s="264">
        <v>1</v>
      </c>
      <c r="T10" s="264"/>
      <c r="U10" s="264"/>
      <c r="V10" s="265"/>
      <c r="W10" s="17"/>
      <c r="X10" s="17"/>
      <c r="Y10" s="17"/>
      <c r="Z10" s="17"/>
      <c r="AA10" s="17"/>
    </row>
    <row r="11" spans="1:34" ht="12" hidden="1" customHeight="1">
      <c r="A11" s="23">
        <v>0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24" t="s">
        <v>7</v>
      </c>
      <c r="M11" s="25"/>
      <c r="N11" s="26"/>
      <c r="O11" s="27"/>
      <c r="P11" s="24"/>
      <c r="Q11" s="268">
        <v>0</v>
      </c>
      <c r="R11" s="268"/>
      <c r="S11" s="269">
        <v>0</v>
      </c>
      <c r="T11" s="269"/>
      <c r="U11" s="269"/>
      <c r="V11" s="270"/>
      <c r="W11" s="17"/>
      <c r="X11" s="17"/>
      <c r="Y11" s="17"/>
      <c r="Z11" s="17"/>
      <c r="AA11" s="17"/>
    </row>
    <row r="12" spans="1:34" ht="12" hidden="1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9"/>
      <c r="M12" s="28"/>
      <c r="N12" s="28"/>
      <c r="O12" s="28"/>
      <c r="P12" s="29"/>
      <c r="Q12" s="30"/>
      <c r="R12" s="30"/>
      <c r="S12" s="31"/>
      <c r="T12" s="31"/>
      <c r="U12" s="31"/>
      <c r="V12" s="31"/>
      <c r="W12" s="17"/>
      <c r="X12" s="17"/>
      <c r="Y12" s="17"/>
      <c r="Z12" s="17"/>
      <c r="AA12" s="17"/>
      <c r="AB12" s="32"/>
      <c r="AC12" s="32"/>
      <c r="AD12" s="32"/>
      <c r="AE12" s="33"/>
      <c r="AF12" s="33"/>
      <c r="AG12" s="33"/>
      <c r="AH12" s="43"/>
    </row>
    <row r="13" spans="1:34" ht="12" hidden="1" customHeight="1">
      <c r="A13" s="247" t="s">
        <v>8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248"/>
      <c r="M13" s="248"/>
      <c r="N13" s="248"/>
      <c r="O13" s="248"/>
      <c r="P13" s="248"/>
      <c r="Q13" s="249" t="s">
        <v>3</v>
      </c>
      <c r="R13" s="283"/>
      <c r="S13" s="11"/>
      <c r="T13" s="11"/>
      <c r="U13" s="11"/>
    </row>
    <row r="14" spans="1:34" ht="12" hidden="1" customHeight="1">
      <c r="A14" s="12">
        <v>0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13" t="s">
        <v>5</v>
      </c>
      <c r="M14" s="14">
        <v>14</v>
      </c>
      <c r="N14" s="15"/>
      <c r="O14" s="16"/>
      <c r="P14" s="13" t="s">
        <v>6</v>
      </c>
      <c r="Q14" s="260">
        <v>0</v>
      </c>
      <c r="R14" s="293"/>
      <c r="S14" s="17"/>
      <c r="T14" s="17"/>
      <c r="U14" s="17"/>
    </row>
    <row r="15" spans="1:34" ht="12" hidden="1" customHeight="1">
      <c r="A15" s="18">
        <v>15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19" t="s">
        <v>5</v>
      </c>
      <c r="M15" s="20">
        <v>29</v>
      </c>
      <c r="N15" s="21"/>
      <c r="O15" s="22"/>
      <c r="P15" s="19" t="s">
        <v>6</v>
      </c>
      <c r="Q15" s="263">
        <v>15</v>
      </c>
      <c r="R15" s="294"/>
      <c r="S15" s="17"/>
      <c r="T15" s="17"/>
      <c r="U15" s="17"/>
    </row>
    <row r="16" spans="1:34" ht="12" hidden="1" customHeight="1">
      <c r="A16" s="18">
        <v>30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19" t="s">
        <v>5</v>
      </c>
      <c r="M16" s="20">
        <v>44</v>
      </c>
      <c r="N16" s="21"/>
      <c r="O16" s="22"/>
      <c r="P16" s="19" t="s">
        <v>6</v>
      </c>
      <c r="Q16" s="263">
        <v>30</v>
      </c>
      <c r="R16" s="294"/>
      <c r="S16" s="17"/>
      <c r="T16" s="17"/>
      <c r="U16" s="17"/>
    </row>
    <row r="17" spans="1:21" ht="12" hidden="1" customHeight="1">
      <c r="A17" s="23">
        <v>45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24" t="s">
        <v>5</v>
      </c>
      <c r="M17" s="25">
        <v>59</v>
      </c>
      <c r="N17" s="26"/>
      <c r="O17" s="27"/>
      <c r="P17" s="24" t="s">
        <v>6</v>
      </c>
      <c r="Q17" s="268">
        <v>45</v>
      </c>
      <c r="R17" s="295"/>
      <c r="S17" s="17"/>
      <c r="T17" s="17"/>
      <c r="U17" s="17"/>
    </row>
    <row r="18" spans="1:21" ht="9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  <c r="Q18" s="34"/>
      <c r="R18" s="34"/>
      <c r="S18" s="34"/>
      <c r="T18" s="34"/>
    </row>
    <row r="19" spans="1:21" ht="18" customHeight="1" thickBot="1">
      <c r="A19" s="5" t="s">
        <v>9</v>
      </c>
      <c r="B19" s="5"/>
      <c r="C19" s="5"/>
      <c r="D19" s="5"/>
      <c r="E19" s="5"/>
      <c r="F19" s="5"/>
      <c r="G19" s="5"/>
      <c r="H19" s="5"/>
      <c r="I19" s="5"/>
      <c r="J19" s="5"/>
      <c r="K19" s="5"/>
      <c r="Q19" s="35"/>
      <c r="R19" s="35"/>
      <c r="S19" s="35"/>
      <c r="T19" s="35"/>
    </row>
    <row r="20" spans="1:21" ht="16" customHeight="1">
      <c r="A20" s="371" t="s">
        <v>10</v>
      </c>
      <c r="B20" s="371" t="s">
        <v>24</v>
      </c>
      <c r="C20" s="371" t="s">
        <v>16</v>
      </c>
      <c r="D20" s="374" t="s">
        <v>19</v>
      </c>
      <c r="E20" s="373" t="s">
        <v>26</v>
      </c>
      <c r="F20" s="371" t="s">
        <v>25</v>
      </c>
      <c r="G20" s="369" t="s">
        <v>27</v>
      </c>
      <c r="H20" s="371" t="s">
        <v>27</v>
      </c>
      <c r="I20" s="65"/>
      <c r="J20" s="373" t="s">
        <v>17</v>
      </c>
      <c r="K20" s="371" t="s">
        <v>17</v>
      </c>
      <c r="L20" s="4"/>
      <c r="M20" s="4"/>
      <c r="N20" s="4"/>
      <c r="O20" s="4"/>
      <c r="P20" s="4"/>
      <c r="Q20" s="4"/>
      <c r="R20" s="4"/>
      <c r="S20" s="4"/>
      <c r="T20" s="4"/>
    </row>
    <row r="21" spans="1:21" ht="16" customHeight="1">
      <c r="A21" s="372"/>
      <c r="B21" s="372"/>
      <c r="C21" s="372"/>
      <c r="D21" s="375"/>
      <c r="E21" s="332"/>
      <c r="F21" s="372"/>
      <c r="G21" s="370"/>
      <c r="H21" s="372"/>
      <c r="I21" s="66"/>
      <c r="J21" s="332"/>
      <c r="K21" s="372"/>
      <c r="L21" s="43" t="s">
        <v>23</v>
      </c>
      <c r="M21" s="43" t="s">
        <v>18</v>
      </c>
      <c r="N21" s="43" t="s">
        <v>21</v>
      </c>
      <c r="O21" s="43" t="s">
        <v>22</v>
      </c>
      <c r="P21" s="4"/>
      <c r="Q21" s="4"/>
      <c r="R21" s="4"/>
      <c r="S21" s="4"/>
      <c r="T21" s="4"/>
    </row>
    <row r="22" spans="1:21" ht="17.5" customHeight="1">
      <c r="A22" s="36">
        <v>44166</v>
      </c>
      <c r="B22" s="50">
        <v>0.41666666666666669</v>
      </c>
      <c r="C22" s="50">
        <v>0.8125</v>
      </c>
      <c r="D22" s="52">
        <f>C22-B22</f>
        <v>0.39583333333333331</v>
      </c>
      <c r="E22" s="51">
        <f>IF(D22&gt;0,D22,"0:00")</f>
        <v>0.39583333333333331</v>
      </c>
      <c r="F22" s="78">
        <v>4.1666666666666664E-2</v>
      </c>
      <c r="G22" s="64">
        <f t="shared" ref="G22:G52" si="0">E22-F22</f>
        <v>0.35416666666666663</v>
      </c>
      <c r="H22" s="63">
        <f>IF(G22&gt;0,G22,"")</f>
        <v>0.35416666666666663</v>
      </c>
      <c r="I22" s="62">
        <v>0.33333333333333331</v>
      </c>
      <c r="J22" s="69">
        <f t="shared" ref="J22" si="1">G22-I22</f>
        <v>2.0833333333333315E-2</v>
      </c>
      <c r="K22" s="63">
        <f t="shared" ref="K22:K52" si="2">IF(J22&gt;0,J22,"")</f>
        <v>2.0833333333333315E-2</v>
      </c>
      <c r="L22" s="80" t="str">
        <f t="shared" ref="L22:L24" si="3">IF(C22&gt;TIME(22,0,0),C22-TIME(22,0,0),"")</f>
        <v/>
      </c>
      <c r="M22" s="4"/>
      <c r="N22" s="4"/>
      <c r="O22" s="55"/>
      <c r="P22" s="4"/>
      <c r="Q22" s="4"/>
      <c r="R22" s="4"/>
      <c r="S22" s="4"/>
      <c r="T22" s="4"/>
    </row>
    <row r="23" spans="1:21" ht="17.5" customHeight="1">
      <c r="A23" s="36" t="s">
        <v>36</v>
      </c>
      <c r="B23" s="50">
        <v>0.41666666666666669</v>
      </c>
      <c r="C23" s="50">
        <v>0.80208333333333337</v>
      </c>
      <c r="D23" s="52">
        <f t="shared" ref="D23:D52" si="4">C23-B23</f>
        <v>0.38541666666666669</v>
      </c>
      <c r="E23" s="51">
        <f>IF(D23&gt;0,D23,"0:00")</f>
        <v>0.38541666666666669</v>
      </c>
      <c r="F23" s="78">
        <v>4.1666666666666664E-2</v>
      </c>
      <c r="G23" s="64">
        <f t="shared" si="0"/>
        <v>0.34375</v>
      </c>
      <c r="H23" s="68">
        <f t="shared" ref="H23:H52" si="5">IF(G23&gt;0,G23,"")</f>
        <v>0.34375</v>
      </c>
      <c r="I23" s="62">
        <v>0.33333333333333331</v>
      </c>
      <c r="J23" s="70">
        <f>G23-I23</f>
        <v>1.0416666666666685E-2</v>
      </c>
      <c r="K23" s="68">
        <f t="shared" si="2"/>
        <v>1.0416666666666685E-2</v>
      </c>
      <c r="L23" s="80" t="str">
        <f t="shared" si="3"/>
        <v/>
      </c>
      <c r="M23" s="4"/>
      <c r="N23" s="4"/>
      <c r="O23" s="55"/>
      <c r="P23" s="4"/>
      <c r="Q23" s="4"/>
      <c r="R23" s="4"/>
      <c r="S23" s="4"/>
      <c r="T23" s="4"/>
    </row>
    <row r="24" spans="1:21" ht="17.5" customHeight="1">
      <c r="A24" s="36" t="s">
        <v>37</v>
      </c>
      <c r="B24" s="50">
        <v>0.41666666666666669</v>
      </c>
      <c r="C24" s="50">
        <v>0.79166666666666663</v>
      </c>
      <c r="D24" s="52">
        <f t="shared" si="4"/>
        <v>0.37499999999999994</v>
      </c>
      <c r="E24" s="51">
        <f t="shared" ref="E24:E52" si="6">IF(D24&gt;0,D24,"0:00")</f>
        <v>0.37499999999999994</v>
      </c>
      <c r="F24" s="78">
        <v>4.1666666666666664E-2</v>
      </c>
      <c r="G24" s="64">
        <f t="shared" si="0"/>
        <v>0.33333333333333326</v>
      </c>
      <c r="H24" s="63">
        <f t="shared" si="5"/>
        <v>0.33333333333333326</v>
      </c>
      <c r="I24" s="67">
        <v>0.33333333333333331</v>
      </c>
      <c r="J24" s="69">
        <f t="shared" ref="J24:J52" si="7">G24-I24</f>
        <v>0</v>
      </c>
      <c r="K24" s="63" t="str">
        <f t="shared" si="2"/>
        <v/>
      </c>
      <c r="L24" s="80" t="str">
        <f t="shared" si="3"/>
        <v/>
      </c>
      <c r="M24" s="4"/>
      <c r="N24" s="4"/>
      <c r="O24" s="55"/>
      <c r="P24" s="4"/>
      <c r="Q24" s="4"/>
      <c r="R24" s="4"/>
      <c r="S24" s="4"/>
      <c r="T24" s="4"/>
    </row>
    <row r="25" spans="1:21" ht="17.5" customHeight="1">
      <c r="A25" s="36" t="s">
        <v>38</v>
      </c>
      <c r="B25" s="50">
        <v>0.41666666666666669</v>
      </c>
      <c r="C25" s="50">
        <v>0.79166666666666663</v>
      </c>
      <c r="D25" s="52">
        <f t="shared" si="4"/>
        <v>0.37499999999999994</v>
      </c>
      <c r="E25" s="51">
        <f t="shared" si="6"/>
        <v>0.37499999999999994</v>
      </c>
      <c r="F25" s="78">
        <v>4.1666666666666664E-2</v>
      </c>
      <c r="G25" s="64">
        <f t="shared" si="0"/>
        <v>0.33333333333333326</v>
      </c>
      <c r="H25" s="63">
        <f t="shared" si="5"/>
        <v>0.33333333333333326</v>
      </c>
      <c r="I25" s="67">
        <v>0.33333333333333331</v>
      </c>
      <c r="J25" s="69">
        <f t="shared" si="7"/>
        <v>0</v>
      </c>
      <c r="K25" s="63" t="str">
        <f t="shared" si="2"/>
        <v/>
      </c>
      <c r="L25" s="80" t="str">
        <f>IF(C25&gt;TIME(22,0,0),C25-TIME(22,0,0),"")</f>
        <v/>
      </c>
      <c r="M25" s="4"/>
      <c r="N25" s="4"/>
      <c r="O25" s="55"/>
      <c r="P25" s="4"/>
      <c r="Q25" s="4"/>
      <c r="R25" s="4"/>
      <c r="S25" s="4"/>
      <c r="T25" s="4"/>
    </row>
    <row r="26" spans="1:21" ht="17.5" customHeight="1">
      <c r="A26" s="36" t="s">
        <v>39</v>
      </c>
      <c r="B26" s="50"/>
      <c r="C26" s="50"/>
      <c r="D26" s="52">
        <f t="shared" si="4"/>
        <v>0</v>
      </c>
      <c r="E26" s="51" t="str">
        <f t="shared" si="6"/>
        <v>0:00</v>
      </c>
      <c r="F26" s="78"/>
      <c r="G26" s="64">
        <f t="shared" si="0"/>
        <v>0</v>
      </c>
      <c r="H26" s="63" t="str">
        <f t="shared" si="5"/>
        <v/>
      </c>
      <c r="I26" s="67">
        <v>0.33333333333333331</v>
      </c>
      <c r="J26" s="69">
        <f t="shared" si="7"/>
        <v>-0.33333333333333331</v>
      </c>
      <c r="K26" s="63" t="str">
        <f t="shared" si="2"/>
        <v/>
      </c>
      <c r="L26" s="80" t="str">
        <f t="shared" ref="L26:L52" si="8">IF(C26&gt;TIME(22,0,0),C26-TIME(22,0,0),"")</f>
        <v/>
      </c>
      <c r="M26" s="4"/>
      <c r="N26" s="4"/>
      <c r="O26" s="55"/>
      <c r="P26" s="4"/>
      <c r="Q26" s="4"/>
      <c r="R26" s="4"/>
      <c r="S26" s="4"/>
      <c r="T26" s="4"/>
    </row>
    <row r="27" spans="1:21" ht="17.5" customHeight="1">
      <c r="A27" s="36" t="s">
        <v>40</v>
      </c>
      <c r="B27" s="50"/>
      <c r="C27" s="50"/>
      <c r="D27" s="52">
        <f t="shared" si="4"/>
        <v>0</v>
      </c>
      <c r="E27" s="51" t="str">
        <f t="shared" si="6"/>
        <v>0:00</v>
      </c>
      <c r="F27" s="78"/>
      <c r="G27" s="64">
        <f t="shared" si="0"/>
        <v>0</v>
      </c>
      <c r="H27" s="63" t="str">
        <f t="shared" si="5"/>
        <v/>
      </c>
      <c r="I27" s="67">
        <v>0.33333333333333331</v>
      </c>
      <c r="J27" s="69">
        <f t="shared" si="7"/>
        <v>-0.33333333333333331</v>
      </c>
      <c r="K27" s="63" t="str">
        <f t="shared" si="2"/>
        <v/>
      </c>
      <c r="L27" s="80" t="str">
        <f t="shared" si="8"/>
        <v/>
      </c>
      <c r="M27" s="4"/>
      <c r="N27" s="4"/>
      <c r="O27" s="55"/>
      <c r="P27" s="4"/>
      <c r="Q27" s="4"/>
      <c r="R27" s="4"/>
      <c r="S27" s="4"/>
      <c r="T27" s="4"/>
    </row>
    <row r="28" spans="1:21" ht="17.5" customHeight="1">
      <c r="A28" s="36" t="s">
        <v>41</v>
      </c>
      <c r="B28" s="50">
        <v>0.41666666666666669</v>
      </c>
      <c r="C28" s="50">
        <v>0.80208333333333337</v>
      </c>
      <c r="D28" s="52">
        <f t="shared" si="4"/>
        <v>0.38541666666666669</v>
      </c>
      <c r="E28" s="51">
        <f t="shared" si="6"/>
        <v>0.38541666666666669</v>
      </c>
      <c r="F28" s="78">
        <v>4.1666666666666664E-2</v>
      </c>
      <c r="G28" s="64">
        <f t="shared" si="0"/>
        <v>0.34375</v>
      </c>
      <c r="H28" s="63">
        <f t="shared" si="5"/>
        <v>0.34375</v>
      </c>
      <c r="I28" s="67">
        <v>0.33333333333333331</v>
      </c>
      <c r="J28" s="69">
        <f t="shared" si="7"/>
        <v>1.0416666666666685E-2</v>
      </c>
      <c r="K28" s="63">
        <f t="shared" si="2"/>
        <v>1.0416666666666685E-2</v>
      </c>
      <c r="L28" s="80" t="str">
        <f t="shared" si="8"/>
        <v/>
      </c>
      <c r="M28" s="4"/>
      <c r="N28" s="4"/>
      <c r="O28" s="55"/>
      <c r="P28" s="4"/>
      <c r="Q28" s="4"/>
      <c r="R28" s="4"/>
      <c r="S28" s="4"/>
      <c r="T28" s="4"/>
    </row>
    <row r="29" spans="1:21" ht="17.5" customHeight="1">
      <c r="A29" s="36" t="s">
        <v>42</v>
      </c>
      <c r="B29" s="50">
        <v>0.41666666666666669</v>
      </c>
      <c r="C29" s="50">
        <v>0.83333333333333337</v>
      </c>
      <c r="D29" s="52">
        <f t="shared" si="4"/>
        <v>0.41666666666666669</v>
      </c>
      <c r="E29" s="51">
        <f t="shared" si="6"/>
        <v>0.41666666666666669</v>
      </c>
      <c r="F29" s="78">
        <v>4.1666666666666664E-2</v>
      </c>
      <c r="G29" s="64">
        <f t="shared" si="0"/>
        <v>0.375</v>
      </c>
      <c r="H29" s="63">
        <f t="shared" si="5"/>
        <v>0.375</v>
      </c>
      <c r="I29" s="67">
        <v>0.33333333333333331</v>
      </c>
      <c r="J29" s="69">
        <f t="shared" si="7"/>
        <v>4.1666666666666685E-2</v>
      </c>
      <c r="K29" s="63">
        <f t="shared" si="2"/>
        <v>4.1666666666666685E-2</v>
      </c>
      <c r="L29" s="80" t="str">
        <f t="shared" si="8"/>
        <v/>
      </c>
      <c r="M29" s="4"/>
      <c r="N29" s="4"/>
      <c r="O29" s="55"/>
      <c r="P29" s="4"/>
      <c r="Q29" s="4"/>
      <c r="R29" s="4"/>
      <c r="S29" s="4"/>
      <c r="T29" s="4"/>
    </row>
    <row r="30" spans="1:21" ht="17.5" customHeight="1">
      <c r="A30" s="36" t="s">
        <v>43</v>
      </c>
      <c r="B30" s="50">
        <v>0.41666666666666669</v>
      </c>
      <c r="C30" s="50">
        <v>0.82291666666666663</v>
      </c>
      <c r="D30" s="52">
        <f t="shared" si="4"/>
        <v>0.40624999999999994</v>
      </c>
      <c r="E30" s="51">
        <f t="shared" si="6"/>
        <v>0.40624999999999994</v>
      </c>
      <c r="F30" s="78">
        <v>4.1666666666666664E-2</v>
      </c>
      <c r="G30" s="64">
        <f t="shared" si="0"/>
        <v>0.36458333333333326</v>
      </c>
      <c r="H30" s="63">
        <f t="shared" si="5"/>
        <v>0.36458333333333326</v>
      </c>
      <c r="I30" s="67">
        <v>0.33333333333333331</v>
      </c>
      <c r="J30" s="69">
        <f t="shared" si="7"/>
        <v>3.1249999999999944E-2</v>
      </c>
      <c r="K30" s="63">
        <f t="shared" si="2"/>
        <v>3.1249999999999944E-2</v>
      </c>
      <c r="L30" s="80" t="str">
        <f t="shared" si="8"/>
        <v/>
      </c>
      <c r="M30" s="43"/>
      <c r="N30" s="4"/>
      <c r="O30" s="55"/>
      <c r="P30" s="4"/>
      <c r="Q30" s="4"/>
      <c r="R30" s="4"/>
      <c r="S30" s="4"/>
      <c r="T30" s="4"/>
    </row>
    <row r="31" spans="1:21" ht="17.5" customHeight="1">
      <c r="A31" s="36" t="s">
        <v>44</v>
      </c>
      <c r="B31" s="50">
        <v>0.41666666666666669</v>
      </c>
      <c r="C31" s="50">
        <v>0.80208333333333337</v>
      </c>
      <c r="D31" s="52">
        <f t="shared" si="4"/>
        <v>0.38541666666666669</v>
      </c>
      <c r="E31" s="51">
        <f t="shared" si="6"/>
        <v>0.38541666666666669</v>
      </c>
      <c r="F31" s="78">
        <v>4.1666666666666664E-2</v>
      </c>
      <c r="G31" s="64">
        <f t="shared" si="0"/>
        <v>0.34375</v>
      </c>
      <c r="H31" s="63">
        <f t="shared" si="5"/>
        <v>0.34375</v>
      </c>
      <c r="I31" s="67">
        <v>0.33333333333333331</v>
      </c>
      <c r="J31" s="69">
        <f t="shared" si="7"/>
        <v>1.0416666666666685E-2</v>
      </c>
      <c r="K31" s="63">
        <f t="shared" si="2"/>
        <v>1.0416666666666685E-2</v>
      </c>
      <c r="L31" s="80" t="str">
        <f t="shared" si="8"/>
        <v/>
      </c>
      <c r="M31" s="43"/>
      <c r="N31" s="4"/>
      <c r="O31" s="55"/>
      <c r="P31" s="4"/>
      <c r="Q31" s="4"/>
      <c r="R31" s="4"/>
      <c r="S31" s="4"/>
      <c r="T31" s="4"/>
    </row>
    <row r="32" spans="1:21" ht="17.5" customHeight="1">
      <c r="A32" s="36" t="s">
        <v>45</v>
      </c>
      <c r="B32" s="50">
        <v>0.41666666666666669</v>
      </c>
      <c r="C32" s="50">
        <v>0.8125</v>
      </c>
      <c r="D32" s="52">
        <f t="shared" si="4"/>
        <v>0.39583333333333331</v>
      </c>
      <c r="E32" s="51">
        <f t="shared" si="6"/>
        <v>0.39583333333333331</v>
      </c>
      <c r="F32" s="78">
        <v>4.1666666666666664E-2</v>
      </c>
      <c r="G32" s="64">
        <f t="shared" si="0"/>
        <v>0.35416666666666663</v>
      </c>
      <c r="H32" s="63">
        <f t="shared" si="5"/>
        <v>0.35416666666666663</v>
      </c>
      <c r="I32" s="67">
        <v>0.33333333333333331</v>
      </c>
      <c r="J32" s="69">
        <f t="shared" si="7"/>
        <v>2.0833333333333315E-2</v>
      </c>
      <c r="K32" s="63">
        <f t="shared" si="2"/>
        <v>2.0833333333333315E-2</v>
      </c>
      <c r="L32" s="80" t="str">
        <f t="shared" si="8"/>
        <v/>
      </c>
      <c r="M32" s="4"/>
      <c r="N32" s="4"/>
      <c r="O32" s="55"/>
      <c r="P32" s="4"/>
      <c r="Q32" s="4"/>
      <c r="R32" s="4"/>
      <c r="S32" s="4"/>
      <c r="T32" s="4"/>
    </row>
    <row r="33" spans="1:20" ht="17.5" customHeight="1">
      <c r="A33" s="36" t="s">
        <v>46</v>
      </c>
      <c r="B33" s="50"/>
      <c r="C33" s="50"/>
      <c r="D33" s="52">
        <f t="shared" si="4"/>
        <v>0</v>
      </c>
      <c r="E33" s="51" t="str">
        <f t="shared" si="6"/>
        <v>0:00</v>
      </c>
      <c r="F33" s="78"/>
      <c r="G33" s="64">
        <f t="shared" si="0"/>
        <v>0</v>
      </c>
      <c r="H33" s="63" t="str">
        <f t="shared" si="5"/>
        <v/>
      </c>
      <c r="I33" s="67">
        <v>0.33333333333333331</v>
      </c>
      <c r="J33" s="69">
        <f t="shared" si="7"/>
        <v>-0.33333333333333331</v>
      </c>
      <c r="K33" s="63" t="str">
        <f t="shared" si="2"/>
        <v/>
      </c>
      <c r="L33" s="80" t="str">
        <f t="shared" si="8"/>
        <v/>
      </c>
      <c r="M33" s="43"/>
      <c r="N33" s="4"/>
      <c r="O33" s="55"/>
      <c r="P33" s="4"/>
      <c r="Q33" s="4"/>
      <c r="R33" s="4"/>
      <c r="S33" s="4"/>
      <c r="T33" s="4"/>
    </row>
    <row r="34" spans="1:20" ht="17.5" customHeight="1">
      <c r="A34" s="36" t="s">
        <v>47</v>
      </c>
      <c r="B34" s="50"/>
      <c r="C34" s="50"/>
      <c r="D34" s="52">
        <f t="shared" si="4"/>
        <v>0</v>
      </c>
      <c r="E34" s="51" t="str">
        <f t="shared" si="6"/>
        <v>0:00</v>
      </c>
      <c r="F34" s="78"/>
      <c r="G34" s="64">
        <f t="shared" si="0"/>
        <v>0</v>
      </c>
      <c r="H34" s="63" t="str">
        <f t="shared" si="5"/>
        <v/>
      </c>
      <c r="I34" s="67">
        <v>0.33333333333333331</v>
      </c>
      <c r="J34" s="69">
        <f t="shared" si="7"/>
        <v>-0.33333333333333331</v>
      </c>
      <c r="K34" s="63" t="str">
        <f t="shared" si="2"/>
        <v/>
      </c>
      <c r="L34" s="80" t="str">
        <f t="shared" si="8"/>
        <v/>
      </c>
      <c r="M34" s="43"/>
      <c r="N34" s="4"/>
      <c r="O34" s="55"/>
      <c r="P34" s="4"/>
      <c r="Q34" s="4"/>
      <c r="R34" s="4"/>
      <c r="S34" s="4"/>
      <c r="T34" s="4"/>
    </row>
    <row r="35" spans="1:20" ht="17.5" customHeight="1">
      <c r="A35" s="36" t="s">
        <v>48</v>
      </c>
      <c r="B35" s="50">
        <v>0.41666666666666669</v>
      </c>
      <c r="C35" s="50">
        <v>0.84375</v>
      </c>
      <c r="D35" s="52">
        <f t="shared" si="4"/>
        <v>0.42708333333333331</v>
      </c>
      <c r="E35" s="51">
        <f t="shared" si="6"/>
        <v>0.42708333333333331</v>
      </c>
      <c r="F35" s="78">
        <v>4.1666666666666664E-2</v>
      </c>
      <c r="G35" s="64">
        <f t="shared" si="0"/>
        <v>0.38541666666666663</v>
      </c>
      <c r="H35" s="63">
        <f t="shared" si="5"/>
        <v>0.38541666666666663</v>
      </c>
      <c r="I35" s="67">
        <v>0.33333333333333331</v>
      </c>
      <c r="J35" s="69">
        <f t="shared" si="7"/>
        <v>5.2083333333333315E-2</v>
      </c>
      <c r="K35" s="63">
        <f t="shared" si="2"/>
        <v>5.2083333333333315E-2</v>
      </c>
      <c r="L35" s="80" t="str">
        <f t="shared" si="8"/>
        <v/>
      </c>
      <c r="M35" s="4"/>
      <c r="N35" s="4"/>
      <c r="O35" s="55"/>
      <c r="P35" s="4"/>
      <c r="Q35" s="4"/>
      <c r="R35" s="4"/>
      <c r="S35" s="4"/>
      <c r="T35" s="4"/>
    </row>
    <row r="36" spans="1:20" ht="17.5" customHeight="1">
      <c r="A36" s="36" t="s">
        <v>49</v>
      </c>
      <c r="B36" s="50">
        <v>0.41666666666666669</v>
      </c>
      <c r="C36" s="50">
        <v>0.85416666666666663</v>
      </c>
      <c r="D36" s="52">
        <f t="shared" si="4"/>
        <v>0.43749999999999994</v>
      </c>
      <c r="E36" s="51">
        <f t="shared" si="6"/>
        <v>0.43749999999999994</v>
      </c>
      <c r="F36" s="78">
        <v>4.1666666666666664E-2</v>
      </c>
      <c r="G36" s="64">
        <f t="shared" si="0"/>
        <v>0.39583333333333326</v>
      </c>
      <c r="H36" s="63">
        <f t="shared" si="5"/>
        <v>0.39583333333333326</v>
      </c>
      <c r="I36" s="67">
        <v>0.33333333333333331</v>
      </c>
      <c r="J36" s="69">
        <f t="shared" si="7"/>
        <v>6.2499999999999944E-2</v>
      </c>
      <c r="K36" s="63">
        <f t="shared" si="2"/>
        <v>6.2499999999999944E-2</v>
      </c>
      <c r="L36" s="80" t="str">
        <f t="shared" si="8"/>
        <v/>
      </c>
      <c r="M36" s="4"/>
      <c r="N36" s="4"/>
      <c r="O36" s="55"/>
      <c r="P36" s="4"/>
      <c r="Q36" s="4"/>
      <c r="R36" s="4"/>
      <c r="S36" s="4"/>
      <c r="T36" s="4"/>
    </row>
    <row r="37" spans="1:20" ht="17.5" customHeight="1">
      <c r="A37" s="36" t="s">
        <v>50</v>
      </c>
      <c r="B37" s="50">
        <v>0.41666666666666669</v>
      </c>
      <c r="C37" s="50">
        <v>0.84375</v>
      </c>
      <c r="D37" s="52">
        <f t="shared" si="4"/>
        <v>0.42708333333333331</v>
      </c>
      <c r="E37" s="51">
        <f t="shared" si="6"/>
        <v>0.42708333333333331</v>
      </c>
      <c r="F37" s="78">
        <v>4.1666666666666664E-2</v>
      </c>
      <c r="G37" s="64">
        <f t="shared" si="0"/>
        <v>0.38541666666666663</v>
      </c>
      <c r="H37" s="63">
        <f t="shared" si="5"/>
        <v>0.38541666666666663</v>
      </c>
      <c r="I37" s="67">
        <v>0.33333333333333331</v>
      </c>
      <c r="J37" s="69">
        <f t="shared" si="7"/>
        <v>5.2083333333333315E-2</v>
      </c>
      <c r="K37" s="63">
        <f t="shared" si="2"/>
        <v>5.2083333333333315E-2</v>
      </c>
      <c r="L37" s="80" t="str">
        <f t="shared" si="8"/>
        <v/>
      </c>
      <c r="M37" s="4"/>
      <c r="N37" s="4"/>
      <c r="O37" s="55"/>
      <c r="P37" s="4"/>
      <c r="Q37" s="4"/>
      <c r="R37" s="4"/>
      <c r="S37" s="4"/>
      <c r="T37" s="4"/>
    </row>
    <row r="38" spans="1:20" ht="17.5" customHeight="1">
      <c r="A38" s="36" t="s">
        <v>51</v>
      </c>
      <c r="B38" s="50">
        <v>0.41666666666666669</v>
      </c>
      <c r="C38" s="50">
        <v>0.83333333333333337</v>
      </c>
      <c r="D38" s="52">
        <f t="shared" si="4"/>
        <v>0.41666666666666669</v>
      </c>
      <c r="E38" s="51">
        <f t="shared" si="6"/>
        <v>0.41666666666666669</v>
      </c>
      <c r="F38" s="78">
        <v>4.1666666666666664E-2</v>
      </c>
      <c r="G38" s="64">
        <f t="shared" si="0"/>
        <v>0.375</v>
      </c>
      <c r="H38" s="63">
        <f t="shared" si="5"/>
        <v>0.375</v>
      </c>
      <c r="I38" s="67">
        <v>0.33333333333333331</v>
      </c>
      <c r="J38" s="69">
        <f t="shared" si="7"/>
        <v>4.1666666666666685E-2</v>
      </c>
      <c r="K38" s="63">
        <f t="shared" si="2"/>
        <v>4.1666666666666685E-2</v>
      </c>
      <c r="L38" s="80" t="str">
        <f t="shared" si="8"/>
        <v/>
      </c>
      <c r="M38" s="4"/>
      <c r="N38" s="4"/>
      <c r="O38" s="55"/>
      <c r="P38" s="4"/>
      <c r="Q38" s="4"/>
      <c r="R38" s="4"/>
      <c r="S38" s="4"/>
      <c r="T38" s="4"/>
    </row>
    <row r="39" spans="1:20" ht="17.5" customHeight="1">
      <c r="A39" s="36" t="s">
        <v>52</v>
      </c>
      <c r="B39" s="50">
        <v>0.41666666666666669</v>
      </c>
      <c r="C39" s="50">
        <v>0.9375</v>
      </c>
      <c r="D39" s="52">
        <f t="shared" si="4"/>
        <v>0.52083333333333326</v>
      </c>
      <c r="E39" s="51">
        <f t="shared" si="6"/>
        <v>0.52083333333333326</v>
      </c>
      <c r="F39" s="78">
        <v>4.1666666666666664E-2</v>
      </c>
      <c r="G39" s="64">
        <f t="shared" si="0"/>
        <v>0.47916666666666657</v>
      </c>
      <c r="H39" s="63">
        <f t="shared" si="5"/>
        <v>0.47916666666666657</v>
      </c>
      <c r="I39" s="67">
        <v>0.33333333333333331</v>
      </c>
      <c r="J39" s="69">
        <f t="shared" si="7"/>
        <v>0.14583333333333326</v>
      </c>
      <c r="K39" s="63">
        <f t="shared" si="2"/>
        <v>0.14583333333333326</v>
      </c>
      <c r="L39" s="80">
        <f t="shared" si="8"/>
        <v>2.083333333333337E-2</v>
      </c>
      <c r="M39" s="4"/>
      <c r="N39" s="4"/>
      <c r="O39" s="55"/>
      <c r="P39" s="4"/>
      <c r="Q39" s="4"/>
      <c r="R39" s="4"/>
      <c r="S39" s="4"/>
      <c r="T39" s="4"/>
    </row>
    <row r="40" spans="1:20" ht="17.5" customHeight="1">
      <c r="A40" s="36" t="s">
        <v>53</v>
      </c>
      <c r="B40" s="50"/>
      <c r="C40" s="50"/>
      <c r="D40" s="52">
        <f t="shared" si="4"/>
        <v>0</v>
      </c>
      <c r="E40" s="51" t="str">
        <f t="shared" si="6"/>
        <v>0:00</v>
      </c>
      <c r="F40" s="78"/>
      <c r="G40" s="64">
        <f t="shared" si="0"/>
        <v>0</v>
      </c>
      <c r="H40" s="63" t="str">
        <f t="shared" si="5"/>
        <v/>
      </c>
      <c r="I40" s="67">
        <v>0.33333333333333331</v>
      </c>
      <c r="J40" s="69">
        <f t="shared" si="7"/>
        <v>-0.33333333333333331</v>
      </c>
      <c r="K40" s="63" t="str">
        <f t="shared" si="2"/>
        <v/>
      </c>
      <c r="L40" s="80" t="str">
        <f t="shared" si="8"/>
        <v/>
      </c>
      <c r="M40" s="4"/>
      <c r="N40" s="4"/>
      <c r="O40" s="55"/>
      <c r="P40" s="4"/>
      <c r="Q40" s="4"/>
      <c r="R40" s="4"/>
      <c r="S40" s="4"/>
      <c r="T40" s="4"/>
    </row>
    <row r="41" spans="1:20" ht="17.5" customHeight="1">
      <c r="A41" s="36" t="s">
        <v>54</v>
      </c>
      <c r="B41" s="50"/>
      <c r="C41" s="50"/>
      <c r="D41" s="52">
        <f t="shared" si="4"/>
        <v>0</v>
      </c>
      <c r="E41" s="51" t="str">
        <f t="shared" si="6"/>
        <v>0:00</v>
      </c>
      <c r="F41" s="78"/>
      <c r="G41" s="64">
        <f t="shared" si="0"/>
        <v>0</v>
      </c>
      <c r="H41" s="63" t="str">
        <f t="shared" si="5"/>
        <v/>
      </c>
      <c r="I41" s="67">
        <v>0.33333333333333331</v>
      </c>
      <c r="J41" s="69">
        <f t="shared" si="7"/>
        <v>-0.33333333333333331</v>
      </c>
      <c r="K41" s="63" t="str">
        <f t="shared" si="2"/>
        <v/>
      </c>
      <c r="L41" s="80" t="str">
        <f t="shared" si="8"/>
        <v/>
      </c>
      <c r="M41" s="4"/>
      <c r="N41" s="4"/>
      <c r="O41" s="55"/>
      <c r="P41" s="4"/>
      <c r="Q41" s="4"/>
      <c r="R41" s="4"/>
      <c r="S41" s="4"/>
      <c r="T41" s="4"/>
    </row>
    <row r="42" spans="1:20" ht="17.5" customHeight="1">
      <c r="A42" s="36" t="s">
        <v>55</v>
      </c>
      <c r="B42" s="50">
        <v>0.41666666666666669</v>
      </c>
      <c r="C42" s="50">
        <v>0.8125</v>
      </c>
      <c r="D42" s="52">
        <f t="shared" si="4"/>
        <v>0.39583333333333331</v>
      </c>
      <c r="E42" s="51">
        <f t="shared" si="6"/>
        <v>0.39583333333333331</v>
      </c>
      <c r="F42" s="78">
        <v>4.1666666666666664E-2</v>
      </c>
      <c r="G42" s="64">
        <f t="shared" si="0"/>
        <v>0.35416666666666663</v>
      </c>
      <c r="H42" s="63">
        <f t="shared" si="5"/>
        <v>0.35416666666666663</v>
      </c>
      <c r="I42" s="67">
        <v>0.33333333333333331</v>
      </c>
      <c r="J42" s="69">
        <f t="shared" si="7"/>
        <v>2.0833333333333315E-2</v>
      </c>
      <c r="K42" s="63">
        <f t="shared" si="2"/>
        <v>2.0833333333333315E-2</v>
      </c>
      <c r="L42" s="80" t="str">
        <f t="shared" si="8"/>
        <v/>
      </c>
      <c r="M42" s="4"/>
      <c r="N42" s="4"/>
      <c r="O42" s="55"/>
      <c r="P42" s="4"/>
      <c r="Q42" s="4"/>
      <c r="R42" s="4"/>
      <c r="S42" s="4"/>
      <c r="T42" s="4"/>
    </row>
    <row r="43" spans="1:20" ht="17.5" customHeight="1">
      <c r="A43" s="36" t="s">
        <v>56</v>
      </c>
      <c r="B43" s="50">
        <v>0.39583333333333331</v>
      </c>
      <c r="C43" s="50">
        <v>0.86458333333333337</v>
      </c>
      <c r="D43" s="52">
        <f t="shared" si="4"/>
        <v>0.46875000000000006</v>
      </c>
      <c r="E43" s="51">
        <f t="shared" si="6"/>
        <v>0.46875000000000006</v>
      </c>
      <c r="F43" s="78">
        <v>4.1666666666666664E-2</v>
      </c>
      <c r="G43" s="64">
        <f t="shared" si="0"/>
        <v>0.42708333333333337</v>
      </c>
      <c r="H43" s="63">
        <f t="shared" si="5"/>
        <v>0.42708333333333337</v>
      </c>
      <c r="I43" s="67">
        <v>0.33333333333333331</v>
      </c>
      <c r="J43" s="69">
        <f t="shared" si="7"/>
        <v>9.3750000000000056E-2</v>
      </c>
      <c r="K43" s="63">
        <f t="shared" si="2"/>
        <v>9.3750000000000056E-2</v>
      </c>
      <c r="L43" s="80" t="str">
        <f t="shared" si="8"/>
        <v/>
      </c>
      <c r="M43" s="4"/>
      <c r="N43" s="4"/>
      <c r="O43" s="55"/>
      <c r="P43" s="4"/>
      <c r="Q43" s="4"/>
      <c r="R43" s="4"/>
      <c r="S43" s="4"/>
      <c r="T43" s="4"/>
    </row>
    <row r="44" spans="1:20" ht="17.5" customHeight="1">
      <c r="A44" s="36" t="s">
        <v>57</v>
      </c>
      <c r="B44" s="50">
        <v>0.41666666666666669</v>
      </c>
      <c r="C44" s="50">
        <v>0.80208333333333337</v>
      </c>
      <c r="D44" s="52">
        <f t="shared" si="4"/>
        <v>0.38541666666666669</v>
      </c>
      <c r="E44" s="51">
        <f t="shared" si="6"/>
        <v>0.38541666666666669</v>
      </c>
      <c r="F44" s="78">
        <v>4.1666666666666664E-2</v>
      </c>
      <c r="G44" s="64">
        <f t="shared" si="0"/>
        <v>0.34375</v>
      </c>
      <c r="H44" s="63">
        <f t="shared" si="5"/>
        <v>0.34375</v>
      </c>
      <c r="I44" s="67">
        <v>0.33333333333333331</v>
      </c>
      <c r="J44" s="69">
        <f t="shared" si="7"/>
        <v>1.0416666666666685E-2</v>
      </c>
      <c r="K44" s="63">
        <f t="shared" si="2"/>
        <v>1.0416666666666685E-2</v>
      </c>
      <c r="L44" s="80" t="str">
        <f t="shared" si="8"/>
        <v/>
      </c>
      <c r="M44" s="4"/>
      <c r="N44" s="4"/>
      <c r="O44" s="55"/>
      <c r="P44" s="4"/>
      <c r="Q44" s="4"/>
      <c r="R44" s="4"/>
      <c r="S44" s="4"/>
      <c r="T44" s="4"/>
    </row>
    <row r="45" spans="1:20" ht="17.5" customHeight="1">
      <c r="A45" s="36" t="s">
        <v>58</v>
      </c>
      <c r="B45" s="50">
        <v>0.41666666666666669</v>
      </c>
      <c r="C45" s="50">
        <v>0.8125</v>
      </c>
      <c r="D45" s="52">
        <f t="shared" si="4"/>
        <v>0.39583333333333331</v>
      </c>
      <c r="E45" s="51">
        <f t="shared" si="6"/>
        <v>0.39583333333333331</v>
      </c>
      <c r="F45" s="78">
        <v>4.1666666666666664E-2</v>
      </c>
      <c r="G45" s="64">
        <f t="shared" si="0"/>
        <v>0.35416666666666663</v>
      </c>
      <c r="H45" s="63">
        <f t="shared" si="5"/>
        <v>0.35416666666666663</v>
      </c>
      <c r="I45" s="67">
        <v>0.33333333333333331</v>
      </c>
      <c r="J45" s="69">
        <f t="shared" si="7"/>
        <v>2.0833333333333315E-2</v>
      </c>
      <c r="K45" s="63">
        <f t="shared" si="2"/>
        <v>2.0833333333333315E-2</v>
      </c>
      <c r="L45" s="80" t="str">
        <f t="shared" si="8"/>
        <v/>
      </c>
      <c r="M45" s="4"/>
      <c r="N45" s="4"/>
      <c r="O45" s="55"/>
      <c r="P45" s="4"/>
      <c r="Q45" s="4"/>
      <c r="R45" s="4"/>
      <c r="S45" s="4"/>
      <c r="T45" s="4"/>
    </row>
    <row r="46" spans="1:20" ht="17.5" customHeight="1">
      <c r="A46" s="36" t="s">
        <v>59</v>
      </c>
      <c r="B46" s="50">
        <v>0.41666666666666669</v>
      </c>
      <c r="C46" s="50">
        <v>0.84375</v>
      </c>
      <c r="D46" s="52">
        <f t="shared" si="4"/>
        <v>0.42708333333333331</v>
      </c>
      <c r="E46" s="51">
        <f t="shared" si="6"/>
        <v>0.42708333333333331</v>
      </c>
      <c r="F46" s="78">
        <v>4.1666666666666664E-2</v>
      </c>
      <c r="G46" s="64">
        <f t="shared" si="0"/>
        <v>0.38541666666666663</v>
      </c>
      <c r="H46" s="63">
        <f t="shared" si="5"/>
        <v>0.38541666666666663</v>
      </c>
      <c r="I46" s="67">
        <v>0.33333333333333331</v>
      </c>
      <c r="J46" s="69">
        <f t="shared" si="7"/>
        <v>5.2083333333333315E-2</v>
      </c>
      <c r="K46" s="63">
        <f t="shared" si="2"/>
        <v>5.2083333333333315E-2</v>
      </c>
      <c r="L46" s="80" t="str">
        <f t="shared" si="8"/>
        <v/>
      </c>
      <c r="M46" s="4"/>
      <c r="N46" s="4"/>
      <c r="O46" s="55"/>
      <c r="P46" s="4"/>
      <c r="Q46" s="4"/>
      <c r="R46" s="4"/>
      <c r="S46" s="4"/>
      <c r="T46" s="4"/>
    </row>
    <row r="47" spans="1:20" ht="17.5" customHeight="1">
      <c r="A47" s="36" t="s">
        <v>60</v>
      </c>
      <c r="B47" s="50"/>
      <c r="C47" s="50"/>
      <c r="D47" s="52">
        <f t="shared" si="4"/>
        <v>0</v>
      </c>
      <c r="E47" s="51" t="str">
        <f t="shared" si="6"/>
        <v>0:00</v>
      </c>
      <c r="F47" s="78"/>
      <c r="G47" s="64">
        <f t="shared" si="0"/>
        <v>0</v>
      </c>
      <c r="H47" s="63" t="str">
        <f t="shared" si="5"/>
        <v/>
      </c>
      <c r="I47" s="67">
        <v>0.33333333333333331</v>
      </c>
      <c r="J47" s="69">
        <f t="shared" si="7"/>
        <v>-0.33333333333333331</v>
      </c>
      <c r="K47" s="63" t="str">
        <f t="shared" si="2"/>
        <v/>
      </c>
      <c r="L47" s="80" t="str">
        <f t="shared" si="8"/>
        <v/>
      </c>
      <c r="M47" s="4"/>
      <c r="N47" s="4"/>
      <c r="O47" s="55"/>
      <c r="P47" s="4"/>
      <c r="Q47" s="4"/>
      <c r="R47" s="4"/>
      <c r="S47" s="4"/>
      <c r="T47" s="4"/>
    </row>
    <row r="48" spans="1:20" ht="17.5" customHeight="1">
      <c r="A48" s="36" t="s">
        <v>61</v>
      </c>
      <c r="B48" s="50"/>
      <c r="C48" s="50"/>
      <c r="D48" s="52">
        <f t="shared" si="4"/>
        <v>0</v>
      </c>
      <c r="E48" s="51" t="str">
        <f t="shared" si="6"/>
        <v>0:00</v>
      </c>
      <c r="F48" s="78"/>
      <c r="G48" s="64">
        <f t="shared" si="0"/>
        <v>0</v>
      </c>
      <c r="H48" s="63" t="str">
        <f t="shared" si="5"/>
        <v/>
      </c>
      <c r="I48" s="67">
        <v>0.33333333333333331</v>
      </c>
      <c r="J48" s="69">
        <f t="shared" si="7"/>
        <v>-0.33333333333333331</v>
      </c>
      <c r="K48" s="63" t="str">
        <f t="shared" si="2"/>
        <v/>
      </c>
      <c r="L48" s="80" t="str">
        <f t="shared" si="8"/>
        <v/>
      </c>
      <c r="M48" s="4"/>
      <c r="N48" s="4"/>
      <c r="O48" s="55"/>
      <c r="P48" s="4"/>
      <c r="Q48" s="4"/>
      <c r="R48" s="4"/>
      <c r="S48" s="4"/>
      <c r="T48" s="4"/>
    </row>
    <row r="49" spans="1:25" ht="17.5" customHeight="1">
      <c r="A49" s="36" t="s">
        <v>62</v>
      </c>
      <c r="B49" s="50">
        <v>0.41666666666666669</v>
      </c>
      <c r="C49" s="50">
        <v>0.79166666666666663</v>
      </c>
      <c r="D49" s="52">
        <f t="shared" si="4"/>
        <v>0.37499999999999994</v>
      </c>
      <c r="E49" s="51">
        <f t="shared" si="6"/>
        <v>0.37499999999999994</v>
      </c>
      <c r="F49" s="78">
        <v>4.1666666666666664E-2</v>
      </c>
      <c r="G49" s="64">
        <f t="shared" si="0"/>
        <v>0.33333333333333326</v>
      </c>
      <c r="H49" s="63">
        <f t="shared" si="5"/>
        <v>0.33333333333333326</v>
      </c>
      <c r="I49" s="67">
        <v>0.33333333333333331</v>
      </c>
      <c r="J49" s="69">
        <f t="shared" si="7"/>
        <v>0</v>
      </c>
      <c r="K49" s="63" t="str">
        <f t="shared" si="2"/>
        <v/>
      </c>
      <c r="L49" s="80" t="str">
        <f t="shared" si="8"/>
        <v/>
      </c>
      <c r="M49" s="4"/>
      <c r="N49" s="4"/>
      <c r="O49" s="55"/>
      <c r="P49" s="4"/>
      <c r="Q49" s="4"/>
      <c r="R49" s="4"/>
      <c r="S49" s="4"/>
      <c r="T49" s="4"/>
    </row>
    <row r="50" spans="1:25" ht="17.5" customHeight="1">
      <c r="A50" s="36" t="s">
        <v>63</v>
      </c>
      <c r="B50" s="50"/>
      <c r="C50" s="50"/>
      <c r="D50" s="52">
        <f t="shared" si="4"/>
        <v>0</v>
      </c>
      <c r="E50" s="51" t="str">
        <f t="shared" si="6"/>
        <v>0:00</v>
      </c>
      <c r="F50" s="78"/>
      <c r="G50" s="64">
        <f t="shared" si="0"/>
        <v>0</v>
      </c>
      <c r="H50" s="63" t="str">
        <f t="shared" si="5"/>
        <v/>
      </c>
      <c r="I50" s="67">
        <v>0.33333333333333331</v>
      </c>
      <c r="J50" s="69">
        <f t="shared" si="7"/>
        <v>-0.33333333333333331</v>
      </c>
      <c r="K50" s="63" t="str">
        <f t="shared" si="2"/>
        <v/>
      </c>
      <c r="L50" s="80" t="str">
        <f t="shared" si="8"/>
        <v/>
      </c>
      <c r="M50" s="4"/>
      <c r="N50" s="4"/>
      <c r="O50" s="55"/>
      <c r="P50" s="4"/>
      <c r="Q50" s="4"/>
      <c r="R50" s="4"/>
      <c r="S50" s="4"/>
      <c r="T50" s="4"/>
    </row>
    <row r="51" spans="1:25" ht="17.5" customHeight="1">
      <c r="A51" s="36" t="s">
        <v>64</v>
      </c>
      <c r="B51" s="50"/>
      <c r="C51" s="50"/>
      <c r="D51" s="52">
        <f t="shared" si="4"/>
        <v>0</v>
      </c>
      <c r="E51" s="51" t="str">
        <f t="shared" si="6"/>
        <v>0:00</v>
      </c>
      <c r="F51" s="78"/>
      <c r="G51" s="64">
        <f t="shared" si="0"/>
        <v>0</v>
      </c>
      <c r="H51" s="63" t="str">
        <f t="shared" si="5"/>
        <v/>
      </c>
      <c r="I51" s="67">
        <v>0.33333333333333331</v>
      </c>
      <c r="J51" s="69">
        <f t="shared" si="7"/>
        <v>-0.33333333333333331</v>
      </c>
      <c r="K51" s="63" t="str">
        <f t="shared" si="2"/>
        <v/>
      </c>
      <c r="L51" s="80" t="str">
        <f t="shared" si="8"/>
        <v/>
      </c>
      <c r="M51" s="4"/>
      <c r="N51" s="4"/>
      <c r="O51" s="55"/>
      <c r="P51" s="4"/>
      <c r="Q51" s="4"/>
      <c r="R51" s="4"/>
      <c r="S51" s="4"/>
      <c r="T51" s="4"/>
    </row>
    <row r="52" spans="1:25" ht="17.5" customHeight="1">
      <c r="A52" s="36" t="s">
        <v>69</v>
      </c>
      <c r="B52" s="50"/>
      <c r="C52" s="50"/>
      <c r="D52" s="52">
        <f t="shared" si="4"/>
        <v>0</v>
      </c>
      <c r="E52" s="51" t="str">
        <f t="shared" si="6"/>
        <v>0:00</v>
      </c>
      <c r="F52" s="78"/>
      <c r="G52" s="64">
        <f t="shared" si="0"/>
        <v>0</v>
      </c>
      <c r="H52" s="63" t="str">
        <f t="shared" si="5"/>
        <v/>
      </c>
      <c r="I52" s="67">
        <v>0.33333333333333331</v>
      </c>
      <c r="J52" s="69">
        <f t="shared" si="7"/>
        <v>-0.33333333333333331</v>
      </c>
      <c r="K52" s="63" t="str">
        <f t="shared" si="2"/>
        <v/>
      </c>
      <c r="L52" s="80" t="str">
        <f t="shared" si="8"/>
        <v/>
      </c>
      <c r="M52" s="4"/>
      <c r="N52" s="4"/>
      <c r="O52" s="55"/>
      <c r="P52" s="4"/>
      <c r="Q52" s="4"/>
      <c r="R52" s="4"/>
      <c r="S52" s="4"/>
      <c r="T52" s="4"/>
    </row>
    <row r="53" spans="1:25" ht="17.5" customHeight="1" thickBot="1">
      <c r="A53" s="39"/>
      <c r="B53" s="39"/>
      <c r="C53" s="39"/>
      <c r="D53" s="53"/>
      <c r="E53" s="39"/>
      <c r="F53" s="53"/>
      <c r="G53" s="74"/>
      <c r="H53" s="53"/>
      <c r="I53" s="75"/>
      <c r="J53" s="76"/>
      <c r="K53" s="53"/>
      <c r="L53" s="4"/>
      <c r="M53" s="4"/>
      <c r="N53" s="4"/>
      <c r="O53" s="4"/>
      <c r="P53" s="4"/>
      <c r="Q53" s="4"/>
      <c r="R53" s="4"/>
      <c r="S53" s="4"/>
      <c r="T53" s="4"/>
    </row>
    <row r="54" spans="1:25" ht="22.5" customHeight="1" thickTop="1" thickBot="1">
      <c r="A54" s="40" t="s">
        <v>12</v>
      </c>
      <c r="B54" s="49"/>
      <c r="C54" s="49"/>
      <c r="D54" s="54"/>
      <c r="E54" s="61"/>
      <c r="F54" s="77">
        <f>SUM(F22:F52)</f>
        <v>0.83333333333333304</v>
      </c>
      <c r="G54" s="71">
        <f t="shared" ref="G54:K54" si="9">SUM(G22:G52)</f>
        <v>7.364583333333333</v>
      </c>
      <c r="H54" s="77">
        <f t="shared" si="9"/>
        <v>7.364583333333333</v>
      </c>
      <c r="I54" s="72">
        <f t="shared" si="9"/>
        <v>10.333333333333334</v>
      </c>
      <c r="J54" s="73">
        <f t="shared" si="9"/>
        <v>-2.96875</v>
      </c>
      <c r="K54" s="77">
        <f t="shared" si="9"/>
        <v>0.69791666666666652</v>
      </c>
      <c r="L54" s="80">
        <f>SUM(L22:L53)</f>
        <v>2.083333333333337E-2</v>
      </c>
      <c r="M54" s="4"/>
      <c r="N54" s="4"/>
      <c r="O54" s="55">
        <f>SUM(O22:O53)</f>
        <v>0</v>
      </c>
      <c r="P54" s="4"/>
      <c r="Q54" s="4"/>
      <c r="R54" s="4"/>
      <c r="S54" s="4"/>
      <c r="T54" s="4"/>
    </row>
    <row r="55" spans="1:25" ht="22.5" customHeight="1">
      <c r="B55" s="45"/>
      <c r="C55" s="45" t="s">
        <v>13</v>
      </c>
      <c r="D55" s="45"/>
      <c r="E55" s="45"/>
      <c r="F55" s="45"/>
      <c r="G55" s="45"/>
      <c r="H55" s="45"/>
      <c r="I55" s="45"/>
      <c r="J55" s="45"/>
      <c r="K55" s="45"/>
      <c r="L55" s="45"/>
      <c r="M55" s="4"/>
      <c r="N55" s="4"/>
      <c r="O55" s="4"/>
      <c r="P55" s="4"/>
      <c r="Q55" s="4"/>
      <c r="R55" s="4"/>
      <c r="S55" s="4"/>
      <c r="T55" s="4"/>
      <c r="Y55" s="37"/>
    </row>
    <row r="56" spans="1:25" ht="22.5" customHeight="1">
      <c r="B56" s="45"/>
      <c r="C56" s="45" t="s">
        <v>14</v>
      </c>
      <c r="D56" s="56">
        <f>SUM(D22:D52)</f>
        <v>8.1979166666666661</v>
      </c>
      <c r="E56" s="56">
        <f>E54</f>
        <v>0</v>
      </c>
      <c r="F56" s="56"/>
      <c r="G56" s="56"/>
      <c r="H56" s="56"/>
      <c r="I56" s="56"/>
      <c r="J56" s="56"/>
      <c r="K56" s="56"/>
      <c r="L56" s="56"/>
      <c r="M56" s="37"/>
      <c r="N56" s="4"/>
      <c r="O56" s="4"/>
      <c r="P56" s="4"/>
      <c r="Q56" s="4"/>
      <c r="R56" s="4"/>
      <c r="S56" s="4"/>
      <c r="T56" s="4"/>
    </row>
    <row r="57" spans="1:25" ht="22.5" customHeight="1">
      <c r="B57" s="45"/>
      <c r="C57" s="45" t="s">
        <v>11</v>
      </c>
      <c r="D57" s="41">
        <f>L54</f>
        <v>2.083333333333337E-2</v>
      </c>
      <c r="E57" s="56">
        <f>L54</f>
        <v>2.083333333333337E-2</v>
      </c>
      <c r="F57" s="56"/>
      <c r="G57" s="56"/>
      <c r="H57" s="56"/>
      <c r="I57" s="56"/>
      <c r="J57" s="56"/>
      <c r="K57" s="56"/>
      <c r="L57" s="41"/>
      <c r="M57" s="37"/>
      <c r="N57" s="4"/>
      <c r="O57" s="4"/>
      <c r="P57" s="4"/>
      <c r="Q57" s="4"/>
      <c r="R57" s="4"/>
      <c r="S57" s="4"/>
      <c r="T57" s="4"/>
    </row>
    <row r="58" spans="1:25" ht="22.5" customHeight="1" thickBot="1">
      <c r="B58" s="45"/>
      <c r="C58" s="42" t="s">
        <v>12</v>
      </c>
      <c r="D58" s="56">
        <f>SUM(D56:L57)</f>
        <v>8.2395833333333339</v>
      </c>
      <c r="E58" s="56">
        <f>SUM(E56:E57)</f>
        <v>2.083333333333337E-2</v>
      </c>
      <c r="F58" s="56"/>
      <c r="G58" s="56"/>
      <c r="H58" s="56"/>
      <c r="I58" s="56"/>
      <c r="J58" s="56"/>
      <c r="K58" s="56"/>
      <c r="L58" s="56"/>
      <c r="M58" s="37"/>
      <c r="N58" s="4"/>
      <c r="O58" s="4"/>
      <c r="P58" s="4"/>
      <c r="Q58" s="4"/>
      <c r="R58" s="4"/>
      <c r="S58" s="4"/>
      <c r="T58" s="4"/>
    </row>
    <row r="59" spans="1:25" ht="24" customHeight="1" thickBot="1">
      <c r="B59" s="364" t="s">
        <v>15</v>
      </c>
      <c r="C59" s="365"/>
      <c r="D59" s="57">
        <f>COUNTA(B22:B52)</f>
        <v>20</v>
      </c>
      <c r="E59" s="58">
        <f>COUNTA(B22:B52)-E60</f>
        <v>20</v>
      </c>
      <c r="F59" s="85"/>
      <c r="G59" s="57"/>
      <c r="H59" s="57"/>
      <c r="I59" s="57"/>
      <c r="J59" s="57"/>
      <c r="K59" s="44" t="s">
        <v>33</v>
      </c>
      <c r="L59" s="58"/>
      <c r="M59" s="4"/>
      <c r="N59" s="4"/>
      <c r="O59" s="4"/>
      <c r="P59" s="4"/>
      <c r="Q59" s="4"/>
      <c r="R59" s="4"/>
      <c r="S59" s="4"/>
      <c r="T59" s="4"/>
    </row>
    <row r="60" spans="1:25" ht="24" customHeight="1" thickBot="1">
      <c r="B60" s="364" t="s">
        <v>20</v>
      </c>
      <c r="C60" s="365"/>
      <c r="D60" s="57">
        <f>COUNTA(M22:M53)</f>
        <v>0</v>
      </c>
      <c r="E60" s="57">
        <f>COUNTA(M22:M53)</f>
        <v>0</v>
      </c>
      <c r="F60" s="85" t="s">
        <v>34</v>
      </c>
      <c r="G60" s="57"/>
      <c r="H60" s="57"/>
      <c r="I60" s="57"/>
      <c r="J60" s="57"/>
      <c r="K60" s="89">
        <v>16210</v>
      </c>
      <c r="L60" s="58"/>
      <c r="N60" s="4"/>
      <c r="O60" s="4"/>
      <c r="P60" s="4"/>
      <c r="Q60" s="4"/>
      <c r="R60" s="4"/>
      <c r="S60" s="4"/>
      <c r="T60" s="4"/>
    </row>
    <row r="61" spans="1:25" ht="24" customHeight="1" thickBot="1">
      <c r="B61" s="364" t="s">
        <v>35</v>
      </c>
      <c r="C61" s="365"/>
      <c r="D61" s="57">
        <f>COUNTA(N23:N54)</f>
        <v>0</v>
      </c>
      <c r="E61" s="79">
        <f>H54-K54</f>
        <v>6.6666666666666661</v>
      </c>
      <c r="F61" s="85" t="s">
        <v>65</v>
      </c>
      <c r="G61" s="57"/>
      <c r="H61" s="81">
        <v>1200</v>
      </c>
      <c r="I61" s="57"/>
      <c r="J61" s="57"/>
      <c r="K61" s="87">
        <f>E61*H61*24</f>
        <v>191999.99999999997</v>
      </c>
      <c r="L61" s="58"/>
    </row>
    <row r="62" spans="1:25" ht="24" customHeight="1" thickBot="1">
      <c r="B62" s="364" t="s">
        <v>29</v>
      </c>
      <c r="C62" s="365"/>
      <c r="D62" s="91"/>
      <c r="E62" s="79">
        <f>K54</f>
        <v>0.69791666666666652</v>
      </c>
      <c r="F62" s="92" t="s">
        <v>30</v>
      </c>
      <c r="G62" s="91"/>
      <c r="H62" s="81">
        <f>H61*1.25</f>
        <v>1500</v>
      </c>
      <c r="I62" s="91"/>
      <c r="J62" s="91"/>
      <c r="K62" s="87">
        <f>E62*H62*24</f>
        <v>25124.999999999993</v>
      </c>
      <c r="L62" s="93"/>
    </row>
    <row r="63" spans="1:25" ht="24" customHeight="1" thickBot="1">
      <c r="B63" s="366" t="s">
        <v>28</v>
      </c>
      <c r="C63" s="350"/>
      <c r="D63" s="59"/>
      <c r="E63" s="59">
        <f>L54</f>
        <v>2.083333333333337E-2</v>
      </c>
      <c r="F63" s="86" t="s">
        <v>31</v>
      </c>
      <c r="G63" s="59"/>
      <c r="H63" s="82">
        <f>H61*0.25</f>
        <v>300</v>
      </c>
      <c r="I63" s="59"/>
      <c r="J63" s="59"/>
      <c r="K63" s="88">
        <f>E63*H63*24</f>
        <v>150.00000000000026</v>
      </c>
      <c r="L63" s="60"/>
    </row>
    <row r="64" spans="1:25" ht="24" customHeight="1" thickBot="1">
      <c r="F64" s="367" t="s">
        <v>32</v>
      </c>
      <c r="G64" s="368"/>
      <c r="H64" s="368"/>
      <c r="I64" s="84"/>
      <c r="J64" s="83"/>
      <c r="K64" s="90">
        <f>SUM(K60:K63)</f>
        <v>233484.99999999997</v>
      </c>
      <c r="L64" s="60"/>
    </row>
  </sheetData>
  <mergeCells count="35">
    <mergeCell ref="B61:C61"/>
    <mergeCell ref="B62:C62"/>
    <mergeCell ref="B63:C63"/>
    <mergeCell ref="F64:H64"/>
    <mergeCell ref="G20:G21"/>
    <mergeCell ref="H20:H21"/>
    <mergeCell ref="J20:J21"/>
    <mergeCell ref="K20:K21"/>
    <mergeCell ref="B59:C59"/>
    <mergeCell ref="B60:C60"/>
    <mergeCell ref="A20:A21"/>
    <mergeCell ref="B20:B21"/>
    <mergeCell ref="C20:C21"/>
    <mergeCell ref="D20:D21"/>
    <mergeCell ref="E20:E21"/>
    <mergeCell ref="F20:F21"/>
    <mergeCell ref="A13:P13"/>
    <mergeCell ref="Q13:R13"/>
    <mergeCell ref="Q14:R14"/>
    <mergeCell ref="Q15:R15"/>
    <mergeCell ref="Q16:R16"/>
    <mergeCell ref="Q17:R17"/>
    <mergeCell ref="Q9:R9"/>
    <mergeCell ref="S9:V9"/>
    <mergeCell ref="Q10:R10"/>
    <mergeCell ref="S10:V10"/>
    <mergeCell ref="Q11:R11"/>
    <mergeCell ref="S11:V11"/>
    <mergeCell ref="Q8:R8"/>
    <mergeCell ref="S8:V8"/>
    <mergeCell ref="B3:C3"/>
    <mergeCell ref="A6:P6"/>
    <mergeCell ref="Q6:R6"/>
    <mergeCell ref="Q7:R7"/>
    <mergeCell ref="S7:V7"/>
  </mergeCells>
  <phoneticPr fontId="23"/>
  <pageMargins left="0.3" right="0.21944444444444444" top="0.3" bottom="0.31944444444444442" header="0.2298611111111111" footer="0.23958333333333334"/>
  <pageSetup paperSize="9" scale="85" firstPageNumber="429496319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64"/>
  <sheetViews>
    <sheetView topLeftCell="A2" workbookViewId="0">
      <selection activeCell="A2" sqref="A2"/>
    </sheetView>
  </sheetViews>
  <sheetFormatPr baseColWidth="10" defaultColWidth="9" defaultRowHeight="14"/>
  <cols>
    <col min="1" max="1" width="6.6640625" style="4" customWidth="1"/>
    <col min="2" max="3" width="13.33203125" style="4" customWidth="1"/>
    <col min="4" max="4" width="12.6640625" style="4" hidden="1" customWidth="1"/>
    <col min="5" max="6" width="12.6640625" style="4" customWidth="1"/>
    <col min="7" max="7" width="12.6640625" style="4" hidden="1" customWidth="1"/>
    <col min="8" max="8" width="12.6640625" style="4" customWidth="1"/>
    <col min="9" max="10" width="12.6640625" style="4" hidden="1" customWidth="1"/>
    <col min="11" max="11" width="12.6640625" style="4" customWidth="1"/>
    <col min="12" max="12" width="6.6640625" style="2" customWidth="1"/>
    <col min="13" max="13" width="6.5" style="2" customWidth="1"/>
    <col min="14" max="16" width="6.6640625" style="2" customWidth="1"/>
    <col min="17" max="17" width="6.6640625" style="3" customWidth="1"/>
    <col min="18" max="20" width="6.6640625" style="2" customWidth="1"/>
    <col min="21" max="27" width="6.6640625" style="4" customWidth="1"/>
    <col min="28" max="33" width="3.6640625" style="4" customWidth="1"/>
    <col min="34" max="34" width="6.6640625" style="4" customWidth="1"/>
    <col min="35" max="35" width="8.6640625" style="4" customWidth="1"/>
    <col min="36" max="36" width="9" style="4"/>
    <col min="37" max="37" width="3.6640625" style="4" customWidth="1"/>
    <col min="38" max="16384" width="9" style="4"/>
  </cols>
  <sheetData>
    <row r="1" spans="1:34" ht="26.25" customHeight="1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34" ht="18" customHeight="1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34" ht="24" customHeight="1" thickBot="1">
      <c r="A3" s="6" t="s">
        <v>0</v>
      </c>
      <c r="B3" s="377" t="s">
        <v>67</v>
      </c>
      <c r="C3" s="378"/>
      <c r="D3" s="5"/>
      <c r="E3" s="5"/>
      <c r="F3" s="5"/>
      <c r="G3" s="5"/>
      <c r="H3" s="5"/>
      <c r="I3" s="5"/>
      <c r="J3" s="5"/>
      <c r="K3" s="5"/>
      <c r="P3" s="4"/>
      <c r="Q3" s="4"/>
      <c r="R3" s="4"/>
      <c r="S3" s="4"/>
      <c r="T3" s="4"/>
    </row>
    <row r="4" spans="1:34" ht="9" customHeight="1">
      <c r="A4" s="7"/>
      <c r="B4" s="7"/>
      <c r="C4" s="7"/>
      <c r="D4" s="5"/>
      <c r="E4" s="5"/>
      <c r="F4" s="5"/>
      <c r="G4" s="5"/>
      <c r="H4" s="5"/>
      <c r="I4" s="5"/>
      <c r="J4" s="5"/>
      <c r="K4" s="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</row>
    <row r="5" spans="1:34" ht="18" hidden="1" customHeight="1">
      <c r="A5" s="5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34" ht="12" hidden="1" customHeight="1">
      <c r="A6" s="247" t="s">
        <v>2</v>
      </c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248"/>
      <c r="M6" s="248"/>
      <c r="N6" s="248"/>
      <c r="O6" s="248"/>
      <c r="P6" s="248"/>
      <c r="Q6" s="249" t="s">
        <v>3</v>
      </c>
      <c r="R6" s="249"/>
      <c r="S6" s="9" t="s">
        <v>4</v>
      </c>
      <c r="T6" s="9"/>
      <c r="U6" s="9"/>
      <c r="V6" s="10"/>
      <c r="W6" s="11"/>
      <c r="X6" s="11"/>
      <c r="Y6" s="11"/>
      <c r="Z6" s="11"/>
      <c r="AA6" s="11"/>
      <c r="AB6" s="11"/>
    </row>
    <row r="7" spans="1:34" ht="12" hidden="1" customHeight="1">
      <c r="A7" s="12">
        <v>1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13" t="s">
        <v>5</v>
      </c>
      <c r="M7" s="14">
        <v>15</v>
      </c>
      <c r="N7" s="15"/>
      <c r="O7" s="16"/>
      <c r="P7" s="13" t="s">
        <v>6</v>
      </c>
      <c r="Q7" s="260">
        <v>15</v>
      </c>
      <c r="R7" s="260"/>
      <c r="S7" s="261">
        <v>0.25</v>
      </c>
      <c r="T7" s="261"/>
      <c r="U7" s="261"/>
      <c r="V7" s="262"/>
      <c r="W7" s="17"/>
      <c r="X7" s="17"/>
      <c r="Y7" s="17"/>
      <c r="Z7" s="17"/>
      <c r="AA7" s="17"/>
      <c r="AB7" s="11"/>
    </row>
    <row r="8" spans="1:34" ht="12" hidden="1" customHeight="1">
      <c r="A8" s="18">
        <v>16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19" t="s">
        <v>5</v>
      </c>
      <c r="M8" s="20">
        <v>30</v>
      </c>
      <c r="N8" s="21"/>
      <c r="O8" s="22"/>
      <c r="P8" s="19" t="s">
        <v>6</v>
      </c>
      <c r="Q8" s="263">
        <v>30</v>
      </c>
      <c r="R8" s="263"/>
      <c r="S8" s="264">
        <v>0.5</v>
      </c>
      <c r="T8" s="264"/>
      <c r="U8" s="264"/>
      <c r="V8" s="265"/>
      <c r="W8" s="17"/>
      <c r="X8" s="17"/>
      <c r="Y8" s="17"/>
      <c r="Z8" s="17"/>
      <c r="AA8" s="17"/>
    </row>
    <row r="9" spans="1:34" ht="12" hidden="1" customHeight="1">
      <c r="A9" s="18">
        <v>31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19" t="s">
        <v>5</v>
      </c>
      <c r="M9" s="20">
        <v>45</v>
      </c>
      <c r="N9" s="21"/>
      <c r="O9" s="22"/>
      <c r="P9" s="19" t="s">
        <v>6</v>
      </c>
      <c r="Q9" s="263">
        <v>45</v>
      </c>
      <c r="R9" s="263"/>
      <c r="S9" s="264">
        <v>0.75</v>
      </c>
      <c r="T9" s="264"/>
      <c r="U9" s="264"/>
      <c r="V9" s="265"/>
      <c r="W9" s="17"/>
      <c r="X9" s="17"/>
      <c r="Y9" s="17"/>
      <c r="Z9" s="17"/>
      <c r="AA9" s="17"/>
    </row>
    <row r="10" spans="1:34" ht="12" hidden="1" customHeight="1">
      <c r="A10" s="18">
        <v>46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19" t="s">
        <v>5</v>
      </c>
      <c r="M10" s="20">
        <v>59</v>
      </c>
      <c r="N10" s="21"/>
      <c r="O10" s="22"/>
      <c r="P10" s="19" t="s">
        <v>6</v>
      </c>
      <c r="Q10" s="263">
        <v>0</v>
      </c>
      <c r="R10" s="263"/>
      <c r="S10" s="264">
        <v>1</v>
      </c>
      <c r="T10" s="264"/>
      <c r="U10" s="264"/>
      <c r="V10" s="265"/>
      <c r="W10" s="17"/>
      <c r="X10" s="17"/>
      <c r="Y10" s="17"/>
      <c r="Z10" s="17"/>
      <c r="AA10" s="17"/>
    </row>
    <row r="11" spans="1:34" ht="12" hidden="1" customHeight="1">
      <c r="A11" s="23">
        <v>0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24" t="s">
        <v>7</v>
      </c>
      <c r="M11" s="25"/>
      <c r="N11" s="26"/>
      <c r="O11" s="27"/>
      <c r="P11" s="24"/>
      <c r="Q11" s="268">
        <v>0</v>
      </c>
      <c r="R11" s="268"/>
      <c r="S11" s="269">
        <v>0</v>
      </c>
      <c r="T11" s="269"/>
      <c r="U11" s="269"/>
      <c r="V11" s="270"/>
      <c r="W11" s="17"/>
      <c r="X11" s="17"/>
      <c r="Y11" s="17"/>
      <c r="Z11" s="17"/>
      <c r="AA11" s="17"/>
    </row>
    <row r="12" spans="1:34" ht="12" hidden="1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9"/>
      <c r="M12" s="28"/>
      <c r="N12" s="28"/>
      <c r="O12" s="28"/>
      <c r="P12" s="29"/>
      <c r="Q12" s="30"/>
      <c r="R12" s="30"/>
      <c r="S12" s="31"/>
      <c r="T12" s="31"/>
      <c r="U12" s="31"/>
      <c r="V12" s="31"/>
      <c r="W12" s="17"/>
      <c r="X12" s="17"/>
      <c r="Y12" s="17"/>
      <c r="Z12" s="17"/>
      <c r="AA12" s="17"/>
      <c r="AB12" s="32"/>
      <c r="AC12" s="32"/>
      <c r="AD12" s="32"/>
      <c r="AE12" s="33"/>
      <c r="AF12" s="33"/>
      <c r="AG12" s="33"/>
      <c r="AH12" s="43"/>
    </row>
    <row r="13" spans="1:34" ht="12" hidden="1" customHeight="1">
      <c r="A13" s="247" t="s">
        <v>8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248"/>
      <c r="M13" s="248"/>
      <c r="N13" s="248"/>
      <c r="O13" s="248"/>
      <c r="P13" s="248"/>
      <c r="Q13" s="249" t="s">
        <v>3</v>
      </c>
      <c r="R13" s="283"/>
      <c r="S13" s="11"/>
      <c r="T13" s="11"/>
      <c r="U13" s="11"/>
    </row>
    <row r="14" spans="1:34" ht="12" hidden="1" customHeight="1">
      <c r="A14" s="12">
        <v>0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13" t="s">
        <v>5</v>
      </c>
      <c r="M14" s="14">
        <v>14</v>
      </c>
      <c r="N14" s="15"/>
      <c r="O14" s="16"/>
      <c r="P14" s="13" t="s">
        <v>6</v>
      </c>
      <c r="Q14" s="260">
        <v>0</v>
      </c>
      <c r="R14" s="293"/>
      <c r="S14" s="17"/>
      <c r="T14" s="17"/>
      <c r="U14" s="17"/>
    </row>
    <row r="15" spans="1:34" ht="12" hidden="1" customHeight="1">
      <c r="A15" s="18">
        <v>15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19" t="s">
        <v>5</v>
      </c>
      <c r="M15" s="20">
        <v>29</v>
      </c>
      <c r="N15" s="21"/>
      <c r="O15" s="22"/>
      <c r="P15" s="19" t="s">
        <v>6</v>
      </c>
      <c r="Q15" s="263">
        <v>15</v>
      </c>
      <c r="R15" s="294"/>
      <c r="S15" s="17"/>
      <c r="T15" s="17"/>
      <c r="U15" s="17"/>
    </row>
    <row r="16" spans="1:34" ht="12" hidden="1" customHeight="1">
      <c r="A16" s="18">
        <v>30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19" t="s">
        <v>5</v>
      </c>
      <c r="M16" s="20">
        <v>44</v>
      </c>
      <c r="N16" s="21"/>
      <c r="O16" s="22"/>
      <c r="P16" s="19" t="s">
        <v>6</v>
      </c>
      <c r="Q16" s="263">
        <v>30</v>
      </c>
      <c r="R16" s="294"/>
      <c r="S16" s="17"/>
      <c r="T16" s="17"/>
      <c r="U16" s="17"/>
    </row>
    <row r="17" spans="1:21" ht="12" hidden="1" customHeight="1">
      <c r="A17" s="23">
        <v>45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24" t="s">
        <v>5</v>
      </c>
      <c r="M17" s="25">
        <v>59</v>
      </c>
      <c r="N17" s="26"/>
      <c r="O17" s="27"/>
      <c r="P17" s="24" t="s">
        <v>6</v>
      </c>
      <c r="Q17" s="268">
        <v>45</v>
      </c>
      <c r="R17" s="295"/>
      <c r="S17" s="17"/>
      <c r="T17" s="17"/>
      <c r="U17" s="17"/>
    </row>
    <row r="18" spans="1:21" ht="9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  <c r="Q18" s="34"/>
      <c r="R18" s="34"/>
      <c r="S18" s="34"/>
      <c r="T18" s="34"/>
    </row>
    <row r="19" spans="1:21" ht="18" customHeight="1" thickBot="1">
      <c r="A19" s="5" t="s">
        <v>9</v>
      </c>
      <c r="B19" s="5"/>
      <c r="C19" s="5"/>
      <c r="D19" s="5"/>
      <c r="E19" s="5"/>
      <c r="F19" s="5"/>
      <c r="G19" s="5"/>
      <c r="H19" s="5"/>
      <c r="I19" s="5"/>
      <c r="J19" s="5"/>
      <c r="K19" s="5"/>
      <c r="Q19" s="35"/>
      <c r="R19" s="35"/>
      <c r="S19" s="35"/>
      <c r="T19" s="35"/>
    </row>
    <row r="20" spans="1:21" ht="16" customHeight="1">
      <c r="A20" s="371" t="s">
        <v>10</v>
      </c>
      <c r="B20" s="371" t="s">
        <v>24</v>
      </c>
      <c r="C20" s="371" t="s">
        <v>16</v>
      </c>
      <c r="D20" s="374" t="s">
        <v>19</v>
      </c>
      <c r="E20" s="373" t="s">
        <v>26</v>
      </c>
      <c r="F20" s="371" t="s">
        <v>25</v>
      </c>
      <c r="G20" s="369" t="s">
        <v>27</v>
      </c>
      <c r="H20" s="371" t="s">
        <v>27</v>
      </c>
      <c r="I20" s="65"/>
      <c r="J20" s="373" t="s">
        <v>17</v>
      </c>
      <c r="K20" s="371" t="s">
        <v>17</v>
      </c>
      <c r="L20" s="4"/>
      <c r="M20" s="4"/>
      <c r="N20" s="4"/>
      <c r="O20" s="4"/>
      <c r="P20" s="4"/>
      <c r="Q20" s="4"/>
      <c r="R20" s="4"/>
      <c r="S20" s="4"/>
      <c r="T20" s="4"/>
    </row>
    <row r="21" spans="1:21" ht="16" customHeight="1">
      <c r="A21" s="372"/>
      <c r="B21" s="372"/>
      <c r="C21" s="372"/>
      <c r="D21" s="375"/>
      <c r="E21" s="332"/>
      <c r="F21" s="372"/>
      <c r="G21" s="370"/>
      <c r="H21" s="372"/>
      <c r="I21" s="66"/>
      <c r="J21" s="332"/>
      <c r="K21" s="372"/>
      <c r="L21" s="43" t="s">
        <v>23</v>
      </c>
      <c r="M21" s="43" t="s">
        <v>18</v>
      </c>
      <c r="N21" s="43" t="s">
        <v>21</v>
      </c>
      <c r="O21" s="43" t="s">
        <v>22</v>
      </c>
      <c r="P21" s="4"/>
      <c r="Q21" s="4"/>
      <c r="R21" s="4"/>
      <c r="S21" s="4"/>
      <c r="T21" s="4"/>
    </row>
    <row r="22" spans="1:21" ht="17.5" customHeight="1">
      <c r="A22" s="36">
        <v>44136</v>
      </c>
      <c r="B22" s="50"/>
      <c r="C22" s="50"/>
      <c r="D22" s="52">
        <f>C22-B22</f>
        <v>0</v>
      </c>
      <c r="E22" s="51" t="str">
        <f>IF(D22&gt;0,D22,"0:00")</f>
        <v>0:00</v>
      </c>
      <c r="F22" s="78"/>
      <c r="G22" s="64">
        <f t="shared" ref="G22:G52" si="0">E22-F22</f>
        <v>0</v>
      </c>
      <c r="H22" s="63" t="str">
        <f>IF(G22&gt;0,G22,"")</f>
        <v/>
      </c>
      <c r="I22" s="62">
        <v>0.33333333333333331</v>
      </c>
      <c r="J22" s="69">
        <f t="shared" ref="J22" si="1">G22-I22</f>
        <v>-0.33333333333333331</v>
      </c>
      <c r="K22" s="63" t="str">
        <f t="shared" ref="K22:K52" si="2">IF(J22&gt;0,J22,"")</f>
        <v/>
      </c>
      <c r="L22" s="80" t="str">
        <f t="shared" ref="L22:L24" si="3">IF(C22&gt;TIME(22,0,0),C22-TIME(22,0,0),"")</f>
        <v/>
      </c>
      <c r="M22" s="4"/>
      <c r="N22" s="4"/>
      <c r="O22" s="55"/>
      <c r="P22" s="4"/>
      <c r="Q22" s="4"/>
      <c r="R22" s="4"/>
      <c r="S22" s="4"/>
      <c r="T22" s="4"/>
    </row>
    <row r="23" spans="1:21" ht="17.5" customHeight="1">
      <c r="A23" s="36" t="s">
        <v>36</v>
      </c>
      <c r="B23" s="50">
        <v>0.41666666666666669</v>
      </c>
      <c r="C23" s="50">
        <v>0.79166666666666663</v>
      </c>
      <c r="D23" s="52">
        <f t="shared" ref="D23:D52" si="4">C23-B23</f>
        <v>0.37499999999999994</v>
      </c>
      <c r="E23" s="51">
        <f>IF(D23&gt;0,D23,"0:00")</f>
        <v>0.37499999999999994</v>
      </c>
      <c r="F23" s="78">
        <v>4.1666666666666664E-2</v>
      </c>
      <c r="G23" s="64">
        <f t="shared" si="0"/>
        <v>0.33333333333333326</v>
      </c>
      <c r="H23" s="68">
        <f t="shared" ref="H23:H52" si="5">IF(G23&gt;0,G23,"")</f>
        <v>0.33333333333333326</v>
      </c>
      <c r="I23" s="62">
        <v>0.33333333333333331</v>
      </c>
      <c r="J23" s="70">
        <f>G23-I23</f>
        <v>0</v>
      </c>
      <c r="K23" s="68" t="str">
        <f t="shared" si="2"/>
        <v/>
      </c>
      <c r="L23" s="80" t="str">
        <f t="shared" si="3"/>
        <v/>
      </c>
      <c r="M23" s="4"/>
      <c r="N23" s="4"/>
      <c r="O23" s="55"/>
      <c r="P23" s="4"/>
      <c r="Q23" s="4"/>
      <c r="R23" s="4"/>
      <c r="S23" s="4"/>
      <c r="T23" s="4"/>
    </row>
    <row r="24" spans="1:21" ht="17.5" customHeight="1">
      <c r="A24" s="36" t="s">
        <v>37</v>
      </c>
      <c r="B24" s="50"/>
      <c r="C24" s="50"/>
      <c r="D24" s="52">
        <f t="shared" si="4"/>
        <v>0</v>
      </c>
      <c r="E24" s="51" t="str">
        <f t="shared" ref="E24:E52" si="6">IF(D24&gt;0,D24,"0:00")</f>
        <v>0:00</v>
      </c>
      <c r="F24" s="78"/>
      <c r="G24" s="64">
        <f t="shared" si="0"/>
        <v>0</v>
      </c>
      <c r="H24" s="63" t="str">
        <f t="shared" si="5"/>
        <v/>
      </c>
      <c r="I24" s="67">
        <v>0.33333333333333331</v>
      </c>
      <c r="J24" s="69">
        <f t="shared" ref="J24:J52" si="7">G24-I24</f>
        <v>-0.33333333333333331</v>
      </c>
      <c r="K24" s="63" t="str">
        <f t="shared" si="2"/>
        <v/>
      </c>
      <c r="L24" s="80" t="str">
        <f t="shared" si="3"/>
        <v/>
      </c>
      <c r="M24" s="4"/>
      <c r="N24" s="4"/>
      <c r="O24" s="55"/>
      <c r="P24" s="4"/>
      <c r="Q24" s="4"/>
      <c r="R24" s="4"/>
      <c r="S24" s="4"/>
      <c r="T24" s="4"/>
    </row>
    <row r="25" spans="1:21" ht="17.5" customHeight="1">
      <c r="A25" s="36" t="s">
        <v>38</v>
      </c>
      <c r="B25" s="50">
        <v>0.41666666666666669</v>
      </c>
      <c r="C25" s="50">
        <v>0.8125</v>
      </c>
      <c r="D25" s="52">
        <f t="shared" si="4"/>
        <v>0.39583333333333331</v>
      </c>
      <c r="E25" s="51">
        <f t="shared" si="6"/>
        <v>0.39583333333333331</v>
      </c>
      <c r="F25" s="78">
        <v>4.1666666666666664E-2</v>
      </c>
      <c r="G25" s="64">
        <f t="shared" si="0"/>
        <v>0.35416666666666663</v>
      </c>
      <c r="H25" s="63">
        <f t="shared" si="5"/>
        <v>0.35416666666666663</v>
      </c>
      <c r="I25" s="67">
        <v>0.33333333333333331</v>
      </c>
      <c r="J25" s="69">
        <f t="shared" si="7"/>
        <v>2.0833333333333315E-2</v>
      </c>
      <c r="K25" s="63">
        <f t="shared" si="2"/>
        <v>2.0833333333333315E-2</v>
      </c>
      <c r="L25" s="80" t="str">
        <f>IF(C25&gt;TIME(22,0,0),C25-TIME(22,0,0),"")</f>
        <v/>
      </c>
      <c r="M25" s="4"/>
      <c r="N25" s="4"/>
      <c r="O25" s="55"/>
      <c r="P25" s="4"/>
      <c r="Q25" s="4"/>
      <c r="R25" s="4"/>
      <c r="S25" s="4"/>
      <c r="T25" s="4"/>
    </row>
    <row r="26" spans="1:21" ht="17.5" customHeight="1">
      <c r="A26" s="36" t="s">
        <v>39</v>
      </c>
      <c r="B26" s="50">
        <v>0.41666666666666669</v>
      </c>
      <c r="C26" s="50">
        <v>0.82291666666666663</v>
      </c>
      <c r="D26" s="52">
        <f t="shared" si="4"/>
        <v>0.40624999999999994</v>
      </c>
      <c r="E26" s="51">
        <f t="shared" si="6"/>
        <v>0.40624999999999994</v>
      </c>
      <c r="F26" s="78">
        <v>4.1666666666666664E-2</v>
      </c>
      <c r="G26" s="64">
        <f t="shared" si="0"/>
        <v>0.36458333333333326</v>
      </c>
      <c r="H26" s="63">
        <f t="shared" si="5"/>
        <v>0.36458333333333326</v>
      </c>
      <c r="I26" s="67">
        <v>0.33333333333333331</v>
      </c>
      <c r="J26" s="69">
        <f t="shared" si="7"/>
        <v>3.1249999999999944E-2</v>
      </c>
      <c r="K26" s="63">
        <f t="shared" si="2"/>
        <v>3.1249999999999944E-2</v>
      </c>
      <c r="L26" s="80" t="str">
        <f t="shared" ref="L26:L52" si="8">IF(C26&gt;TIME(22,0,0),C26-TIME(22,0,0),"")</f>
        <v/>
      </c>
      <c r="M26" s="4"/>
      <c r="N26" s="4"/>
      <c r="O26" s="55"/>
      <c r="P26" s="4"/>
      <c r="Q26" s="4"/>
      <c r="R26" s="4"/>
      <c r="S26" s="4"/>
      <c r="T26" s="4"/>
    </row>
    <row r="27" spans="1:21" ht="17.5" customHeight="1">
      <c r="A27" s="36" t="s">
        <v>40</v>
      </c>
      <c r="B27" s="50">
        <v>0.41666666666666669</v>
      </c>
      <c r="C27" s="50">
        <v>0.82291666666666663</v>
      </c>
      <c r="D27" s="52">
        <f t="shared" si="4"/>
        <v>0.40624999999999994</v>
      </c>
      <c r="E27" s="51">
        <f t="shared" si="6"/>
        <v>0.40624999999999994</v>
      </c>
      <c r="F27" s="78">
        <v>4.1666666666666664E-2</v>
      </c>
      <c r="G27" s="64">
        <f t="shared" si="0"/>
        <v>0.36458333333333326</v>
      </c>
      <c r="H27" s="63">
        <f t="shared" si="5"/>
        <v>0.36458333333333326</v>
      </c>
      <c r="I27" s="67">
        <v>0.33333333333333331</v>
      </c>
      <c r="J27" s="69">
        <f t="shared" si="7"/>
        <v>3.1249999999999944E-2</v>
      </c>
      <c r="K27" s="63">
        <f t="shared" si="2"/>
        <v>3.1249999999999944E-2</v>
      </c>
      <c r="L27" s="80" t="str">
        <f t="shared" si="8"/>
        <v/>
      </c>
      <c r="M27" s="4"/>
      <c r="N27" s="4"/>
      <c r="O27" s="55"/>
      <c r="P27" s="4"/>
      <c r="Q27" s="4"/>
      <c r="R27" s="4"/>
      <c r="S27" s="4"/>
      <c r="T27" s="4"/>
    </row>
    <row r="28" spans="1:21" ht="17.5" customHeight="1">
      <c r="A28" s="36" t="s">
        <v>41</v>
      </c>
      <c r="B28" s="50"/>
      <c r="C28" s="50"/>
      <c r="D28" s="52">
        <f t="shared" si="4"/>
        <v>0</v>
      </c>
      <c r="E28" s="51" t="str">
        <f t="shared" si="6"/>
        <v>0:00</v>
      </c>
      <c r="F28" s="78"/>
      <c r="G28" s="64">
        <f t="shared" si="0"/>
        <v>0</v>
      </c>
      <c r="H28" s="63" t="str">
        <f t="shared" si="5"/>
        <v/>
      </c>
      <c r="I28" s="67">
        <v>0.33333333333333331</v>
      </c>
      <c r="J28" s="69">
        <f t="shared" si="7"/>
        <v>-0.33333333333333331</v>
      </c>
      <c r="K28" s="63" t="str">
        <f t="shared" si="2"/>
        <v/>
      </c>
      <c r="L28" s="80" t="str">
        <f t="shared" si="8"/>
        <v/>
      </c>
      <c r="M28" s="4"/>
      <c r="N28" s="4"/>
      <c r="O28" s="55"/>
      <c r="P28" s="4"/>
      <c r="Q28" s="4"/>
      <c r="R28" s="4"/>
      <c r="S28" s="4"/>
      <c r="T28" s="4"/>
    </row>
    <row r="29" spans="1:21" ht="17.5" customHeight="1">
      <c r="A29" s="36" t="s">
        <v>42</v>
      </c>
      <c r="B29" s="50"/>
      <c r="C29" s="50"/>
      <c r="D29" s="52">
        <f t="shared" si="4"/>
        <v>0</v>
      </c>
      <c r="E29" s="51" t="str">
        <f t="shared" si="6"/>
        <v>0:00</v>
      </c>
      <c r="F29" s="78"/>
      <c r="G29" s="64">
        <f t="shared" si="0"/>
        <v>0</v>
      </c>
      <c r="H29" s="63" t="str">
        <f t="shared" si="5"/>
        <v/>
      </c>
      <c r="I29" s="67">
        <v>0.33333333333333331</v>
      </c>
      <c r="J29" s="69">
        <f t="shared" si="7"/>
        <v>-0.33333333333333331</v>
      </c>
      <c r="K29" s="63" t="str">
        <f t="shared" si="2"/>
        <v/>
      </c>
      <c r="L29" s="80" t="str">
        <f t="shared" si="8"/>
        <v/>
      </c>
      <c r="M29" s="4"/>
      <c r="N29" s="4"/>
      <c r="O29" s="55"/>
      <c r="P29" s="4"/>
      <c r="Q29" s="4"/>
      <c r="R29" s="4"/>
      <c r="S29" s="4"/>
      <c r="T29" s="4"/>
    </row>
    <row r="30" spans="1:21" ht="17.5" customHeight="1">
      <c r="A30" s="36" t="s">
        <v>43</v>
      </c>
      <c r="B30" s="50">
        <v>0.41666666666666669</v>
      </c>
      <c r="C30" s="50">
        <v>0.83333333333333337</v>
      </c>
      <c r="D30" s="52">
        <f t="shared" si="4"/>
        <v>0.41666666666666669</v>
      </c>
      <c r="E30" s="51">
        <f t="shared" si="6"/>
        <v>0.41666666666666669</v>
      </c>
      <c r="F30" s="78">
        <v>4.1666666666666664E-2</v>
      </c>
      <c r="G30" s="64">
        <f t="shared" si="0"/>
        <v>0.375</v>
      </c>
      <c r="H30" s="63">
        <f t="shared" si="5"/>
        <v>0.375</v>
      </c>
      <c r="I30" s="67">
        <v>0.33333333333333331</v>
      </c>
      <c r="J30" s="69">
        <f t="shared" si="7"/>
        <v>4.1666666666666685E-2</v>
      </c>
      <c r="K30" s="63">
        <f t="shared" si="2"/>
        <v>4.1666666666666685E-2</v>
      </c>
      <c r="L30" s="80" t="str">
        <f t="shared" si="8"/>
        <v/>
      </c>
      <c r="M30" s="43"/>
      <c r="N30" s="4"/>
      <c r="O30" s="55"/>
      <c r="P30" s="4"/>
      <c r="Q30" s="4"/>
      <c r="R30" s="4"/>
      <c r="S30" s="4"/>
      <c r="T30" s="4"/>
    </row>
    <row r="31" spans="1:21" ht="17.5" customHeight="1">
      <c r="A31" s="36" t="s">
        <v>44</v>
      </c>
      <c r="B31" s="50">
        <v>0.41666666666666669</v>
      </c>
      <c r="C31" s="50">
        <v>0.79166666666666663</v>
      </c>
      <c r="D31" s="52">
        <f t="shared" si="4"/>
        <v>0.37499999999999994</v>
      </c>
      <c r="E31" s="51">
        <f t="shared" si="6"/>
        <v>0.37499999999999994</v>
      </c>
      <c r="F31" s="78">
        <v>4.1666666666666664E-2</v>
      </c>
      <c r="G31" s="64">
        <f t="shared" si="0"/>
        <v>0.33333333333333326</v>
      </c>
      <c r="H31" s="63">
        <f t="shared" si="5"/>
        <v>0.33333333333333326</v>
      </c>
      <c r="I31" s="67">
        <v>0.33333333333333331</v>
      </c>
      <c r="J31" s="69">
        <f t="shared" si="7"/>
        <v>0</v>
      </c>
      <c r="K31" s="63" t="str">
        <f t="shared" si="2"/>
        <v/>
      </c>
      <c r="L31" s="80" t="str">
        <f t="shared" si="8"/>
        <v/>
      </c>
      <c r="M31" s="43"/>
      <c r="N31" s="4"/>
      <c r="O31" s="55"/>
      <c r="P31" s="4"/>
      <c r="Q31" s="4"/>
      <c r="R31" s="4"/>
      <c r="S31" s="4"/>
      <c r="T31" s="4"/>
    </row>
    <row r="32" spans="1:21" ht="17.5" customHeight="1">
      <c r="A32" s="36" t="s">
        <v>45</v>
      </c>
      <c r="B32" s="50">
        <v>0.41666666666666669</v>
      </c>
      <c r="C32" s="50">
        <v>0.88541666666666663</v>
      </c>
      <c r="D32" s="52">
        <f t="shared" si="4"/>
        <v>0.46874999999999994</v>
      </c>
      <c r="E32" s="51">
        <f t="shared" si="6"/>
        <v>0.46874999999999994</v>
      </c>
      <c r="F32" s="78">
        <v>4.1666666666666664E-2</v>
      </c>
      <c r="G32" s="64">
        <f t="shared" si="0"/>
        <v>0.42708333333333326</v>
      </c>
      <c r="H32" s="63">
        <f t="shared" si="5"/>
        <v>0.42708333333333326</v>
      </c>
      <c r="I32" s="67">
        <v>0.33333333333333331</v>
      </c>
      <c r="J32" s="69">
        <f t="shared" si="7"/>
        <v>9.3749999999999944E-2</v>
      </c>
      <c r="K32" s="63">
        <f t="shared" si="2"/>
        <v>9.3749999999999944E-2</v>
      </c>
      <c r="L32" s="80" t="str">
        <f t="shared" si="8"/>
        <v/>
      </c>
      <c r="M32" s="4"/>
      <c r="N32" s="4"/>
      <c r="O32" s="55"/>
      <c r="P32" s="4"/>
      <c r="Q32" s="4"/>
      <c r="R32" s="4"/>
      <c r="S32" s="4"/>
      <c r="T32" s="4"/>
    </row>
    <row r="33" spans="1:20" ht="17.5" customHeight="1">
      <c r="A33" s="36" t="s">
        <v>46</v>
      </c>
      <c r="B33" s="50"/>
      <c r="C33" s="50"/>
      <c r="D33" s="52">
        <f t="shared" si="4"/>
        <v>0</v>
      </c>
      <c r="E33" s="51" t="str">
        <f t="shared" si="6"/>
        <v>0:00</v>
      </c>
      <c r="F33" s="78"/>
      <c r="G33" s="64">
        <f t="shared" si="0"/>
        <v>0</v>
      </c>
      <c r="H33" s="63" t="str">
        <f t="shared" si="5"/>
        <v/>
      </c>
      <c r="I33" s="67">
        <v>0.33333333333333331</v>
      </c>
      <c r="J33" s="69">
        <f t="shared" si="7"/>
        <v>-0.33333333333333331</v>
      </c>
      <c r="K33" s="63" t="str">
        <f t="shared" si="2"/>
        <v/>
      </c>
      <c r="L33" s="80" t="str">
        <f t="shared" si="8"/>
        <v/>
      </c>
      <c r="M33" s="43"/>
      <c r="N33" s="4"/>
      <c r="O33" s="55"/>
      <c r="P33" s="4"/>
      <c r="Q33" s="4"/>
      <c r="R33" s="4"/>
      <c r="S33" s="4"/>
      <c r="T33" s="4"/>
    </row>
    <row r="34" spans="1:20" ht="17.5" customHeight="1">
      <c r="A34" s="36" t="s">
        <v>47</v>
      </c>
      <c r="B34" s="50">
        <v>0.41666666666666669</v>
      </c>
      <c r="C34" s="50">
        <v>0.83333333333333337</v>
      </c>
      <c r="D34" s="52">
        <f t="shared" si="4"/>
        <v>0.41666666666666669</v>
      </c>
      <c r="E34" s="51">
        <f t="shared" si="6"/>
        <v>0.41666666666666669</v>
      </c>
      <c r="F34" s="78">
        <v>4.1666666666666664E-2</v>
      </c>
      <c r="G34" s="64">
        <f t="shared" si="0"/>
        <v>0.375</v>
      </c>
      <c r="H34" s="63">
        <f t="shared" si="5"/>
        <v>0.375</v>
      </c>
      <c r="I34" s="67">
        <v>0.33333333333333331</v>
      </c>
      <c r="J34" s="69">
        <f t="shared" si="7"/>
        <v>4.1666666666666685E-2</v>
      </c>
      <c r="K34" s="63">
        <f t="shared" si="2"/>
        <v>4.1666666666666685E-2</v>
      </c>
      <c r="L34" s="80" t="str">
        <f t="shared" si="8"/>
        <v/>
      </c>
      <c r="M34" s="43"/>
      <c r="N34" s="4"/>
      <c r="O34" s="55"/>
      <c r="P34" s="4"/>
      <c r="Q34" s="4"/>
      <c r="R34" s="4"/>
      <c r="S34" s="4"/>
      <c r="T34" s="4"/>
    </row>
    <row r="35" spans="1:20" ht="17.5" customHeight="1">
      <c r="A35" s="36" t="s">
        <v>48</v>
      </c>
      <c r="B35" s="50"/>
      <c r="C35" s="50"/>
      <c r="D35" s="52">
        <f t="shared" si="4"/>
        <v>0</v>
      </c>
      <c r="E35" s="51" t="str">
        <f t="shared" si="6"/>
        <v>0:00</v>
      </c>
      <c r="F35" s="78"/>
      <c r="G35" s="64">
        <f t="shared" si="0"/>
        <v>0</v>
      </c>
      <c r="H35" s="63" t="str">
        <f t="shared" si="5"/>
        <v/>
      </c>
      <c r="I35" s="67">
        <v>0.33333333333333331</v>
      </c>
      <c r="J35" s="69">
        <f t="shared" si="7"/>
        <v>-0.33333333333333331</v>
      </c>
      <c r="K35" s="63" t="str">
        <f t="shared" si="2"/>
        <v/>
      </c>
      <c r="L35" s="80" t="str">
        <f t="shared" si="8"/>
        <v/>
      </c>
      <c r="M35" s="4"/>
      <c r="N35" s="4"/>
      <c r="O35" s="55"/>
      <c r="P35" s="4"/>
      <c r="Q35" s="4"/>
      <c r="R35" s="4"/>
      <c r="S35" s="4"/>
      <c r="T35" s="4"/>
    </row>
    <row r="36" spans="1:20" ht="17.5" customHeight="1">
      <c r="A36" s="36" t="s">
        <v>49</v>
      </c>
      <c r="B36" s="50"/>
      <c r="C36" s="50"/>
      <c r="D36" s="52">
        <f t="shared" si="4"/>
        <v>0</v>
      </c>
      <c r="E36" s="51" t="str">
        <f t="shared" si="6"/>
        <v>0:00</v>
      </c>
      <c r="F36" s="78"/>
      <c r="G36" s="64">
        <f t="shared" si="0"/>
        <v>0</v>
      </c>
      <c r="H36" s="63" t="str">
        <f t="shared" si="5"/>
        <v/>
      </c>
      <c r="I36" s="67">
        <v>0.33333333333333331</v>
      </c>
      <c r="J36" s="69">
        <f t="shared" si="7"/>
        <v>-0.33333333333333331</v>
      </c>
      <c r="K36" s="63" t="str">
        <f t="shared" si="2"/>
        <v/>
      </c>
      <c r="L36" s="80" t="str">
        <f t="shared" si="8"/>
        <v/>
      </c>
      <c r="M36" s="4"/>
      <c r="N36" s="4"/>
      <c r="O36" s="55"/>
      <c r="P36" s="4"/>
      <c r="Q36" s="4"/>
      <c r="R36" s="4"/>
      <c r="S36" s="4"/>
      <c r="T36" s="4"/>
    </row>
    <row r="37" spans="1:20" ht="17.5" customHeight="1">
      <c r="A37" s="36" t="s">
        <v>50</v>
      </c>
      <c r="B37" s="50">
        <v>0.41666666666666669</v>
      </c>
      <c r="C37" s="50">
        <v>0.80208333333333337</v>
      </c>
      <c r="D37" s="52">
        <f t="shared" si="4"/>
        <v>0.38541666666666669</v>
      </c>
      <c r="E37" s="51">
        <f t="shared" si="6"/>
        <v>0.38541666666666669</v>
      </c>
      <c r="F37" s="78">
        <v>4.1666666666666664E-2</v>
      </c>
      <c r="G37" s="64">
        <f t="shared" si="0"/>
        <v>0.34375</v>
      </c>
      <c r="H37" s="63">
        <f t="shared" si="5"/>
        <v>0.34375</v>
      </c>
      <c r="I37" s="67">
        <v>0.33333333333333331</v>
      </c>
      <c r="J37" s="69">
        <f t="shared" si="7"/>
        <v>1.0416666666666685E-2</v>
      </c>
      <c r="K37" s="63">
        <f t="shared" si="2"/>
        <v>1.0416666666666685E-2</v>
      </c>
      <c r="L37" s="80" t="str">
        <f t="shared" si="8"/>
        <v/>
      </c>
      <c r="M37" s="4"/>
      <c r="N37" s="4"/>
      <c r="O37" s="55"/>
      <c r="P37" s="4"/>
      <c r="Q37" s="4"/>
      <c r="R37" s="4"/>
      <c r="S37" s="4"/>
      <c r="T37" s="4"/>
    </row>
    <row r="38" spans="1:20" ht="17.5" customHeight="1">
      <c r="A38" s="36" t="s">
        <v>51</v>
      </c>
      <c r="B38" s="50">
        <v>0.41666666666666669</v>
      </c>
      <c r="C38" s="50">
        <v>0.84375</v>
      </c>
      <c r="D38" s="52">
        <f t="shared" si="4"/>
        <v>0.42708333333333331</v>
      </c>
      <c r="E38" s="51">
        <f t="shared" si="6"/>
        <v>0.42708333333333331</v>
      </c>
      <c r="F38" s="78">
        <v>4.1666666666666664E-2</v>
      </c>
      <c r="G38" s="64">
        <f t="shared" si="0"/>
        <v>0.38541666666666663</v>
      </c>
      <c r="H38" s="63">
        <f t="shared" si="5"/>
        <v>0.38541666666666663</v>
      </c>
      <c r="I38" s="67">
        <v>0.33333333333333331</v>
      </c>
      <c r="J38" s="69">
        <f t="shared" si="7"/>
        <v>5.2083333333333315E-2</v>
      </c>
      <c r="K38" s="63">
        <f t="shared" si="2"/>
        <v>5.2083333333333315E-2</v>
      </c>
      <c r="L38" s="80" t="str">
        <f t="shared" si="8"/>
        <v/>
      </c>
      <c r="M38" s="4"/>
      <c r="N38" s="4"/>
      <c r="O38" s="55"/>
      <c r="P38" s="4"/>
      <c r="Q38" s="4"/>
      <c r="R38" s="4"/>
      <c r="S38" s="4"/>
      <c r="T38" s="4"/>
    </row>
    <row r="39" spans="1:20" ht="17.5" customHeight="1">
      <c r="A39" s="36" t="s">
        <v>52</v>
      </c>
      <c r="B39" s="50">
        <v>0.41666666666666669</v>
      </c>
      <c r="C39" s="50">
        <v>0.86458333333333337</v>
      </c>
      <c r="D39" s="52">
        <f t="shared" si="4"/>
        <v>0.44791666666666669</v>
      </c>
      <c r="E39" s="51">
        <f t="shared" si="6"/>
        <v>0.44791666666666669</v>
      </c>
      <c r="F39" s="78">
        <v>4.1666666666666664E-2</v>
      </c>
      <c r="G39" s="64">
        <f t="shared" si="0"/>
        <v>0.40625</v>
      </c>
      <c r="H39" s="63">
        <f t="shared" si="5"/>
        <v>0.40625</v>
      </c>
      <c r="I39" s="67">
        <v>0.33333333333333331</v>
      </c>
      <c r="J39" s="69">
        <f t="shared" si="7"/>
        <v>7.2916666666666685E-2</v>
      </c>
      <c r="K39" s="63">
        <f t="shared" si="2"/>
        <v>7.2916666666666685E-2</v>
      </c>
      <c r="L39" s="80" t="str">
        <f t="shared" si="8"/>
        <v/>
      </c>
      <c r="M39" s="4"/>
      <c r="N39" s="4"/>
      <c r="O39" s="55"/>
      <c r="P39" s="4"/>
      <c r="Q39" s="4"/>
      <c r="R39" s="4"/>
      <c r="S39" s="4"/>
      <c r="T39" s="4"/>
    </row>
    <row r="40" spans="1:20" ht="17.5" customHeight="1">
      <c r="A40" s="36" t="s">
        <v>53</v>
      </c>
      <c r="B40" s="50">
        <v>0.41666666666666669</v>
      </c>
      <c r="C40" s="50">
        <v>0.8125</v>
      </c>
      <c r="D40" s="52">
        <f t="shared" si="4"/>
        <v>0.39583333333333331</v>
      </c>
      <c r="E40" s="51">
        <f t="shared" si="6"/>
        <v>0.39583333333333331</v>
      </c>
      <c r="F40" s="78">
        <v>4.1666666666666664E-2</v>
      </c>
      <c r="G40" s="64">
        <f t="shared" si="0"/>
        <v>0.35416666666666663</v>
      </c>
      <c r="H40" s="63">
        <f t="shared" si="5"/>
        <v>0.35416666666666663</v>
      </c>
      <c r="I40" s="67">
        <v>0.33333333333333331</v>
      </c>
      <c r="J40" s="69">
        <f t="shared" si="7"/>
        <v>2.0833333333333315E-2</v>
      </c>
      <c r="K40" s="63">
        <f t="shared" si="2"/>
        <v>2.0833333333333315E-2</v>
      </c>
      <c r="L40" s="80" t="str">
        <f t="shared" si="8"/>
        <v/>
      </c>
      <c r="M40" s="4"/>
      <c r="N40" s="4"/>
      <c r="O40" s="55"/>
      <c r="P40" s="4"/>
      <c r="Q40" s="4"/>
      <c r="R40" s="4"/>
      <c r="S40" s="4"/>
      <c r="T40" s="4"/>
    </row>
    <row r="41" spans="1:20" ht="17.5" customHeight="1">
      <c r="A41" s="36" t="s">
        <v>54</v>
      </c>
      <c r="B41" s="50">
        <v>0.41666666666666669</v>
      </c>
      <c r="C41" s="50">
        <v>0.79166666666666663</v>
      </c>
      <c r="D41" s="52">
        <f t="shared" si="4"/>
        <v>0.37499999999999994</v>
      </c>
      <c r="E41" s="51">
        <f t="shared" si="6"/>
        <v>0.37499999999999994</v>
      </c>
      <c r="F41" s="78">
        <v>4.1666666666666664E-2</v>
      </c>
      <c r="G41" s="64">
        <f t="shared" si="0"/>
        <v>0.33333333333333326</v>
      </c>
      <c r="H41" s="63">
        <f t="shared" si="5"/>
        <v>0.33333333333333326</v>
      </c>
      <c r="I41" s="67">
        <v>0.33333333333333331</v>
      </c>
      <c r="J41" s="69">
        <f t="shared" si="7"/>
        <v>0</v>
      </c>
      <c r="K41" s="63" t="str">
        <f t="shared" si="2"/>
        <v/>
      </c>
      <c r="L41" s="80" t="str">
        <f t="shared" si="8"/>
        <v/>
      </c>
      <c r="M41" s="4"/>
      <c r="N41" s="4"/>
      <c r="O41" s="55"/>
      <c r="P41" s="4"/>
      <c r="Q41" s="4"/>
      <c r="R41" s="4"/>
      <c r="S41" s="4"/>
      <c r="T41" s="4"/>
    </row>
    <row r="42" spans="1:20" ht="17.5" customHeight="1">
      <c r="A42" s="36" t="s">
        <v>55</v>
      </c>
      <c r="B42" s="50"/>
      <c r="C42" s="50"/>
      <c r="D42" s="52">
        <f t="shared" si="4"/>
        <v>0</v>
      </c>
      <c r="E42" s="51" t="str">
        <f t="shared" si="6"/>
        <v>0:00</v>
      </c>
      <c r="F42" s="78"/>
      <c r="G42" s="64">
        <f t="shared" si="0"/>
        <v>0</v>
      </c>
      <c r="H42" s="63" t="str">
        <f t="shared" si="5"/>
        <v/>
      </c>
      <c r="I42" s="67">
        <v>0.33333333333333331</v>
      </c>
      <c r="J42" s="69">
        <f t="shared" si="7"/>
        <v>-0.33333333333333331</v>
      </c>
      <c r="K42" s="63" t="str">
        <f t="shared" si="2"/>
        <v/>
      </c>
      <c r="L42" s="80" t="str">
        <f t="shared" si="8"/>
        <v/>
      </c>
      <c r="M42" s="4"/>
      <c r="N42" s="4"/>
      <c r="O42" s="55"/>
      <c r="P42" s="4"/>
      <c r="Q42" s="4"/>
      <c r="R42" s="4"/>
      <c r="S42" s="4"/>
      <c r="T42" s="4"/>
    </row>
    <row r="43" spans="1:20" ht="17.5" customHeight="1">
      <c r="A43" s="36" t="s">
        <v>56</v>
      </c>
      <c r="B43" s="50"/>
      <c r="C43" s="50"/>
      <c r="D43" s="52">
        <f t="shared" si="4"/>
        <v>0</v>
      </c>
      <c r="E43" s="51" t="str">
        <f t="shared" si="6"/>
        <v>0:00</v>
      </c>
      <c r="F43" s="78"/>
      <c r="G43" s="64">
        <f t="shared" si="0"/>
        <v>0</v>
      </c>
      <c r="H43" s="63" t="str">
        <f t="shared" si="5"/>
        <v/>
      </c>
      <c r="I43" s="67">
        <v>0.33333333333333331</v>
      </c>
      <c r="J43" s="69">
        <f t="shared" si="7"/>
        <v>-0.33333333333333331</v>
      </c>
      <c r="K43" s="63" t="str">
        <f t="shared" si="2"/>
        <v/>
      </c>
      <c r="L43" s="80" t="str">
        <f t="shared" si="8"/>
        <v/>
      </c>
      <c r="M43" s="4"/>
      <c r="N43" s="4"/>
      <c r="O43" s="55"/>
      <c r="P43" s="4"/>
      <c r="Q43" s="4"/>
      <c r="R43" s="4"/>
      <c r="S43" s="4"/>
      <c r="T43" s="4"/>
    </row>
    <row r="44" spans="1:20" ht="17.5" customHeight="1">
      <c r="A44" s="36" t="s">
        <v>57</v>
      </c>
      <c r="B44" s="50"/>
      <c r="C44" s="50"/>
      <c r="D44" s="52">
        <f t="shared" si="4"/>
        <v>0</v>
      </c>
      <c r="E44" s="51" t="str">
        <f t="shared" si="6"/>
        <v>0:00</v>
      </c>
      <c r="F44" s="78"/>
      <c r="G44" s="64">
        <f t="shared" si="0"/>
        <v>0</v>
      </c>
      <c r="H44" s="63" t="str">
        <f t="shared" si="5"/>
        <v/>
      </c>
      <c r="I44" s="67">
        <v>0.33333333333333331</v>
      </c>
      <c r="J44" s="69">
        <f t="shared" si="7"/>
        <v>-0.33333333333333331</v>
      </c>
      <c r="K44" s="63" t="str">
        <f t="shared" si="2"/>
        <v/>
      </c>
      <c r="L44" s="80" t="str">
        <f t="shared" si="8"/>
        <v/>
      </c>
      <c r="M44" s="4"/>
      <c r="N44" s="4"/>
      <c r="O44" s="55"/>
      <c r="P44" s="4"/>
      <c r="Q44" s="4"/>
      <c r="R44" s="4"/>
      <c r="S44" s="4"/>
      <c r="T44" s="4"/>
    </row>
    <row r="45" spans="1:20" ht="17.5" customHeight="1">
      <c r="A45" s="36" t="s">
        <v>58</v>
      </c>
      <c r="B45" s="50">
        <v>0.41666666666666669</v>
      </c>
      <c r="C45" s="50">
        <v>0.8125</v>
      </c>
      <c r="D45" s="52">
        <f t="shared" si="4"/>
        <v>0.39583333333333331</v>
      </c>
      <c r="E45" s="51">
        <f t="shared" si="6"/>
        <v>0.39583333333333331</v>
      </c>
      <c r="F45" s="78">
        <v>4.1666666666666664E-2</v>
      </c>
      <c r="G45" s="64">
        <f t="shared" si="0"/>
        <v>0.35416666666666663</v>
      </c>
      <c r="H45" s="63">
        <f t="shared" si="5"/>
        <v>0.35416666666666663</v>
      </c>
      <c r="I45" s="67">
        <v>0.33333333333333331</v>
      </c>
      <c r="J45" s="69">
        <f t="shared" si="7"/>
        <v>2.0833333333333315E-2</v>
      </c>
      <c r="K45" s="63">
        <f t="shared" si="2"/>
        <v>2.0833333333333315E-2</v>
      </c>
      <c r="L45" s="80" t="str">
        <f t="shared" si="8"/>
        <v/>
      </c>
      <c r="M45" s="4"/>
      <c r="N45" s="4"/>
      <c r="O45" s="55"/>
      <c r="P45" s="4"/>
      <c r="Q45" s="4"/>
      <c r="R45" s="4"/>
      <c r="S45" s="4"/>
      <c r="T45" s="4"/>
    </row>
    <row r="46" spans="1:20" ht="17.5" customHeight="1">
      <c r="A46" s="36" t="s">
        <v>59</v>
      </c>
      <c r="B46" s="50">
        <v>0.41666666666666669</v>
      </c>
      <c r="C46" s="50">
        <v>0.71875</v>
      </c>
      <c r="D46" s="52">
        <f t="shared" si="4"/>
        <v>0.30208333333333331</v>
      </c>
      <c r="E46" s="51">
        <f t="shared" si="6"/>
        <v>0.30208333333333331</v>
      </c>
      <c r="F46" s="78">
        <v>4.1666666666666664E-2</v>
      </c>
      <c r="G46" s="64">
        <f t="shared" si="0"/>
        <v>0.26041666666666663</v>
      </c>
      <c r="H46" s="63">
        <f t="shared" si="5"/>
        <v>0.26041666666666663</v>
      </c>
      <c r="I46" s="67">
        <v>0.33333333333333331</v>
      </c>
      <c r="J46" s="69">
        <f t="shared" si="7"/>
        <v>-7.2916666666666685E-2</v>
      </c>
      <c r="K46" s="63" t="str">
        <f t="shared" si="2"/>
        <v/>
      </c>
      <c r="L46" s="80" t="str">
        <f t="shared" si="8"/>
        <v/>
      </c>
      <c r="M46" s="4"/>
      <c r="N46" s="4"/>
      <c r="O46" s="55"/>
      <c r="P46" s="4"/>
      <c r="Q46" s="4"/>
      <c r="R46" s="4"/>
      <c r="S46" s="4"/>
      <c r="T46" s="4"/>
    </row>
    <row r="47" spans="1:20" ht="17.5" customHeight="1">
      <c r="A47" s="36" t="s">
        <v>60</v>
      </c>
      <c r="B47" s="50">
        <v>0.41666666666666669</v>
      </c>
      <c r="C47" s="50">
        <v>0.80208333333333337</v>
      </c>
      <c r="D47" s="52">
        <f t="shared" si="4"/>
        <v>0.38541666666666669</v>
      </c>
      <c r="E47" s="51">
        <f t="shared" si="6"/>
        <v>0.38541666666666669</v>
      </c>
      <c r="F47" s="78">
        <v>4.1666666666666664E-2</v>
      </c>
      <c r="G47" s="64">
        <f t="shared" si="0"/>
        <v>0.34375</v>
      </c>
      <c r="H47" s="63">
        <f t="shared" si="5"/>
        <v>0.34375</v>
      </c>
      <c r="I47" s="67">
        <v>0.33333333333333331</v>
      </c>
      <c r="J47" s="69">
        <f t="shared" si="7"/>
        <v>1.0416666666666685E-2</v>
      </c>
      <c r="K47" s="63">
        <f t="shared" si="2"/>
        <v>1.0416666666666685E-2</v>
      </c>
      <c r="L47" s="80" t="str">
        <f t="shared" si="8"/>
        <v/>
      </c>
      <c r="M47" s="4"/>
      <c r="N47" s="4"/>
      <c r="O47" s="55"/>
      <c r="P47" s="4"/>
      <c r="Q47" s="4"/>
      <c r="R47" s="4"/>
      <c r="S47" s="4"/>
      <c r="T47" s="4"/>
    </row>
    <row r="48" spans="1:20" ht="17.5" customHeight="1">
      <c r="A48" s="36" t="s">
        <v>61</v>
      </c>
      <c r="B48" s="50">
        <v>0.41666666666666669</v>
      </c>
      <c r="C48" s="50">
        <v>0.82291666666666663</v>
      </c>
      <c r="D48" s="52">
        <f t="shared" si="4"/>
        <v>0.40624999999999994</v>
      </c>
      <c r="E48" s="51">
        <f t="shared" si="6"/>
        <v>0.40624999999999994</v>
      </c>
      <c r="F48" s="78">
        <v>4.1666666666666664E-2</v>
      </c>
      <c r="G48" s="64">
        <f t="shared" si="0"/>
        <v>0.36458333333333326</v>
      </c>
      <c r="H48" s="63">
        <f t="shared" si="5"/>
        <v>0.36458333333333326</v>
      </c>
      <c r="I48" s="67">
        <v>0.33333333333333331</v>
      </c>
      <c r="J48" s="69">
        <f t="shared" si="7"/>
        <v>3.1249999999999944E-2</v>
      </c>
      <c r="K48" s="63">
        <f t="shared" si="2"/>
        <v>3.1249999999999944E-2</v>
      </c>
      <c r="L48" s="80" t="str">
        <f t="shared" si="8"/>
        <v/>
      </c>
      <c r="M48" s="4"/>
      <c r="N48" s="4"/>
      <c r="O48" s="55"/>
      <c r="P48" s="4"/>
      <c r="Q48" s="4"/>
      <c r="R48" s="4"/>
      <c r="S48" s="4"/>
      <c r="T48" s="4"/>
    </row>
    <row r="49" spans="1:25" ht="17.5" customHeight="1">
      <c r="A49" s="36" t="s">
        <v>62</v>
      </c>
      <c r="B49" s="50"/>
      <c r="C49" s="50"/>
      <c r="D49" s="52">
        <f t="shared" si="4"/>
        <v>0</v>
      </c>
      <c r="E49" s="51" t="str">
        <f t="shared" si="6"/>
        <v>0:00</v>
      </c>
      <c r="F49" s="78"/>
      <c r="G49" s="64">
        <f t="shared" si="0"/>
        <v>0</v>
      </c>
      <c r="H49" s="63" t="str">
        <f t="shared" si="5"/>
        <v/>
      </c>
      <c r="I49" s="67">
        <v>0.33333333333333331</v>
      </c>
      <c r="J49" s="69">
        <f t="shared" si="7"/>
        <v>-0.33333333333333331</v>
      </c>
      <c r="K49" s="63" t="str">
        <f t="shared" si="2"/>
        <v/>
      </c>
      <c r="L49" s="80" t="str">
        <f t="shared" si="8"/>
        <v/>
      </c>
      <c r="M49" s="4"/>
      <c r="N49" s="4"/>
      <c r="O49" s="55"/>
      <c r="P49" s="4"/>
      <c r="Q49" s="4"/>
      <c r="R49" s="4"/>
      <c r="S49" s="4"/>
      <c r="T49" s="4"/>
    </row>
    <row r="50" spans="1:25" ht="17.5" customHeight="1">
      <c r="A50" s="36" t="s">
        <v>63</v>
      </c>
      <c r="B50" s="50"/>
      <c r="C50" s="50"/>
      <c r="D50" s="52">
        <f t="shared" si="4"/>
        <v>0</v>
      </c>
      <c r="E50" s="51" t="str">
        <f t="shared" si="6"/>
        <v>0:00</v>
      </c>
      <c r="F50" s="78"/>
      <c r="G50" s="64">
        <f t="shared" si="0"/>
        <v>0</v>
      </c>
      <c r="H50" s="63" t="str">
        <f t="shared" si="5"/>
        <v/>
      </c>
      <c r="I50" s="67">
        <v>0.33333333333333331</v>
      </c>
      <c r="J50" s="69">
        <f t="shared" si="7"/>
        <v>-0.33333333333333331</v>
      </c>
      <c r="K50" s="63" t="str">
        <f t="shared" si="2"/>
        <v/>
      </c>
      <c r="L50" s="80" t="str">
        <f t="shared" si="8"/>
        <v/>
      </c>
      <c r="M50" s="4"/>
      <c r="N50" s="4"/>
      <c r="O50" s="55"/>
      <c r="P50" s="4"/>
      <c r="Q50" s="4"/>
      <c r="R50" s="4"/>
      <c r="S50" s="4"/>
      <c r="T50" s="4"/>
    </row>
    <row r="51" spans="1:25" ht="17.5" customHeight="1">
      <c r="A51" s="36" t="s">
        <v>64</v>
      </c>
      <c r="B51" s="50">
        <v>0.41666666666666669</v>
      </c>
      <c r="C51" s="50">
        <v>0.80208333333333337</v>
      </c>
      <c r="D51" s="52">
        <f t="shared" si="4"/>
        <v>0.38541666666666669</v>
      </c>
      <c r="E51" s="51">
        <f t="shared" si="6"/>
        <v>0.38541666666666669</v>
      </c>
      <c r="F51" s="78">
        <v>4.1666666666666664E-2</v>
      </c>
      <c r="G51" s="64">
        <f t="shared" si="0"/>
        <v>0.34375</v>
      </c>
      <c r="H51" s="63">
        <f t="shared" si="5"/>
        <v>0.34375</v>
      </c>
      <c r="I51" s="67">
        <v>0.33333333333333331</v>
      </c>
      <c r="J51" s="69">
        <f t="shared" si="7"/>
        <v>1.0416666666666685E-2</v>
      </c>
      <c r="K51" s="63">
        <f t="shared" si="2"/>
        <v>1.0416666666666685E-2</v>
      </c>
      <c r="L51" s="80" t="str">
        <f t="shared" si="8"/>
        <v/>
      </c>
      <c r="M51" s="4"/>
      <c r="N51" s="4"/>
      <c r="O51" s="55"/>
      <c r="P51" s="4"/>
      <c r="Q51" s="4"/>
      <c r="R51" s="4"/>
      <c r="S51" s="4"/>
      <c r="T51" s="4"/>
    </row>
    <row r="52" spans="1:25" ht="17.5" customHeight="1">
      <c r="A52" s="38"/>
      <c r="B52" s="50"/>
      <c r="C52" s="50"/>
      <c r="D52" s="52">
        <f t="shared" si="4"/>
        <v>0</v>
      </c>
      <c r="E52" s="51" t="str">
        <f t="shared" si="6"/>
        <v>0:00</v>
      </c>
      <c r="F52" s="78"/>
      <c r="G52" s="64">
        <f t="shared" si="0"/>
        <v>0</v>
      </c>
      <c r="H52" s="63" t="str">
        <f t="shared" si="5"/>
        <v/>
      </c>
      <c r="I52" s="67">
        <v>0.33333333333333331</v>
      </c>
      <c r="J52" s="69">
        <f t="shared" si="7"/>
        <v>-0.33333333333333331</v>
      </c>
      <c r="K52" s="63" t="str">
        <f t="shared" si="2"/>
        <v/>
      </c>
      <c r="L52" s="80" t="str">
        <f t="shared" si="8"/>
        <v/>
      </c>
      <c r="M52" s="4"/>
      <c r="N52" s="4"/>
      <c r="O52" s="55"/>
      <c r="P52" s="4"/>
      <c r="Q52" s="4"/>
      <c r="R52" s="4"/>
      <c r="S52" s="4"/>
      <c r="T52" s="4"/>
    </row>
    <row r="53" spans="1:25" ht="17.5" customHeight="1" thickBot="1">
      <c r="A53" s="39"/>
      <c r="B53" s="39"/>
      <c r="C53" s="39"/>
      <c r="D53" s="53"/>
      <c r="E53" s="39"/>
      <c r="F53" s="53"/>
      <c r="G53" s="74"/>
      <c r="H53" s="53"/>
      <c r="I53" s="75"/>
      <c r="J53" s="76"/>
      <c r="K53" s="53"/>
      <c r="L53" s="4"/>
      <c r="M53" s="4"/>
      <c r="N53" s="4"/>
      <c r="O53" s="4"/>
      <c r="P53" s="4"/>
      <c r="Q53" s="4"/>
      <c r="R53" s="4"/>
      <c r="S53" s="4"/>
      <c r="T53" s="4"/>
    </row>
    <row r="54" spans="1:25" ht="22.5" customHeight="1" thickTop="1" thickBot="1">
      <c r="A54" s="40" t="s">
        <v>12</v>
      </c>
      <c r="B54" s="49"/>
      <c r="C54" s="49"/>
      <c r="D54" s="54"/>
      <c r="E54" s="61"/>
      <c r="F54" s="77">
        <f>SUM(F22:F52)</f>
        <v>0.74999999999999978</v>
      </c>
      <c r="G54" s="71">
        <f t="shared" ref="G54:K54" si="9">SUM(G22:G52)</f>
        <v>6.416666666666667</v>
      </c>
      <c r="H54" s="77">
        <f t="shared" si="9"/>
        <v>6.416666666666667</v>
      </c>
      <c r="I54" s="72">
        <f t="shared" si="9"/>
        <v>10.333333333333334</v>
      </c>
      <c r="J54" s="73">
        <f t="shared" si="9"/>
        <v>-3.916666666666667</v>
      </c>
      <c r="K54" s="77">
        <f t="shared" si="9"/>
        <v>0.48958333333333315</v>
      </c>
      <c r="L54" s="80">
        <f>SUM(L22:L53)</f>
        <v>0</v>
      </c>
      <c r="M54" s="4"/>
      <c r="N54" s="4"/>
      <c r="O54" s="55">
        <f>SUM(O22:O53)</f>
        <v>0</v>
      </c>
      <c r="P54" s="4"/>
      <c r="Q54" s="4"/>
      <c r="R54" s="4"/>
      <c r="S54" s="4"/>
      <c r="T54" s="4"/>
    </row>
    <row r="55" spans="1:25" ht="22.5" customHeight="1">
      <c r="B55" s="45"/>
      <c r="C55" s="45" t="s">
        <v>13</v>
      </c>
      <c r="D55" s="45"/>
      <c r="E55" s="45"/>
      <c r="F55" s="45"/>
      <c r="G55" s="45"/>
      <c r="H55" s="45"/>
      <c r="I55" s="45"/>
      <c r="J55" s="45"/>
      <c r="K55" s="45"/>
      <c r="L55" s="45"/>
      <c r="M55" s="4"/>
      <c r="N55" s="4"/>
      <c r="O55" s="4"/>
      <c r="P55" s="4"/>
      <c r="Q55" s="4"/>
      <c r="R55" s="4"/>
      <c r="S55" s="4"/>
      <c r="T55" s="4"/>
      <c r="Y55" s="37"/>
    </row>
    <row r="56" spans="1:25" ht="22.5" customHeight="1">
      <c r="B56" s="45"/>
      <c r="C56" s="45" t="s">
        <v>14</v>
      </c>
      <c r="D56" s="56">
        <f>SUM(D22:D52)</f>
        <v>7.1666666666666661</v>
      </c>
      <c r="E56" s="56">
        <f>E54</f>
        <v>0</v>
      </c>
      <c r="F56" s="56"/>
      <c r="G56" s="56"/>
      <c r="H56" s="56"/>
      <c r="I56" s="56"/>
      <c r="J56" s="56"/>
      <c r="K56" s="56"/>
      <c r="L56" s="56"/>
      <c r="M56" s="37"/>
      <c r="N56" s="4"/>
      <c r="O56" s="4"/>
      <c r="P56" s="4"/>
      <c r="Q56" s="4"/>
      <c r="R56" s="4"/>
      <c r="S56" s="4"/>
      <c r="T56" s="4"/>
    </row>
    <row r="57" spans="1:25" ht="22.5" customHeight="1">
      <c r="B57" s="45"/>
      <c r="C57" s="45" t="s">
        <v>11</v>
      </c>
      <c r="D57" s="41">
        <f>L54</f>
        <v>0</v>
      </c>
      <c r="E57" s="56">
        <f>L54</f>
        <v>0</v>
      </c>
      <c r="F57" s="56"/>
      <c r="G57" s="56"/>
      <c r="H57" s="56"/>
      <c r="I57" s="56"/>
      <c r="J57" s="56"/>
      <c r="K57" s="56"/>
      <c r="L57" s="41"/>
      <c r="M57" s="37"/>
      <c r="N57" s="4"/>
      <c r="O57" s="4"/>
      <c r="P57" s="4"/>
      <c r="Q57" s="4"/>
      <c r="R57" s="4"/>
      <c r="S57" s="4"/>
      <c r="T57" s="4"/>
    </row>
    <row r="58" spans="1:25" ht="22.5" customHeight="1" thickBot="1">
      <c r="B58" s="45"/>
      <c r="C58" s="42" t="s">
        <v>12</v>
      </c>
      <c r="D58" s="56">
        <f>SUM(D56:L57)</f>
        <v>7.1666666666666661</v>
      </c>
      <c r="E58" s="56">
        <f>SUM(E56:E57)</f>
        <v>0</v>
      </c>
      <c r="F58" s="56"/>
      <c r="G58" s="56"/>
      <c r="H58" s="56"/>
      <c r="I58" s="56"/>
      <c r="J58" s="56"/>
      <c r="K58" s="56"/>
      <c r="L58" s="56"/>
      <c r="M58" s="37"/>
      <c r="N58" s="4"/>
      <c r="O58" s="4"/>
      <c r="P58" s="4"/>
      <c r="Q58" s="4"/>
      <c r="R58" s="4"/>
      <c r="S58" s="4"/>
      <c r="T58" s="4"/>
    </row>
    <row r="59" spans="1:25" ht="24" customHeight="1" thickBot="1">
      <c r="B59" s="364" t="s">
        <v>15</v>
      </c>
      <c r="C59" s="365"/>
      <c r="D59" s="57">
        <f>COUNTA(B22:B52)</f>
        <v>18</v>
      </c>
      <c r="E59" s="58">
        <f>COUNTA(B22:B52)-E60</f>
        <v>18</v>
      </c>
      <c r="F59" s="85"/>
      <c r="G59" s="57"/>
      <c r="H59" s="57"/>
      <c r="I59" s="57"/>
      <c r="J59" s="57"/>
      <c r="K59" s="44" t="s">
        <v>33</v>
      </c>
      <c r="L59" s="58"/>
      <c r="M59" s="4"/>
      <c r="N59" s="4"/>
      <c r="O59" s="4"/>
      <c r="P59" s="4"/>
      <c r="Q59" s="4"/>
      <c r="R59" s="4"/>
      <c r="S59" s="4"/>
      <c r="T59" s="4"/>
    </row>
    <row r="60" spans="1:25" ht="24" customHeight="1" thickBot="1">
      <c r="B60" s="364" t="s">
        <v>20</v>
      </c>
      <c r="C60" s="365"/>
      <c r="D60" s="57">
        <f>COUNTA(M22:M53)</f>
        <v>0</v>
      </c>
      <c r="E60" s="57">
        <f>COUNTA(M22:M53)</f>
        <v>0</v>
      </c>
      <c r="F60" s="85" t="s">
        <v>34</v>
      </c>
      <c r="G60" s="57"/>
      <c r="H60" s="57"/>
      <c r="I60" s="57"/>
      <c r="J60" s="57"/>
      <c r="K60" s="89">
        <v>16210</v>
      </c>
      <c r="L60" s="58"/>
      <c r="N60" s="4"/>
      <c r="O60" s="4"/>
      <c r="P60" s="4"/>
      <c r="Q60" s="4"/>
      <c r="R60" s="4"/>
      <c r="S60" s="4"/>
      <c r="T60" s="4"/>
    </row>
    <row r="61" spans="1:25" ht="24" customHeight="1" thickBot="1">
      <c r="B61" s="364" t="s">
        <v>35</v>
      </c>
      <c r="C61" s="365"/>
      <c r="D61" s="57">
        <f>COUNTA(N23:N54)</f>
        <v>0</v>
      </c>
      <c r="E61" s="79">
        <f>H54-K54</f>
        <v>5.9270833333333339</v>
      </c>
      <c r="F61" s="85" t="s">
        <v>65</v>
      </c>
      <c r="G61" s="57"/>
      <c r="H61" s="81">
        <v>1200</v>
      </c>
      <c r="I61" s="57"/>
      <c r="J61" s="57"/>
      <c r="K61" s="87">
        <f>ROUNDUP(E61*H61*24,0)</f>
        <v>170700</v>
      </c>
      <c r="L61" s="58"/>
    </row>
    <row r="62" spans="1:25" ht="24" customHeight="1" thickBot="1">
      <c r="B62" s="364" t="s">
        <v>29</v>
      </c>
      <c r="C62" s="365"/>
      <c r="D62" s="91"/>
      <c r="E62" s="79">
        <f>K54</f>
        <v>0.48958333333333315</v>
      </c>
      <c r="F62" s="92" t="s">
        <v>30</v>
      </c>
      <c r="G62" s="91"/>
      <c r="H62" s="81">
        <f>H61*1.25</f>
        <v>1500</v>
      </c>
      <c r="I62" s="91"/>
      <c r="J62" s="91"/>
      <c r="K62" s="87">
        <f>ROUNDUP(E62*H62*24,0)</f>
        <v>17625</v>
      </c>
      <c r="L62" s="93"/>
    </row>
    <row r="63" spans="1:25" ht="24" customHeight="1" thickBot="1">
      <c r="B63" s="366" t="s">
        <v>28</v>
      </c>
      <c r="C63" s="350"/>
      <c r="D63" s="59"/>
      <c r="E63" s="59">
        <f>L54</f>
        <v>0</v>
      </c>
      <c r="F63" s="86" t="s">
        <v>31</v>
      </c>
      <c r="G63" s="59"/>
      <c r="H63" s="82">
        <f>H61*0.25</f>
        <v>300</v>
      </c>
      <c r="I63" s="59"/>
      <c r="J63" s="59"/>
      <c r="K63" s="88">
        <f>ROUNDUP(E63*H63*24,0)</f>
        <v>0</v>
      </c>
      <c r="L63" s="60"/>
    </row>
    <row r="64" spans="1:25" ht="24" customHeight="1" thickBot="1">
      <c r="F64" s="367" t="s">
        <v>32</v>
      </c>
      <c r="G64" s="368"/>
      <c r="H64" s="368"/>
      <c r="I64" s="84"/>
      <c r="J64" s="83"/>
      <c r="K64" s="90">
        <f>SUM(K60:K63)</f>
        <v>204535</v>
      </c>
      <c r="L64" s="60"/>
    </row>
  </sheetData>
  <mergeCells count="35">
    <mergeCell ref="Q8:R8"/>
    <mergeCell ref="S8:V8"/>
    <mergeCell ref="B3:C3"/>
    <mergeCell ref="A6:P6"/>
    <mergeCell ref="Q6:R6"/>
    <mergeCell ref="Q7:R7"/>
    <mergeCell ref="S7:V7"/>
    <mergeCell ref="Q17:R17"/>
    <mergeCell ref="Q9:R9"/>
    <mergeCell ref="S9:V9"/>
    <mergeCell ref="Q10:R10"/>
    <mergeCell ref="S10:V10"/>
    <mergeCell ref="Q11:R11"/>
    <mergeCell ref="S11:V11"/>
    <mergeCell ref="A13:P13"/>
    <mergeCell ref="Q13:R13"/>
    <mergeCell ref="Q14:R14"/>
    <mergeCell ref="Q15:R15"/>
    <mergeCell ref="Q16:R16"/>
    <mergeCell ref="A20:A21"/>
    <mergeCell ref="B20:B21"/>
    <mergeCell ref="C20:C21"/>
    <mergeCell ref="D20:D21"/>
    <mergeCell ref="E20:E21"/>
    <mergeCell ref="F64:H64"/>
    <mergeCell ref="B63:C63"/>
    <mergeCell ref="F20:F21"/>
    <mergeCell ref="K20:K21"/>
    <mergeCell ref="G20:G21"/>
    <mergeCell ref="H20:H21"/>
    <mergeCell ref="J20:J21"/>
    <mergeCell ref="B60:C60"/>
    <mergeCell ref="B61:C61"/>
    <mergeCell ref="B62:C62"/>
    <mergeCell ref="B59:C59"/>
  </mergeCells>
  <phoneticPr fontId="23"/>
  <pageMargins left="0.3" right="0.21944444444444444" top="0.3" bottom="0.31944444444444442" header="0.2298611111111111" footer="0.23958333333333334"/>
  <pageSetup paperSize="9" scale="85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D472-A7E2-481E-AD16-A377D5C39072}">
  <sheetPr>
    <pageSetUpPr fitToPage="1"/>
  </sheetPr>
  <dimension ref="A1:AI70"/>
  <sheetViews>
    <sheetView topLeftCell="A35" zoomScaleNormal="100" workbookViewId="0">
      <selection activeCell="H4" sqref="H4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161</v>
      </c>
    </row>
    <row r="2" spans="1:34" ht="18" customHeight="1" thickBot="1">
      <c r="A2" s="5" t="s">
        <v>76</v>
      </c>
      <c r="H2" s="2" t="s">
        <v>146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102">
        <v>229000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305183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1431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1790</v>
      </c>
      <c r="V8" s="255"/>
      <c r="W8" s="255"/>
      <c r="X8" s="253" t="s">
        <v>86</v>
      </c>
      <c r="Y8" s="253"/>
      <c r="Z8" s="258">
        <f>ROUNDUP(U8*Z65,0)</f>
        <v>46093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358</v>
      </c>
      <c r="V10" s="255"/>
      <c r="W10" s="255"/>
      <c r="X10" s="253" t="s">
        <v>88</v>
      </c>
      <c r="Y10" s="253"/>
      <c r="Z10" s="258">
        <f>ROUNDUP(U10*Z66,0)</f>
        <v>90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1933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20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44743</v>
      </c>
      <c r="B30" s="126">
        <v>10</v>
      </c>
      <c r="C30" s="127">
        <v>0</v>
      </c>
      <c r="D30" s="237">
        <f t="shared" ref="D30:D61" si="0">IF(AND(C30&gt;=46,C30&lt;=59),B30+1,B30)</f>
        <v>10</v>
      </c>
      <c r="E30" s="237">
        <f t="shared" ref="E30:E61" si="1">IF(C30&gt;0,VLOOKUP(C30,$A$7:$H$10,7,TRUE),0)</f>
        <v>0</v>
      </c>
      <c r="F30" s="129">
        <f t="shared" ref="F30:G45" si="2">IF(B30="","",D30)</f>
        <v>10</v>
      </c>
      <c r="G30" s="130">
        <f t="shared" si="2"/>
        <v>0</v>
      </c>
      <c r="H30" s="126">
        <v>20</v>
      </c>
      <c r="I30" s="127">
        <v>50</v>
      </c>
      <c r="J30" s="237">
        <f t="shared" ref="J30:J61" si="3">H30</f>
        <v>20</v>
      </c>
      <c r="K30" s="237">
        <f t="shared" ref="K30:K61" si="4">VLOOKUP(I30,$A$15:$H$18,7,TRUE)</f>
        <v>45</v>
      </c>
      <c r="L30" s="129">
        <f t="shared" ref="L30:M45" si="5">IF(H30="","",J30)</f>
        <v>20</v>
      </c>
      <c r="M30" s="130">
        <f t="shared" si="5"/>
        <v>45</v>
      </c>
      <c r="N30" s="131">
        <f t="shared" ref="N30:N61" si="6">F30</f>
        <v>10</v>
      </c>
      <c r="O30" s="132">
        <f t="shared" ref="O30:O61" si="7">IF(G30="","",IF(G30&gt;1,VLOOKUP(G30,$A$7:$L$11,9,TRUE),0))</f>
        <v>0</v>
      </c>
      <c r="P30" s="129">
        <f t="shared" ref="P30:P61" si="8">L30</f>
        <v>20</v>
      </c>
      <c r="Q30" s="132">
        <f t="shared" ref="Q30:Q61" si="9">IF(M30="","",IF(M30&gt;1,VLOOKUP(M30,$A$7:$L$11,9,TRUE),0))</f>
        <v>0.75</v>
      </c>
      <c r="R30" s="323">
        <f t="shared" ref="R30:R61" si="10">SUM(N30,O30)</f>
        <v>10</v>
      </c>
      <c r="S30" s="324"/>
      <c r="T30" s="323">
        <f t="shared" ref="T30:T61" si="11">SUM(P30:Q30)</f>
        <v>20.75</v>
      </c>
      <c r="U30" s="324"/>
      <c r="V30" s="323">
        <f t="shared" ref="V30:V61" si="12">T30-R30</f>
        <v>10.75</v>
      </c>
      <c r="W30" s="325"/>
      <c r="X30" s="181">
        <v>1</v>
      </c>
      <c r="Y30" s="134">
        <f t="shared" ref="Y30:Y61" si="13">V30-X30</f>
        <v>9.75</v>
      </c>
      <c r="Z30" s="135">
        <f t="shared" ref="Z30:Z61" si="14">IF(AE30&gt;0,AE30,"")</f>
        <v>1.75</v>
      </c>
      <c r="AB30" s="37">
        <f t="shared" ref="AB30:AB61" si="15">Y30-7</f>
        <v>2.75</v>
      </c>
      <c r="AC30" s="37">
        <f t="shared" ref="AC30:AE45" si="16">IF(AB30&lt;0,0,AB30)</f>
        <v>2.75</v>
      </c>
      <c r="AD30" s="37">
        <f>AB30-1</f>
        <v>1.75</v>
      </c>
      <c r="AE30" s="37">
        <f t="shared" si="16"/>
        <v>1.75</v>
      </c>
      <c r="AF30" s="37">
        <f>AC30-AE30</f>
        <v>1</v>
      </c>
      <c r="AG30" s="37"/>
      <c r="AH30" s="136"/>
      <c r="AI30" s="137"/>
    </row>
    <row r="31" spans="1:35" ht="17.5" customHeight="1">
      <c r="A31" s="38" t="s">
        <v>107</v>
      </c>
      <c r="B31" s="126"/>
      <c r="C31" s="127"/>
      <c r="D31" s="237">
        <f t="shared" si="0"/>
        <v>0</v>
      </c>
      <c r="E31" s="237">
        <f t="shared" si="1"/>
        <v>0</v>
      </c>
      <c r="F31" s="129" t="str">
        <f t="shared" si="2"/>
        <v/>
      </c>
      <c r="G31" s="130" t="str">
        <f t="shared" si="2"/>
        <v/>
      </c>
      <c r="H31" s="126"/>
      <c r="I31" s="127"/>
      <c r="J31" s="237">
        <f t="shared" si="3"/>
        <v>0</v>
      </c>
      <c r="K31" s="237">
        <f t="shared" si="4"/>
        <v>0</v>
      </c>
      <c r="L31" s="129" t="str">
        <f t="shared" si="5"/>
        <v/>
      </c>
      <c r="M31" s="130" t="str">
        <f t="shared" si="5"/>
        <v/>
      </c>
      <c r="N31" s="131" t="str">
        <f t="shared" si="6"/>
        <v/>
      </c>
      <c r="O31" s="132" t="str">
        <f t="shared" si="7"/>
        <v/>
      </c>
      <c r="P31" s="129" t="str">
        <f t="shared" si="8"/>
        <v/>
      </c>
      <c r="Q31" s="132" t="str">
        <f t="shared" si="9"/>
        <v/>
      </c>
      <c r="R31" s="326">
        <f t="shared" si="10"/>
        <v>0</v>
      </c>
      <c r="S31" s="327"/>
      <c r="T31" s="326">
        <f t="shared" si="11"/>
        <v>0</v>
      </c>
      <c r="U31" s="327"/>
      <c r="V31" s="326">
        <f t="shared" si="12"/>
        <v>0</v>
      </c>
      <c r="W31" s="328"/>
      <c r="X31" s="181"/>
      <c r="Y31" s="134">
        <f t="shared" si="13"/>
        <v>0</v>
      </c>
      <c r="Z31" s="135" t="str">
        <f t="shared" si="14"/>
        <v/>
      </c>
      <c r="AB31" s="37">
        <f t="shared" si="15"/>
        <v>-7</v>
      </c>
      <c r="AC31" s="37">
        <f t="shared" si="16"/>
        <v>0</v>
      </c>
      <c r="AD31" s="37">
        <f t="shared" ref="AD31:AD61" si="17">AB31-1</f>
        <v>-8</v>
      </c>
      <c r="AE31" s="37">
        <f t="shared" si="16"/>
        <v>0</v>
      </c>
      <c r="AF31" s="37">
        <f t="shared" ref="AF31:AF61" si="18">AC31-AE31</f>
        <v>0</v>
      </c>
      <c r="AG31" s="37"/>
      <c r="AH31" s="136"/>
    </row>
    <row r="32" spans="1:35" ht="17.5" customHeight="1">
      <c r="A32" s="38" t="s">
        <v>108</v>
      </c>
      <c r="B32" s="126"/>
      <c r="C32" s="127"/>
      <c r="D32" s="237">
        <f t="shared" si="0"/>
        <v>0</v>
      </c>
      <c r="E32" s="237">
        <f t="shared" si="1"/>
        <v>0</v>
      </c>
      <c r="F32" s="129" t="str">
        <f t="shared" si="2"/>
        <v/>
      </c>
      <c r="G32" s="130" t="str">
        <f t="shared" si="2"/>
        <v/>
      </c>
      <c r="H32" s="126"/>
      <c r="I32" s="127"/>
      <c r="J32" s="237">
        <f t="shared" si="3"/>
        <v>0</v>
      </c>
      <c r="K32" s="237">
        <f t="shared" si="4"/>
        <v>0</v>
      </c>
      <c r="L32" s="129" t="str">
        <f t="shared" si="5"/>
        <v/>
      </c>
      <c r="M32" s="130" t="str">
        <f t="shared" si="5"/>
        <v/>
      </c>
      <c r="N32" s="131" t="str">
        <f t="shared" si="6"/>
        <v/>
      </c>
      <c r="O32" s="132" t="str">
        <f t="shared" si="7"/>
        <v/>
      </c>
      <c r="P32" s="129" t="str">
        <f t="shared" si="8"/>
        <v/>
      </c>
      <c r="Q32" s="132" t="str">
        <f t="shared" si="9"/>
        <v/>
      </c>
      <c r="R32" s="340">
        <f t="shared" si="10"/>
        <v>0</v>
      </c>
      <c r="S32" s="341"/>
      <c r="T32" s="340">
        <f t="shared" si="11"/>
        <v>0</v>
      </c>
      <c r="U32" s="341"/>
      <c r="V32" s="340">
        <f t="shared" si="12"/>
        <v>0</v>
      </c>
      <c r="W32" s="342"/>
      <c r="X32" s="181"/>
      <c r="Y32" s="134">
        <f t="shared" si="13"/>
        <v>0</v>
      </c>
      <c r="Z32" s="135" t="str">
        <f t="shared" si="14"/>
        <v/>
      </c>
      <c r="AB32" s="37">
        <f t="shared" si="15"/>
        <v>-7</v>
      </c>
      <c r="AC32" s="37">
        <f t="shared" si="16"/>
        <v>0</v>
      </c>
      <c r="AD32" s="37">
        <f t="shared" si="17"/>
        <v>-8</v>
      </c>
      <c r="AE32" s="37">
        <f t="shared" si="16"/>
        <v>0</v>
      </c>
      <c r="AF32" s="37">
        <f t="shared" si="18"/>
        <v>0</v>
      </c>
      <c r="AG32" s="37"/>
      <c r="AH32" s="136"/>
    </row>
    <row r="33" spans="1:34" ht="17.5" customHeight="1">
      <c r="A33" s="232" t="s">
        <v>109</v>
      </c>
      <c r="B33" s="126">
        <v>10</v>
      </c>
      <c r="C33" s="127">
        <v>0</v>
      </c>
      <c r="D33" s="222">
        <f t="shared" si="0"/>
        <v>10</v>
      </c>
      <c r="E33" s="222">
        <f t="shared" si="1"/>
        <v>0</v>
      </c>
      <c r="F33" s="170">
        <f t="shared" si="2"/>
        <v>10</v>
      </c>
      <c r="G33" s="171">
        <f t="shared" si="2"/>
        <v>0</v>
      </c>
      <c r="H33" s="126">
        <v>20</v>
      </c>
      <c r="I33" s="127">
        <v>45</v>
      </c>
      <c r="J33" s="222">
        <f t="shared" si="3"/>
        <v>20</v>
      </c>
      <c r="K33" s="222">
        <f t="shared" si="4"/>
        <v>45</v>
      </c>
      <c r="L33" s="170">
        <f t="shared" si="5"/>
        <v>20</v>
      </c>
      <c r="M33" s="171">
        <f t="shared" si="5"/>
        <v>45</v>
      </c>
      <c r="N33" s="227">
        <f t="shared" si="6"/>
        <v>10</v>
      </c>
      <c r="O33" s="228">
        <f t="shared" si="7"/>
        <v>0</v>
      </c>
      <c r="P33" s="223">
        <f t="shared" si="8"/>
        <v>20</v>
      </c>
      <c r="Q33" s="228">
        <f t="shared" si="9"/>
        <v>0.75</v>
      </c>
      <c r="R33" s="343">
        <f t="shared" si="10"/>
        <v>10</v>
      </c>
      <c r="S33" s="344"/>
      <c r="T33" s="343">
        <f t="shared" si="11"/>
        <v>20.75</v>
      </c>
      <c r="U33" s="344"/>
      <c r="V33" s="343">
        <f t="shared" si="12"/>
        <v>10.75</v>
      </c>
      <c r="W33" s="345"/>
      <c r="X33" s="181">
        <v>1</v>
      </c>
      <c r="Y33" s="234">
        <f t="shared" si="13"/>
        <v>9.75</v>
      </c>
      <c r="Z33" s="236">
        <f t="shared" si="14"/>
        <v>1.75</v>
      </c>
      <c r="AB33" s="37">
        <f t="shared" si="15"/>
        <v>2.75</v>
      </c>
      <c r="AC33" s="37">
        <f t="shared" si="16"/>
        <v>2.75</v>
      </c>
      <c r="AD33" s="37">
        <f t="shared" si="17"/>
        <v>1.75</v>
      </c>
      <c r="AE33" s="37">
        <f t="shared" si="16"/>
        <v>1.75</v>
      </c>
      <c r="AF33" s="37">
        <f t="shared" si="18"/>
        <v>1</v>
      </c>
      <c r="AG33" s="37"/>
      <c r="AH33" s="217"/>
    </row>
    <row r="34" spans="1:34" ht="17.5" customHeight="1">
      <c r="A34" s="38" t="s">
        <v>110</v>
      </c>
      <c r="B34" s="126">
        <v>10</v>
      </c>
      <c r="C34" s="127">
        <v>0</v>
      </c>
      <c r="D34" s="237">
        <f t="shared" si="0"/>
        <v>10</v>
      </c>
      <c r="E34" s="237">
        <f t="shared" si="1"/>
        <v>0</v>
      </c>
      <c r="F34" s="129">
        <f t="shared" si="2"/>
        <v>10</v>
      </c>
      <c r="G34" s="130">
        <f t="shared" si="2"/>
        <v>0</v>
      </c>
      <c r="H34" s="126">
        <v>21</v>
      </c>
      <c r="I34" s="127">
        <v>15</v>
      </c>
      <c r="J34" s="237">
        <f t="shared" si="3"/>
        <v>21</v>
      </c>
      <c r="K34" s="237">
        <f t="shared" si="4"/>
        <v>15</v>
      </c>
      <c r="L34" s="129">
        <f t="shared" si="5"/>
        <v>21</v>
      </c>
      <c r="M34" s="130">
        <f t="shared" si="5"/>
        <v>15</v>
      </c>
      <c r="N34" s="131">
        <f t="shared" si="6"/>
        <v>10</v>
      </c>
      <c r="O34" s="132">
        <f t="shared" si="7"/>
        <v>0</v>
      </c>
      <c r="P34" s="129">
        <f t="shared" si="8"/>
        <v>21</v>
      </c>
      <c r="Q34" s="132">
        <f t="shared" si="9"/>
        <v>0.25</v>
      </c>
      <c r="R34" s="337">
        <f t="shared" si="10"/>
        <v>10</v>
      </c>
      <c r="S34" s="338"/>
      <c r="T34" s="337">
        <f t="shared" si="11"/>
        <v>21.25</v>
      </c>
      <c r="U34" s="338"/>
      <c r="V34" s="337">
        <f t="shared" si="12"/>
        <v>11.25</v>
      </c>
      <c r="W34" s="339"/>
      <c r="X34" s="181">
        <v>1</v>
      </c>
      <c r="Y34" s="134">
        <f t="shared" si="13"/>
        <v>10.25</v>
      </c>
      <c r="Z34" s="135">
        <f t="shared" si="14"/>
        <v>2.25</v>
      </c>
      <c r="AB34" s="37">
        <f t="shared" si="15"/>
        <v>3.25</v>
      </c>
      <c r="AC34" s="37">
        <f t="shared" si="16"/>
        <v>3.25</v>
      </c>
      <c r="AD34" s="37">
        <f t="shared" si="17"/>
        <v>2.25</v>
      </c>
      <c r="AE34" s="37">
        <f t="shared" si="16"/>
        <v>2.25</v>
      </c>
      <c r="AF34" s="37">
        <f t="shared" si="18"/>
        <v>1</v>
      </c>
      <c r="AG34" s="37"/>
      <c r="AH34" s="136"/>
    </row>
    <row r="35" spans="1:34" ht="17.5" customHeight="1">
      <c r="A35" s="38" t="s">
        <v>111</v>
      </c>
      <c r="B35" s="126">
        <v>10</v>
      </c>
      <c r="C35" s="127">
        <v>0</v>
      </c>
      <c r="D35" s="237">
        <f t="shared" si="0"/>
        <v>10</v>
      </c>
      <c r="E35" s="237">
        <f t="shared" si="1"/>
        <v>0</v>
      </c>
      <c r="F35" s="129">
        <f t="shared" si="2"/>
        <v>10</v>
      </c>
      <c r="G35" s="130">
        <f t="shared" si="2"/>
        <v>0</v>
      </c>
      <c r="H35" s="126">
        <v>21</v>
      </c>
      <c r="I35" s="127">
        <v>15</v>
      </c>
      <c r="J35" s="237">
        <f t="shared" si="3"/>
        <v>21</v>
      </c>
      <c r="K35" s="237">
        <f t="shared" si="4"/>
        <v>15</v>
      </c>
      <c r="L35" s="129">
        <f t="shared" si="5"/>
        <v>21</v>
      </c>
      <c r="M35" s="130">
        <f t="shared" si="5"/>
        <v>15</v>
      </c>
      <c r="N35" s="131">
        <f t="shared" si="6"/>
        <v>10</v>
      </c>
      <c r="O35" s="132">
        <f t="shared" si="7"/>
        <v>0</v>
      </c>
      <c r="P35" s="129">
        <f t="shared" si="8"/>
        <v>21</v>
      </c>
      <c r="Q35" s="132">
        <f t="shared" si="9"/>
        <v>0.25</v>
      </c>
      <c r="R35" s="326">
        <f t="shared" si="10"/>
        <v>10</v>
      </c>
      <c r="S35" s="327"/>
      <c r="T35" s="326">
        <f t="shared" si="11"/>
        <v>21.25</v>
      </c>
      <c r="U35" s="327"/>
      <c r="V35" s="326">
        <f t="shared" si="12"/>
        <v>11.25</v>
      </c>
      <c r="W35" s="328"/>
      <c r="X35" s="181">
        <v>1</v>
      </c>
      <c r="Y35" s="134">
        <f t="shared" si="13"/>
        <v>10.25</v>
      </c>
      <c r="Z35" s="135">
        <f t="shared" si="14"/>
        <v>2.25</v>
      </c>
      <c r="AB35" s="37">
        <f t="shared" si="15"/>
        <v>3.25</v>
      </c>
      <c r="AC35" s="37">
        <f t="shared" si="16"/>
        <v>3.25</v>
      </c>
      <c r="AD35" s="37">
        <f t="shared" si="17"/>
        <v>2.25</v>
      </c>
      <c r="AE35" s="37">
        <f t="shared" si="16"/>
        <v>2.25</v>
      </c>
      <c r="AF35" s="37">
        <f t="shared" si="18"/>
        <v>1</v>
      </c>
      <c r="AG35" s="37"/>
      <c r="AH35" s="136"/>
    </row>
    <row r="36" spans="1:34" ht="17.5" customHeight="1">
      <c r="A36" s="38" t="s">
        <v>112</v>
      </c>
      <c r="B36" s="126">
        <v>10</v>
      </c>
      <c r="C36" s="127">
        <v>0</v>
      </c>
      <c r="D36" s="185">
        <f t="shared" si="0"/>
        <v>10</v>
      </c>
      <c r="E36" s="185">
        <f t="shared" si="1"/>
        <v>0</v>
      </c>
      <c r="F36" s="186">
        <f t="shared" si="2"/>
        <v>10</v>
      </c>
      <c r="G36" s="187">
        <f t="shared" si="2"/>
        <v>0</v>
      </c>
      <c r="H36" s="126">
        <v>20</v>
      </c>
      <c r="I36" s="127">
        <v>0</v>
      </c>
      <c r="J36" s="237">
        <f t="shared" si="3"/>
        <v>20</v>
      </c>
      <c r="K36" s="237">
        <f t="shared" si="4"/>
        <v>0</v>
      </c>
      <c r="L36" s="129">
        <f t="shared" si="5"/>
        <v>20</v>
      </c>
      <c r="M36" s="130">
        <f t="shared" si="5"/>
        <v>0</v>
      </c>
      <c r="N36" s="131">
        <f t="shared" si="6"/>
        <v>10</v>
      </c>
      <c r="O36" s="132">
        <f t="shared" si="7"/>
        <v>0</v>
      </c>
      <c r="P36" s="129">
        <f t="shared" si="8"/>
        <v>20</v>
      </c>
      <c r="Q36" s="132">
        <f t="shared" si="9"/>
        <v>0</v>
      </c>
      <c r="R36" s="326">
        <f t="shared" si="10"/>
        <v>10</v>
      </c>
      <c r="S36" s="327"/>
      <c r="T36" s="326">
        <f t="shared" si="11"/>
        <v>20</v>
      </c>
      <c r="U36" s="327"/>
      <c r="V36" s="326">
        <f t="shared" si="12"/>
        <v>10</v>
      </c>
      <c r="W36" s="328"/>
      <c r="X36" s="181">
        <v>1</v>
      </c>
      <c r="Y36" s="134">
        <f t="shared" si="13"/>
        <v>9</v>
      </c>
      <c r="Z36" s="135">
        <f t="shared" si="14"/>
        <v>1</v>
      </c>
      <c r="AA36" s="160"/>
      <c r="AB36" s="37">
        <f t="shared" si="15"/>
        <v>2</v>
      </c>
      <c r="AC36" s="37">
        <f t="shared" si="16"/>
        <v>2</v>
      </c>
      <c r="AD36" s="37">
        <f t="shared" si="17"/>
        <v>1</v>
      </c>
      <c r="AE36" s="37">
        <f t="shared" si="16"/>
        <v>1</v>
      </c>
      <c r="AF36" s="37">
        <f t="shared" si="18"/>
        <v>1</v>
      </c>
      <c r="AG36" s="37"/>
      <c r="AH36" s="136"/>
    </row>
    <row r="37" spans="1:34" ht="17.5" customHeight="1">
      <c r="A37" s="166" t="s">
        <v>113</v>
      </c>
      <c r="B37" s="126">
        <v>10</v>
      </c>
      <c r="C37" s="127">
        <v>0</v>
      </c>
      <c r="D37" s="169">
        <f t="shared" si="0"/>
        <v>10</v>
      </c>
      <c r="E37" s="169">
        <f t="shared" si="1"/>
        <v>0</v>
      </c>
      <c r="F37" s="170">
        <f t="shared" si="2"/>
        <v>10</v>
      </c>
      <c r="G37" s="171">
        <f t="shared" si="2"/>
        <v>0</v>
      </c>
      <c r="H37" s="126">
        <v>19</v>
      </c>
      <c r="I37" s="127">
        <v>45</v>
      </c>
      <c r="J37" s="237">
        <f t="shared" si="3"/>
        <v>19</v>
      </c>
      <c r="K37" s="237">
        <f t="shared" si="4"/>
        <v>45</v>
      </c>
      <c r="L37" s="129">
        <f t="shared" si="5"/>
        <v>19</v>
      </c>
      <c r="M37" s="130">
        <f t="shared" si="5"/>
        <v>45</v>
      </c>
      <c r="N37" s="131">
        <f t="shared" si="6"/>
        <v>10</v>
      </c>
      <c r="O37" s="132">
        <f t="shared" si="7"/>
        <v>0</v>
      </c>
      <c r="P37" s="129">
        <f t="shared" si="8"/>
        <v>19</v>
      </c>
      <c r="Q37" s="132">
        <f t="shared" si="9"/>
        <v>0.75</v>
      </c>
      <c r="R37" s="340">
        <f t="shared" si="10"/>
        <v>10</v>
      </c>
      <c r="S37" s="341"/>
      <c r="T37" s="340">
        <f t="shared" si="11"/>
        <v>19.75</v>
      </c>
      <c r="U37" s="341"/>
      <c r="V37" s="340">
        <f t="shared" si="12"/>
        <v>9.75</v>
      </c>
      <c r="W37" s="342"/>
      <c r="X37" s="181">
        <v>1</v>
      </c>
      <c r="Y37" s="134">
        <f t="shared" si="13"/>
        <v>8.75</v>
      </c>
      <c r="Z37" s="135">
        <f t="shared" si="14"/>
        <v>0.75</v>
      </c>
      <c r="AA37" s="161"/>
      <c r="AB37" s="37">
        <f t="shared" si="15"/>
        <v>1.75</v>
      </c>
      <c r="AC37" s="37">
        <f t="shared" si="16"/>
        <v>1.75</v>
      </c>
      <c r="AD37" s="37">
        <f t="shared" si="17"/>
        <v>0.75</v>
      </c>
      <c r="AE37" s="37">
        <f t="shared" si="16"/>
        <v>0.75</v>
      </c>
      <c r="AF37" s="37">
        <f t="shared" si="18"/>
        <v>1</v>
      </c>
      <c r="AG37" s="37"/>
      <c r="AH37" s="136"/>
    </row>
    <row r="38" spans="1:34" ht="17.5" customHeight="1">
      <c r="A38" s="166" t="s">
        <v>114</v>
      </c>
      <c r="B38" s="126"/>
      <c r="C38" s="127"/>
      <c r="D38" s="169">
        <f t="shared" si="0"/>
        <v>0</v>
      </c>
      <c r="E38" s="169">
        <f t="shared" si="1"/>
        <v>0</v>
      </c>
      <c r="F38" s="170" t="str">
        <f t="shared" si="2"/>
        <v/>
      </c>
      <c r="G38" s="171" t="str">
        <f t="shared" si="2"/>
        <v/>
      </c>
      <c r="H38" s="126"/>
      <c r="I38" s="127"/>
      <c r="J38" s="237">
        <f t="shared" si="3"/>
        <v>0</v>
      </c>
      <c r="K38" s="237">
        <f t="shared" si="4"/>
        <v>0</v>
      </c>
      <c r="L38" s="129" t="str">
        <f t="shared" si="5"/>
        <v/>
      </c>
      <c r="M38" s="130" t="str">
        <f t="shared" si="5"/>
        <v/>
      </c>
      <c r="N38" s="131" t="str">
        <f t="shared" si="6"/>
        <v/>
      </c>
      <c r="O38" s="132" t="str">
        <f t="shared" si="7"/>
        <v/>
      </c>
      <c r="P38" s="129" t="str">
        <f t="shared" si="8"/>
        <v/>
      </c>
      <c r="Q38" s="132" t="str">
        <f t="shared" si="9"/>
        <v/>
      </c>
      <c r="R38" s="337">
        <f t="shared" si="10"/>
        <v>0</v>
      </c>
      <c r="S38" s="338"/>
      <c r="T38" s="337">
        <f t="shared" si="11"/>
        <v>0</v>
      </c>
      <c r="U38" s="338"/>
      <c r="V38" s="337">
        <f t="shared" si="12"/>
        <v>0</v>
      </c>
      <c r="W38" s="339"/>
      <c r="X38" s="181"/>
      <c r="Y38" s="134">
        <f t="shared" si="13"/>
        <v>0</v>
      </c>
      <c r="Z38" s="135" t="str">
        <f t="shared" si="14"/>
        <v/>
      </c>
      <c r="AA38" s="161"/>
      <c r="AB38" s="37">
        <f t="shared" si="15"/>
        <v>-7</v>
      </c>
      <c r="AC38" s="37">
        <f t="shared" si="16"/>
        <v>0</v>
      </c>
      <c r="AD38" s="37">
        <f t="shared" si="17"/>
        <v>-8</v>
      </c>
      <c r="AE38" s="37">
        <f t="shared" si="16"/>
        <v>0</v>
      </c>
      <c r="AF38" s="37">
        <f t="shared" si="18"/>
        <v>0</v>
      </c>
      <c r="AG38" s="37"/>
      <c r="AH38" s="136"/>
    </row>
    <row r="39" spans="1:34" ht="17.5" customHeight="1">
      <c r="A39" s="166" t="s">
        <v>115</v>
      </c>
      <c r="B39" s="126"/>
      <c r="C39" s="127"/>
      <c r="D39" s="169">
        <f t="shared" si="0"/>
        <v>0</v>
      </c>
      <c r="E39" s="169">
        <f t="shared" si="1"/>
        <v>0</v>
      </c>
      <c r="F39" s="170" t="str">
        <f t="shared" si="2"/>
        <v/>
      </c>
      <c r="G39" s="171" t="str">
        <f t="shared" si="2"/>
        <v/>
      </c>
      <c r="H39" s="126"/>
      <c r="I39" s="127"/>
      <c r="J39" s="237">
        <f t="shared" si="3"/>
        <v>0</v>
      </c>
      <c r="K39" s="237">
        <f t="shared" si="4"/>
        <v>0</v>
      </c>
      <c r="L39" s="129" t="str">
        <f t="shared" si="5"/>
        <v/>
      </c>
      <c r="M39" s="130" t="str">
        <f t="shared" si="5"/>
        <v/>
      </c>
      <c r="N39" s="131" t="str">
        <f t="shared" si="6"/>
        <v/>
      </c>
      <c r="O39" s="132" t="str">
        <f t="shared" si="7"/>
        <v/>
      </c>
      <c r="P39" s="129" t="str">
        <f t="shared" si="8"/>
        <v/>
      </c>
      <c r="Q39" s="132" t="str">
        <f t="shared" si="9"/>
        <v/>
      </c>
      <c r="R39" s="326">
        <f t="shared" si="10"/>
        <v>0</v>
      </c>
      <c r="S39" s="327"/>
      <c r="T39" s="326">
        <f t="shared" si="11"/>
        <v>0</v>
      </c>
      <c r="U39" s="327"/>
      <c r="V39" s="326">
        <f t="shared" si="12"/>
        <v>0</v>
      </c>
      <c r="W39" s="328"/>
      <c r="X39" s="181"/>
      <c r="Y39" s="134">
        <f t="shared" si="13"/>
        <v>0</v>
      </c>
      <c r="Z39" s="135" t="str">
        <f t="shared" si="14"/>
        <v/>
      </c>
      <c r="AA39" s="161"/>
      <c r="AB39" s="37">
        <f t="shared" si="15"/>
        <v>-7</v>
      </c>
      <c r="AC39" s="37">
        <f t="shared" si="16"/>
        <v>0</v>
      </c>
      <c r="AD39" s="37">
        <f t="shared" si="17"/>
        <v>-8</v>
      </c>
      <c r="AE39" s="37">
        <f t="shared" si="16"/>
        <v>0</v>
      </c>
      <c r="AF39" s="37">
        <f t="shared" si="18"/>
        <v>0</v>
      </c>
      <c r="AG39" s="37"/>
      <c r="AH39" s="136"/>
    </row>
    <row r="40" spans="1:34" ht="17.5" customHeight="1">
      <c r="A40" s="166" t="s">
        <v>116</v>
      </c>
      <c r="B40" s="126">
        <v>10</v>
      </c>
      <c r="C40" s="127">
        <v>0</v>
      </c>
      <c r="D40" s="169">
        <f t="shared" si="0"/>
        <v>10</v>
      </c>
      <c r="E40" s="169">
        <f t="shared" si="1"/>
        <v>0</v>
      </c>
      <c r="F40" s="170">
        <f t="shared" si="2"/>
        <v>10</v>
      </c>
      <c r="G40" s="171">
        <f t="shared" si="2"/>
        <v>0</v>
      </c>
      <c r="H40" s="126">
        <v>21</v>
      </c>
      <c r="I40" s="127">
        <v>0</v>
      </c>
      <c r="J40" s="237">
        <f t="shared" si="3"/>
        <v>21</v>
      </c>
      <c r="K40" s="237">
        <f t="shared" si="4"/>
        <v>0</v>
      </c>
      <c r="L40" s="129">
        <f t="shared" si="5"/>
        <v>21</v>
      </c>
      <c r="M40" s="130">
        <f t="shared" si="5"/>
        <v>0</v>
      </c>
      <c r="N40" s="131">
        <f t="shared" si="6"/>
        <v>10</v>
      </c>
      <c r="O40" s="132">
        <f t="shared" si="7"/>
        <v>0</v>
      </c>
      <c r="P40" s="129">
        <f t="shared" si="8"/>
        <v>21</v>
      </c>
      <c r="Q40" s="132">
        <f t="shared" si="9"/>
        <v>0</v>
      </c>
      <c r="R40" s="326">
        <f t="shared" si="10"/>
        <v>10</v>
      </c>
      <c r="S40" s="327"/>
      <c r="T40" s="326">
        <f t="shared" si="11"/>
        <v>21</v>
      </c>
      <c r="U40" s="327"/>
      <c r="V40" s="326">
        <f t="shared" si="12"/>
        <v>11</v>
      </c>
      <c r="W40" s="328"/>
      <c r="X40" s="181">
        <v>1</v>
      </c>
      <c r="Y40" s="134">
        <f t="shared" si="13"/>
        <v>10</v>
      </c>
      <c r="Z40" s="135">
        <f t="shared" si="14"/>
        <v>2</v>
      </c>
      <c r="AA40" s="161"/>
      <c r="AB40" s="37">
        <f t="shared" si="15"/>
        <v>3</v>
      </c>
      <c r="AC40" s="37">
        <f t="shared" si="16"/>
        <v>3</v>
      </c>
      <c r="AD40" s="37">
        <f t="shared" si="17"/>
        <v>2</v>
      </c>
      <c r="AE40" s="37">
        <f t="shared" si="16"/>
        <v>2</v>
      </c>
      <c r="AF40" s="37">
        <f t="shared" si="18"/>
        <v>1</v>
      </c>
      <c r="AG40" s="37"/>
      <c r="AH40" s="136"/>
    </row>
    <row r="41" spans="1:34" ht="17.5" customHeight="1">
      <c r="A41" s="166" t="s">
        <v>117</v>
      </c>
      <c r="B41" s="126">
        <v>10</v>
      </c>
      <c r="C41" s="127">
        <v>0</v>
      </c>
      <c r="D41" s="169">
        <f t="shared" si="0"/>
        <v>10</v>
      </c>
      <c r="E41" s="169">
        <f t="shared" si="1"/>
        <v>0</v>
      </c>
      <c r="F41" s="170">
        <f t="shared" si="2"/>
        <v>10</v>
      </c>
      <c r="G41" s="171">
        <f t="shared" si="2"/>
        <v>0</v>
      </c>
      <c r="H41" s="146">
        <v>22</v>
      </c>
      <c r="I41" s="147">
        <v>15</v>
      </c>
      <c r="J41" s="237">
        <f t="shared" si="3"/>
        <v>22</v>
      </c>
      <c r="K41" s="237">
        <f t="shared" si="4"/>
        <v>15</v>
      </c>
      <c r="L41" s="129">
        <f t="shared" si="5"/>
        <v>22</v>
      </c>
      <c r="M41" s="130">
        <f t="shared" si="5"/>
        <v>15</v>
      </c>
      <c r="N41" s="131">
        <f t="shared" si="6"/>
        <v>10</v>
      </c>
      <c r="O41" s="132">
        <f t="shared" si="7"/>
        <v>0</v>
      </c>
      <c r="P41" s="129">
        <f t="shared" si="8"/>
        <v>22</v>
      </c>
      <c r="Q41" s="132">
        <f t="shared" si="9"/>
        <v>0.25</v>
      </c>
      <c r="R41" s="326">
        <f t="shared" si="10"/>
        <v>10</v>
      </c>
      <c r="S41" s="327"/>
      <c r="T41" s="326">
        <f t="shared" si="11"/>
        <v>22.25</v>
      </c>
      <c r="U41" s="327"/>
      <c r="V41" s="326">
        <f t="shared" si="12"/>
        <v>12.25</v>
      </c>
      <c r="W41" s="328"/>
      <c r="X41" s="181">
        <v>1</v>
      </c>
      <c r="Y41" s="134">
        <f t="shared" si="13"/>
        <v>11.25</v>
      </c>
      <c r="Z41" s="135">
        <f t="shared" si="14"/>
        <v>3.25</v>
      </c>
      <c r="AA41" s="161">
        <v>0.25</v>
      </c>
      <c r="AB41" s="37">
        <f t="shared" si="15"/>
        <v>4.25</v>
      </c>
      <c r="AC41" s="37">
        <f t="shared" si="16"/>
        <v>4.25</v>
      </c>
      <c r="AD41" s="37">
        <f t="shared" si="17"/>
        <v>3.25</v>
      </c>
      <c r="AE41" s="37">
        <f t="shared" si="16"/>
        <v>3.25</v>
      </c>
      <c r="AF41" s="37">
        <f t="shared" si="18"/>
        <v>1</v>
      </c>
      <c r="AG41" s="37"/>
      <c r="AH41" s="136"/>
    </row>
    <row r="42" spans="1:34" ht="17.5" customHeight="1">
      <c r="A42" s="166" t="s">
        <v>118</v>
      </c>
      <c r="B42" s="126">
        <v>10</v>
      </c>
      <c r="C42" s="127">
        <v>0</v>
      </c>
      <c r="D42" s="169">
        <f t="shared" si="0"/>
        <v>10</v>
      </c>
      <c r="E42" s="169">
        <f t="shared" si="1"/>
        <v>0</v>
      </c>
      <c r="F42" s="170">
        <f t="shared" si="2"/>
        <v>10</v>
      </c>
      <c r="G42" s="171">
        <f t="shared" si="2"/>
        <v>0</v>
      </c>
      <c r="H42" s="126">
        <v>19</v>
      </c>
      <c r="I42" s="127">
        <v>45</v>
      </c>
      <c r="J42" s="237">
        <f t="shared" si="3"/>
        <v>19</v>
      </c>
      <c r="K42" s="237">
        <f t="shared" si="4"/>
        <v>45</v>
      </c>
      <c r="L42" s="129">
        <f t="shared" si="5"/>
        <v>19</v>
      </c>
      <c r="M42" s="130">
        <f t="shared" si="5"/>
        <v>45</v>
      </c>
      <c r="N42" s="131">
        <f t="shared" si="6"/>
        <v>10</v>
      </c>
      <c r="O42" s="132">
        <f t="shared" si="7"/>
        <v>0</v>
      </c>
      <c r="P42" s="129">
        <f t="shared" si="8"/>
        <v>19</v>
      </c>
      <c r="Q42" s="132">
        <f t="shared" si="9"/>
        <v>0.75</v>
      </c>
      <c r="R42" s="326">
        <f t="shared" si="10"/>
        <v>10</v>
      </c>
      <c r="S42" s="327"/>
      <c r="T42" s="326">
        <f t="shared" si="11"/>
        <v>19.75</v>
      </c>
      <c r="U42" s="327"/>
      <c r="V42" s="326">
        <f t="shared" si="12"/>
        <v>9.75</v>
      </c>
      <c r="W42" s="328"/>
      <c r="X42" s="181">
        <v>1</v>
      </c>
      <c r="Y42" s="134">
        <f t="shared" si="13"/>
        <v>8.75</v>
      </c>
      <c r="Z42" s="135">
        <f t="shared" si="14"/>
        <v>0.75</v>
      </c>
      <c r="AA42" s="239"/>
      <c r="AB42" s="37">
        <f t="shared" si="15"/>
        <v>1.75</v>
      </c>
      <c r="AC42" s="37">
        <f t="shared" si="16"/>
        <v>1.75</v>
      </c>
      <c r="AD42" s="37">
        <f t="shared" si="17"/>
        <v>0.75</v>
      </c>
      <c r="AE42" s="37">
        <f t="shared" si="16"/>
        <v>0.75</v>
      </c>
      <c r="AF42" s="37">
        <f t="shared" si="18"/>
        <v>1</v>
      </c>
      <c r="AG42" s="37"/>
      <c r="AH42" s="136"/>
    </row>
    <row r="43" spans="1:34" ht="17.5" customHeight="1">
      <c r="A43" s="166" t="s">
        <v>119</v>
      </c>
      <c r="B43" s="126">
        <v>10</v>
      </c>
      <c r="C43" s="127">
        <v>0</v>
      </c>
      <c r="D43" s="169">
        <f t="shared" si="0"/>
        <v>10</v>
      </c>
      <c r="E43" s="169">
        <f t="shared" si="1"/>
        <v>0</v>
      </c>
      <c r="F43" s="170">
        <f t="shared" si="2"/>
        <v>10</v>
      </c>
      <c r="G43" s="171">
        <f t="shared" si="2"/>
        <v>0</v>
      </c>
      <c r="H43" s="126">
        <v>19</v>
      </c>
      <c r="I43" s="127">
        <v>15</v>
      </c>
      <c r="J43" s="237">
        <f t="shared" si="3"/>
        <v>19</v>
      </c>
      <c r="K43" s="237">
        <f t="shared" si="4"/>
        <v>15</v>
      </c>
      <c r="L43" s="129">
        <f t="shared" si="5"/>
        <v>19</v>
      </c>
      <c r="M43" s="130">
        <f t="shared" si="5"/>
        <v>15</v>
      </c>
      <c r="N43" s="131">
        <f t="shared" si="6"/>
        <v>10</v>
      </c>
      <c r="O43" s="132">
        <f t="shared" si="7"/>
        <v>0</v>
      </c>
      <c r="P43" s="129">
        <f t="shared" si="8"/>
        <v>19</v>
      </c>
      <c r="Q43" s="132">
        <f t="shared" si="9"/>
        <v>0.25</v>
      </c>
      <c r="R43" s="326">
        <f t="shared" si="10"/>
        <v>10</v>
      </c>
      <c r="S43" s="327"/>
      <c r="T43" s="326">
        <f t="shared" si="11"/>
        <v>19.25</v>
      </c>
      <c r="U43" s="327"/>
      <c r="V43" s="326">
        <f t="shared" si="12"/>
        <v>9.25</v>
      </c>
      <c r="W43" s="328"/>
      <c r="X43" s="181">
        <v>1</v>
      </c>
      <c r="Y43" s="134">
        <f t="shared" si="13"/>
        <v>8.25</v>
      </c>
      <c r="Z43" s="135">
        <f t="shared" si="14"/>
        <v>0.25</v>
      </c>
      <c r="AA43" s="238"/>
      <c r="AB43" s="37">
        <f t="shared" si="15"/>
        <v>1.25</v>
      </c>
      <c r="AC43" s="37">
        <f t="shared" si="16"/>
        <v>1.25</v>
      </c>
      <c r="AD43" s="37">
        <f t="shared" si="17"/>
        <v>0.25</v>
      </c>
      <c r="AE43" s="37">
        <f t="shared" si="16"/>
        <v>0.25</v>
      </c>
      <c r="AF43" s="37">
        <f t="shared" si="18"/>
        <v>1</v>
      </c>
      <c r="AG43" s="37"/>
      <c r="AH43" s="136"/>
    </row>
    <row r="44" spans="1:34" ht="17.5" customHeight="1">
      <c r="A44" s="166" t="s">
        <v>120</v>
      </c>
      <c r="B44" s="126">
        <v>10</v>
      </c>
      <c r="C44" s="127">
        <v>0</v>
      </c>
      <c r="D44" s="169">
        <f t="shared" si="0"/>
        <v>10</v>
      </c>
      <c r="E44" s="169">
        <f t="shared" si="1"/>
        <v>0</v>
      </c>
      <c r="F44" s="170">
        <f t="shared" si="2"/>
        <v>10</v>
      </c>
      <c r="G44" s="171">
        <f t="shared" si="2"/>
        <v>0</v>
      </c>
      <c r="H44" s="126">
        <v>19</v>
      </c>
      <c r="I44" s="127">
        <v>15</v>
      </c>
      <c r="J44" s="237">
        <f t="shared" si="3"/>
        <v>19</v>
      </c>
      <c r="K44" s="237">
        <f t="shared" si="4"/>
        <v>15</v>
      </c>
      <c r="L44" s="129">
        <f t="shared" si="5"/>
        <v>19</v>
      </c>
      <c r="M44" s="130">
        <f t="shared" si="5"/>
        <v>15</v>
      </c>
      <c r="N44" s="131">
        <f t="shared" si="6"/>
        <v>10</v>
      </c>
      <c r="O44" s="132">
        <f t="shared" si="7"/>
        <v>0</v>
      </c>
      <c r="P44" s="129">
        <f t="shared" si="8"/>
        <v>19</v>
      </c>
      <c r="Q44" s="132">
        <f t="shared" si="9"/>
        <v>0.25</v>
      </c>
      <c r="R44" s="340">
        <f t="shared" si="10"/>
        <v>10</v>
      </c>
      <c r="S44" s="341"/>
      <c r="T44" s="340">
        <f t="shared" si="11"/>
        <v>19.25</v>
      </c>
      <c r="U44" s="341"/>
      <c r="V44" s="340">
        <f t="shared" si="12"/>
        <v>9.25</v>
      </c>
      <c r="W44" s="342"/>
      <c r="X44" s="181">
        <v>1</v>
      </c>
      <c r="Y44" s="134">
        <f t="shared" si="13"/>
        <v>8.25</v>
      </c>
      <c r="Z44" s="135">
        <f t="shared" si="14"/>
        <v>0.25</v>
      </c>
      <c r="AA44" s="239"/>
      <c r="AB44" s="37">
        <f t="shared" si="15"/>
        <v>1.25</v>
      </c>
      <c r="AC44" s="37">
        <f t="shared" si="16"/>
        <v>1.25</v>
      </c>
      <c r="AD44" s="37">
        <f t="shared" si="17"/>
        <v>0.25</v>
      </c>
      <c r="AE44" s="37">
        <f t="shared" si="16"/>
        <v>0.25</v>
      </c>
      <c r="AF44" s="37">
        <f t="shared" si="18"/>
        <v>1</v>
      </c>
      <c r="AG44" s="37"/>
      <c r="AH44" s="136"/>
    </row>
    <row r="45" spans="1:34" ht="17.5" customHeight="1">
      <c r="A45" s="166" t="s">
        <v>121</v>
      </c>
      <c r="B45" s="126"/>
      <c r="C45" s="127"/>
      <c r="D45" s="169">
        <f t="shared" si="0"/>
        <v>0</v>
      </c>
      <c r="E45" s="169">
        <f t="shared" si="1"/>
        <v>0</v>
      </c>
      <c r="F45" s="170" t="str">
        <f t="shared" si="2"/>
        <v/>
      </c>
      <c r="G45" s="171" t="str">
        <f t="shared" si="2"/>
        <v/>
      </c>
      <c r="H45" s="126"/>
      <c r="I45" s="127"/>
      <c r="J45" s="237">
        <f t="shared" si="3"/>
        <v>0</v>
      </c>
      <c r="K45" s="237">
        <f t="shared" si="4"/>
        <v>0</v>
      </c>
      <c r="L45" s="129" t="str">
        <f t="shared" si="5"/>
        <v/>
      </c>
      <c r="M45" s="130" t="str">
        <f t="shared" si="5"/>
        <v/>
      </c>
      <c r="N45" s="131" t="str">
        <f t="shared" si="6"/>
        <v/>
      </c>
      <c r="O45" s="132" t="str">
        <f t="shared" si="7"/>
        <v/>
      </c>
      <c r="P45" s="129" t="str">
        <f t="shared" si="8"/>
        <v/>
      </c>
      <c r="Q45" s="132" t="str">
        <f t="shared" si="9"/>
        <v/>
      </c>
      <c r="R45" s="337">
        <f t="shared" si="10"/>
        <v>0</v>
      </c>
      <c r="S45" s="338"/>
      <c r="T45" s="337">
        <f t="shared" si="11"/>
        <v>0</v>
      </c>
      <c r="U45" s="338"/>
      <c r="V45" s="337">
        <f t="shared" si="12"/>
        <v>0</v>
      </c>
      <c r="W45" s="339"/>
      <c r="X45" s="181"/>
      <c r="Y45" s="134">
        <f t="shared" si="13"/>
        <v>0</v>
      </c>
      <c r="Z45" s="135" t="str">
        <f t="shared" si="14"/>
        <v/>
      </c>
      <c r="AA45" s="161"/>
      <c r="AB45" s="37">
        <f t="shared" si="15"/>
        <v>-7</v>
      </c>
      <c r="AC45" s="37">
        <f t="shared" si="16"/>
        <v>0</v>
      </c>
      <c r="AD45" s="37">
        <f t="shared" si="17"/>
        <v>-8</v>
      </c>
      <c r="AE45" s="37">
        <f t="shared" si="16"/>
        <v>0</v>
      </c>
      <c r="AF45" s="37">
        <f t="shared" si="18"/>
        <v>0</v>
      </c>
      <c r="AG45" s="37"/>
      <c r="AH45" s="136"/>
    </row>
    <row r="46" spans="1:34" ht="17.5" customHeight="1">
      <c r="A46" s="166" t="s">
        <v>122</v>
      </c>
      <c r="B46" s="126"/>
      <c r="C46" s="127"/>
      <c r="D46" s="169">
        <f>IF(AND(C46&gt;=46,C46&lt;=59),B46+1,B46)</f>
        <v>0</v>
      </c>
      <c r="E46" s="169">
        <f>IF(C46&gt;0,VLOOKUP(C46,$A$7:$H$10,7,TRUE),0)</f>
        <v>0</v>
      </c>
      <c r="F46" s="170" t="str">
        <f t="shared" ref="F46:G61" si="19">IF(B46="","",D46)</f>
        <v/>
      </c>
      <c r="G46" s="171" t="str">
        <f>IF(C46="","",E46)</f>
        <v/>
      </c>
      <c r="H46" s="126"/>
      <c r="I46" s="127"/>
      <c r="J46" s="237">
        <f t="shared" si="3"/>
        <v>0</v>
      </c>
      <c r="K46" s="237">
        <f t="shared" si="4"/>
        <v>0</v>
      </c>
      <c r="L46" s="129" t="str">
        <f t="shared" ref="L46:M61" si="20">IF(H46="","",J46)</f>
        <v/>
      </c>
      <c r="M46" s="130" t="str">
        <f t="shared" si="20"/>
        <v/>
      </c>
      <c r="N46" s="131" t="str">
        <f t="shared" si="6"/>
        <v/>
      </c>
      <c r="O46" s="132" t="str">
        <f t="shared" si="7"/>
        <v/>
      </c>
      <c r="P46" s="129" t="str">
        <f t="shared" si="8"/>
        <v/>
      </c>
      <c r="Q46" s="132" t="str">
        <f t="shared" si="9"/>
        <v/>
      </c>
      <c r="R46" s="326">
        <f t="shared" si="10"/>
        <v>0</v>
      </c>
      <c r="S46" s="327"/>
      <c r="T46" s="326">
        <f t="shared" si="11"/>
        <v>0</v>
      </c>
      <c r="U46" s="327"/>
      <c r="V46" s="326">
        <f t="shared" si="12"/>
        <v>0</v>
      </c>
      <c r="W46" s="328"/>
      <c r="X46" s="181"/>
      <c r="Y46" s="134">
        <f t="shared" si="13"/>
        <v>0</v>
      </c>
      <c r="Z46" s="135" t="str">
        <f t="shared" si="14"/>
        <v/>
      </c>
      <c r="AA46" s="161"/>
      <c r="AB46" s="37">
        <f t="shared" si="15"/>
        <v>-7</v>
      </c>
      <c r="AC46" s="37">
        <f t="shared" ref="AC46:AC61" si="21">IF(AB46&lt;0,0,AB46)</f>
        <v>0</v>
      </c>
      <c r="AD46" s="37">
        <f t="shared" si="17"/>
        <v>-8</v>
      </c>
      <c r="AE46" s="37">
        <f t="shared" ref="AE46:AE61" si="22">IF(AD46&lt;0,0,AD46)</f>
        <v>0</v>
      </c>
      <c r="AF46" s="37">
        <f t="shared" si="18"/>
        <v>0</v>
      </c>
      <c r="AG46" s="37"/>
      <c r="AH46" s="136"/>
    </row>
    <row r="47" spans="1:34" ht="17.5" customHeight="1">
      <c r="A47" s="166" t="s">
        <v>123</v>
      </c>
      <c r="B47" s="126"/>
      <c r="C47" s="127"/>
      <c r="D47" s="191">
        <f>IF(AND(C47&gt;=46,C47&lt;=59),B47+1,B47)</f>
        <v>0</v>
      </c>
      <c r="E47" s="191">
        <f>IF(C47&gt;0,VLOOKUP(C47,$A$7:$H$10,7,TRUE),0)</f>
        <v>0</v>
      </c>
      <c r="F47" s="207" t="str">
        <f t="shared" si="19"/>
        <v/>
      </c>
      <c r="G47" s="208" t="str">
        <f>IF(C47="","",E47)</f>
        <v/>
      </c>
      <c r="H47" s="126"/>
      <c r="I47" s="127"/>
      <c r="J47" s="196">
        <f t="shared" si="3"/>
        <v>0</v>
      </c>
      <c r="K47" s="196">
        <f t="shared" si="4"/>
        <v>0</v>
      </c>
      <c r="L47" s="209" t="str">
        <f t="shared" si="20"/>
        <v/>
      </c>
      <c r="M47" s="210" t="str">
        <f t="shared" si="20"/>
        <v/>
      </c>
      <c r="N47" s="211" t="str">
        <f t="shared" si="6"/>
        <v/>
      </c>
      <c r="O47" s="212" t="str">
        <f t="shared" si="7"/>
        <v/>
      </c>
      <c r="P47" s="209" t="str">
        <f t="shared" si="8"/>
        <v/>
      </c>
      <c r="Q47" s="212" t="str">
        <f t="shared" si="9"/>
        <v/>
      </c>
      <c r="R47" s="346">
        <f t="shared" si="10"/>
        <v>0</v>
      </c>
      <c r="S47" s="347"/>
      <c r="T47" s="346">
        <f t="shared" si="11"/>
        <v>0</v>
      </c>
      <c r="U47" s="347"/>
      <c r="V47" s="346">
        <f t="shared" si="12"/>
        <v>0</v>
      </c>
      <c r="W47" s="348"/>
      <c r="X47" s="181"/>
      <c r="Y47" s="213">
        <f t="shared" si="13"/>
        <v>0</v>
      </c>
      <c r="Z47" s="214" t="str">
        <f t="shared" si="14"/>
        <v/>
      </c>
      <c r="AA47" s="161"/>
      <c r="AB47" s="37">
        <f t="shared" si="15"/>
        <v>-7</v>
      </c>
      <c r="AC47" s="37">
        <f t="shared" si="21"/>
        <v>0</v>
      </c>
      <c r="AD47" s="37">
        <f t="shared" si="17"/>
        <v>-8</v>
      </c>
      <c r="AE47" s="37">
        <f t="shared" si="22"/>
        <v>0</v>
      </c>
      <c r="AF47" s="37">
        <f t="shared" si="18"/>
        <v>0</v>
      </c>
      <c r="AG47" s="37"/>
      <c r="AH47" s="136"/>
    </row>
    <row r="48" spans="1:34" ht="17.5" customHeight="1">
      <c r="A48" s="166" t="s">
        <v>124</v>
      </c>
      <c r="B48" s="126">
        <v>10</v>
      </c>
      <c r="C48" s="127">
        <v>0</v>
      </c>
      <c r="D48" s="169">
        <f t="shared" si="0"/>
        <v>10</v>
      </c>
      <c r="E48" s="169">
        <f t="shared" si="1"/>
        <v>0</v>
      </c>
      <c r="F48" s="170">
        <f t="shared" si="19"/>
        <v>10</v>
      </c>
      <c r="G48" s="171">
        <f t="shared" si="19"/>
        <v>0</v>
      </c>
      <c r="H48" s="126">
        <v>19</v>
      </c>
      <c r="I48" s="127">
        <v>30</v>
      </c>
      <c r="J48" s="237">
        <f t="shared" si="3"/>
        <v>19</v>
      </c>
      <c r="K48" s="237">
        <f t="shared" si="4"/>
        <v>30</v>
      </c>
      <c r="L48" s="129">
        <f t="shared" si="20"/>
        <v>19</v>
      </c>
      <c r="M48" s="130">
        <f t="shared" si="20"/>
        <v>30</v>
      </c>
      <c r="N48" s="131">
        <f t="shared" si="6"/>
        <v>10</v>
      </c>
      <c r="O48" s="132">
        <f t="shared" si="7"/>
        <v>0</v>
      </c>
      <c r="P48" s="129">
        <f t="shared" si="8"/>
        <v>19</v>
      </c>
      <c r="Q48" s="132">
        <f t="shared" si="9"/>
        <v>0.5</v>
      </c>
      <c r="R48" s="326">
        <f t="shared" si="10"/>
        <v>10</v>
      </c>
      <c r="S48" s="327"/>
      <c r="T48" s="326">
        <f t="shared" si="11"/>
        <v>19.5</v>
      </c>
      <c r="U48" s="327"/>
      <c r="V48" s="326">
        <f t="shared" si="12"/>
        <v>9.5</v>
      </c>
      <c r="W48" s="328"/>
      <c r="X48" s="181">
        <v>1</v>
      </c>
      <c r="Y48" s="134">
        <f t="shared" si="13"/>
        <v>8.5</v>
      </c>
      <c r="Z48" s="135">
        <f t="shared" si="14"/>
        <v>0.5</v>
      </c>
      <c r="AA48" s="161"/>
      <c r="AB48" s="37">
        <f t="shared" si="15"/>
        <v>1.5</v>
      </c>
      <c r="AC48" s="37">
        <f t="shared" si="21"/>
        <v>1.5</v>
      </c>
      <c r="AD48" s="37">
        <f t="shared" si="17"/>
        <v>0.5</v>
      </c>
      <c r="AE48" s="37">
        <f t="shared" si="22"/>
        <v>0.5</v>
      </c>
      <c r="AF48" s="37">
        <f t="shared" si="18"/>
        <v>1</v>
      </c>
      <c r="AG48" s="37"/>
      <c r="AH48" s="136"/>
    </row>
    <row r="49" spans="1:34" ht="17.5" customHeight="1">
      <c r="A49" s="166" t="s">
        <v>125</v>
      </c>
      <c r="B49" s="126">
        <v>10</v>
      </c>
      <c r="C49" s="127">
        <v>0</v>
      </c>
      <c r="D49" s="169">
        <f t="shared" si="0"/>
        <v>10</v>
      </c>
      <c r="E49" s="169">
        <f t="shared" si="1"/>
        <v>0</v>
      </c>
      <c r="F49" s="170">
        <f t="shared" si="19"/>
        <v>10</v>
      </c>
      <c r="G49" s="171">
        <f t="shared" si="19"/>
        <v>0</v>
      </c>
      <c r="H49" s="126">
        <v>20</v>
      </c>
      <c r="I49" s="127">
        <v>0</v>
      </c>
      <c r="J49" s="237">
        <f t="shared" si="3"/>
        <v>20</v>
      </c>
      <c r="K49" s="237">
        <f t="shared" si="4"/>
        <v>0</v>
      </c>
      <c r="L49" s="129">
        <f t="shared" si="20"/>
        <v>20</v>
      </c>
      <c r="M49" s="130">
        <f t="shared" si="20"/>
        <v>0</v>
      </c>
      <c r="N49" s="131">
        <f t="shared" si="6"/>
        <v>10</v>
      </c>
      <c r="O49" s="132">
        <f t="shared" si="7"/>
        <v>0</v>
      </c>
      <c r="P49" s="129">
        <f t="shared" si="8"/>
        <v>20</v>
      </c>
      <c r="Q49" s="132">
        <f t="shared" si="9"/>
        <v>0</v>
      </c>
      <c r="R49" s="326">
        <f t="shared" si="10"/>
        <v>10</v>
      </c>
      <c r="S49" s="327"/>
      <c r="T49" s="326">
        <f t="shared" si="11"/>
        <v>20</v>
      </c>
      <c r="U49" s="327"/>
      <c r="V49" s="326">
        <f t="shared" si="12"/>
        <v>10</v>
      </c>
      <c r="W49" s="328"/>
      <c r="X49" s="181">
        <v>1</v>
      </c>
      <c r="Y49" s="134">
        <f t="shared" si="13"/>
        <v>9</v>
      </c>
      <c r="Z49" s="135">
        <f t="shared" si="14"/>
        <v>1</v>
      </c>
      <c r="AA49" s="161"/>
      <c r="AB49" s="37">
        <f t="shared" si="15"/>
        <v>2</v>
      </c>
      <c r="AC49" s="37">
        <f t="shared" si="21"/>
        <v>2</v>
      </c>
      <c r="AD49" s="37">
        <f t="shared" si="17"/>
        <v>1</v>
      </c>
      <c r="AE49" s="37">
        <f t="shared" si="22"/>
        <v>1</v>
      </c>
      <c r="AF49" s="37">
        <f t="shared" si="18"/>
        <v>1</v>
      </c>
      <c r="AG49" s="37"/>
      <c r="AH49" s="136"/>
    </row>
    <row r="50" spans="1:34" ht="17.5" customHeight="1">
      <c r="A50" s="166" t="s">
        <v>126</v>
      </c>
      <c r="B50" s="126">
        <v>10</v>
      </c>
      <c r="C50" s="127">
        <v>0</v>
      </c>
      <c r="D50" s="169">
        <f>IF(AND(C50&gt;=46,C50&lt;=59),B50+1,B50)</f>
        <v>10</v>
      </c>
      <c r="E50" s="169">
        <f>IF(C50&gt;0,VLOOKUP(C50,$A$7:$H$10,7,TRUE),0)</f>
        <v>0</v>
      </c>
      <c r="F50" s="170">
        <f>IF(B50="","",D50)</f>
        <v>10</v>
      </c>
      <c r="G50" s="171">
        <f>IF(C50="","",E50)</f>
        <v>0</v>
      </c>
      <c r="H50" s="126">
        <v>19</v>
      </c>
      <c r="I50" s="127">
        <v>15</v>
      </c>
      <c r="J50" s="237">
        <f t="shared" si="3"/>
        <v>19</v>
      </c>
      <c r="K50" s="237">
        <f>VLOOKUP(I50,$A$15:$H$18,7,TRUE)</f>
        <v>15</v>
      </c>
      <c r="L50" s="129">
        <f t="shared" si="20"/>
        <v>19</v>
      </c>
      <c r="M50" s="130">
        <f>IF(I50="","",K50)</f>
        <v>15</v>
      </c>
      <c r="N50" s="131">
        <f t="shared" si="6"/>
        <v>10</v>
      </c>
      <c r="O50" s="132">
        <f t="shared" si="7"/>
        <v>0</v>
      </c>
      <c r="P50" s="129">
        <f t="shared" si="8"/>
        <v>19</v>
      </c>
      <c r="Q50" s="132">
        <f t="shared" si="9"/>
        <v>0.25</v>
      </c>
      <c r="R50" s="326">
        <f t="shared" si="10"/>
        <v>10</v>
      </c>
      <c r="S50" s="327"/>
      <c r="T50" s="326">
        <f t="shared" si="11"/>
        <v>19.25</v>
      </c>
      <c r="U50" s="327"/>
      <c r="V50" s="326">
        <f t="shared" si="12"/>
        <v>9.25</v>
      </c>
      <c r="W50" s="328"/>
      <c r="X50" s="181">
        <v>1</v>
      </c>
      <c r="Y50" s="134">
        <f t="shared" si="13"/>
        <v>8.25</v>
      </c>
      <c r="Z50" s="135">
        <f t="shared" si="14"/>
        <v>0.25</v>
      </c>
      <c r="AA50" s="161"/>
      <c r="AB50" s="37">
        <f t="shared" si="15"/>
        <v>1.25</v>
      </c>
      <c r="AC50" s="37">
        <f t="shared" si="21"/>
        <v>1.25</v>
      </c>
      <c r="AD50" s="37">
        <f t="shared" si="17"/>
        <v>0.25</v>
      </c>
      <c r="AE50" s="37">
        <f t="shared" si="22"/>
        <v>0.25</v>
      </c>
      <c r="AF50" s="37">
        <f t="shared" si="18"/>
        <v>1</v>
      </c>
      <c r="AG50" s="37"/>
      <c r="AH50" s="136"/>
    </row>
    <row r="51" spans="1:34" ht="17.5" customHeight="1">
      <c r="A51" s="166" t="s">
        <v>127</v>
      </c>
      <c r="B51" s="126">
        <v>10</v>
      </c>
      <c r="C51" s="127">
        <v>0</v>
      </c>
      <c r="D51" s="169">
        <f>IF(AND(C51&gt;=46,C51&lt;=59),B51+1,B51)</f>
        <v>10</v>
      </c>
      <c r="E51" s="169">
        <f>IF(C51&gt;0,VLOOKUP(C51,$A$7:$H$10,7,TRUE),0)</f>
        <v>0</v>
      </c>
      <c r="F51" s="170">
        <f>IF(B51="","",D51)</f>
        <v>10</v>
      </c>
      <c r="G51" s="171">
        <f>IF(C51="","",E51)</f>
        <v>0</v>
      </c>
      <c r="H51" s="126">
        <v>19</v>
      </c>
      <c r="I51" s="127">
        <v>0</v>
      </c>
      <c r="J51" s="237">
        <f t="shared" si="3"/>
        <v>19</v>
      </c>
      <c r="K51" s="237">
        <f>VLOOKUP(I52,$A$15:$H$18,7,TRUE)</f>
        <v>0</v>
      </c>
      <c r="L51" s="129">
        <f t="shared" si="20"/>
        <v>19</v>
      </c>
      <c r="M51" s="130">
        <f t="shared" ref="M51:M53" si="23">IF(I51="","",K51)</f>
        <v>0</v>
      </c>
      <c r="N51" s="131">
        <f t="shared" si="6"/>
        <v>10</v>
      </c>
      <c r="O51" s="132">
        <f t="shared" si="7"/>
        <v>0</v>
      </c>
      <c r="P51" s="129">
        <f t="shared" si="8"/>
        <v>19</v>
      </c>
      <c r="Q51" s="132">
        <f t="shared" si="9"/>
        <v>0</v>
      </c>
      <c r="R51" s="340">
        <f t="shared" si="10"/>
        <v>10</v>
      </c>
      <c r="S51" s="341"/>
      <c r="T51" s="340">
        <f t="shared" si="11"/>
        <v>19</v>
      </c>
      <c r="U51" s="341"/>
      <c r="V51" s="340">
        <f t="shared" si="12"/>
        <v>9</v>
      </c>
      <c r="W51" s="342"/>
      <c r="X51" s="181">
        <v>1</v>
      </c>
      <c r="Y51" s="134">
        <f t="shared" si="13"/>
        <v>8</v>
      </c>
      <c r="Z51" s="135" t="str">
        <f t="shared" si="14"/>
        <v/>
      </c>
      <c r="AB51" s="37">
        <f t="shared" si="15"/>
        <v>1</v>
      </c>
      <c r="AC51" s="37">
        <f t="shared" si="21"/>
        <v>1</v>
      </c>
      <c r="AD51" s="37">
        <f t="shared" si="17"/>
        <v>0</v>
      </c>
      <c r="AE51" s="37">
        <f t="shared" si="22"/>
        <v>0</v>
      </c>
      <c r="AF51" s="37">
        <f t="shared" si="18"/>
        <v>1</v>
      </c>
      <c r="AG51" s="37"/>
      <c r="AH51" s="136"/>
    </row>
    <row r="52" spans="1:34" ht="17.5" customHeight="1">
      <c r="A52" s="166" t="s">
        <v>128</v>
      </c>
      <c r="B52" s="126"/>
      <c r="C52" s="127"/>
      <c r="D52" s="169">
        <f>IF(AND(C52&gt;=46,C52&lt;=59),B52+1,B52)</f>
        <v>0</v>
      </c>
      <c r="E52" s="169">
        <f>IF(C52&gt;0,VLOOKUP(C52,$A$7:$H$10,7,TRUE),0)</f>
        <v>0</v>
      </c>
      <c r="F52" s="170" t="str">
        <f t="shared" si="19"/>
        <v/>
      </c>
      <c r="G52" s="171" t="str">
        <f>IF(C52="","",E52)</f>
        <v/>
      </c>
      <c r="H52" s="126"/>
      <c r="I52" s="127"/>
      <c r="J52" s="237">
        <f t="shared" si="3"/>
        <v>0</v>
      </c>
      <c r="K52" s="237" t="e">
        <f>VLOOKUP(#REF!,$A$15:$H$18,7,TRUE)</f>
        <v>#REF!</v>
      </c>
      <c r="L52" s="129" t="str">
        <f t="shared" si="20"/>
        <v/>
      </c>
      <c r="M52" s="130" t="str">
        <f t="shared" si="23"/>
        <v/>
      </c>
      <c r="N52" s="131" t="str">
        <f t="shared" si="6"/>
        <v/>
      </c>
      <c r="O52" s="132" t="str">
        <f t="shared" si="7"/>
        <v/>
      </c>
      <c r="P52" s="129" t="str">
        <f t="shared" si="8"/>
        <v/>
      </c>
      <c r="Q52" s="132" t="str">
        <f t="shared" si="9"/>
        <v/>
      </c>
      <c r="R52" s="337">
        <f t="shared" si="10"/>
        <v>0</v>
      </c>
      <c r="S52" s="338"/>
      <c r="T52" s="337">
        <f t="shared" si="11"/>
        <v>0</v>
      </c>
      <c r="U52" s="338"/>
      <c r="V52" s="337">
        <f t="shared" si="12"/>
        <v>0</v>
      </c>
      <c r="W52" s="339"/>
      <c r="X52" s="181"/>
      <c r="Y52" s="134">
        <f t="shared" si="13"/>
        <v>0</v>
      </c>
      <c r="Z52" s="135" t="str">
        <f t="shared" si="14"/>
        <v/>
      </c>
      <c r="AB52" s="37">
        <f t="shared" si="15"/>
        <v>-7</v>
      </c>
      <c r="AC52" s="37">
        <f t="shared" si="21"/>
        <v>0</v>
      </c>
      <c r="AD52" s="37">
        <f t="shared" si="17"/>
        <v>-8</v>
      </c>
      <c r="AE52" s="37">
        <f t="shared" si="22"/>
        <v>0</v>
      </c>
      <c r="AF52" s="37">
        <f t="shared" si="18"/>
        <v>0</v>
      </c>
      <c r="AG52" s="37"/>
      <c r="AH52" s="136"/>
    </row>
    <row r="53" spans="1:34" ht="17.5" customHeight="1">
      <c r="A53" s="166" t="s">
        <v>129</v>
      </c>
      <c r="B53" s="126"/>
      <c r="C53" s="127"/>
      <c r="D53" s="169">
        <f t="shared" si="0"/>
        <v>0</v>
      </c>
      <c r="E53" s="169">
        <f t="shared" si="1"/>
        <v>0</v>
      </c>
      <c r="F53" s="170" t="str">
        <f t="shared" si="19"/>
        <v/>
      </c>
      <c r="G53" s="171" t="str">
        <f t="shared" si="19"/>
        <v/>
      </c>
      <c r="H53" s="126"/>
      <c r="I53" s="127"/>
      <c r="J53" s="237">
        <f t="shared" si="3"/>
        <v>0</v>
      </c>
      <c r="K53" s="237">
        <f>VLOOKUP(I53,$A$15:$H$18,7,TRUE)</f>
        <v>0</v>
      </c>
      <c r="L53" s="129" t="str">
        <f t="shared" si="20"/>
        <v/>
      </c>
      <c r="M53" s="130" t="str">
        <f t="shared" si="23"/>
        <v/>
      </c>
      <c r="N53" s="131" t="str">
        <f t="shared" si="6"/>
        <v/>
      </c>
      <c r="O53" s="132" t="str">
        <f t="shared" si="7"/>
        <v/>
      </c>
      <c r="P53" s="129" t="str">
        <f t="shared" si="8"/>
        <v/>
      </c>
      <c r="Q53" s="132" t="str">
        <f t="shared" si="9"/>
        <v/>
      </c>
      <c r="R53" s="326">
        <f t="shared" si="10"/>
        <v>0</v>
      </c>
      <c r="S53" s="327"/>
      <c r="T53" s="326">
        <f t="shared" si="11"/>
        <v>0</v>
      </c>
      <c r="U53" s="327"/>
      <c r="V53" s="326">
        <f t="shared" si="12"/>
        <v>0</v>
      </c>
      <c r="W53" s="328"/>
      <c r="X53" s="181"/>
      <c r="Y53" s="134">
        <f t="shared" si="13"/>
        <v>0</v>
      </c>
      <c r="Z53" s="135" t="str">
        <f t="shared" si="14"/>
        <v/>
      </c>
      <c r="AB53" s="37">
        <f t="shared" si="15"/>
        <v>-7</v>
      </c>
      <c r="AC53" s="37">
        <f t="shared" si="21"/>
        <v>0</v>
      </c>
      <c r="AD53" s="37">
        <f t="shared" si="17"/>
        <v>-8</v>
      </c>
      <c r="AE53" s="37">
        <f t="shared" si="22"/>
        <v>0</v>
      </c>
      <c r="AF53" s="37">
        <f t="shared" si="18"/>
        <v>0</v>
      </c>
      <c r="AG53" s="37"/>
      <c r="AH53" s="136"/>
    </row>
    <row r="54" spans="1:34" ht="17.5" customHeight="1">
      <c r="A54" s="166" t="s">
        <v>130</v>
      </c>
      <c r="B54" s="126">
        <v>10</v>
      </c>
      <c r="C54" s="127">
        <v>0</v>
      </c>
      <c r="D54" s="169">
        <f>IF(AND(C54&gt;=46,C54&lt;=59),B54+1,B54)</f>
        <v>10</v>
      </c>
      <c r="E54" s="169">
        <f>IF(C54&gt;0,VLOOKUP(C54,$A$7:$H$10,7,TRUE),0)</f>
        <v>0</v>
      </c>
      <c r="F54" s="170">
        <f t="shared" si="19"/>
        <v>10</v>
      </c>
      <c r="G54" s="171">
        <f>IF(C54="","",E54)</f>
        <v>0</v>
      </c>
      <c r="H54" s="126">
        <v>21</v>
      </c>
      <c r="I54" s="127">
        <v>0</v>
      </c>
      <c r="J54" s="237">
        <f t="shared" si="3"/>
        <v>21</v>
      </c>
      <c r="K54" s="237">
        <f>VLOOKUP(I54,$A$15:$H$18,7,TRUE)</f>
        <v>0</v>
      </c>
      <c r="L54" s="129">
        <f t="shared" si="20"/>
        <v>21</v>
      </c>
      <c r="M54" s="130">
        <f>IF(I54="","",K54)</f>
        <v>0</v>
      </c>
      <c r="N54" s="131">
        <f t="shared" si="6"/>
        <v>10</v>
      </c>
      <c r="O54" s="132">
        <f t="shared" si="7"/>
        <v>0</v>
      </c>
      <c r="P54" s="129">
        <f t="shared" si="8"/>
        <v>21</v>
      </c>
      <c r="Q54" s="132">
        <f t="shared" si="9"/>
        <v>0</v>
      </c>
      <c r="R54" s="326">
        <f t="shared" si="10"/>
        <v>10</v>
      </c>
      <c r="S54" s="327"/>
      <c r="T54" s="326">
        <f t="shared" si="11"/>
        <v>21</v>
      </c>
      <c r="U54" s="327"/>
      <c r="V54" s="326">
        <f t="shared" si="12"/>
        <v>11</v>
      </c>
      <c r="W54" s="328"/>
      <c r="X54" s="181">
        <v>1</v>
      </c>
      <c r="Y54" s="134">
        <f t="shared" si="13"/>
        <v>10</v>
      </c>
      <c r="Z54" s="135">
        <f t="shared" si="14"/>
        <v>2</v>
      </c>
      <c r="AA54" s="161"/>
      <c r="AB54" s="37">
        <f t="shared" si="15"/>
        <v>3</v>
      </c>
      <c r="AC54" s="37">
        <f t="shared" si="21"/>
        <v>3</v>
      </c>
      <c r="AD54" s="37">
        <f t="shared" si="17"/>
        <v>2</v>
      </c>
      <c r="AE54" s="37">
        <f t="shared" si="22"/>
        <v>2</v>
      </c>
      <c r="AF54" s="37">
        <f t="shared" si="18"/>
        <v>1</v>
      </c>
      <c r="AG54" s="37"/>
      <c r="AH54" s="136"/>
    </row>
    <row r="55" spans="1:34" ht="17.5" customHeight="1">
      <c r="A55" s="166" t="s">
        <v>131</v>
      </c>
      <c r="B55" s="126">
        <v>10</v>
      </c>
      <c r="C55" s="127">
        <v>0</v>
      </c>
      <c r="D55" s="169">
        <f t="shared" si="0"/>
        <v>10</v>
      </c>
      <c r="E55" s="169">
        <f t="shared" si="1"/>
        <v>0</v>
      </c>
      <c r="F55" s="170">
        <f t="shared" si="19"/>
        <v>10</v>
      </c>
      <c r="G55" s="171">
        <f t="shared" si="19"/>
        <v>0</v>
      </c>
      <c r="H55" s="126">
        <v>20</v>
      </c>
      <c r="I55" s="127">
        <v>30</v>
      </c>
      <c r="J55" s="237">
        <f t="shared" si="3"/>
        <v>20</v>
      </c>
      <c r="K55" s="237">
        <f t="shared" si="4"/>
        <v>30</v>
      </c>
      <c r="L55" s="129">
        <f t="shared" si="20"/>
        <v>20</v>
      </c>
      <c r="M55" s="130">
        <f t="shared" si="20"/>
        <v>30</v>
      </c>
      <c r="N55" s="131">
        <f t="shared" si="6"/>
        <v>10</v>
      </c>
      <c r="O55" s="132">
        <f t="shared" si="7"/>
        <v>0</v>
      </c>
      <c r="P55" s="129">
        <f t="shared" si="8"/>
        <v>20</v>
      </c>
      <c r="Q55" s="132">
        <f t="shared" si="9"/>
        <v>0.5</v>
      </c>
      <c r="R55" s="326">
        <f t="shared" si="10"/>
        <v>10</v>
      </c>
      <c r="S55" s="327"/>
      <c r="T55" s="326">
        <f t="shared" si="11"/>
        <v>20.5</v>
      </c>
      <c r="U55" s="327"/>
      <c r="V55" s="326">
        <f t="shared" si="12"/>
        <v>10.5</v>
      </c>
      <c r="W55" s="328"/>
      <c r="X55" s="181">
        <v>1</v>
      </c>
      <c r="Y55" s="134">
        <f t="shared" si="13"/>
        <v>9.5</v>
      </c>
      <c r="Z55" s="135">
        <f t="shared" si="14"/>
        <v>1.5</v>
      </c>
      <c r="AB55" s="37">
        <f t="shared" si="15"/>
        <v>2.5</v>
      </c>
      <c r="AC55" s="37">
        <f t="shared" si="21"/>
        <v>2.5</v>
      </c>
      <c r="AD55" s="37">
        <f t="shared" si="17"/>
        <v>1.5</v>
      </c>
      <c r="AE55" s="37">
        <f t="shared" si="22"/>
        <v>1.5</v>
      </c>
      <c r="AF55" s="37">
        <f t="shared" si="18"/>
        <v>1</v>
      </c>
      <c r="AG55" s="37"/>
      <c r="AH55" s="136"/>
    </row>
    <row r="56" spans="1:34" ht="17.5" customHeight="1">
      <c r="A56" s="166" t="s">
        <v>132</v>
      </c>
      <c r="B56" s="126">
        <v>10</v>
      </c>
      <c r="C56" s="127">
        <v>0</v>
      </c>
      <c r="D56" s="169">
        <f t="shared" si="0"/>
        <v>10</v>
      </c>
      <c r="E56" s="169">
        <f t="shared" si="1"/>
        <v>0</v>
      </c>
      <c r="F56" s="170">
        <f t="shared" si="19"/>
        <v>10</v>
      </c>
      <c r="G56" s="171">
        <f t="shared" si="19"/>
        <v>0</v>
      </c>
      <c r="H56" s="126">
        <v>21</v>
      </c>
      <c r="I56" s="127">
        <v>15</v>
      </c>
      <c r="J56" s="237">
        <f t="shared" si="3"/>
        <v>21</v>
      </c>
      <c r="K56" s="237">
        <f t="shared" si="4"/>
        <v>15</v>
      </c>
      <c r="L56" s="129">
        <f t="shared" si="20"/>
        <v>21</v>
      </c>
      <c r="M56" s="130">
        <f t="shared" si="20"/>
        <v>15</v>
      </c>
      <c r="N56" s="131">
        <f t="shared" si="6"/>
        <v>10</v>
      </c>
      <c r="O56" s="132">
        <f t="shared" si="7"/>
        <v>0</v>
      </c>
      <c r="P56" s="129">
        <f t="shared" si="8"/>
        <v>21</v>
      </c>
      <c r="Q56" s="132">
        <f t="shared" si="9"/>
        <v>0.25</v>
      </c>
      <c r="R56" s="326">
        <f t="shared" si="10"/>
        <v>10</v>
      </c>
      <c r="S56" s="327"/>
      <c r="T56" s="326">
        <f t="shared" si="11"/>
        <v>21.25</v>
      </c>
      <c r="U56" s="327"/>
      <c r="V56" s="326">
        <f t="shared" si="12"/>
        <v>11.25</v>
      </c>
      <c r="W56" s="328"/>
      <c r="X56" s="181">
        <v>1</v>
      </c>
      <c r="Y56" s="134">
        <f t="shared" si="13"/>
        <v>10.25</v>
      </c>
      <c r="Z56" s="135">
        <f t="shared" si="14"/>
        <v>2.25</v>
      </c>
      <c r="AB56" s="37">
        <f t="shared" si="15"/>
        <v>3.25</v>
      </c>
      <c r="AC56" s="37">
        <f t="shared" si="21"/>
        <v>3.25</v>
      </c>
      <c r="AD56" s="37">
        <f t="shared" si="17"/>
        <v>2.25</v>
      </c>
      <c r="AE56" s="37">
        <f t="shared" si="22"/>
        <v>2.25</v>
      </c>
      <c r="AF56" s="37">
        <f t="shared" si="18"/>
        <v>1</v>
      </c>
      <c r="AG56" s="37"/>
      <c r="AH56" s="136"/>
    </row>
    <row r="57" spans="1:34" ht="17.5" customHeight="1">
      <c r="A57" s="166" t="s">
        <v>133</v>
      </c>
      <c r="B57" s="126">
        <v>10</v>
      </c>
      <c r="C57" s="127">
        <v>0</v>
      </c>
      <c r="D57" s="169">
        <f t="shared" si="0"/>
        <v>10</v>
      </c>
      <c r="E57" s="169">
        <f t="shared" si="1"/>
        <v>0</v>
      </c>
      <c r="F57" s="170">
        <f t="shared" si="19"/>
        <v>10</v>
      </c>
      <c r="G57" s="171">
        <f t="shared" si="19"/>
        <v>0</v>
      </c>
      <c r="H57" s="126">
        <v>19</v>
      </c>
      <c r="I57" s="127">
        <v>45</v>
      </c>
      <c r="J57" s="237">
        <f t="shared" si="3"/>
        <v>19</v>
      </c>
      <c r="K57" s="237">
        <f t="shared" si="4"/>
        <v>45</v>
      </c>
      <c r="L57" s="129">
        <f t="shared" si="20"/>
        <v>19</v>
      </c>
      <c r="M57" s="130">
        <f t="shared" si="20"/>
        <v>45</v>
      </c>
      <c r="N57" s="131">
        <f t="shared" si="6"/>
        <v>10</v>
      </c>
      <c r="O57" s="132">
        <f t="shared" si="7"/>
        <v>0</v>
      </c>
      <c r="P57" s="129">
        <f t="shared" si="8"/>
        <v>19</v>
      </c>
      <c r="Q57" s="132">
        <f t="shared" si="9"/>
        <v>0.75</v>
      </c>
      <c r="R57" s="326">
        <f t="shared" si="10"/>
        <v>10</v>
      </c>
      <c r="S57" s="327"/>
      <c r="T57" s="326">
        <f t="shared" si="11"/>
        <v>19.75</v>
      </c>
      <c r="U57" s="327"/>
      <c r="V57" s="326">
        <f t="shared" si="12"/>
        <v>9.75</v>
      </c>
      <c r="W57" s="328"/>
      <c r="X57" s="181">
        <v>1</v>
      </c>
      <c r="Y57" s="134">
        <f t="shared" si="13"/>
        <v>8.75</v>
      </c>
      <c r="Z57" s="135">
        <f t="shared" si="14"/>
        <v>0.75</v>
      </c>
      <c r="AB57" s="37">
        <f t="shared" si="15"/>
        <v>1.75</v>
      </c>
      <c r="AC57" s="37">
        <f t="shared" si="21"/>
        <v>1.75</v>
      </c>
      <c r="AD57" s="37">
        <f t="shared" si="17"/>
        <v>0.75</v>
      </c>
      <c r="AE57" s="37">
        <f t="shared" si="22"/>
        <v>0.75</v>
      </c>
      <c r="AF57" s="37">
        <f t="shared" si="18"/>
        <v>1</v>
      </c>
      <c r="AG57" s="37"/>
      <c r="AH57" s="136"/>
    </row>
    <row r="58" spans="1:34" ht="17.5" customHeight="1">
      <c r="A58" s="166" t="s">
        <v>134</v>
      </c>
      <c r="B58" s="126">
        <v>10</v>
      </c>
      <c r="C58" s="127">
        <v>0</v>
      </c>
      <c r="D58" s="169">
        <f t="shared" si="0"/>
        <v>10</v>
      </c>
      <c r="E58" s="169">
        <f t="shared" si="1"/>
        <v>0</v>
      </c>
      <c r="F58" s="170">
        <f t="shared" si="19"/>
        <v>10</v>
      </c>
      <c r="G58" s="171">
        <f t="shared" si="19"/>
        <v>0</v>
      </c>
      <c r="H58" s="126">
        <v>20</v>
      </c>
      <c r="I58" s="127">
        <v>15</v>
      </c>
      <c r="J58" s="237">
        <f t="shared" si="3"/>
        <v>20</v>
      </c>
      <c r="K58" s="237">
        <f t="shared" si="4"/>
        <v>15</v>
      </c>
      <c r="L58" s="129">
        <f t="shared" si="20"/>
        <v>20</v>
      </c>
      <c r="M58" s="130">
        <f t="shared" si="20"/>
        <v>15</v>
      </c>
      <c r="N58" s="131">
        <f t="shared" si="6"/>
        <v>10</v>
      </c>
      <c r="O58" s="132">
        <f t="shared" si="7"/>
        <v>0</v>
      </c>
      <c r="P58" s="129">
        <f t="shared" si="8"/>
        <v>20</v>
      </c>
      <c r="Q58" s="132">
        <f t="shared" si="9"/>
        <v>0.25</v>
      </c>
      <c r="R58" s="340">
        <f t="shared" si="10"/>
        <v>10</v>
      </c>
      <c r="S58" s="341"/>
      <c r="T58" s="340">
        <f t="shared" si="11"/>
        <v>20.25</v>
      </c>
      <c r="U58" s="341"/>
      <c r="V58" s="340">
        <f t="shared" si="12"/>
        <v>10.25</v>
      </c>
      <c r="W58" s="342"/>
      <c r="X58" s="181">
        <v>1</v>
      </c>
      <c r="Y58" s="134">
        <f t="shared" si="13"/>
        <v>9.25</v>
      </c>
      <c r="Z58" s="135">
        <f t="shared" si="14"/>
        <v>1.25</v>
      </c>
      <c r="AB58" s="37">
        <f t="shared" si="15"/>
        <v>2.25</v>
      </c>
      <c r="AC58" s="37">
        <f t="shared" si="21"/>
        <v>2.25</v>
      </c>
      <c r="AD58" s="37">
        <f t="shared" si="17"/>
        <v>1.25</v>
      </c>
      <c r="AE58" s="37">
        <f t="shared" si="22"/>
        <v>1.25</v>
      </c>
      <c r="AF58" s="37">
        <f t="shared" si="18"/>
        <v>1</v>
      </c>
      <c r="AG58" s="37"/>
      <c r="AH58" s="136"/>
    </row>
    <row r="59" spans="1:34" ht="17.5" customHeight="1">
      <c r="A59" s="166" t="s">
        <v>135</v>
      </c>
      <c r="B59" s="126"/>
      <c r="C59" s="127"/>
      <c r="D59" s="169">
        <f t="shared" si="0"/>
        <v>0</v>
      </c>
      <c r="E59" s="169">
        <f t="shared" si="1"/>
        <v>0</v>
      </c>
      <c r="F59" s="170" t="str">
        <f t="shared" si="19"/>
        <v/>
      </c>
      <c r="G59" s="171" t="str">
        <f t="shared" si="19"/>
        <v/>
      </c>
      <c r="H59" s="126"/>
      <c r="I59" s="127"/>
      <c r="J59" s="237">
        <f t="shared" si="3"/>
        <v>0</v>
      </c>
      <c r="K59" s="237">
        <f t="shared" si="4"/>
        <v>0</v>
      </c>
      <c r="L59" s="129" t="str">
        <f t="shared" si="20"/>
        <v/>
      </c>
      <c r="M59" s="130" t="str">
        <f t="shared" si="20"/>
        <v/>
      </c>
      <c r="N59" s="131" t="str">
        <f t="shared" si="6"/>
        <v/>
      </c>
      <c r="O59" s="132" t="str">
        <f t="shared" si="7"/>
        <v/>
      </c>
      <c r="P59" s="129" t="str">
        <f t="shared" si="8"/>
        <v/>
      </c>
      <c r="Q59" s="132" t="str">
        <f t="shared" si="9"/>
        <v/>
      </c>
      <c r="R59" s="326">
        <f t="shared" si="10"/>
        <v>0</v>
      </c>
      <c r="S59" s="327"/>
      <c r="T59" s="326">
        <f t="shared" si="11"/>
        <v>0</v>
      </c>
      <c r="U59" s="327"/>
      <c r="V59" s="326">
        <f t="shared" si="12"/>
        <v>0</v>
      </c>
      <c r="W59" s="328"/>
      <c r="X59" s="181"/>
      <c r="Y59" s="134">
        <f t="shared" si="13"/>
        <v>0</v>
      </c>
      <c r="Z59" s="135" t="str">
        <f t="shared" si="14"/>
        <v/>
      </c>
      <c r="AB59" s="37">
        <f t="shared" si="15"/>
        <v>-7</v>
      </c>
      <c r="AC59" s="37">
        <f t="shared" si="21"/>
        <v>0</v>
      </c>
      <c r="AD59" s="37">
        <f t="shared" si="17"/>
        <v>-8</v>
      </c>
      <c r="AE59" s="37">
        <f t="shared" si="22"/>
        <v>0</v>
      </c>
      <c r="AF59" s="37">
        <f t="shared" si="18"/>
        <v>0</v>
      </c>
      <c r="AG59" s="37"/>
      <c r="AH59" s="136"/>
    </row>
    <row r="60" spans="1:34" ht="17.5" customHeight="1">
      <c r="A60" s="166" t="s">
        <v>136</v>
      </c>
      <c r="B60" s="126"/>
      <c r="C60" s="127"/>
      <c r="D60" s="169">
        <f t="shared" si="0"/>
        <v>0</v>
      </c>
      <c r="E60" s="169">
        <f t="shared" si="1"/>
        <v>0</v>
      </c>
      <c r="F60" s="170" t="str">
        <f t="shared" si="19"/>
        <v/>
      </c>
      <c r="G60" s="171" t="str">
        <f t="shared" si="19"/>
        <v/>
      </c>
      <c r="H60" s="167"/>
      <c r="I60" s="168"/>
      <c r="J60" s="237">
        <f t="shared" si="3"/>
        <v>0</v>
      </c>
      <c r="K60" s="237">
        <f t="shared" si="4"/>
        <v>0</v>
      </c>
      <c r="L60" s="129" t="str">
        <f t="shared" si="20"/>
        <v/>
      </c>
      <c r="M60" s="130" t="str">
        <f t="shared" si="20"/>
        <v/>
      </c>
      <c r="N60" s="131" t="str">
        <f t="shared" si="6"/>
        <v/>
      </c>
      <c r="O60" s="132" t="str">
        <f t="shared" si="7"/>
        <v/>
      </c>
      <c r="P60" s="129" t="str">
        <f t="shared" si="8"/>
        <v/>
      </c>
      <c r="Q60" s="132" t="str">
        <f t="shared" si="9"/>
        <v/>
      </c>
      <c r="R60" s="326">
        <f t="shared" si="10"/>
        <v>0</v>
      </c>
      <c r="S60" s="327"/>
      <c r="T60" s="326">
        <f t="shared" si="11"/>
        <v>0</v>
      </c>
      <c r="U60" s="327"/>
      <c r="V60" s="326">
        <f t="shared" si="12"/>
        <v>0</v>
      </c>
      <c r="W60" s="328"/>
      <c r="X60" s="181"/>
      <c r="Y60" s="134">
        <f t="shared" si="13"/>
        <v>0</v>
      </c>
      <c r="Z60" s="135" t="str">
        <f t="shared" si="14"/>
        <v/>
      </c>
      <c r="AB60" s="37">
        <f t="shared" si="15"/>
        <v>-7</v>
      </c>
      <c r="AC60" s="37">
        <f t="shared" si="21"/>
        <v>0</v>
      </c>
      <c r="AD60" s="37">
        <f t="shared" si="17"/>
        <v>-8</v>
      </c>
      <c r="AE60" s="37">
        <f t="shared" si="22"/>
        <v>0</v>
      </c>
      <c r="AF60" s="37">
        <f t="shared" si="18"/>
        <v>0</v>
      </c>
      <c r="AG60" s="37"/>
      <c r="AH60" s="136"/>
    </row>
    <row r="61" spans="1:34" ht="17.5" customHeight="1" thickBot="1">
      <c r="A61" s="175"/>
      <c r="B61" s="126"/>
      <c r="C61" s="127"/>
      <c r="D61" s="178">
        <f t="shared" si="0"/>
        <v>0</v>
      </c>
      <c r="E61" s="178">
        <f t="shared" si="1"/>
        <v>0</v>
      </c>
      <c r="F61" s="179" t="str">
        <f t="shared" si="19"/>
        <v/>
      </c>
      <c r="G61" s="180" t="str">
        <f t="shared" si="19"/>
        <v/>
      </c>
      <c r="H61" s="176"/>
      <c r="I61" s="177"/>
      <c r="J61" s="163">
        <f t="shared" si="3"/>
        <v>0</v>
      </c>
      <c r="K61" s="163">
        <f t="shared" si="4"/>
        <v>0</v>
      </c>
      <c r="L61" s="164" t="str">
        <f t="shared" si="20"/>
        <v/>
      </c>
      <c r="M61" s="165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81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205.75</v>
      </c>
      <c r="W62" s="354"/>
      <c r="X62" s="138">
        <f>SUM(X30:X61)</f>
        <v>20</v>
      </c>
      <c r="Y62" s="139">
        <f>SUM(Y30:Y61)</f>
        <v>185.75</v>
      </c>
      <c r="Z62" s="140">
        <f>SUM(Z30:Z61)</f>
        <v>25.75</v>
      </c>
      <c r="AA62" s="154">
        <f>SUM(AA30:AA61)</f>
        <v>0.25</v>
      </c>
    </row>
    <row r="63" spans="1:34" ht="24" customHeight="1">
      <c r="X63" s="355" t="s">
        <v>137</v>
      </c>
      <c r="Y63" s="355"/>
      <c r="Z63" s="141">
        <f>Y62-Z62-Z67</f>
        <v>160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25.75</v>
      </c>
      <c r="AA65" s="143"/>
    </row>
    <row r="66" spans="24:27" ht="24" customHeight="1">
      <c r="X66" s="349" t="s">
        <v>140</v>
      </c>
      <c r="Y66" s="349"/>
      <c r="Z66" s="37">
        <f>AA62</f>
        <v>0.25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B3:C3"/>
    <mergeCell ref="S3:T3"/>
    <mergeCell ref="U3:V3"/>
    <mergeCell ref="X3:Y3"/>
    <mergeCell ref="A6:F6"/>
    <mergeCell ref="G6:H6"/>
    <mergeCell ref="R6:T7"/>
    <mergeCell ref="U6:W7"/>
    <mergeCell ref="X6:Y7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E5CA-B027-491D-88EB-330EB305BF80}">
  <sheetPr>
    <pageSetUpPr fitToPage="1"/>
  </sheetPr>
  <dimension ref="A1:AI70"/>
  <sheetViews>
    <sheetView topLeftCell="A24" zoomScaleNormal="100" workbookViewId="0">
      <selection activeCell="AI40" sqref="AI40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160</v>
      </c>
    </row>
    <row r="2" spans="1:34" ht="18" customHeight="1" thickBot="1">
      <c r="A2" s="5" t="s">
        <v>76</v>
      </c>
      <c r="H2" s="2" t="s">
        <v>146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102">
        <v>225000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311257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1406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1758</v>
      </c>
      <c r="V8" s="255"/>
      <c r="W8" s="255"/>
      <c r="X8" s="253" t="s">
        <v>86</v>
      </c>
      <c r="Y8" s="253"/>
      <c r="Z8" s="258">
        <f>ROUNDUP(U8*Z65,0)</f>
        <v>55377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352</v>
      </c>
      <c r="V10" s="255"/>
      <c r="W10" s="255"/>
      <c r="X10" s="253" t="s">
        <v>88</v>
      </c>
      <c r="Y10" s="253"/>
      <c r="Z10" s="258">
        <f>ROUNDUP(U10*Z66,0)</f>
        <v>880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1899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22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44713</v>
      </c>
      <c r="B30" s="126">
        <v>10</v>
      </c>
      <c r="C30" s="127">
        <v>0</v>
      </c>
      <c r="D30" s="235">
        <f t="shared" ref="D30:D61" si="0">IF(AND(C30&gt;=46,C30&lt;=59),B30+1,B30)</f>
        <v>10</v>
      </c>
      <c r="E30" s="235">
        <f t="shared" ref="E30:E61" si="1">IF(C30&gt;0,VLOOKUP(C30,$A$7:$H$10,7,TRUE),0)</f>
        <v>0</v>
      </c>
      <c r="F30" s="129">
        <f t="shared" ref="F30:G45" si="2">IF(B30="","",D30)</f>
        <v>10</v>
      </c>
      <c r="G30" s="130">
        <f t="shared" si="2"/>
        <v>0</v>
      </c>
      <c r="H30" s="126">
        <v>20</v>
      </c>
      <c r="I30" s="127">
        <v>30</v>
      </c>
      <c r="J30" s="235">
        <f t="shared" ref="J30:J61" si="3">H30</f>
        <v>20</v>
      </c>
      <c r="K30" s="235">
        <f t="shared" ref="K30:K61" si="4">VLOOKUP(I30,$A$15:$H$18,7,TRUE)</f>
        <v>30</v>
      </c>
      <c r="L30" s="129">
        <f t="shared" ref="L30:M45" si="5">IF(H30="","",J30)</f>
        <v>20</v>
      </c>
      <c r="M30" s="130">
        <f t="shared" si="5"/>
        <v>30</v>
      </c>
      <c r="N30" s="131">
        <f t="shared" ref="N30:N61" si="6">F30</f>
        <v>10</v>
      </c>
      <c r="O30" s="132">
        <f t="shared" ref="O30:O61" si="7">IF(G30="","",IF(G30&gt;1,VLOOKUP(G30,$A$7:$L$11,9,TRUE),0))</f>
        <v>0</v>
      </c>
      <c r="P30" s="129">
        <f t="shared" ref="P30:P61" si="8">L30</f>
        <v>20</v>
      </c>
      <c r="Q30" s="132">
        <f t="shared" ref="Q30:Q61" si="9">IF(M30="","",IF(M30&gt;1,VLOOKUP(M30,$A$7:$L$11,9,TRUE),0))</f>
        <v>0.5</v>
      </c>
      <c r="R30" s="323">
        <f t="shared" ref="R30:R61" si="10">SUM(N30,O30)</f>
        <v>10</v>
      </c>
      <c r="S30" s="324"/>
      <c r="T30" s="323">
        <f t="shared" ref="T30:T61" si="11">SUM(P30:Q30)</f>
        <v>20.5</v>
      </c>
      <c r="U30" s="324"/>
      <c r="V30" s="323">
        <f t="shared" ref="V30:V61" si="12">T30-R30</f>
        <v>10.5</v>
      </c>
      <c r="W30" s="325"/>
      <c r="X30" s="181">
        <v>1</v>
      </c>
      <c r="Y30" s="134">
        <f t="shared" ref="Y30:Y61" si="13">V30-X30</f>
        <v>9.5</v>
      </c>
      <c r="Z30" s="135">
        <f t="shared" ref="Z30:Z61" si="14">IF(AE30&gt;0,AE30,"")</f>
        <v>1.5</v>
      </c>
      <c r="AB30" s="37">
        <f t="shared" ref="AB30:AB61" si="15">Y30-7</f>
        <v>2.5</v>
      </c>
      <c r="AC30" s="37">
        <f t="shared" ref="AC30:AE45" si="16">IF(AB30&lt;0,0,AB30)</f>
        <v>2.5</v>
      </c>
      <c r="AD30" s="37">
        <f>AB30-1</f>
        <v>1.5</v>
      </c>
      <c r="AE30" s="37">
        <f t="shared" si="16"/>
        <v>1.5</v>
      </c>
      <c r="AF30" s="37">
        <f>AC30-AE30</f>
        <v>1</v>
      </c>
      <c r="AG30" s="37"/>
      <c r="AH30" s="136"/>
      <c r="AI30" s="137"/>
    </row>
    <row r="31" spans="1:35" ht="17.5" customHeight="1">
      <c r="A31" s="38" t="s">
        <v>107</v>
      </c>
      <c r="B31" s="126">
        <v>10</v>
      </c>
      <c r="C31" s="127">
        <v>0</v>
      </c>
      <c r="D31" s="235">
        <f t="shared" si="0"/>
        <v>10</v>
      </c>
      <c r="E31" s="235">
        <f t="shared" si="1"/>
        <v>0</v>
      </c>
      <c r="F31" s="129">
        <f t="shared" si="2"/>
        <v>10</v>
      </c>
      <c r="G31" s="130">
        <f t="shared" si="2"/>
        <v>0</v>
      </c>
      <c r="H31" s="126">
        <v>20</v>
      </c>
      <c r="I31" s="127">
        <v>30</v>
      </c>
      <c r="J31" s="235">
        <f t="shared" si="3"/>
        <v>20</v>
      </c>
      <c r="K31" s="235">
        <f t="shared" si="4"/>
        <v>30</v>
      </c>
      <c r="L31" s="129">
        <f t="shared" si="5"/>
        <v>20</v>
      </c>
      <c r="M31" s="130">
        <f t="shared" si="5"/>
        <v>30</v>
      </c>
      <c r="N31" s="131">
        <f t="shared" si="6"/>
        <v>10</v>
      </c>
      <c r="O31" s="132">
        <f t="shared" si="7"/>
        <v>0</v>
      </c>
      <c r="P31" s="129">
        <f t="shared" si="8"/>
        <v>20</v>
      </c>
      <c r="Q31" s="132">
        <f t="shared" si="9"/>
        <v>0.5</v>
      </c>
      <c r="R31" s="326">
        <f t="shared" si="10"/>
        <v>10</v>
      </c>
      <c r="S31" s="327"/>
      <c r="T31" s="326">
        <f t="shared" si="11"/>
        <v>20.5</v>
      </c>
      <c r="U31" s="327"/>
      <c r="V31" s="326">
        <f t="shared" si="12"/>
        <v>10.5</v>
      </c>
      <c r="W31" s="328"/>
      <c r="X31" s="181">
        <v>1</v>
      </c>
      <c r="Y31" s="134">
        <f t="shared" si="13"/>
        <v>9.5</v>
      </c>
      <c r="Z31" s="135">
        <f t="shared" si="14"/>
        <v>1.5</v>
      </c>
      <c r="AB31" s="37">
        <f t="shared" si="15"/>
        <v>2.5</v>
      </c>
      <c r="AC31" s="37">
        <f t="shared" si="16"/>
        <v>2.5</v>
      </c>
      <c r="AD31" s="37">
        <f t="shared" ref="AD31:AD61" si="17">AB31-1</f>
        <v>1.5</v>
      </c>
      <c r="AE31" s="37">
        <f t="shared" si="16"/>
        <v>1.5</v>
      </c>
      <c r="AF31" s="37">
        <f t="shared" ref="AF31:AF61" si="18">AC31-AE31</f>
        <v>1</v>
      </c>
      <c r="AG31" s="37"/>
      <c r="AH31" s="136"/>
    </row>
    <row r="32" spans="1:35" ht="17.5" customHeight="1">
      <c r="A32" s="38" t="s">
        <v>108</v>
      </c>
      <c r="B32" s="126">
        <v>10</v>
      </c>
      <c r="C32" s="127">
        <v>0</v>
      </c>
      <c r="D32" s="235">
        <f t="shared" si="0"/>
        <v>10</v>
      </c>
      <c r="E32" s="235">
        <f t="shared" si="1"/>
        <v>0</v>
      </c>
      <c r="F32" s="129">
        <f t="shared" si="2"/>
        <v>10</v>
      </c>
      <c r="G32" s="130">
        <f t="shared" si="2"/>
        <v>0</v>
      </c>
      <c r="H32" s="126">
        <v>21</v>
      </c>
      <c r="I32" s="127">
        <v>30</v>
      </c>
      <c r="J32" s="235">
        <f t="shared" si="3"/>
        <v>21</v>
      </c>
      <c r="K32" s="235">
        <f t="shared" si="4"/>
        <v>30</v>
      </c>
      <c r="L32" s="129">
        <f t="shared" si="5"/>
        <v>21</v>
      </c>
      <c r="M32" s="130">
        <f t="shared" si="5"/>
        <v>30</v>
      </c>
      <c r="N32" s="131">
        <f t="shared" si="6"/>
        <v>10</v>
      </c>
      <c r="O32" s="132">
        <f t="shared" si="7"/>
        <v>0</v>
      </c>
      <c r="P32" s="129">
        <f t="shared" si="8"/>
        <v>21</v>
      </c>
      <c r="Q32" s="132">
        <f t="shared" si="9"/>
        <v>0.5</v>
      </c>
      <c r="R32" s="340">
        <f t="shared" si="10"/>
        <v>10</v>
      </c>
      <c r="S32" s="341"/>
      <c r="T32" s="340">
        <f t="shared" si="11"/>
        <v>21.5</v>
      </c>
      <c r="U32" s="341"/>
      <c r="V32" s="340">
        <f t="shared" si="12"/>
        <v>11.5</v>
      </c>
      <c r="W32" s="342"/>
      <c r="X32" s="181">
        <v>1</v>
      </c>
      <c r="Y32" s="134">
        <f t="shared" si="13"/>
        <v>10.5</v>
      </c>
      <c r="Z32" s="135">
        <f t="shared" si="14"/>
        <v>2.5</v>
      </c>
      <c r="AB32" s="37">
        <f t="shared" si="15"/>
        <v>3.5</v>
      </c>
      <c r="AC32" s="37">
        <f t="shared" si="16"/>
        <v>3.5</v>
      </c>
      <c r="AD32" s="37">
        <f t="shared" si="17"/>
        <v>2.5</v>
      </c>
      <c r="AE32" s="37">
        <f t="shared" si="16"/>
        <v>2.5</v>
      </c>
      <c r="AF32" s="37">
        <f t="shared" si="18"/>
        <v>1</v>
      </c>
      <c r="AG32" s="37"/>
      <c r="AH32" s="136"/>
    </row>
    <row r="33" spans="1:34" ht="17.5" customHeight="1">
      <c r="A33" s="232" t="s">
        <v>109</v>
      </c>
      <c r="B33" s="126"/>
      <c r="C33" s="127"/>
      <c r="D33" s="222">
        <f t="shared" si="0"/>
        <v>0</v>
      </c>
      <c r="E33" s="222">
        <f t="shared" si="1"/>
        <v>0</v>
      </c>
      <c r="F33" s="170" t="str">
        <f t="shared" si="2"/>
        <v/>
      </c>
      <c r="G33" s="171" t="str">
        <f t="shared" si="2"/>
        <v/>
      </c>
      <c r="H33" s="126"/>
      <c r="I33" s="127"/>
      <c r="J33" s="222">
        <f t="shared" si="3"/>
        <v>0</v>
      </c>
      <c r="K33" s="222">
        <f t="shared" si="4"/>
        <v>0</v>
      </c>
      <c r="L33" s="170" t="str">
        <f t="shared" si="5"/>
        <v/>
      </c>
      <c r="M33" s="171" t="str">
        <f t="shared" si="5"/>
        <v/>
      </c>
      <c r="N33" s="227" t="str">
        <f t="shared" si="6"/>
        <v/>
      </c>
      <c r="O33" s="228" t="str">
        <f t="shared" si="7"/>
        <v/>
      </c>
      <c r="P33" s="223" t="str">
        <f t="shared" si="8"/>
        <v/>
      </c>
      <c r="Q33" s="228" t="str">
        <f t="shared" si="9"/>
        <v/>
      </c>
      <c r="R33" s="343">
        <f t="shared" si="10"/>
        <v>0</v>
      </c>
      <c r="S33" s="344"/>
      <c r="T33" s="343">
        <f t="shared" si="11"/>
        <v>0</v>
      </c>
      <c r="U33" s="344"/>
      <c r="V33" s="343">
        <f t="shared" si="12"/>
        <v>0</v>
      </c>
      <c r="W33" s="345"/>
      <c r="X33" s="181"/>
      <c r="Y33" s="234">
        <f t="shared" si="13"/>
        <v>0</v>
      </c>
      <c r="Z33" s="236" t="str">
        <f t="shared" si="14"/>
        <v/>
      </c>
      <c r="AB33" s="37">
        <f t="shared" si="15"/>
        <v>-7</v>
      </c>
      <c r="AC33" s="37">
        <f t="shared" si="16"/>
        <v>0</v>
      </c>
      <c r="AD33" s="37">
        <f t="shared" si="17"/>
        <v>-8</v>
      </c>
      <c r="AE33" s="37">
        <f t="shared" si="16"/>
        <v>0</v>
      </c>
      <c r="AF33" s="37">
        <f t="shared" si="18"/>
        <v>0</v>
      </c>
      <c r="AG33" s="37"/>
      <c r="AH33" s="217"/>
    </row>
    <row r="34" spans="1:34" ht="17.5" customHeight="1">
      <c r="A34" s="38" t="s">
        <v>110</v>
      </c>
      <c r="B34" s="126"/>
      <c r="C34" s="127"/>
      <c r="D34" s="235">
        <f t="shared" si="0"/>
        <v>0</v>
      </c>
      <c r="E34" s="235">
        <f t="shared" si="1"/>
        <v>0</v>
      </c>
      <c r="F34" s="129" t="str">
        <f t="shared" si="2"/>
        <v/>
      </c>
      <c r="G34" s="130" t="str">
        <f t="shared" si="2"/>
        <v/>
      </c>
      <c r="H34" s="126"/>
      <c r="I34" s="127"/>
      <c r="J34" s="235">
        <f t="shared" si="3"/>
        <v>0</v>
      </c>
      <c r="K34" s="235">
        <f t="shared" si="4"/>
        <v>0</v>
      </c>
      <c r="L34" s="129" t="str">
        <f t="shared" si="5"/>
        <v/>
      </c>
      <c r="M34" s="130" t="str">
        <f t="shared" si="5"/>
        <v/>
      </c>
      <c r="N34" s="131" t="str">
        <f t="shared" si="6"/>
        <v/>
      </c>
      <c r="O34" s="132" t="str">
        <f t="shared" si="7"/>
        <v/>
      </c>
      <c r="P34" s="129" t="str">
        <f t="shared" si="8"/>
        <v/>
      </c>
      <c r="Q34" s="132" t="str">
        <f t="shared" si="9"/>
        <v/>
      </c>
      <c r="R34" s="337">
        <f t="shared" si="10"/>
        <v>0</v>
      </c>
      <c r="S34" s="338"/>
      <c r="T34" s="337">
        <f t="shared" si="11"/>
        <v>0</v>
      </c>
      <c r="U34" s="338"/>
      <c r="V34" s="337">
        <f t="shared" si="12"/>
        <v>0</v>
      </c>
      <c r="W34" s="339"/>
      <c r="X34" s="181"/>
      <c r="Y34" s="134">
        <f t="shared" si="13"/>
        <v>0</v>
      </c>
      <c r="Z34" s="135" t="str">
        <f t="shared" si="14"/>
        <v/>
      </c>
      <c r="AB34" s="37">
        <f t="shared" si="15"/>
        <v>-7</v>
      </c>
      <c r="AC34" s="37">
        <f t="shared" si="16"/>
        <v>0</v>
      </c>
      <c r="AD34" s="37">
        <f t="shared" si="17"/>
        <v>-8</v>
      </c>
      <c r="AE34" s="37">
        <f t="shared" si="16"/>
        <v>0</v>
      </c>
      <c r="AF34" s="37">
        <f t="shared" si="18"/>
        <v>0</v>
      </c>
      <c r="AG34" s="37"/>
      <c r="AH34" s="136"/>
    </row>
    <row r="35" spans="1:34" ht="17.5" customHeight="1">
      <c r="A35" s="38" t="s">
        <v>111</v>
      </c>
      <c r="B35" s="126">
        <v>10</v>
      </c>
      <c r="C35" s="127">
        <v>0</v>
      </c>
      <c r="D35" s="235">
        <f t="shared" si="0"/>
        <v>10</v>
      </c>
      <c r="E35" s="235">
        <f t="shared" si="1"/>
        <v>0</v>
      </c>
      <c r="F35" s="129">
        <f t="shared" si="2"/>
        <v>10</v>
      </c>
      <c r="G35" s="130">
        <f t="shared" si="2"/>
        <v>0</v>
      </c>
      <c r="H35" s="126">
        <v>19</v>
      </c>
      <c r="I35" s="127">
        <v>0</v>
      </c>
      <c r="J35" s="235">
        <f t="shared" si="3"/>
        <v>19</v>
      </c>
      <c r="K35" s="235">
        <f t="shared" si="4"/>
        <v>0</v>
      </c>
      <c r="L35" s="129">
        <f t="shared" si="5"/>
        <v>19</v>
      </c>
      <c r="M35" s="130">
        <f t="shared" si="5"/>
        <v>0</v>
      </c>
      <c r="N35" s="131">
        <f t="shared" si="6"/>
        <v>10</v>
      </c>
      <c r="O35" s="132">
        <f t="shared" si="7"/>
        <v>0</v>
      </c>
      <c r="P35" s="129">
        <f t="shared" si="8"/>
        <v>19</v>
      </c>
      <c r="Q35" s="132">
        <f t="shared" si="9"/>
        <v>0</v>
      </c>
      <c r="R35" s="326">
        <f t="shared" si="10"/>
        <v>10</v>
      </c>
      <c r="S35" s="327"/>
      <c r="T35" s="326">
        <f t="shared" si="11"/>
        <v>19</v>
      </c>
      <c r="U35" s="327"/>
      <c r="V35" s="326">
        <f t="shared" si="12"/>
        <v>9</v>
      </c>
      <c r="W35" s="328"/>
      <c r="X35" s="181">
        <v>1</v>
      </c>
      <c r="Y35" s="134">
        <f t="shared" si="13"/>
        <v>8</v>
      </c>
      <c r="Z35" s="135" t="str">
        <f t="shared" si="14"/>
        <v/>
      </c>
      <c r="AB35" s="37">
        <f t="shared" si="15"/>
        <v>1</v>
      </c>
      <c r="AC35" s="37">
        <f t="shared" si="16"/>
        <v>1</v>
      </c>
      <c r="AD35" s="37">
        <f t="shared" si="17"/>
        <v>0</v>
      </c>
      <c r="AE35" s="37">
        <f t="shared" si="16"/>
        <v>0</v>
      </c>
      <c r="AF35" s="37">
        <f t="shared" si="18"/>
        <v>1</v>
      </c>
      <c r="AG35" s="37"/>
      <c r="AH35" s="136"/>
    </row>
    <row r="36" spans="1:34" ht="17.5" customHeight="1">
      <c r="A36" s="38" t="s">
        <v>112</v>
      </c>
      <c r="B36" s="126">
        <v>10</v>
      </c>
      <c r="C36" s="127">
        <v>0</v>
      </c>
      <c r="D36" s="185">
        <f t="shared" si="0"/>
        <v>10</v>
      </c>
      <c r="E36" s="185">
        <f t="shared" si="1"/>
        <v>0</v>
      </c>
      <c r="F36" s="186">
        <f t="shared" si="2"/>
        <v>10</v>
      </c>
      <c r="G36" s="187">
        <f t="shared" si="2"/>
        <v>0</v>
      </c>
      <c r="H36" s="126">
        <v>20</v>
      </c>
      <c r="I36" s="127">
        <v>30</v>
      </c>
      <c r="J36" s="235">
        <f t="shared" si="3"/>
        <v>20</v>
      </c>
      <c r="K36" s="235">
        <f t="shared" si="4"/>
        <v>30</v>
      </c>
      <c r="L36" s="129">
        <f t="shared" si="5"/>
        <v>20</v>
      </c>
      <c r="M36" s="130">
        <f t="shared" si="5"/>
        <v>30</v>
      </c>
      <c r="N36" s="131">
        <f t="shared" si="6"/>
        <v>10</v>
      </c>
      <c r="O36" s="132">
        <f t="shared" si="7"/>
        <v>0</v>
      </c>
      <c r="P36" s="129">
        <f t="shared" si="8"/>
        <v>20</v>
      </c>
      <c r="Q36" s="132">
        <f t="shared" si="9"/>
        <v>0.5</v>
      </c>
      <c r="R36" s="326">
        <f t="shared" si="10"/>
        <v>10</v>
      </c>
      <c r="S36" s="327"/>
      <c r="T36" s="326">
        <f t="shared" si="11"/>
        <v>20.5</v>
      </c>
      <c r="U36" s="327"/>
      <c r="V36" s="326">
        <f t="shared" si="12"/>
        <v>10.5</v>
      </c>
      <c r="W36" s="328"/>
      <c r="X36" s="181">
        <v>1</v>
      </c>
      <c r="Y36" s="134">
        <f t="shared" si="13"/>
        <v>9.5</v>
      </c>
      <c r="Z36" s="135">
        <f t="shared" si="14"/>
        <v>1.5</v>
      </c>
      <c r="AA36" s="160"/>
      <c r="AB36" s="37">
        <f t="shared" si="15"/>
        <v>2.5</v>
      </c>
      <c r="AC36" s="37">
        <f t="shared" si="16"/>
        <v>2.5</v>
      </c>
      <c r="AD36" s="37">
        <f t="shared" si="17"/>
        <v>1.5</v>
      </c>
      <c r="AE36" s="37">
        <f t="shared" si="16"/>
        <v>1.5</v>
      </c>
      <c r="AF36" s="37">
        <f t="shared" si="18"/>
        <v>1</v>
      </c>
      <c r="AG36" s="37"/>
      <c r="AH36" s="136"/>
    </row>
    <row r="37" spans="1:34" ht="17.5" customHeight="1">
      <c r="A37" s="166" t="s">
        <v>113</v>
      </c>
      <c r="B37" s="126">
        <v>10</v>
      </c>
      <c r="C37" s="127">
        <v>0</v>
      </c>
      <c r="D37" s="169">
        <f t="shared" si="0"/>
        <v>10</v>
      </c>
      <c r="E37" s="169">
        <f t="shared" si="1"/>
        <v>0</v>
      </c>
      <c r="F37" s="170">
        <f t="shared" si="2"/>
        <v>10</v>
      </c>
      <c r="G37" s="171">
        <f t="shared" si="2"/>
        <v>0</v>
      </c>
      <c r="H37" s="126">
        <v>20</v>
      </c>
      <c r="I37" s="127">
        <v>30</v>
      </c>
      <c r="J37" s="235">
        <f t="shared" si="3"/>
        <v>20</v>
      </c>
      <c r="K37" s="235">
        <f t="shared" si="4"/>
        <v>30</v>
      </c>
      <c r="L37" s="129">
        <f t="shared" si="5"/>
        <v>20</v>
      </c>
      <c r="M37" s="130">
        <f t="shared" si="5"/>
        <v>30</v>
      </c>
      <c r="N37" s="131">
        <f t="shared" si="6"/>
        <v>10</v>
      </c>
      <c r="O37" s="132">
        <f t="shared" si="7"/>
        <v>0</v>
      </c>
      <c r="P37" s="129">
        <f t="shared" si="8"/>
        <v>20</v>
      </c>
      <c r="Q37" s="132">
        <f t="shared" si="9"/>
        <v>0.5</v>
      </c>
      <c r="R37" s="340">
        <f t="shared" si="10"/>
        <v>10</v>
      </c>
      <c r="S37" s="341"/>
      <c r="T37" s="340">
        <f t="shared" si="11"/>
        <v>20.5</v>
      </c>
      <c r="U37" s="341"/>
      <c r="V37" s="340">
        <f t="shared" si="12"/>
        <v>10.5</v>
      </c>
      <c r="W37" s="342"/>
      <c r="X37" s="181">
        <v>1</v>
      </c>
      <c r="Y37" s="134">
        <f t="shared" si="13"/>
        <v>9.5</v>
      </c>
      <c r="Z37" s="135">
        <f t="shared" si="14"/>
        <v>1.5</v>
      </c>
      <c r="AA37" s="161"/>
      <c r="AB37" s="37">
        <f t="shared" si="15"/>
        <v>2.5</v>
      </c>
      <c r="AC37" s="37">
        <f t="shared" si="16"/>
        <v>2.5</v>
      </c>
      <c r="AD37" s="37">
        <f t="shared" si="17"/>
        <v>1.5</v>
      </c>
      <c r="AE37" s="37">
        <f t="shared" si="16"/>
        <v>1.5</v>
      </c>
      <c r="AF37" s="37">
        <f t="shared" si="18"/>
        <v>1</v>
      </c>
      <c r="AG37" s="37"/>
      <c r="AH37" s="136"/>
    </row>
    <row r="38" spans="1:34" ht="17.5" customHeight="1">
      <c r="A38" s="166" t="s">
        <v>114</v>
      </c>
      <c r="B38" s="126">
        <v>10</v>
      </c>
      <c r="C38" s="127">
        <v>0</v>
      </c>
      <c r="D38" s="169">
        <f t="shared" si="0"/>
        <v>10</v>
      </c>
      <c r="E38" s="169">
        <f t="shared" si="1"/>
        <v>0</v>
      </c>
      <c r="F38" s="170">
        <f t="shared" si="2"/>
        <v>10</v>
      </c>
      <c r="G38" s="171">
        <f t="shared" si="2"/>
        <v>0</v>
      </c>
      <c r="H38" s="126">
        <v>20</v>
      </c>
      <c r="I38" s="127">
        <v>30</v>
      </c>
      <c r="J38" s="235">
        <f t="shared" si="3"/>
        <v>20</v>
      </c>
      <c r="K38" s="235">
        <f t="shared" si="4"/>
        <v>30</v>
      </c>
      <c r="L38" s="129">
        <f t="shared" si="5"/>
        <v>20</v>
      </c>
      <c r="M38" s="130">
        <f t="shared" si="5"/>
        <v>30</v>
      </c>
      <c r="N38" s="131">
        <f t="shared" si="6"/>
        <v>10</v>
      </c>
      <c r="O38" s="132">
        <f t="shared" si="7"/>
        <v>0</v>
      </c>
      <c r="P38" s="129">
        <f t="shared" si="8"/>
        <v>20</v>
      </c>
      <c r="Q38" s="132">
        <f t="shared" si="9"/>
        <v>0.5</v>
      </c>
      <c r="R38" s="337">
        <f t="shared" si="10"/>
        <v>10</v>
      </c>
      <c r="S38" s="338"/>
      <c r="T38" s="337">
        <f t="shared" si="11"/>
        <v>20.5</v>
      </c>
      <c r="U38" s="338"/>
      <c r="V38" s="337">
        <f t="shared" si="12"/>
        <v>10.5</v>
      </c>
      <c r="W38" s="339"/>
      <c r="X38" s="181">
        <v>1</v>
      </c>
      <c r="Y38" s="134">
        <f t="shared" si="13"/>
        <v>9.5</v>
      </c>
      <c r="Z38" s="135">
        <f t="shared" si="14"/>
        <v>1.5</v>
      </c>
      <c r="AA38" s="161"/>
      <c r="AB38" s="37">
        <f t="shared" si="15"/>
        <v>2.5</v>
      </c>
      <c r="AC38" s="37">
        <f t="shared" si="16"/>
        <v>2.5</v>
      </c>
      <c r="AD38" s="37">
        <f t="shared" si="17"/>
        <v>1.5</v>
      </c>
      <c r="AE38" s="37">
        <f t="shared" si="16"/>
        <v>1.5</v>
      </c>
      <c r="AF38" s="37">
        <f t="shared" si="18"/>
        <v>1</v>
      </c>
      <c r="AG38" s="37"/>
      <c r="AH38" s="136"/>
    </row>
    <row r="39" spans="1:34" ht="17.5" customHeight="1">
      <c r="A39" s="166" t="s">
        <v>115</v>
      </c>
      <c r="B39" s="126">
        <v>10</v>
      </c>
      <c r="C39" s="127">
        <v>0</v>
      </c>
      <c r="D39" s="169">
        <f t="shared" si="0"/>
        <v>10</v>
      </c>
      <c r="E39" s="169">
        <f t="shared" si="1"/>
        <v>0</v>
      </c>
      <c r="F39" s="170">
        <f t="shared" si="2"/>
        <v>10</v>
      </c>
      <c r="G39" s="171">
        <f t="shared" si="2"/>
        <v>0</v>
      </c>
      <c r="H39" s="126">
        <v>19</v>
      </c>
      <c r="I39" s="127">
        <v>0</v>
      </c>
      <c r="J39" s="235">
        <f t="shared" si="3"/>
        <v>19</v>
      </c>
      <c r="K39" s="235">
        <f t="shared" si="4"/>
        <v>0</v>
      </c>
      <c r="L39" s="129">
        <f t="shared" si="5"/>
        <v>19</v>
      </c>
      <c r="M39" s="130">
        <f t="shared" si="5"/>
        <v>0</v>
      </c>
      <c r="N39" s="131">
        <f t="shared" si="6"/>
        <v>10</v>
      </c>
      <c r="O39" s="132">
        <f t="shared" si="7"/>
        <v>0</v>
      </c>
      <c r="P39" s="129">
        <f t="shared" si="8"/>
        <v>19</v>
      </c>
      <c r="Q39" s="132">
        <f t="shared" si="9"/>
        <v>0</v>
      </c>
      <c r="R39" s="326">
        <f t="shared" si="10"/>
        <v>10</v>
      </c>
      <c r="S39" s="327"/>
      <c r="T39" s="326">
        <f t="shared" si="11"/>
        <v>19</v>
      </c>
      <c r="U39" s="327"/>
      <c r="V39" s="326">
        <f t="shared" si="12"/>
        <v>9</v>
      </c>
      <c r="W39" s="328"/>
      <c r="X39" s="181">
        <v>1</v>
      </c>
      <c r="Y39" s="134">
        <f t="shared" si="13"/>
        <v>8</v>
      </c>
      <c r="Z39" s="135" t="str">
        <f t="shared" si="14"/>
        <v/>
      </c>
      <c r="AA39" s="161"/>
      <c r="AB39" s="37">
        <f t="shared" si="15"/>
        <v>1</v>
      </c>
      <c r="AC39" s="37">
        <f t="shared" si="16"/>
        <v>1</v>
      </c>
      <c r="AD39" s="37">
        <f t="shared" si="17"/>
        <v>0</v>
      </c>
      <c r="AE39" s="37">
        <f t="shared" si="16"/>
        <v>0</v>
      </c>
      <c r="AF39" s="37">
        <f t="shared" si="18"/>
        <v>1</v>
      </c>
      <c r="AG39" s="37"/>
      <c r="AH39" s="136"/>
    </row>
    <row r="40" spans="1:34" ht="17.5" customHeight="1">
      <c r="A40" s="166" t="s">
        <v>116</v>
      </c>
      <c r="B40" s="126"/>
      <c r="C40" s="127"/>
      <c r="D40" s="169">
        <f t="shared" si="0"/>
        <v>0</v>
      </c>
      <c r="E40" s="169">
        <f t="shared" si="1"/>
        <v>0</v>
      </c>
      <c r="F40" s="170" t="str">
        <f t="shared" si="2"/>
        <v/>
      </c>
      <c r="G40" s="171" t="str">
        <f t="shared" si="2"/>
        <v/>
      </c>
      <c r="H40" s="126"/>
      <c r="I40" s="127"/>
      <c r="J40" s="235">
        <f t="shared" si="3"/>
        <v>0</v>
      </c>
      <c r="K40" s="235">
        <f t="shared" si="4"/>
        <v>0</v>
      </c>
      <c r="L40" s="129" t="str">
        <f t="shared" si="5"/>
        <v/>
      </c>
      <c r="M40" s="130" t="str">
        <f t="shared" si="5"/>
        <v/>
      </c>
      <c r="N40" s="131" t="str">
        <f t="shared" si="6"/>
        <v/>
      </c>
      <c r="O40" s="132" t="str">
        <f t="shared" si="7"/>
        <v/>
      </c>
      <c r="P40" s="129" t="str">
        <f t="shared" si="8"/>
        <v/>
      </c>
      <c r="Q40" s="132" t="str">
        <f t="shared" si="9"/>
        <v/>
      </c>
      <c r="R40" s="326">
        <f t="shared" si="10"/>
        <v>0</v>
      </c>
      <c r="S40" s="327"/>
      <c r="T40" s="326">
        <f t="shared" si="11"/>
        <v>0</v>
      </c>
      <c r="U40" s="327"/>
      <c r="V40" s="326">
        <f t="shared" si="12"/>
        <v>0</v>
      </c>
      <c r="W40" s="328"/>
      <c r="X40" s="181"/>
      <c r="Y40" s="134">
        <f t="shared" si="13"/>
        <v>0</v>
      </c>
      <c r="Z40" s="135" t="str">
        <f t="shared" si="14"/>
        <v/>
      </c>
      <c r="AA40" s="161"/>
      <c r="AB40" s="37">
        <f t="shared" si="15"/>
        <v>-7</v>
      </c>
      <c r="AC40" s="37">
        <f t="shared" si="16"/>
        <v>0</v>
      </c>
      <c r="AD40" s="37">
        <f t="shared" si="17"/>
        <v>-8</v>
      </c>
      <c r="AE40" s="37">
        <f t="shared" si="16"/>
        <v>0</v>
      </c>
      <c r="AF40" s="37">
        <f t="shared" si="18"/>
        <v>0</v>
      </c>
      <c r="AG40" s="37"/>
      <c r="AH40" s="136"/>
    </row>
    <row r="41" spans="1:34" ht="17.5" customHeight="1">
      <c r="A41" s="166" t="s">
        <v>117</v>
      </c>
      <c r="B41" s="126"/>
      <c r="C41" s="127"/>
      <c r="D41" s="169">
        <f t="shared" si="0"/>
        <v>0</v>
      </c>
      <c r="E41" s="169">
        <f t="shared" si="1"/>
        <v>0</v>
      </c>
      <c r="F41" s="170" t="str">
        <f t="shared" si="2"/>
        <v/>
      </c>
      <c r="G41" s="171" t="str">
        <f t="shared" si="2"/>
        <v/>
      </c>
      <c r="H41" s="126"/>
      <c r="I41" s="127"/>
      <c r="J41" s="235">
        <f t="shared" si="3"/>
        <v>0</v>
      </c>
      <c r="K41" s="235">
        <f t="shared" si="4"/>
        <v>0</v>
      </c>
      <c r="L41" s="129" t="str">
        <f t="shared" si="5"/>
        <v/>
      </c>
      <c r="M41" s="130" t="str">
        <f t="shared" si="5"/>
        <v/>
      </c>
      <c r="N41" s="131" t="str">
        <f t="shared" si="6"/>
        <v/>
      </c>
      <c r="O41" s="132" t="str">
        <f t="shared" si="7"/>
        <v/>
      </c>
      <c r="P41" s="129" t="str">
        <f t="shared" si="8"/>
        <v/>
      </c>
      <c r="Q41" s="132" t="str">
        <f t="shared" si="9"/>
        <v/>
      </c>
      <c r="R41" s="326">
        <f t="shared" si="10"/>
        <v>0</v>
      </c>
      <c r="S41" s="327"/>
      <c r="T41" s="326">
        <f t="shared" si="11"/>
        <v>0</v>
      </c>
      <c r="U41" s="327"/>
      <c r="V41" s="326">
        <f t="shared" si="12"/>
        <v>0</v>
      </c>
      <c r="W41" s="328"/>
      <c r="X41" s="181"/>
      <c r="Y41" s="134">
        <f t="shared" si="13"/>
        <v>0</v>
      </c>
      <c r="Z41" s="135" t="str">
        <f t="shared" si="14"/>
        <v/>
      </c>
      <c r="AA41" s="161"/>
      <c r="AB41" s="37">
        <f t="shared" si="15"/>
        <v>-7</v>
      </c>
      <c r="AC41" s="37">
        <f t="shared" si="16"/>
        <v>0</v>
      </c>
      <c r="AD41" s="37">
        <f t="shared" si="17"/>
        <v>-8</v>
      </c>
      <c r="AE41" s="37">
        <f t="shared" si="16"/>
        <v>0</v>
      </c>
      <c r="AF41" s="37">
        <f t="shared" si="18"/>
        <v>0</v>
      </c>
      <c r="AG41" s="37"/>
      <c r="AH41" s="136"/>
    </row>
    <row r="42" spans="1:34" ht="17.5" customHeight="1">
      <c r="A42" s="166" t="s">
        <v>118</v>
      </c>
      <c r="B42" s="126">
        <v>10</v>
      </c>
      <c r="C42" s="127">
        <v>0</v>
      </c>
      <c r="D42" s="169">
        <f t="shared" si="0"/>
        <v>10</v>
      </c>
      <c r="E42" s="169">
        <f t="shared" si="1"/>
        <v>0</v>
      </c>
      <c r="F42" s="170">
        <f t="shared" si="2"/>
        <v>10</v>
      </c>
      <c r="G42" s="171">
        <f t="shared" si="2"/>
        <v>0</v>
      </c>
      <c r="H42" s="126">
        <v>22</v>
      </c>
      <c r="I42" s="127">
        <v>30</v>
      </c>
      <c r="J42" s="235">
        <f t="shared" si="3"/>
        <v>22</v>
      </c>
      <c r="K42" s="235">
        <f t="shared" si="4"/>
        <v>30</v>
      </c>
      <c r="L42" s="129">
        <f t="shared" si="5"/>
        <v>22</v>
      </c>
      <c r="M42" s="130">
        <f t="shared" si="5"/>
        <v>30</v>
      </c>
      <c r="N42" s="131">
        <f t="shared" si="6"/>
        <v>10</v>
      </c>
      <c r="O42" s="132">
        <f t="shared" si="7"/>
        <v>0</v>
      </c>
      <c r="P42" s="129">
        <f t="shared" si="8"/>
        <v>22</v>
      </c>
      <c r="Q42" s="132">
        <f t="shared" si="9"/>
        <v>0.5</v>
      </c>
      <c r="R42" s="326">
        <f t="shared" si="10"/>
        <v>10</v>
      </c>
      <c r="S42" s="327"/>
      <c r="T42" s="326">
        <f t="shared" si="11"/>
        <v>22.5</v>
      </c>
      <c r="U42" s="327"/>
      <c r="V42" s="326">
        <f t="shared" si="12"/>
        <v>12.5</v>
      </c>
      <c r="W42" s="328"/>
      <c r="X42" s="181">
        <v>1</v>
      </c>
      <c r="Y42" s="134">
        <f t="shared" si="13"/>
        <v>11.5</v>
      </c>
      <c r="Z42" s="135">
        <f t="shared" si="14"/>
        <v>3.5</v>
      </c>
      <c r="AA42" s="239">
        <v>0.5</v>
      </c>
      <c r="AB42" s="37">
        <f t="shared" si="15"/>
        <v>4.5</v>
      </c>
      <c r="AC42" s="37">
        <f t="shared" si="16"/>
        <v>4.5</v>
      </c>
      <c r="AD42" s="37">
        <f t="shared" si="17"/>
        <v>3.5</v>
      </c>
      <c r="AE42" s="37">
        <f t="shared" si="16"/>
        <v>3.5</v>
      </c>
      <c r="AF42" s="37">
        <f t="shared" si="18"/>
        <v>1</v>
      </c>
      <c r="AG42" s="37"/>
      <c r="AH42" s="136"/>
    </row>
    <row r="43" spans="1:34" ht="17.5" customHeight="1">
      <c r="A43" s="166" t="s">
        <v>119</v>
      </c>
      <c r="B43" s="126">
        <v>10</v>
      </c>
      <c r="C43" s="127">
        <v>0</v>
      </c>
      <c r="D43" s="169">
        <f t="shared" si="0"/>
        <v>10</v>
      </c>
      <c r="E43" s="169">
        <f t="shared" si="1"/>
        <v>0</v>
      </c>
      <c r="F43" s="170">
        <f t="shared" si="2"/>
        <v>10</v>
      </c>
      <c r="G43" s="171">
        <f t="shared" si="2"/>
        <v>0</v>
      </c>
      <c r="H43" s="126">
        <v>20</v>
      </c>
      <c r="I43" s="127">
        <v>0</v>
      </c>
      <c r="J43" s="235">
        <f t="shared" si="3"/>
        <v>20</v>
      </c>
      <c r="K43" s="235">
        <f t="shared" si="4"/>
        <v>0</v>
      </c>
      <c r="L43" s="129">
        <f t="shared" si="5"/>
        <v>20</v>
      </c>
      <c r="M43" s="130">
        <f t="shared" si="5"/>
        <v>0</v>
      </c>
      <c r="N43" s="131">
        <f t="shared" si="6"/>
        <v>10</v>
      </c>
      <c r="O43" s="132">
        <f t="shared" si="7"/>
        <v>0</v>
      </c>
      <c r="P43" s="129">
        <f t="shared" si="8"/>
        <v>20</v>
      </c>
      <c r="Q43" s="132">
        <f t="shared" si="9"/>
        <v>0</v>
      </c>
      <c r="R43" s="326">
        <f t="shared" si="10"/>
        <v>10</v>
      </c>
      <c r="S43" s="327"/>
      <c r="T43" s="326">
        <f t="shared" si="11"/>
        <v>20</v>
      </c>
      <c r="U43" s="327"/>
      <c r="V43" s="326">
        <f t="shared" si="12"/>
        <v>10</v>
      </c>
      <c r="W43" s="328"/>
      <c r="X43" s="181">
        <v>1</v>
      </c>
      <c r="Y43" s="134">
        <f t="shared" si="13"/>
        <v>9</v>
      </c>
      <c r="Z43" s="135">
        <f t="shared" si="14"/>
        <v>1</v>
      </c>
      <c r="AA43" s="238"/>
      <c r="AB43" s="37">
        <f t="shared" si="15"/>
        <v>2</v>
      </c>
      <c r="AC43" s="37">
        <f t="shared" si="16"/>
        <v>2</v>
      </c>
      <c r="AD43" s="37">
        <f t="shared" si="17"/>
        <v>1</v>
      </c>
      <c r="AE43" s="37">
        <f t="shared" si="16"/>
        <v>1</v>
      </c>
      <c r="AF43" s="37">
        <f t="shared" si="18"/>
        <v>1</v>
      </c>
      <c r="AG43" s="37"/>
      <c r="AH43" s="136"/>
    </row>
    <row r="44" spans="1:34" ht="17.5" customHeight="1">
      <c r="A44" s="166" t="s">
        <v>120</v>
      </c>
      <c r="B44" s="126">
        <v>10</v>
      </c>
      <c r="C44" s="127">
        <v>0</v>
      </c>
      <c r="D44" s="169">
        <f t="shared" si="0"/>
        <v>10</v>
      </c>
      <c r="E44" s="169">
        <f t="shared" si="1"/>
        <v>0</v>
      </c>
      <c r="F44" s="170">
        <f t="shared" si="2"/>
        <v>10</v>
      </c>
      <c r="G44" s="171">
        <f t="shared" si="2"/>
        <v>0</v>
      </c>
      <c r="H44" s="126">
        <v>24</v>
      </c>
      <c r="I44" s="127">
        <v>0</v>
      </c>
      <c r="J44" s="235">
        <f t="shared" si="3"/>
        <v>24</v>
      </c>
      <c r="K44" s="235">
        <f t="shared" si="4"/>
        <v>0</v>
      </c>
      <c r="L44" s="129">
        <f t="shared" si="5"/>
        <v>24</v>
      </c>
      <c r="M44" s="130">
        <f t="shared" si="5"/>
        <v>0</v>
      </c>
      <c r="N44" s="131">
        <f t="shared" si="6"/>
        <v>10</v>
      </c>
      <c r="O44" s="132">
        <f t="shared" si="7"/>
        <v>0</v>
      </c>
      <c r="P44" s="129">
        <f t="shared" si="8"/>
        <v>24</v>
      </c>
      <c r="Q44" s="132">
        <f t="shared" si="9"/>
        <v>0</v>
      </c>
      <c r="R44" s="340">
        <f t="shared" si="10"/>
        <v>10</v>
      </c>
      <c r="S44" s="341"/>
      <c r="T44" s="340">
        <f t="shared" si="11"/>
        <v>24</v>
      </c>
      <c r="U44" s="341"/>
      <c r="V44" s="340">
        <f t="shared" si="12"/>
        <v>14</v>
      </c>
      <c r="W44" s="342"/>
      <c r="X44" s="181">
        <v>1</v>
      </c>
      <c r="Y44" s="134">
        <f t="shared" si="13"/>
        <v>13</v>
      </c>
      <c r="Z44" s="135">
        <f t="shared" si="14"/>
        <v>5</v>
      </c>
      <c r="AA44" s="239">
        <v>2</v>
      </c>
      <c r="AB44" s="37">
        <f t="shared" si="15"/>
        <v>6</v>
      </c>
      <c r="AC44" s="37">
        <f t="shared" si="16"/>
        <v>6</v>
      </c>
      <c r="AD44" s="37">
        <f t="shared" si="17"/>
        <v>5</v>
      </c>
      <c r="AE44" s="37">
        <f t="shared" si="16"/>
        <v>5</v>
      </c>
      <c r="AF44" s="37">
        <f t="shared" si="18"/>
        <v>1</v>
      </c>
      <c r="AG44" s="37"/>
      <c r="AH44" s="136"/>
    </row>
    <row r="45" spans="1:34" ht="17.5" customHeight="1">
      <c r="A45" s="166" t="s">
        <v>121</v>
      </c>
      <c r="B45" s="126">
        <v>10</v>
      </c>
      <c r="C45" s="127">
        <v>0</v>
      </c>
      <c r="D45" s="169">
        <f t="shared" si="0"/>
        <v>10</v>
      </c>
      <c r="E45" s="169">
        <f t="shared" si="1"/>
        <v>0</v>
      </c>
      <c r="F45" s="170">
        <f t="shared" si="2"/>
        <v>10</v>
      </c>
      <c r="G45" s="171">
        <f t="shared" si="2"/>
        <v>0</v>
      </c>
      <c r="H45" s="126">
        <v>19</v>
      </c>
      <c r="I45" s="127">
        <v>45</v>
      </c>
      <c r="J45" s="235">
        <f t="shared" si="3"/>
        <v>19</v>
      </c>
      <c r="K45" s="235">
        <f t="shared" si="4"/>
        <v>45</v>
      </c>
      <c r="L45" s="129">
        <f t="shared" si="5"/>
        <v>19</v>
      </c>
      <c r="M45" s="130">
        <f t="shared" si="5"/>
        <v>45</v>
      </c>
      <c r="N45" s="131">
        <f t="shared" si="6"/>
        <v>10</v>
      </c>
      <c r="O45" s="132">
        <f t="shared" si="7"/>
        <v>0</v>
      </c>
      <c r="P45" s="129">
        <f t="shared" si="8"/>
        <v>19</v>
      </c>
      <c r="Q45" s="132">
        <f t="shared" si="9"/>
        <v>0.75</v>
      </c>
      <c r="R45" s="337">
        <f t="shared" si="10"/>
        <v>10</v>
      </c>
      <c r="S45" s="338"/>
      <c r="T45" s="337">
        <f t="shared" si="11"/>
        <v>19.75</v>
      </c>
      <c r="U45" s="338"/>
      <c r="V45" s="337">
        <f t="shared" si="12"/>
        <v>9.75</v>
      </c>
      <c r="W45" s="339"/>
      <c r="X45" s="181">
        <v>1</v>
      </c>
      <c r="Y45" s="134">
        <f t="shared" si="13"/>
        <v>8.75</v>
      </c>
      <c r="Z45" s="135">
        <f t="shared" si="14"/>
        <v>0.75</v>
      </c>
      <c r="AA45" s="161"/>
      <c r="AB45" s="37">
        <f t="shared" si="15"/>
        <v>1.75</v>
      </c>
      <c r="AC45" s="37">
        <f t="shared" si="16"/>
        <v>1.75</v>
      </c>
      <c r="AD45" s="37">
        <f t="shared" si="17"/>
        <v>0.75</v>
      </c>
      <c r="AE45" s="37">
        <f t="shared" si="16"/>
        <v>0.75</v>
      </c>
      <c r="AF45" s="37">
        <f t="shared" si="18"/>
        <v>1</v>
      </c>
      <c r="AG45" s="37"/>
      <c r="AH45" s="136"/>
    </row>
    <row r="46" spans="1:34" ht="17.5" customHeight="1">
      <c r="A46" s="166" t="s">
        <v>122</v>
      </c>
      <c r="B46" s="126">
        <v>10</v>
      </c>
      <c r="C46" s="127">
        <v>0</v>
      </c>
      <c r="D46" s="169">
        <f>IF(AND(C46&gt;=46,C46&lt;=59),B46+1,B46)</f>
        <v>10</v>
      </c>
      <c r="E46" s="169">
        <f>IF(C46&gt;0,VLOOKUP(C46,$A$7:$H$10,7,TRUE),0)</f>
        <v>0</v>
      </c>
      <c r="F46" s="170">
        <f t="shared" ref="F46:G61" si="19">IF(B46="","",D46)</f>
        <v>10</v>
      </c>
      <c r="G46" s="171">
        <f>IF(C46="","",E46)</f>
        <v>0</v>
      </c>
      <c r="H46" s="126">
        <v>19</v>
      </c>
      <c r="I46" s="127">
        <v>30</v>
      </c>
      <c r="J46" s="235">
        <f t="shared" si="3"/>
        <v>19</v>
      </c>
      <c r="K46" s="235">
        <f t="shared" si="4"/>
        <v>30</v>
      </c>
      <c r="L46" s="129">
        <f t="shared" ref="L46:M61" si="20">IF(H46="","",J46)</f>
        <v>19</v>
      </c>
      <c r="M46" s="130">
        <f t="shared" si="20"/>
        <v>30</v>
      </c>
      <c r="N46" s="131">
        <f t="shared" si="6"/>
        <v>10</v>
      </c>
      <c r="O46" s="132">
        <f t="shared" si="7"/>
        <v>0</v>
      </c>
      <c r="P46" s="129">
        <f t="shared" si="8"/>
        <v>19</v>
      </c>
      <c r="Q46" s="132">
        <f t="shared" si="9"/>
        <v>0.5</v>
      </c>
      <c r="R46" s="326">
        <f t="shared" si="10"/>
        <v>10</v>
      </c>
      <c r="S46" s="327"/>
      <c r="T46" s="326">
        <f t="shared" si="11"/>
        <v>19.5</v>
      </c>
      <c r="U46" s="327"/>
      <c r="V46" s="326">
        <f t="shared" si="12"/>
        <v>9.5</v>
      </c>
      <c r="W46" s="328"/>
      <c r="X46" s="181">
        <v>1</v>
      </c>
      <c r="Y46" s="134">
        <f t="shared" si="13"/>
        <v>8.5</v>
      </c>
      <c r="Z46" s="135">
        <f t="shared" si="14"/>
        <v>0.5</v>
      </c>
      <c r="AA46" s="161"/>
      <c r="AB46" s="37">
        <f t="shared" si="15"/>
        <v>1.5</v>
      </c>
      <c r="AC46" s="37">
        <f t="shared" ref="AC46:AC61" si="21">IF(AB46&lt;0,0,AB46)</f>
        <v>1.5</v>
      </c>
      <c r="AD46" s="37">
        <f t="shared" si="17"/>
        <v>0.5</v>
      </c>
      <c r="AE46" s="37">
        <f t="shared" ref="AE46:AE61" si="22">IF(AD46&lt;0,0,AD46)</f>
        <v>0.5</v>
      </c>
      <c r="AF46" s="37">
        <f t="shared" si="18"/>
        <v>1</v>
      </c>
      <c r="AG46" s="37"/>
      <c r="AH46" s="136"/>
    </row>
    <row r="47" spans="1:34" ht="17.5" customHeight="1">
      <c r="A47" s="166" t="s">
        <v>123</v>
      </c>
      <c r="B47" s="126"/>
      <c r="C47" s="127"/>
      <c r="D47" s="191">
        <f>IF(AND(C47&gt;=46,C47&lt;=59),B47+1,B47)</f>
        <v>0</v>
      </c>
      <c r="E47" s="191">
        <f>IF(C47&gt;0,VLOOKUP(C47,$A$7:$H$10,7,TRUE),0)</f>
        <v>0</v>
      </c>
      <c r="F47" s="207" t="str">
        <f t="shared" si="19"/>
        <v/>
      </c>
      <c r="G47" s="208" t="str">
        <f>IF(C47="","",E47)</f>
        <v/>
      </c>
      <c r="H47" s="126"/>
      <c r="I47" s="127"/>
      <c r="J47" s="196">
        <f t="shared" si="3"/>
        <v>0</v>
      </c>
      <c r="K47" s="196">
        <f t="shared" si="4"/>
        <v>0</v>
      </c>
      <c r="L47" s="209" t="str">
        <f t="shared" si="20"/>
        <v/>
      </c>
      <c r="M47" s="210" t="str">
        <f t="shared" si="20"/>
        <v/>
      </c>
      <c r="N47" s="211" t="str">
        <f t="shared" si="6"/>
        <v/>
      </c>
      <c r="O47" s="212" t="str">
        <f t="shared" si="7"/>
        <v/>
      </c>
      <c r="P47" s="209" t="str">
        <f t="shared" si="8"/>
        <v/>
      </c>
      <c r="Q47" s="212" t="str">
        <f t="shared" si="9"/>
        <v/>
      </c>
      <c r="R47" s="346">
        <f t="shared" si="10"/>
        <v>0</v>
      </c>
      <c r="S47" s="347"/>
      <c r="T47" s="346">
        <f t="shared" si="11"/>
        <v>0</v>
      </c>
      <c r="U47" s="347"/>
      <c r="V47" s="346">
        <f t="shared" si="12"/>
        <v>0</v>
      </c>
      <c r="W47" s="348"/>
      <c r="X47" s="181"/>
      <c r="Y47" s="213">
        <f t="shared" si="13"/>
        <v>0</v>
      </c>
      <c r="Z47" s="214" t="str">
        <f t="shared" si="14"/>
        <v/>
      </c>
      <c r="AA47" s="161"/>
      <c r="AB47" s="37">
        <f t="shared" si="15"/>
        <v>-7</v>
      </c>
      <c r="AC47" s="37">
        <f t="shared" si="21"/>
        <v>0</v>
      </c>
      <c r="AD47" s="37">
        <f t="shared" si="17"/>
        <v>-8</v>
      </c>
      <c r="AE47" s="37">
        <f t="shared" si="22"/>
        <v>0</v>
      </c>
      <c r="AF47" s="37">
        <f t="shared" si="18"/>
        <v>0</v>
      </c>
      <c r="AG47" s="37"/>
      <c r="AH47" s="136"/>
    </row>
    <row r="48" spans="1:34" ht="17.5" customHeight="1">
      <c r="A48" s="166" t="s">
        <v>124</v>
      </c>
      <c r="B48" s="126"/>
      <c r="C48" s="127"/>
      <c r="D48" s="169">
        <f t="shared" si="0"/>
        <v>0</v>
      </c>
      <c r="E48" s="169">
        <f t="shared" si="1"/>
        <v>0</v>
      </c>
      <c r="F48" s="170" t="str">
        <f t="shared" si="19"/>
        <v/>
      </c>
      <c r="G48" s="171" t="str">
        <f t="shared" si="19"/>
        <v/>
      </c>
      <c r="H48" s="126"/>
      <c r="I48" s="127"/>
      <c r="J48" s="235">
        <f t="shared" si="3"/>
        <v>0</v>
      </c>
      <c r="K48" s="235">
        <f t="shared" si="4"/>
        <v>0</v>
      </c>
      <c r="L48" s="129" t="str">
        <f t="shared" si="20"/>
        <v/>
      </c>
      <c r="M48" s="130" t="str">
        <f t="shared" si="20"/>
        <v/>
      </c>
      <c r="N48" s="131" t="str">
        <f t="shared" si="6"/>
        <v/>
      </c>
      <c r="O48" s="132" t="str">
        <f t="shared" si="7"/>
        <v/>
      </c>
      <c r="P48" s="129" t="str">
        <f t="shared" si="8"/>
        <v/>
      </c>
      <c r="Q48" s="132" t="str">
        <f t="shared" si="9"/>
        <v/>
      </c>
      <c r="R48" s="326">
        <f t="shared" si="10"/>
        <v>0</v>
      </c>
      <c r="S48" s="327"/>
      <c r="T48" s="326">
        <f t="shared" si="11"/>
        <v>0</v>
      </c>
      <c r="U48" s="327"/>
      <c r="V48" s="326">
        <f t="shared" si="12"/>
        <v>0</v>
      </c>
      <c r="W48" s="328"/>
      <c r="X48" s="181"/>
      <c r="Y48" s="134">
        <f t="shared" si="13"/>
        <v>0</v>
      </c>
      <c r="Z48" s="135" t="str">
        <f t="shared" si="14"/>
        <v/>
      </c>
      <c r="AA48" s="161"/>
      <c r="AB48" s="37">
        <f t="shared" si="15"/>
        <v>-7</v>
      </c>
      <c r="AC48" s="37">
        <f t="shared" si="21"/>
        <v>0</v>
      </c>
      <c r="AD48" s="37">
        <f t="shared" si="17"/>
        <v>-8</v>
      </c>
      <c r="AE48" s="37">
        <f t="shared" si="22"/>
        <v>0</v>
      </c>
      <c r="AF48" s="37">
        <f t="shared" si="18"/>
        <v>0</v>
      </c>
      <c r="AG48" s="37"/>
      <c r="AH48" s="136"/>
    </row>
    <row r="49" spans="1:34" ht="17.5" customHeight="1">
      <c r="A49" s="166" t="s">
        <v>125</v>
      </c>
      <c r="B49" s="126">
        <v>10</v>
      </c>
      <c r="C49" s="127">
        <v>0</v>
      </c>
      <c r="D49" s="169">
        <f t="shared" si="0"/>
        <v>10</v>
      </c>
      <c r="E49" s="169">
        <f t="shared" si="1"/>
        <v>0</v>
      </c>
      <c r="F49" s="170">
        <f t="shared" si="19"/>
        <v>10</v>
      </c>
      <c r="G49" s="171">
        <f t="shared" si="19"/>
        <v>0</v>
      </c>
      <c r="H49" s="126">
        <v>19</v>
      </c>
      <c r="I49" s="127">
        <v>30</v>
      </c>
      <c r="J49" s="235">
        <f t="shared" si="3"/>
        <v>19</v>
      </c>
      <c r="K49" s="235">
        <f t="shared" si="4"/>
        <v>30</v>
      </c>
      <c r="L49" s="129">
        <f t="shared" si="20"/>
        <v>19</v>
      </c>
      <c r="M49" s="130">
        <f t="shared" si="20"/>
        <v>30</v>
      </c>
      <c r="N49" s="131">
        <f t="shared" si="6"/>
        <v>10</v>
      </c>
      <c r="O49" s="132">
        <f t="shared" si="7"/>
        <v>0</v>
      </c>
      <c r="P49" s="129">
        <f t="shared" si="8"/>
        <v>19</v>
      </c>
      <c r="Q49" s="132">
        <f t="shared" si="9"/>
        <v>0.5</v>
      </c>
      <c r="R49" s="326">
        <f t="shared" si="10"/>
        <v>10</v>
      </c>
      <c r="S49" s="327"/>
      <c r="T49" s="326">
        <f t="shared" si="11"/>
        <v>19.5</v>
      </c>
      <c r="U49" s="327"/>
      <c r="V49" s="326">
        <f t="shared" si="12"/>
        <v>9.5</v>
      </c>
      <c r="W49" s="328"/>
      <c r="X49" s="181">
        <v>1</v>
      </c>
      <c r="Y49" s="134">
        <f t="shared" si="13"/>
        <v>8.5</v>
      </c>
      <c r="Z49" s="135">
        <f t="shared" si="14"/>
        <v>0.5</v>
      </c>
      <c r="AA49" s="161"/>
      <c r="AB49" s="37">
        <f t="shared" si="15"/>
        <v>1.5</v>
      </c>
      <c r="AC49" s="37">
        <f t="shared" si="21"/>
        <v>1.5</v>
      </c>
      <c r="AD49" s="37">
        <f t="shared" si="17"/>
        <v>0.5</v>
      </c>
      <c r="AE49" s="37">
        <f t="shared" si="22"/>
        <v>0.5</v>
      </c>
      <c r="AF49" s="37">
        <f t="shared" si="18"/>
        <v>1</v>
      </c>
      <c r="AG49" s="37"/>
      <c r="AH49" s="136"/>
    </row>
    <row r="50" spans="1:34" ht="17.5" customHeight="1">
      <c r="A50" s="166" t="s">
        <v>126</v>
      </c>
      <c r="B50" s="126">
        <v>10</v>
      </c>
      <c r="C50" s="127">
        <v>0</v>
      </c>
      <c r="D50" s="169">
        <f>IF(AND(C50&gt;=46,C50&lt;=59),B50+1,B50)</f>
        <v>10</v>
      </c>
      <c r="E50" s="169">
        <f>IF(C50&gt;0,VLOOKUP(C50,$A$7:$H$10,7,TRUE),0)</f>
        <v>0</v>
      </c>
      <c r="F50" s="170">
        <f>IF(B50="","",D50)</f>
        <v>10</v>
      </c>
      <c r="G50" s="171">
        <f>IF(C50="","",E50)</f>
        <v>0</v>
      </c>
      <c r="H50" s="126">
        <v>19</v>
      </c>
      <c r="I50" s="127">
        <v>30</v>
      </c>
      <c r="J50" s="235">
        <f t="shared" si="3"/>
        <v>19</v>
      </c>
      <c r="K50" s="235">
        <f>VLOOKUP(I50,$A$15:$H$18,7,TRUE)</f>
        <v>30</v>
      </c>
      <c r="L50" s="129">
        <f t="shared" si="20"/>
        <v>19</v>
      </c>
      <c r="M50" s="130">
        <f>IF(I50="","",K50)</f>
        <v>30</v>
      </c>
      <c r="N50" s="131">
        <f t="shared" si="6"/>
        <v>10</v>
      </c>
      <c r="O50" s="132">
        <f t="shared" si="7"/>
        <v>0</v>
      </c>
      <c r="P50" s="129">
        <f t="shared" si="8"/>
        <v>19</v>
      </c>
      <c r="Q50" s="132">
        <f t="shared" si="9"/>
        <v>0.5</v>
      </c>
      <c r="R50" s="326">
        <f t="shared" si="10"/>
        <v>10</v>
      </c>
      <c r="S50" s="327"/>
      <c r="T50" s="326">
        <f t="shared" si="11"/>
        <v>19.5</v>
      </c>
      <c r="U50" s="327"/>
      <c r="V50" s="326">
        <f t="shared" si="12"/>
        <v>9.5</v>
      </c>
      <c r="W50" s="328"/>
      <c r="X50" s="181">
        <v>1</v>
      </c>
      <c r="Y50" s="134">
        <f t="shared" si="13"/>
        <v>8.5</v>
      </c>
      <c r="Z50" s="135">
        <f t="shared" si="14"/>
        <v>0.5</v>
      </c>
      <c r="AA50" s="161"/>
      <c r="AB50" s="37">
        <f t="shared" si="15"/>
        <v>1.5</v>
      </c>
      <c r="AC50" s="37">
        <f t="shared" si="21"/>
        <v>1.5</v>
      </c>
      <c r="AD50" s="37">
        <f t="shared" si="17"/>
        <v>0.5</v>
      </c>
      <c r="AE50" s="37">
        <f t="shared" si="22"/>
        <v>0.5</v>
      </c>
      <c r="AF50" s="37">
        <f t="shared" si="18"/>
        <v>1</v>
      </c>
      <c r="AG50" s="37"/>
      <c r="AH50" s="136"/>
    </row>
    <row r="51" spans="1:34" ht="17.5" customHeight="1">
      <c r="A51" s="166" t="s">
        <v>127</v>
      </c>
      <c r="B51" s="126">
        <v>10</v>
      </c>
      <c r="C51" s="127">
        <v>0</v>
      </c>
      <c r="D51" s="169">
        <f>IF(AND(C51&gt;=46,C51&lt;=59),B51+1,B51)</f>
        <v>10</v>
      </c>
      <c r="E51" s="169">
        <f>IF(C51&gt;0,VLOOKUP(C51,$A$7:$H$10,7,TRUE),0)</f>
        <v>0</v>
      </c>
      <c r="F51" s="170">
        <f>IF(B51="","",D51)</f>
        <v>10</v>
      </c>
      <c r="G51" s="171">
        <f>IF(C51="","",E51)</f>
        <v>0</v>
      </c>
      <c r="H51" s="126">
        <v>20</v>
      </c>
      <c r="I51" s="127">
        <v>15</v>
      </c>
      <c r="J51" s="235">
        <f t="shared" si="3"/>
        <v>20</v>
      </c>
      <c r="K51" s="235">
        <f>VLOOKUP(I51,$A$15:$H$18,7,TRUE)</f>
        <v>15</v>
      </c>
      <c r="L51" s="129">
        <f t="shared" si="20"/>
        <v>20</v>
      </c>
      <c r="M51" s="130">
        <f>IF(I51="","",K51)</f>
        <v>15</v>
      </c>
      <c r="N51" s="131">
        <f t="shared" si="6"/>
        <v>10</v>
      </c>
      <c r="O51" s="132">
        <f t="shared" si="7"/>
        <v>0</v>
      </c>
      <c r="P51" s="129">
        <f t="shared" si="8"/>
        <v>20</v>
      </c>
      <c r="Q51" s="132">
        <f t="shared" si="9"/>
        <v>0.25</v>
      </c>
      <c r="R51" s="340">
        <f t="shared" si="10"/>
        <v>10</v>
      </c>
      <c r="S51" s="341"/>
      <c r="T51" s="340">
        <f t="shared" si="11"/>
        <v>20.25</v>
      </c>
      <c r="U51" s="341"/>
      <c r="V51" s="340">
        <f t="shared" si="12"/>
        <v>10.25</v>
      </c>
      <c r="W51" s="342"/>
      <c r="X51" s="181">
        <v>1</v>
      </c>
      <c r="Y51" s="134">
        <f t="shared" si="13"/>
        <v>9.25</v>
      </c>
      <c r="Z51" s="135">
        <f t="shared" si="14"/>
        <v>1.25</v>
      </c>
      <c r="AB51" s="37">
        <f t="shared" si="15"/>
        <v>2.25</v>
      </c>
      <c r="AC51" s="37">
        <f t="shared" si="21"/>
        <v>2.25</v>
      </c>
      <c r="AD51" s="37">
        <f t="shared" si="17"/>
        <v>1.25</v>
      </c>
      <c r="AE51" s="37">
        <f t="shared" si="22"/>
        <v>1.25</v>
      </c>
      <c r="AF51" s="37">
        <f t="shared" si="18"/>
        <v>1</v>
      </c>
      <c r="AG51" s="37"/>
      <c r="AH51" s="136"/>
    </row>
    <row r="52" spans="1:34" ht="17.5" customHeight="1">
      <c r="A52" s="166" t="s">
        <v>128</v>
      </c>
      <c r="B52" s="126">
        <v>10</v>
      </c>
      <c r="C52" s="127">
        <v>0</v>
      </c>
      <c r="D52" s="169">
        <f>IF(AND(C52&gt;=46,C52&lt;=59),B52+1,B52)</f>
        <v>10</v>
      </c>
      <c r="E52" s="169">
        <f>IF(C52&gt;0,VLOOKUP(C52,$A$7:$H$10,7,TRUE),0)</f>
        <v>0</v>
      </c>
      <c r="F52" s="170">
        <f t="shared" si="19"/>
        <v>10</v>
      </c>
      <c r="G52" s="171">
        <f>IF(C52="","",E52)</f>
        <v>0</v>
      </c>
      <c r="H52" s="126">
        <v>20</v>
      </c>
      <c r="I52" s="127">
        <v>15</v>
      </c>
      <c r="J52" s="235">
        <f t="shared" si="3"/>
        <v>20</v>
      </c>
      <c r="K52" s="235">
        <f t="shared" si="4"/>
        <v>15</v>
      </c>
      <c r="L52" s="129">
        <f t="shared" si="20"/>
        <v>20</v>
      </c>
      <c r="M52" s="130">
        <f t="shared" si="20"/>
        <v>15</v>
      </c>
      <c r="N52" s="131">
        <f t="shared" si="6"/>
        <v>10</v>
      </c>
      <c r="O52" s="132">
        <f t="shared" si="7"/>
        <v>0</v>
      </c>
      <c r="P52" s="129">
        <f t="shared" si="8"/>
        <v>20</v>
      </c>
      <c r="Q52" s="132">
        <f t="shared" si="9"/>
        <v>0.25</v>
      </c>
      <c r="R52" s="337">
        <f t="shared" si="10"/>
        <v>10</v>
      </c>
      <c r="S52" s="338"/>
      <c r="T52" s="337">
        <f t="shared" si="11"/>
        <v>20.25</v>
      </c>
      <c r="U52" s="338"/>
      <c r="V52" s="337">
        <f t="shared" si="12"/>
        <v>10.25</v>
      </c>
      <c r="W52" s="339"/>
      <c r="X52" s="181">
        <v>1</v>
      </c>
      <c r="Y52" s="134">
        <f t="shared" si="13"/>
        <v>9.25</v>
      </c>
      <c r="Z52" s="135">
        <f t="shared" si="14"/>
        <v>1.25</v>
      </c>
      <c r="AB52" s="37">
        <f t="shared" si="15"/>
        <v>2.25</v>
      </c>
      <c r="AC52" s="37">
        <f t="shared" si="21"/>
        <v>2.25</v>
      </c>
      <c r="AD52" s="37">
        <f t="shared" si="17"/>
        <v>1.25</v>
      </c>
      <c r="AE52" s="37">
        <f t="shared" si="22"/>
        <v>1.25</v>
      </c>
      <c r="AF52" s="37">
        <f t="shared" si="18"/>
        <v>1</v>
      </c>
      <c r="AG52" s="37"/>
      <c r="AH52" s="136"/>
    </row>
    <row r="53" spans="1:34" ht="17.5" customHeight="1">
      <c r="A53" s="166" t="s">
        <v>129</v>
      </c>
      <c r="B53" s="126">
        <v>10</v>
      </c>
      <c r="C53" s="127">
        <v>0</v>
      </c>
      <c r="D53" s="169">
        <f t="shared" si="0"/>
        <v>10</v>
      </c>
      <c r="E53" s="169">
        <f t="shared" si="1"/>
        <v>0</v>
      </c>
      <c r="F53" s="170">
        <f t="shared" si="19"/>
        <v>10</v>
      </c>
      <c r="G53" s="171">
        <f t="shared" si="19"/>
        <v>0</v>
      </c>
      <c r="H53" s="126">
        <v>20</v>
      </c>
      <c r="I53" s="127">
        <v>45</v>
      </c>
      <c r="J53" s="235">
        <f t="shared" si="3"/>
        <v>20</v>
      </c>
      <c r="K53" s="235">
        <f>VLOOKUP(I53,$A$15:$H$18,7,TRUE)</f>
        <v>45</v>
      </c>
      <c r="L53" s="129">
        <f t="shared" si="20"/>
        <v>20</v>
      </c>
      <c r="M53" s="130">
        <f>IF(I53="","",K53)</f>
        <v>45</v>
      </c>
      <c r="N53" s="131">
        <f t="shared" si="6"/>
        <v>10</v>
      </c>
      <c r="O53" s="132">
        <f t="shared" si="7"/>
        <v>0</v>
      </c>
      <c r="P53" s="129">
        <f t="shared" si="8"/>
        <v>20</v>
      </c>
      <c r="Q53" s="132">
        <f t="shared" si="9"/>
        <v>0.75</v>
      </c>
      <c r="R53" s="326">
        <f t="shared" si="10"/>
        <v>10</v>
      </c>
      <c r="S53" s="327"/>
      <c r="T53" s="326">
        <f t="shared" si="11"/>
        <v>20.75</v>
      </c>
      <c r="U53" s="327"/>
      <c r="V53" s="326">
        <f t="shared" si="12"/>
        <v>10.75</v>
      </c>
      <c r="W53" s="328"/>
      <c r="X53" s="181">
        <v>1</v>
      </c>
      <c r="Y53" s="134">
        <f t="shared" si="13"/>
        <v>9.75</v>
      </c>
      <c r="Z53" s="135">
        <f t="shared" si="14"/>
        <v>1.75</v>
      </c>
      <c r="AB53" s="37">
        <f t="shared" si="15"/>
        <v>2.75</v>
      </c>
      <c r="AC53" s="37">
        <f t="shared" si="21"/>
        <v>2.75</v>
      </c>
      <c r="AD53" s="37">
        <f t="shared" si="17"/>
        <v>1.75</v>
      </c>
      <c r="AE53" s="37">
        <f t="shared" si="22"/>
        <v>1.75</v>
      </c>
      <c r="AF53" s="37">
        <f t="shared" si="18"/>
        <v>1</v>
      </c>
      <c r="AG53" s="37"/>
      <c r="AH53" s="136"/>
    </row>
    <row r="54" spans="1:34" ht="17.5" customHeight="1">
      <c r="A54" s="166" t="s">
        <v>130</v>
      </c>
      <c r="B54" s="126"/>
      <c r="C54" s="127"/>
      <c r="D54" s="169">
        <f>IF(AND(C54&gt;=46,C54&lt;=59),B54+1,B54)</f>
        <v>0</v>
      </c>
      <c r="E54" s="169">
        <f>IF(C54&gt;0,VLOOKUP(C54,$A$7:$H$10,7,TRUE),0)</f>
        <v>0</v>
      </c>
      <c r="F54" s="170" t="str">
        <f t="shared" si="19"/>
        <v/>
      </c>
      <c r="G54" s="171" t="str">
        <f>IF(C54="","",E54)</f>
        <v/>
      </c>
      <c r="H54" s="126"/>
      <c r="I54" s="127"/>
      <c r="J54" s="235">
        <f t="shared" si="3"/>
        <v>0</v>
      </c>
      <c r="K54" s="235">
        <f>VLOOKUP(I54,$A$15:$H$18,7,TRUE)</f>
        <v>0</v>
      </c>
      <c r="L54" s="129" t="str">
        <f t="shared" si="20"/>
        <v/>
      </c>
      <c r="M54" s="130" t="str">
        <f>IF(I54="","",K54)</f>
        <v/>
      </c>
      <c r="N54" s="131" t="str">
        <f t="shared" si="6"/>
        <v/>
      </c>
      <c r="O54" s="132" t="str">
        <f t="shared" si="7"/>
        <v/>
      </c>
      <c r="P54" s="129" t="str">
        <f t="shared" si="8"/>
        <v/>
      </c>
      <c r="Q54" s="132" t="str">
        <f t="shared" si="9"/>
        <v/>
      </c>
      <c r="R54" s="326">
        <f t="shared" si="10"/>
        <v>0</v>
      </c>
      <c r="S54" s="327"/>
      <c r="T54" s="326">
        <f t="shared" si="11"/>
        <v>0</v>
      </c>
      <c r="U54" s="327"/>
      <c r="V54" s="326">
        <f t="shared" si="12"/>
        <v>0</v>
      </c>
      <c r="W54" s="328"/>
      <c r="X54" s="181"/>
      <c r="Y54" s="134">
        <f t="shared" si="13"/>
        <v>0</v>
      </c>
      <c r="Z54" s="135" t="str">
        <f t="shared" si="14"/>
        <v/>
      </c>
      <c r="AA54" s="161"/>
      <c r="AB54" s="37">
        <f t="shared" si="15"/>
        <v>-7</v>
      </c>
      <c r="AC54" s="37">
        <f t="shared" si="21"/>
        <v>0</v>
      </c>
      <c r="AD54" s="37">
        <f t="shared" si="17"/>
        <v>-8</v>
      </c>
      <c r="AE54" s="37">
        <f t="shared" si="22"/>
        <v>0</v>
      </c>
      <c r="AF54" s="37">
        <f t="shared" si="18"/>
        <v>0</v>
      </c>
      <c r="AG54" s="37"/>
      <c r="AH54" s="136"/>
    </row>
    <row r="55" spans="1:34" ht="17.5" customHeight="1">
      <c r="A55" s="166" t="s">
        <v>131</v>
      </c>
      <c r="B55" s="126"/>
      <c r="C55" s="127"/>
      <c r="D55" s="169">
        <f t="shared" si="0"/>
        <v>0</v>
      </c>
      <c r="E55" s="169">
        <f t="shared" si="1"/>
        <v>0</v>
      </c>
      <c r="F55" s="170" t="str">
        <f t="shared" si="19"/>
        <v/>
      </c>
      <c r="G55" s="171" t="str">
        <f t="shared" si="19"/>
        <v/>
      </c>
      <c r="H55" s="126"/>
      <c r="I55" s="127"/>
      <c r="J55" s="235">
        <f t="shared" si="3"/>
        <v>0</v>
      </c>
      <c r="K55" s="235">
        <f t="shared" si="4"/>
        <v>0</v>
      </c>
      <c r="L55" s="129" t="str">
        <f t="shared" si="20"/>
        <v/>
      </c>
      <c r="M55" s="130" t="str">
        <f t="shared" si="20"/>
        <v/>
      </c>
      <c r="N55" s="131" t="str">
        <f t="shared" si="6"/>
        <v/>
      </c>
      <c r="O55" s="132" t="str">
        <f t="shared" si="7"/>
        <v/>
      </c>
      <c r="P55" s="129" t="str">
        <f t="shared" si="8"/>
        <v/>
      </c>
      <c r="Q55" s="132" t="str">
        <f t="shared" si="9"/>
        <v/>
      </c>
      <c r="R55" s="326">
        <f t="shared" si="10"/>
        <v>0</v>
      </c>
      <c r="S55" s="327"/>
      <c r="T55" s="326">
        <f t="shared" si="11"/>
        <v>0</v>
      </c>
      <c r="U55" s="327"/>
      <c r="V55" s="326">
        <f t="shared" si="12"/>
        <v>0</v>
      </c>
      <c r="W55" s="328"/>
      <c r="X55" s="181"/>
      <c r="Y55" s="134">
        <f t="shared" si="13"/>
        <v>0</v>
      </c>
      <c r="Z55" s="135" t="str">
        <f t="shared" si="14"/>
        <v/>
      </c>
      <c r="AB55" s="37">
        <f t="shared" si="15"/>
        <v>-7</v>
      </c>
      <c r="AC55" s="37">
        <f t="shared" si="21"/>
        <v>0</v>
      </c>
      <c r="AD55" s="37">
        <f t="shared" si="17"/>
        <v>-8</v>
      </c>
      <c r="AE55" s="37">
        <f t="shared" si="22"/>
        <v>0</v>
      </c>
      <c r="AF55" s="37">
        <f t="shared" si="18"/>
        <v>0</v>
      </c>
      <c r="AG55" s="37"/>
      <c r="AH55" s="136"/>
    </row>
    <row r="56" spans="1:34" ht="17.5" customHeight="1">
      <c r="A56" s="166" t="s">
        <v>132</v>
      </c>
      <c r="B56" s="126">
        <v>10</v>
      </c>
      <c r="C56" s="127">
        <v>0</v>
      </c>
      <c r="D56" s="169">
        <f t="shared" si="0"/>
        <v>10</v>
      </c>
      <c r="E56" s="169">
        <f t="shared" si="1"/>
        <v>0</v>
      </c>
      <c r="F56" s="170">
        <f t="shared" si="19"/>
        <v>10</v>
      </c>
      <c r="G56" s="171">
        <f t="shared" si="19"/>
        <v>0</v>
      </c>
      <c r="H56" s="126">
        <v>20</v>
      </c>
      <c r="I56" s="127">
        <v>30</v>
      </c>
      <c r="J56" s="235">
        <f t="shared" si="3"/>
        <v>20</v>
      </c>
      <c r="K56" s="235">
        <f t="shared" si="4"/>
        <v>30</v>
      </c>
      <c r="L56" s="129">
        <f t="shared" si="20"/>
        <v>20</v>
      </c>
      <c r="M56" s="130">
        <f t="shared" si="20"/>
        <v>30</v>
      </c>
      <c r="N56" s="131">
        <f t="shared" si="6"/>
        <v>10</v>
      </c>
      <c r="O56" s="132">
        <f t="shared" si="7"/>
        <v>0</v>
      </c>
      <c r="P56" s="129">
        <f t="shared" si="8"/>
        <v>20</v>
      </c>
      <c r="Q56" s="132">
        <f t="shared" si="9"/>
        <v>0.5</v>
      </c>
      <c r="R56" s="326">
        <f t="shared" si="10"/>
        <v>10</v>
      </c>
      <c r="S56" s="327"/>
      <c r="T56" s="326">
        <f t="shared" si="11"/>
        <v>20.5</v>
      </c>
      <c r="U56" s="327"/>
      <c r="V56" s="326">
        <f t="shared" si="12"/>
        <v>10.5</v>
      </c>
      <c r="W56" s="328"/>
      <c r="X56" s="181">
        <v>1</v>
      </c>
      <c r="Y56" s="134">
        <f t="shared" si="13"/>
        <v>9.5</v>
      </c>
      <c r="Z56" s="135">
        <f t="shared" si="14"/>
        <v>1.5</v>
      </c>
      <c r="AB56" s="37">
        <f t="shared" si="15"/>
        <v>2.5</v>
      </c>
      <c r="AC56" s="37">
        <f t="shared" si="21"/>
        <v>2.5</v>
      </c>
      <c r="AD56" s="37">
        <f t="shared" si="17"/>
        <v>1.5</v>
      </c>
      <c r="AE56" s="37">
        <f t="shared" si="22"/>
        <v>1.5</v>
      </c>
      <c r="AF56" s="37">
        <f t="shared" si="18"/>
        <v>1</v>
      </c>
      <c r="AG56" s="37"/>
      <c r="AH56" s="136"/>
    </row>
    <row r="57" spans="1:34" ht="17.5" customHeight="1">
      <c r="A57" s="166" t="s">
        <v>133</v>
      </c>
      <c r="B57" s="126">
        <v>10</v>
      </c>
      <c r="C57" s="127">
        <v>0</v>
      </c>
      <c r="D57" s="169">
        <f t="shared" si="0"/>
        <v>10</v>
      </c>
      <c r="E57" s="169">
        <f t="shared" si="1"/>
        <v>0</v>
      </c>
      <c r="F57" s="170">
        <f t="shared" si="19"/>
        <v>10</v>
      </c>
      <c r="G57" s="171">
        <f t="shared" si="19"/>
        <v>0</v>
      </c>
      <c r="H57" s="126">
        <v>21</v>
      </c>
      <c r="I57" s="127">
        <v>30</v>
      </c>
      <c r="J57" s="235">
        <f t="shared" si="3"/>
        <v>21</v>
      </c>
      <c r="K57" s="235">
        <f t="shared" si="4"/>
        <v>30</v>
      </c>
      <c r="L57" s="129">
        <f t="shared" si="20"/>
        <v>21</v>
      </c>
      <c r="M57" s="130">
        <f t="shared" si="20"/>
        <v>30</v>
      </c>
      <c r="N57" s="131">
        <f t="shared" si="6"/>
        <v>10</v>
      </c>
      <c r="O57" s="132">
        <f t="shared" si="7"/>
        <v>0</v>
      </c>
      <c r="P57" s="129">
        <f t="shared" si="8"/>
        <v>21</v>
      </c>
      <c r="Q57" s="132">
        <f t="shared" si="9"/>
        <v>0.5</v>
      </c>
      <c r="R57" s="326">
        <f t="shared" si="10"/>
        <v>10</v>
      </c>
      <c r="S57" s="327"/>
      <c r="T57" s="326">
        <f t="shared" si="11"/>
        <v>21.5</v>
      </c>
      <c r="U57" s="327"/>
      <c r="V57" s="326">
        <f t="shared" si="12"/>
        <v>11.5</v>
      </c>
      <c r="W57" s="328"/>
      <c r="X57" s="181">
        <v>1</v>
      </c>
      <c r="Y57" s="134">
        <f t="shared" si="13"/>
        <v>10.5</v>
      </c>
      <c r="Z57" s="135">
        <f t="shared" si="14"/>
        <v>2.5</v>
      </c>
      <c r="AB57" s="37">
        <f t="shared" si="15"/>
        <v>3.5</v>
      </c>
      <c r="AC57" s="37">
        <f t="shared" si="21"/>
        <v>3.5</v>
      </c>
      <c r="AD57" s="37">
        <f t="shared" si="17"/>
        <v>2.5</v>
      </c>
      <c r="AE57" s="37">
        <f t="shared" si="22"/>
        <v>2.5</v>
      </c>
      <c r="AF57" s="37">
        <f t="shared" si="18"/>
        <v>1</v>
      </c>
      <c r="AG57" s="37"/>
      <c r="AH57" s="136"/>
    </row>
    <row r="58" spans="1:34" ht="17.5" customHeight="1">
      <c r="A58" s="166" t="s">
        <v>134</v>
      </c>
      <c r="B58" s="126">
        <v>10</v>
      </c>
      <c r="C58" s="127">
        <v>0</v>
      </c>
      <c r="D58" s="169">
        <f t="shared" si="0"/>
        <v>10</v>
      </c>
      <c r="E58" s="169">
        <f t="shared" si="1"/>
        <v>0</v>
      </c>
      <c r="F58" s="170">
        <f t="shared" si="19"/>
        <v>10</v>
      </c>
      <c r="G58" s="171">
        <f t="shared" si="19"/>
        <v>0</v>
      </c>
      <c r="H58" s="126">
        <v>19</v>
      </c>
      <c r="I58" s="127">
        <v>15</v>
      </c>
      <c r="J58" s="235">
        <f t="shared" si="3"/>
        <v>19</v>
      </c>
      <c r="K58" s="235">
        <f t="shared" si="4"/>
        <v>15</v>
      </c>
      <c r="L58" s="129">
        <f t="shared" si="20"/>
        <v>19</v>
      </c>
      <c r="M58" s="130">
        <f t="shared" si="20"/>
        <v>15</v>
      </c>
      <c r="N58" s="131">
        <f t="shared" si="6"/>
        <v>10</v>
      </c>
      <c r="O58" s="132">
        <f t="shared" si="7"/>
        <v>0</v>
      </c>
      <c r="P58" s="129">
        <f t="shared" si="8"/>
        <v>19</v>
      </c>
      <c r="Q58" s="132">
        <f t="shared" si="9"/>
        <v>0.25</v>
      </c>
      <c r="R58" s="340">
        <f t="shared" si="10"/>
        <v>10</v>
      </c>
      <c r="S58" s="341"/>
      <c r="T58" s="340">
        <f t="shared" si="11"/>
        <v>19.25</v>
      </c>
      <c r="U58" s="341"/>
      <c r="V58" s="340">
        <f t="shared" si="12"/>
        <v>9.25</v>
      </c>
      <c r="W58" s="342"/>
      <c r="X58" s="181">
        <v>1</v>
      </c>
      <c r="Y58" s="134">
        <f t="shared" si="13"/>
        <v>8.25</v>
      </c>
      <c r="Z58" s="135">
        <f t="shared" si="14"/>
        <v>0.25</v>
      </c>
      <c r="AB58" s="37">
        <f t="shared" si="15"/>
        <v>1.25</v>
      </c>
      <c r="AC58" s="37">
        <f t="shared" si="21"/>
        <v>1.25</v>
      </c>
      <c r="AD58" s="37">
        <f t="shared" si="17"/>
        <v>0.25</v>
      </c>
      <c r="AE58" s="37">
        <f t="shared" si="22"/>
        <v>0.25</v>
      </c>
      <c r="AF58" s="37">
        <f t="shared" si="18"/>
        <v>1</v>
      </c>
      <c r="AG58" s="37"/>
      <c r="AH58" s="136"/>
    </row>
    <row r="59" spans="1:34" ht="17.5" customHeight="1">
      <c r="A59" s="166" t="s">
        <v>135</v>
      </c>
      <c r="B59" s="126">
        <v>10</v>
      </c>
      <c r="C59" s="127">
        <v>0</v>
      </c>
      <c r="D59" s="169">
        <f t="shared" si="0"/>
        <v>10</v>
      </c>
      <c r="E59" s="169">
        <f t="shared" si="1"/>
        <v>0</v>
      </c>
      <c r="F59" s="170">
        <f t="shared" si="19"/>
        <v>10</v>
      </c>
      <c r="G59" s="171">
        <f t="shared" si="19"/>
        <v>0</v>
      </c>
      <c r="H59" s="126">
        <v>20</v>
      </c>
      <c r="I59" s="127">
        <v>15</v>
      </c>
      <c r="J59" s="235">
        <f t="shared" si="3"/>
        <v>20</v>
      </c>
      <c r="K59" s="235">
        <f t="shared" si="4"/>
        <v>15</v>
      </c>
      <c r="L59" s="129">
        <f t="shared" si="20"/>
        <v>20</v>
      </c>
      <c r="M59" s="130">
        <f t="shared" si="20"/>
        <v>15</v>
      </c>
      <c r="N59" s="131">
        <f t="shared" si="6"/>
        <v>10</v>
      </c>
      <c r="O59" s="132">
        <f t="shared" si="7"/>
        <v>0</v>
      </c>
      <c r="P59" s="129">
        <f t="shared" si="8"/>
        <v>20</v>
      </c>
      <c r="Q59" s="132">
        <f t="shared" si="9"/>
        <v>0.25</v>
      </c>
      <c r="R59" s="326">
        <f t="shared" si="10"/>
        <v>10</v>
      </c>
      <c r="S59" s="327"/>
      <c r="T59" s="326">
        <f t="shared" si="11"/>
        <v>20.25</v>
      </c>
      <c r="U59" s="327"/>
      <c r="V59" s="326">
        <f t="shared" si="12"/>
        <v>10.25</v>
      </c>
      <c r="W59" s="328"/>
      <c r="X59" s="181">
        <v>1</v>
      </c>
      <c r="Y59" s="134">
        <f t="shared" si="13"/>
        <v>9.25</v>
      </c>
      <c r="Z59" s="135">
        <f t="shared" si="14"/>
        <v>1.25</v>
      </c>
      <c r="AB59" s="37">
        <f t="shared" si="15"/>
        <v>2.25</v>
      </c>
      <c r="AC59" s="37">
        <f t="shared" si="21"/>
        <v>2.25</v>
      </c>
      <c r="AD59" s="37">
        <f t="shared" si="17"/>
        <v>1.25</v>
      </c>
      <c r="AE59" s="37">
        <f t="shared" si="22"/>
        <v>1.25</v>
      </c>
      <c r="AF59" s="37">
        <f t="shared" si="18"/>
        <v>1</v>
      </c>
      <c r="AG59" s="37"/>
      <c r="AH59" s="136"/>
    </row>
    <row r="60" spans="1:34" ht="17.5" customHeight="1">
      <c r="A60" s="166"/>
      <c r="B60" s="167"/>
      <c r="C60" s="168"/>
      <c r="D60" s="169">
        <f t="shared" si="0"/>
        <v>0</v>
      </c>
      <c r="E60" s="169">
        <f t="shared" si="1"/>
        <v>0</v>
      </c>
      <c r="F60" s="170" t="str">
        <f t="shared" si="19"/>
        <v/>
      </c>
      <c r="G60" s="171" t="str">
        <f t="shared" si="19"/>
        <v/>
      </c>
      <c r="H60" s="167"/>
      <c r="I60" s="168"/>
      <c r="J60" s="235">
        <f t="shared" si="3"/>
        <v>0</v>
      </c>
      <c r="K60" s="235">
        <f t="shared" si="4"/>
        <v>0</v>
      </c>
      <c r="L60" s="129" t="str">
        <f t="shared" si="20"/>
        <v/>
      </c>
      <c r="M60" s="130" t="str">
        <f t="shared" si="20"/>
        <v/>
      </c>
      <c r="N60" s="131" t="str">
        <f t="shared" si="6"/>
        <v/>
      </c>
      <c r="O60" s="132" t="str">
        <f t="shared" si="7"/>
        <v/>
      </c>
      <c r="P60" s="129" t="str">
        <f t="shared" si="8"/>
        <v/>
      </c>
      <c r="Q60" s="132" t="str">
        <f t="shared" si="9"/>
        <v/>
      </c>
      <c r="R60" s="326">
        <f t="shared" si="10"/>
        <v>0</v>
      </c>
      <c r="S60" s="327"/>
      <c r="T60" s="326">
        <f t="shared" si="11"/>
        <v>0</v>
      </c>
      <c r="U60" s="327"/>
      <c r="V60" s="326">
        <f t="shared" si="12"/>
        <v>0</v>
      </c>
      <c r="W60" s="328"/>
      <c r="X60" s="181"/>
      <c r="Y60" s="134">
        <f t="shared" si="13"/>
        <v>0</v>
      </c>
      <c r="Z60" s="135" t="str">
        <f t="shared" si="14"/>
        <v/>
      </c>
      <c r="AB60" s="37">
        <f t="shared" si="15"/>
        <v>-7</v>
      </c>
      <c r="AC60" s="37">
        <f t="shared" si="21"/>
        <v>0</v>
      </c>
      <c r="AD60" s="37">
        <f t="shared" si="17"/>
        <v>-8</v>
      </c>
      <c r="AE60" s="37">
        <f t="shared" si="22"/>
        <v>0</v>
      </c>
      <c r="AF60" s="37">
        <f t="shared" si="18"/>
        <v>0</v>
      </c>
      <c r="AG60" s="37"/>
      <c r="AH60" s="136"/>
    </row>
    <row r="61" spans="1:34" ht="17.5" customHeight="1" thickBot="1">
      <c r="A61" s="175"/>
      <c r="B61" s="176"/>
      <c r="C61" s="177"/>
      <c r="D61" s="178">
        <f t="shared" si="0"/>
        <v>0</v>
      </c>
      <c r="E61" s="178">
        <f t="shared" si="1"/>
        <v>0</v>
      </c>
      <c r="F61" s="179" t="str">
        <f t="shared" si="19"/>
        <v/>
      </c>
      <c r="G61" s="180" t="str">
        <f t="shared" si="19"/>
        <v/>
      </c>
      <c r="H61" s="176"/>
      <c r="I61" s="177"/>
      <c r="J61" s="163">
        <f t="shared" si="3"/>
        <v>0</v>
      </c>
      <c r="K61" s="163">
        <f t="shared" si="4"/>
        <v>0</v>
      </c>
      <c r="L61" s="164" t="str">
        <f t="shared" si="20"/>
        <v/>
      </c>
      <c r="M61" s="165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81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229.5</v>
      </c>
      <c r="W62" s="354"/>
      <c r="X62" s="138">
        <f>SUM(X30:X61)</f>
        <v>22</v>
      </c>
      <c r="Y62" s="139">
        <f>SUM(Y30:Y61)</f>
        <v>207.5</v>
      </c>
      <c r="Z62" s="140">
        <f>SUM(Z30:Z61)</f>
        <v>31.5</v>
      </c>
      <c r="AA62" s="154">
        <f>SUM(AA30:AA61)</f>
        <v>2.5</v>
      </c>
    </row>
    <row r="63" spans="1:34" ht="24" customHeight="1">
      <c r="X63" s="355" t="s">
        <v>137</v>
      </c>
      <c r="Y63" s="355"/>
      <c r="Z63" s="141">
        <f>Y62-Z62-Z67</f>
        <v>176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31.5</v>
      </c>
      <c r="AA65" s="143"/>
    </row>
    <row r="66" spans="24:27" ht="24" customHeight="1">
      <c r="X66" s="349" t="s">
        <v>140</v>
      </c>
      <c r="Y66" s="349"/>
      <c r="Z66" s="37">
        <f>AA62</f>
        <v>2.5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B3:C3"/>
    <mergeCell ref="S3:T3"/>
    <mergeCell ref="U3:V3"/>
    <mergeCell ref="X3:Y3"/>
    <mergeCell ref="A6:F6"/>
    <mergeCell ref="G6:H6"/>
    <mergeCell ref="R6:T7"/>
    <mergeCell ref="U6:W7"/>
    <mergeCell ref="X6:Y7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520C-F2B5-4B05-A24A-65CCF7608A11}">
  <sheetPr>
    <pageSetUpPr fitToPage="1"/>
  </sheetPr>
  <dimension ref="A1:AI70"/>
  <sheetViews>
    <sheetView zoomScaleNormal="100" workbookViewId="0">
      <selection activeCell="B38" sqref="B38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159</v>
      </c>
    </row>
    <row r="2" spans="1:34" ht="18" customHeight="1" thickBot="1">
      <c r="A2" s="5" t="s">
        <v>76</v>
      </c>
      <c r="H2" s="2" t="s">
        <v>146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102">
        <v>225000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284007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1406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1758</v>
      </c>
      <c r="V8" s="255"/>
      <c r="W8" s="255"/>
      <c r="X8" s="253" t="s">
        <v>86</v>
      </c>
      <c r="Y8" s="253"/>
      <c r="Z8" s="258">
        <f>ROUNDUP(U8*Z65,0)</f>
        <v>29007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352</v>
      </c>
      <c r="V10" s="255"/>
      <c r="W10" s="255"/>
      <c r="X10" s="253" t="s">
        <v>88</v>
      </c>
      <c r="Y10" s="253"/>
      <c r="Z10" s="258">
        <f>ROUNDUP(U10*Z66,0)</f>
        <v>0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1899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17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44682</v>
      </c>
      <c r="B30" s="126"/>
      <c r="C30" s="127"/>
      <c r="D30" s="218">
        <f t="shared" ref="D30:D61" si="0">IF(AND(C30&gt;=46,C30&lt;=59),B30+1,B30)</f>
        <v>0</v>
      </c>
      <c r="E30" s="218">
        <f t="shared" ref="E30:E61" si="1">IF(C30&gt;0,VLOOKUP(C30,$A$7:$H$10,7,TRUE),0)</f>
        <v>0</v>
      </c>
      <c r="F30" s="129" t="str">
        <f t="shared" ref="F30:G45" si="2">IF(B30="","",D30)</f>
        <v/>
      </c>
      <c r="G30" s="130" t="str">
        <f t="shared" si="2"/>
        <v/>
      </c>
      <c r="H30" s="126"/>
      <c r="I30" s="127"/>
      <c r="J30" s="218">
        <f t="shared" ref="J30:J61" si="3">H30</f>
        <v>0</v>
      </c>
      <c r="K30" s="218">
        <f t="shared" ref="K30:K61" si="4">VLOOKUP(I30,$A$15:$H$18,7,TRUE)</f>
        <v>0</v>
      </c>
      <c r="L30" s="129" t="str">
        <f t="shared" ref="L30:M45" si="5">IF(H30="","",J30)</f>
        <v/>
      </c>
      <c r="M30" s="130" t="str">
        <f t="shared" si="5"/>
        <v/>
      </c>
      <c r="N30" s="131" t="str">
        <f t="shared" ref="N30:N61" si="6">F30</f>
        <v/>
      </c>
      <c r="O30" s="132" t="str">
        <f t="shared" ref="O30:O61" si="7">IF(G30="","",IF(G30&gt;1,VLOOKUP(G30,$A$7:$L$11,9,TRUE),0))</f>
        <v/>
      </c>
      <c r="P30" s="129" t="str">
        <f t="shared" ref="P30:P61" si="8">L30</f>
        <v/>
      </c>
      <c r="Q30" s="132" t="str">
        <f t="shared" ref="Q30:Q61" si="9">IF(M30="","",IF(M30&gt;1,VLOOKUP(M30,$A$7:$L$11,9,TRUE),0))</f>
        <v/>
      </c>
      <c r="R30" s="323">
        <f t="shared" ref="R30:R61" si="10">SUM(N30,O30)</f>
        <v>0</v>
      </c>
      <c r="S30" s="324"/>
      <c r="T30" s="323">
        <f t="shared" ref="T30:T61" si="11">SUM(P30:Q30)</f>
        <v>0</v>
      </c>
      <c r="U30" s="324"/>
      <c r="V30" s="323">
        <f t="shared" ref="V30:V61" si="12">T30-R30</f>
        <v>0</v>
      </c>
      <c r="W30" s="325"/>
      <c r="X30" s="181"/>
      <c r="Y30" s="134">
        <f t="shared" ref="Y30:Y61" si="13">V30-X30</f>
        <v>0</v>
      </c>
      <c r="Z30" s="135" t="str">
        <f t="shared" ref="Z30:Z61" si="14">IF(AE30&gt;0,AE30,"")</f>
        <v/>
      </c>
      <c r="AB30" s="37">
        <f t="shared" ref="AB30:AB61" si="15">Y30-7</f>
        <v>-7</v>
      </c>
      <c r="AC30" s="37">
        <f t="shared" ref="AC30:AE45" si="16">IF(AB30&lt;0,0,AB30)</f>
        <v>0</v>
      </c>
      <c r="AD30" s="37">
        <f>AB30-1</f>
        <v>-8</v>
      </c>
      <c r="AE30" s="37">
        <f t="shared" si="16"/>
        <v>0</v>
      </c>
      <c r="AF30" s="37">
        <f>AC30-AE30</f>
        <v>0</v>
      </c>
      <c r="AG30" s="37"/>
      <c r="AH30" s="136"/>
      <c r="AI30" s="137"/>
    </row>
    <row r="31" spans="1:35" ht="17.5" customHeight="1">
      <c r="A31" s="38" t="s">
        <v>107</v>
      </c>
      <c r="B31" s="126"/>
      <c r="C31" s="127"/>
      <c r="D31" s="218">
        <f t="shared" si="0"/>
        <v>0</v>
      </c>
      <c r="E31" s="218">
        <f t="shared" si="1"/>
        <v>0</v>
      </c>
      <c r="F31" s="129" t="str">
        <f t="shared" si="2"/>
        <v/>
      </c>
      <c r="G31" s="130" t="str">
        <f t="shared" si="2"/>
        <v/>
      </c>
      <c r="H31" s="126"/>
      <c r="I31" s="127"/>
      <c r="J31" s="218">
        <f t="shared" si="3"/>
        <v>0</v>
      </c>
      <c r="K31" s="218">
        <f t="shared" si="4"/>
        <v>0</v>
      </c>
      <c r="L31" s="129" t="str">
        <f t="shared" si="5"/>
        <v/>
      </c>
      <c r="M31" s="130" t="str">
        <f t="shared" si="5"/>
        <v/>
      </c>
      <c r="N31" s="131" t="str">
        <f t="shared" si="6"/>
        <v/>
      </c>
      <c r="O31" s="132" t="str">
        <f t="shared" si="7"/>
        <v/>
      </c>
      <c r="P31" s="129" t="str">
        <f t="shared" si="8"/>
        <v/>
      </c>
      <c r="Q31" s="132" t="str">
        <f t="shared" si="9"/>
        <v/>
      </c>
      <c r="R31" s="326">
        <f t="shared" si="10"/>
        <v>0</v>
      </c>
      <c r="S31" s="327"/>
      <c r="T31" s="326">
        <f t="shared" si="11"/>
        <v>0</v>
      </c>
      <c r="U31" s="327"/>
      <c r="V31" s="326">
        <f t="shared" si="12"/>
        <v>0</v>
      </c>
      <c r="W31" s="328"/>
      <c r="X31" s="181"/>
      <c r="Y31" s="134">
        <f t="shared" si="13"/>
        <v>0</v>
      </c>
      <c r="Z31" s="135" t="str">
        <f t="shared" si="14"/>
        <v/>
      </c>
      <c r="AB31" s="37">
        <f t="shared" si="15"/>
        <v>-7</v>
      </c>
      <c r="AC31" s="37">
        <f t="shared" si="16"/>
        <v>0</v>
      </c>
      <c r="AD31" s="37">
        <f t="shared" ref="AD31:AD61" si="17">AB31-1</f>
        <v>-8</v>
      </c>
      <c r="AE31" s="37">
        <f t="shared" si="16"/>
        <v>0</v>
      </c>
      <c r="AF31" s="37">
        <f t="shared" ref="AF31:AF61" si="18">AC31-AE31</f>
        <v>0</v>
      </c>
      <c r="AG31" s="37"/>
      <c r="AH31" s="136"/>
    </row>
    <row r="32" spans="1:35" ht="17.5" customHeight="1">
      <c r="A32" s="38" t="s">
        <v>108</v>
      </c>
      <c r="B32" s="126"/>
      <c r="C32" s="127"/>
      <c r="D32" s="218">
        <f t="shared" si="0"/>
        <v>0</v>
      </c>
      <c r="E32" s="218">
        <f t="shared" si="1"/>
        <v>0</v>
      </c>
      <c r="F32" s="129" t="str">
        <f t="shared" si="2"/>
        <v/>
      </c>
      <c r="G32" s="130" t="str">
        <f t="shared" si="2"/>
        <v/>
      </c>
      <c r="H32" s="148"/>
      <c r="I32" s="127"/>
      <c r="J32" s="218">
        <f t="shared" si="3"/>
        <v>0</v>
      </c>
      <c r="K32" s="218">
        <f t="shared" si="4"/>
        <v>0</v>
      </c>
      <c r="L32" s="129" t="str">
        <f t="shared" si="5"/>
        <v/>
      </c>
      <c r="M32" s="130" t="str">
        <f t="shared" si="5"/>
        <v/>
      </c>
      <c r="N32" s="131" t="str">
        <f t="shared" si="6"/>
        <v/>
      </c>
      <c r="O32" s="132" t="str">
        <f t="shared" si="7"/>
        <v/>
      </c>
      <c r="P32" s="129" t="str">
        <f t="shared" si="8"/>
        <v/>
      </c>
      <c r="Q32" s="132" t="str">
        <f t="shared" si="9"/>
        <v/>
      </c>
      <c r="R32" s="340">
        <f t="shared" si="10"/>
        <v>0</v>
      </c>
      <c r="S32" s="341"/>
      <c r="T32" s="340">
        <f t="shared" si="11"/>
        <v>0</v>
      </c>
      <c r="U32" s="341"/>
      <c r="V32" s="340">
        <f t="shared" si="12"/>
        <v>0</v>
      </c>
      <c r="W32" s="342"/>
      <c r="X32" s="181"/>
      <c r="Y32" s="134">
        <f t="shared" si="13"/>
        <v>0</v>
      </c>
      <c r="Z32" s="135" t="str">
        <f t="shared" si="14"/>
        <v/>
      </c>
      <c r="AB32" s="37">
        <f t="shared" si="15"/>
        <v>-7</v>
      </c>
      <c r="AC32" s="37">
        <f t="shared" si="16"/>
        <v>0</v>
      </c>
      <c r="AD32" s="37">
        <f t="shared" si="17"/>
        <v>-8</v>
      </c>
      <c r="AE32" s="37">
        <f t="shared" si="16"/>
        <v>0</v>
      </c>
      <c r="AF32" s="37">
        <f t="shared" si="18"/>
        <v>0</v>
      </c>
      <c r="AG32" s="37"/>
      <c r="AH32" s="136"/>
    </row>
    <row r="33" spans="1:34" ht="17.5" customHeight="1">
      <c r="A33" s="232" t="s">
        <v>109</v>
      </c>
      <c r="B33" s="220"/>
      <c r="C33" s="221"/>
      <c r="D33" s="222">
        <f t="shared" si="0"/>
        <v>0</v>
      </c>
      <c r="E33" s="222">
        <f t="shared" si="1"/>
        <v>0</v>
      </c>
      <c r="F33" s="223" t="str">
        <f t="shared" si="2"/>
        <v/>
      </c>
      <c r="G33" s="224" t="str">
        <f t="shared" si="2"/>
        <v/>
      </c>
      <c r="H33" s="225"/>
      <c r="I33" s="226"/>
      <c r="J33" s="222">
        <f t="shared" si="3"/>
        <v>0</v>
      </c>
      <c r="K33" s="222">
        <f t="shared" si="4"/>
        <v>0</v>
      </c>
      <c r="L33" s="223" t="str">
        <f t="shared" si="5"/>
        <v/>
      </c>
      <c r="M33" s="224" t="str">
        <f t="shared" si="5"/>
        <v/>
      </c>
      <c r="N33" s="227" t="str">
        <f t="shared" si="6"/>
        <v/>
      </c>
      <c r="O33" s="228" t="str">
        <f t="shared" si="7"/>
        <v/>
      </c>
      <c r="P33" s="223" t="str">
        <f t="shared" si="8"/>
        <v/>
      </c>
      <c r="Q33" s="228" t="str">
        <f t="shared" si="9"/>
        <v/>
      </c>
      <c r="R33" s="343">
        <f t="shared" si="10"/>
        <v>0</v>
      </c>
      <c r="S33" s="344"/>
      <c r="T33" s="343">
        <f t="shared" si="11"/>
        <v>0</v>
      </c>
      <c r="U33" s="344"/>
      <c r="V33" s="343">
        <f t="shared" si="12"/>
        <v>0</v>
      </c>
      <c r="W33" s="345"/>
      <c r="X33" s="233"/>
      <c r="Y33" s="234">
        <f t="shared" si="13"/>
        <v>0</v>
      </c>
      <c r="Z33" s="231" t="str">
        <f t="shared" si="14"/>
        <v/>
      </c>
      <c r="AB33" s="37">
        <f t="shared" si="15"/>
        <v>-7</v>
      </c>
      <c r="AC33" s="37">
        <f t="shared" si="16"/>
        <v>0</v>
      </c>
      <c r="AD33" s="37">
        <f t="shared" si="17"/>
        <v>-8</v>
      </c>
      <c r="AE33" s="37">
        <f t="shared" si="16"/>
        <v>0</v>
      </c>
      <c r="AF33" s="37">
        <f t="shared" si="18"/>
        <v>0</v>
      </c>
      <c r="AG33" s="37"/>
      <c r="AH33" s="217"/>
    </row>
    <row r="34" spans="1:34" ht="17.5" customHeight="1">
      <c r="A34" s="38" t="s">
        <v>110</v>
      </c>
      <c r="B34" s="126"/>
      <c r="C34" s="127"/>
      <c r="D34" s="218">
        <f t="shared" si="0"/>
        <v>0</v>
      </c>
      <c r="E34" s="218">
        <f t="shared" si="1"/>
        <v>0</v>
      </c>
      <c r="F34" s="129" t="str">
        <f t="shared" si="2"/>
        <v/>
      </c>
      <c r="G34" s="130" t="str">
        <f t="shared" si="2"/>
        <v/>
      </c>
      <c r="H34" s="148"/>
      <c r="I34" s="152"/>
      <c r="J34" s="218">
        <f t="shared" si="3"/>
        <v>0</v>
      </c>
      <c r="K34" s="218">
        <f t="shared" si="4"/>
        <v>0</v>
      </c>
      <c r="L34" s="129" t="str">
        <f t="shared" si="5"/>
        <v/>
      </c>
      <c r="M34" s="130" t="str">
        <f t="shared" si="5"/>
        <v/>
      </c>
      <c r="N34" s="131" t="str">
        <f t="shared" si="6"/>
        <v/>
      </c>
      <c r="O34" s="132" t="str">
        <f t="shared" si="7"/>
        <v/>
      </c>
      <c r="P34" s="129" t="str">
        <f t="shared" si="8"/>
        <v/>
      </c>
      <c r="Q34" s="132" t="str">
        <f t="shared" si="9"/>
        <v/>
      </c>
      <c r="R34" s="337">
        <f t="shared" si="10"/>
        <v>0</v>
      </c>
      <c r="S34" s="338"/>
      <c r="T34" s="337">
        <f t="shared" si="11"/>
        <v>0</v>
      </c>
      <c r="U34" s="338"/>
      <c r="V34" s="337">
        <f t="shared" si="12"/>
        <v>0</v>
      </c>
      <c r="W34" s="339"/>
      <c r="X34" s="181"/>
      <c r="Y34" s="134">
        <f t="shared" si="13"/>
        <v>0</v>
      </c>
      <c r="Z34" s="135" t="str">
        <f t="shared" si="14"/>
        <v/>
      </c>
      <c r="AB34" s="37">
        <f t="shared" si="15"/>
        <v>-7</v>
      </c>
      <c r="AC34" s="37">
        <f t="shared" si="16"/>
        <v>0</v>
      </c>
      <c r="AD34" s="37">
        <f t="shared" si="17"/>
        <v>-8</v>
      </c>
      <c r="AE34" s="37">
        <f t="shared" si="16"/>
        <v>0</v>
      </c>
      <c r="AF34" s="37">
        <f t="shared" si="18"/>
        <v>0</v>
      </c>
      <c r="AG34" s="37"/>
      <c r="AH34" s="136"/>
    </row>
    <row r="35" spans="1:34" ht="17.5" customHeight="1">
      <c r="A35" s="38" t="s">
        <v>111</v>
      </c>
      <c r="B35" s="126"/>
      <c r="C35" s="127"/>
      <c r="D35" s="218">
        <f t="shared" si="0"/>
        <v>0</v>
      </c>
      <c r="E35" s="218">
        <f t="shared" si="1"/>
        <v>0</v>
      </c>
      <c r="F35" s="129" t="str">
        <f t="shared" si="2"/>
        <v/>
      </c>
      <c r="G35" s="130" t="str">
        <f t="shared" si="2"/>
        <v/>
      </c>
      <c r="H35" s="148"/>
      <c r="I35" s="127"/>
      <c r="J35" s="218">
        <f t="shared" si="3"/>
        <v>0</v>
      </c>
      <c r="K35" s="218">
        <f t="shared" si="4"/>
        <v>0</v>
      </c>
      <c r="L35" s="129" t="str">
        <f t="shared" si="5"/>
        <v/>
      </c>
      <c r="M35" s="130" t="str">
        <f t="shared" si="5"/>
        <v/>
      </c>
      <c r="N35" s="131" t="str">
        <f t="shared" si="6"/>
        <v/>
      </c>
      <c r="O35" s="132" t="str">
        <f t="shared" si="7"/>
        <v/>
      </c>
      <c r="P35" s="129" t="str">
        <f t="shared" si="8"/>
        <v/>
      </c>
      <c r="Q35" s="132" t="str">
        <f t="shared" si="9"/>
        <v/>
      </c>
      <c r="R35" s="326">
        <f t="shared" si="10"/>
        <v>0</v>
      </c>
      <c r="S35" s="327"/>
      <c r="T35" s="326">
        <f t="shared" si="11"/>
        <v>0</v>
      </c>
      <c r="U35" s="327"/>
      <c r="V35" s="326">
        <f t="shared" si="12"/>
        <v>0</v>
      </c>
      <c r="W35" s="328"/>
      <c r="X35" s="181"/>
      <c r="Y35" s="134">
        <f t="shared" si="13"/>
        <v>0</v>
      </c>
      <c r="Z35" s="135" t="str">
        <f t="shared" si="14"/>
        <v/>
      </c>
      <c r="AB35" s="37">
        <f t="shared" si="15"/>
        <v>-7</v>
      </c>
      <c r="AC35" s="37">
        <f t="shared" si="16"/>
        <v>0</v>
      </c>
      <c r="AD35" s="37">
        <f t="shared" si="17"/>
        <v>-8</v>
      </c>
      <c r="AE35" s="37">
        <f t="shared" si="16"/>
        <v>0</v>
      </c>
      <c r="AF35" s="37">
        <f t="shared" si="18"/>
        <v>0</v>
      </c>
      <c r="AG35" s="37"/>
      <c r="AH35" s="136"/>
    </row>
    <row r="36" spans="1:34" ht="17.5" customHeight="1">
      <c r="A36" s="38" t="s">
        <v>112</v>
      </c>
      <c r="B36" s="126"/>
      <c r="C36" s="127"/>
      <c r="D36" s="185">
        <f t="shared" si="0"/>
        <v>0</v>
      </c>
      <c r="E36" s="185">
        <f t="shared" si="1"/>
        <v>0</v>
      </c>
      <c r="F36" s="186" t="str">
        <f t="shared" si="2"/>
        <v/>
      </c>
      <c r="G36" s="187" t="str">
        <f t="shared" si="2"/>
        <v/>
      </c>
      <c r="H36" s="148"/>
      <c r="I36" s="184"/>
      <c r="J36" s="218">
        <f t="shared" si="3"/>
        <v>0</v>
      </c>
      <c r="K36" s="218">
        <f t="shared" si="4"/>
        <v>0</v>
      </c>
      <c r="L36" s="129" t="str">
        <f t="shared" si="5"/>
        <v/>
      </c>
      <c r="M36" s="130" t="str">
        <f t="shared" si="5"/>
        <v/>
      </c>
      <c r="N36" s="131" t="str">
        <f t="shared" si="6"/>
        <v/>
      </c>
      <c r="O36" s="132" t="str">
        <f t="shared" si="7"/>
        <v/>
      </c>
      <c r="P36" s="129" t="str">
        <f t="shared" si="8"/>
        <v/>
      </c>
      <c r="Q36" s="132" t="str">
        <f t="shared" si="9"/>
        <v/>
      </c>
      <c r="R36" s="326">
        <f t="shared" si="10"/>
        <v>0</v>
      </c>
      <c r="S36" s="327"/>
      <c r="T36" s="326">
        <f t="shared" si="11"/>
        <v>0</v>
      </c>
      <c r="U36" s="327"/>
      <c r="V36" s="326">
        <f t="shared" si="12"/>
        <v>0</v>
      </c>
      <c r="W36" s="328"/>
      <c r="X36" s="181"/>
      <c r="Y36" s="134">
        <f t="shared" si="13"/>
        <v>0</v>
      </c>
      <c r="Z36" s="135" t="str">
        <f t="shared" si="14"/>
        <v/>
      </c>
      <c r="AA36" s="160"/>
      <c r="AB36" s="37">
        <f t="shared" si="15"/>
        <v>-7</v>
      </c>
      <c r="AC36" s="37">
        <f t="shared" si="16"/>
        <v>0</v>
      </c>
      <c r="AD36" s="37">
        <f t="shared" si="17"/>
        <v>-8</v>
      </c>
      <c r="AE36" s="37">
        <f t="shared" si="16"/>
        <v>0</v>
      </c>
      <c r="AF36" s="37">
        <f t="shared" si="18"/>
        <v>0</v>
      </c>
      <c r="AG36" s="37"/>
      <c r="AH36" s="136"/>
    </row>
    <row r="37" spans="1:34" ht="17.5" customHeight="1">
      <c r="A37" s="166" t="s">
        <v>113</v>
      </c>
      <c r="B37" s="126"/>
      <c r="C37" s="127"/>
      <c r="D37" s="169">
        <f t="shared" si="0"/>
        <v>0</v>
      </c>
      <c r="E37" s="169">
        <f t="shared" si="1"/>
        <v>0</v>
      </c>
      <c r="F37" s="170" t="str">
        <f t="shared" si="2"/>
        <v/>
      </c>
      <c r="G37" s="171" t="str">
        <f t="shared" si="2"/>
        <v/>
      </c>
      <c r="H37" s="172"/>
      <c r="I37" s="168"/>
      <c r="J37" s="218">
        <f t="shared" si="3"/>
        <v>0</v>
      </c>
      <c r="K37" s="218">
        <f t="shared" si="4"/>
        <v>0</v>
      </c>
      <c r="L37" s="129" t="str">
        <f t="shared" si="5"/>
        <v/>
      </c>
      <c r="M37" s="130" t="str">
        <f t="shared" si="5"/>
        <v/>
      </c>
      <c r="N37" s="131" t="str">
        <f t="shared" si="6"/>
        <v/>
      </c>
      <c r="O37" s="132" t="str">
        <f t="shared" si="7"/>
        <v/>
      </c>
      <c r="P37" s="129" t="str">
        <f t="shared" si="8"/>
        <v/>
      </c>
      <c r="Q37" s="132" t="str">
        <f t="shared" si="9"/>
        <v/>
      </c>
      <c r="R37" s="340">
        <f t="shared" si="10"/>
        <v>0</v>
      </c>
      <c r="S37" s="341"/>
      <c r="T37" s="340">
        <f t="shared" si="11"/>
        <v>0</v>
      </c>
      <c r="U37" s="341"/>
      <c r="V37" s="340">
        <f t="shared" si="12"/>
        <v>0</v>
      </c>
      <c r="W37" s="342"/>
      <c r="X37" s="181"/>
      <c r="Y37" s="134">
        <f t="shared" si="13"/>
        <v>0</v>
      </c>
      <c r="Z37" s="135" t="str">
        <f t="shared" si="14"/>
        <v/>
      </c>
      <c r="AA37" s="161"/>
      <c r="AB37" s="37">
        <f t="shared" si="15"/>
        <v>-7</v>
      </c>
      <c r="AC37" s="37">
        <f t="shared" si="16"/>
        <v>0</v>
      </c>
      <c r="AD37" s="37">
        <f t="shared" si="17"/>
        <v>-8</v>
      </c>
      <c r="AE37" s="37">
        <f t="shared" si="16"/>
        <v>0</v>
      </c>
      <c r="AF37" s="37">
        <f t="shared" si="18"/>
        <v>0</v>
      </c>
      <c r="AG37" s="37"/>
      <c r="AH37" s="136"/>
    </row>
    <row r="38" spans="1:34" ht="17.5" customHeight="1">
      <c r="A38" s="166" t="s">
        <v>114</v>
      </c>
      <c r="B38" s="126">
        <v>10</v>
      </c>
      <c r="C38" s="127">
        <v>0</v>
      </c>
      <c r="D38" s="169">
        <f t="shared" si="0"/>
        <v>10</v>
      </c>
      <c r="E38" s="169">
        <f t="shared" si="1"/>
        <v>0</v>
      </c>
      <c r="F38" s="170">
        <f t="shared" si="2"/>
        <v>10</v>
      </c>
      <c r="G38" s="171">
        <f t="shared" si="2"/>
        <v>0</v>
      </c>
      <c r="H38" s="173">
        <v>19</v>
      </c>
      <c r="I38" s="174">
        <v>30</v>
      </c>
      <c r="J38" s="218">
        <f t="shared" si="3"/>
        <v>19</v>
      </c>
      <c r="K38" s="218">
        <f t="shared" si="4"/>
        <v>30</v>
      </c>
      <c r="L38" s="129">
        <f t="shared" si="5"/>
        <v>19</v>
      </c>
      <c r="M38" s="130">
        <f t="shared" si="5"/>
        <v>30</v>
      </c>
      <c r="N38" s="131">
        <f t="shared" si="6"/>
        <v>10</v>
      </c>
      <c r="O38" s="132">
        <f t="shared" si="7"/>
        <v>0</v>
      </c>
      <c r="P38" s="129">
        <f t="shared" si="8"/>
        <v>19</v>
      </c>
      <c r="Q38" s="132">
        <f t="shared" si="9"/>
        <v>0.5</v>
      </c>
      <c r="R38" s="337">
        <f t="shared" si="10"/>
        <v>10</v>
      </c>
      <c r="S38" s="338"/>
      <c r="T38" s="337">
        <f t="shared" si="11"/>
        <v>19.5</v>
      </c>
      <c r="U38" s="338"/>
      <c r="V38" s="337">
        <f t="shared" si="12"/>
        <v>9.5</v>
      </c>
      <c r="W38" s="339"/>
      <c r="X38" s="181">
        <v>1</v>
      </c>
      <c r="Y38" s="134">
        <f t="shared" si="13"/>
        <v>8.5</v>
      </c>
      <c r="Z38" s="135">
        <f t="shared" si="14"/>
        <v>0.5</v>
      </c>
      <c r="AA38" s="161"/>
      <c r="AB38" s="37">
        <f t="shared" si="15"/>
        <v>1.5</v>
      </c>
      <c r="AC38" s="37">
        <f t="shared" si="16"/>
        <v>1.5</v>
      </c>
      <c r="AD38" s="37">
        <f t="shared" si="17"/>
        <v>0.5</v>
      </c>
      <c r="AE38" s="37">
        <f t="shared" si="16"/>
        <v>0.5</v>
      </c>
      <c r="AF38" s="37">
        <f t="shared" si="18"/>
        <v>1</v>
      </c>
      <c r="AG38" s="37"/>
      <c r="AH38" s="136"/>
    </row>
    <row r="39" spans="1:34" ht="17.5" customHeight="1">
      <c r="A39" s="166" t="s">
        <v>115</v>
      </c>
      <c r="B39" s="126">
        <v>10</v>
      </c>
      <c r="C39" s="127">
        <v>0</v>
      </c>
      <c r="D39" s="169">
        <f t="shared" si="0"/>
        <v>10</v>
      </c>
      <c r="E39" s="169">
        <f t="shared" si="1"/>
        <v>0</v>
      </c>
      <c r="F39" s="170">
        <f t="shared" si="2"/>
        <v>10</v>
      </c>
      <c r="G39" s="171">
        <f t="shared" si="2"/>
        <v>0</v>
      </c>
      <c r="H39" s="167">
        <v>19</v>
      </c>
      <c r="I39" s="168">
        <v>30</v>
      </c>
      <c r="J39" s="218">
        <f t="shared" si="3"/>
        <v>19</v>
      </c>
      <c r="K39" s="218">
        <f t="shared" si="4"/>
        <v>30</v>
      </c>
      <c r="L39" s="129">
        <f t="shared" si="5"/>
        <v>19</v>
      </c>
      <c r="M39" s="130">
        <f t="shared" si="5"/>
        <v>30</v>
      </c>
      <c r="N39" s="131">
        <f t="shared" si="6"/>
        <v>10</v>
      </c>
      <c r="O39" s="132">
        <f t="shared" si="7"/>
        <v>0</v>
      </c>
      <c r="P39" s="129">
        <f t="shared" si="8"/>
        <v>19</v>
      </c>
      <c r="Q39" s="132">
        <f t="shared" si="9"/>
        <v>0.5</v>
      </c>
      <c r="R39" s="326">
        <f t="shared" si="10"/>
        <v>10</v>
      </c>
      <c r="S39" s="327"/>
      <c r="T39" s="326">
        <f t="shared" si="11"/>
        <v>19.5</v>
      </c>
      <c r="U39" s="327"/>
      <c r="V39" s="326">
        <f t="shared" si="12"/>
        <v>9.5</v>
      </c>
      <c r="W39" s="328"/>
      <c r="X39" s="181">
        <v>1</v>
      </c>
      <c r="Y39" s="134">
        <f t="shared" si="13"/>
        <v>8.5</v>
      </c>
      <c r="Z39" s="135">
        <f t="shared" si="14"/>
        <v>0.5</v>
      </c>
      <c r="AA39" s="161"/>
      <c r="AB39" s="37">
        <f t="shared" si="15"/>
        <v>1.5</v>
      </c>
      <c r="AC39" s="37">
        <f t="shared" si="16"/>
        <v>1.5</v>
      </c>
      <c r="AD39" s="37">
        <f t="shared" si="17"/>
        <v>0.5</v>
      </c>
      <c r="AE39" s="37">
        <f t="shared" si="16"/>
        <v>0.5</v>
      </c>
      <c r="AF39" s="37">
        <f t="shared" si="18"/>
        <v>1</v>
      </c>
      <c r="AG39" s="37"/>
      <c r="AH39" s="136"/>
    </row>
    <row r="40" spans="1:34" ht="17.5" customHeight="1">
      <c r="A40" s="166" t="s">
        <v>116</v>
      </c>
      <c r="B40" s="126">
        <v>9</v>
      </c>
      <c r="C40" s="127">
        <v>30</v>
      </c>
      <c r="D40" s="169">
        <f t="shared" si="0"/>
        <v>9</v>
      </c>
      <c r="E40" s="169">
        <f t="shared" si="1"/>
        <v>30</v>
      </c>
      <c r="F40" s="170">
        <f t="shared" si="2"/>
        <v>9</v>
      </c>
      <c r="G40" s="171">
        <f t="shared" si="2"/>
        <v>30</v>
      </c>
      <c r="H40" s="173">
        <v>19</v>
      </c>
      <c r="I40" s="174">
        <v>15</v>
      </c>
      <c r="J40" s="218">
        <f t="shared" si="3"/>
        <v>19</v>
      </c>
      <c r="K40" s="218">
        <f t="shared" si="4"/>
        <v>15</v>
      </c>
      <c r="L40" s="129">
        <f t="shared" si="5"/>
        <v>19</v>
      </c>
      <c r="M40" s="130">
        <f t="shared" si="5"/>
        <v>15</v>
      </c>
      <c r="N40" s="131">
        <f t="shared" si="6"/>
        <v>9</v>
      </c>
      <c r="O40" s="132">
        <f t="shared" si="7"/>
        <v>0.5</v>
      </c>
      <c r="P40" s="129">
        <f t="shared" si="8"/>
        <v>19</v>
      </c>
      <c r="Q40" s="132">
        <f t="shared" si="9"/>
        <v>0.25</v>
      </c>
      <c r="R40" s="326">
        <f t="shared" si="10"/>
        <v>9.5</v>
      </c>
      <c r="S40" s="327"/>
      <c r="T40" s="326">
        <f t="shared" si="11"/>
        <v>19.25</v>
      </c>
      <c r="U40" s="327"/>
      <c r="V40" s="326">
        <f t="shared" si="12"/>
        <v>9.75</v>
      </c>
      <c r="W40" s="328"/>
      <c r="X40" s="181">
        <v>1</v>
      </c>
      <c r="Y40" s="134">
        <f t="shared" si="13"/>
        <v>8.75</v>
      </c>
      <c r="Z40" s="135">
        <f t="shared" si="14"/>
        <v>0.75</v>
      </c>
      <c r="AA40" s="161"/>
      <c r="AB40" s="37">
        <f t="shared" si="15"/>
        <v>1.75</v>
      </c>
      <c r="AC40" s="37">
        <f t="shared" si="16"/>
        <v>1.75</v>
      </c>
      <c r="AD40" s="37">
        <f t="shared" si="17"/>
        <v>0.75</v>
      </c>
      <c r="AE40" s="37">
        <f t="shared" si="16"/>
        <v>0.75</v>
      </c>
      <c r="AF40" s="37">
        <f t="shared" si="18"/>
        <v>1</v>
      </c>
      <c r="AG40" s="37"/>
      <c r="AH40" s="136"/>
    </row>
    <row r="41" spans="1:34" ht="17.5" customHeight="1">
      <c r="A41" s="166" t="s">
        <v>117</v>
      </c>
      <c r="B41" s="126">
        <v>10</v>
      </c>
      <c r="C41" s="127">
        <v>0</v>
      </c>
      <c r="D41" s="169">
        <f t="shared" si="0"/>
        <v>10</v>
      </c>
      <c r="E41" s="169">
        <f t="shared" si="1"/>
        <v>0</v>
      </c>
      <c r="F41" s="170">
        <f t="shared" si="2"/>
        <v>10</v>
      </c>
      <c r="G41" s="171">
        <f t="shared" si="2"/>
        <v>0</v>
      </c>
      <c r="H41" s="173">
        <v>20</v>
      </c>
      <c r="I41" s="174">
        <v>0</v>
      </c>
      <c r="J41" s="218">
        <f t="shared" si="3"/>
        <v>20</v>
      </c>
      <c r="K41" s="218">
        <f t="shared" si="4"/>
        <v>0</v>
      </c>
      <c r="L41" s="129">
        <f t="shared" si="5"/>
        <v>20</v>
      </c>
      <c r="M41" s="130">
        <f t="shared" si="5"/>
        <v>0</v>
      </c>
      <c r="N41" s="131">
        <f t="shared" si="6"/>
        <v>10</v>
      </c>
      <c r="O41" s="132">
        <f t="shared" si="7"/>
        <v>0</v>
      </c>
      <c r="P41" s="129">
        <f t="shared" si="8"/>
        <v>20</v>
      </c>
      <c r="Q41" s="132">
        <f t="shared" si="9"/>
        <v>0</v>
      </c>
      <c r="R41" s="326">
        <f t="shared" si="10"/>
        <v>10</v>
      </c>
      <c r="S41" s="327"/>
      <c r="T41" s="326">
        <f t="shared" si="11"/>
        <v>20</v>
      </c>
      <c r="U41" s="327"/>
      <c r="V41" s="326">
        <f t="shared" si="12"/>
        <v>10</v>
      </c>
      <c r="W41" s="328"/>
      <c r="X41" s="181">
        <v>1</v>
      </c>
      <c r="Y41" s="134">
        <f t="shared" si="13"/>
        <v>9</v>
      </c>
      <c r="Z41" s="135">
        <f t="shared" si="14"/>
        <v>1</v>
      </c>
      <c r="AA41" s="161"/>
      <c r="AB41" s="37">
        <f t="shared" si="15"/>
        <v>2</v>
      </c>
      <c r="AC41" s="37">
        <f t="shared" si="16"/>
        <v>2</v>
      </c>
      <c r="AD41" s="37">
        <f t="shared" si="17"/>
        <v>1</v>
      </c>
      <c r="AE41" s="37">
        <f t="shared" si="16"/>
        <v>1</v>
      </c>
      <c r="AF41" s="37">
        <f t="shared" si="18"/>
        <v>1</v>
      </c>
      <c r="AG41" s="37"/>
      <c r="AH41" s="136"/>
    </row>
    <row r="42" spans="1:34" ht="17.5" customHeight="1">
      <c r="A42" s="166" t="s">
        <v>118</v>
      </c>
      <c r="B42" s="126">
        <v>10</v>
      </c>
      <c r="C42" s="127">
        <v>0</v>
      </c>
      <c r="D42" s="169">
        <f t="shared" si="0"/>
        <v>10</v>
      </c>
      <c r="E42" s="169">
        <f t="shared" si="1"/>
        <v>0</v>
      </c>
      <c r="F42" s="170">
        <f t="shared" si="2"/>
        <v>10</v>
      </c>
      <c r="G42" s="171">
        <f t="shared" si="2"/>
        <v>0</v>
      </c>
      <c r="H42" s="173">
        <v>20</v>
      </c>
      <c r="I42" s="174">
        <v>30</v>
      </c>
      <c r="J42" s="218">
        <f t="shared" si="3"/>
        <v>20</v>
      </c>
      <c r="K42" s="218">
        <f t="shared" si="4"/>
        <v>30</v>
      </c>
      <c r="L42" s="129">
        <f t="shared" si="5"/>
        <v>20</v>
      </c>
      <c r="M42" s="130">
        <f t="shared" si="5"/>
        <v>30</v>
      </c>
      <c r="N42" s="131">
        <f t="shared" si="6"/>
        <v>10</v>
      </c>
      <c r="O42" s="132">
        <f t="shared" si="7"/>
        <v>0</v>
      </c>
      <c r="P42" s="129">
        <f t="shared" si="8"/>
        <v>20</v>
      </c>
      <c r="Q42" s="132">
        <f t="shared" si="9"/>
        <v>0.5</v>
      </c>
      <c r="R42" s="326">
        <f t="shared" si="10"/>
        <v>10</v>
      </c>
      <c r="S42" s="327"/>
      <c r="T42" s="326">
        <f t="shared" si="11"/>
        <v>20.5</v>
      </c>
      <c r="U42" s="327"/>
      <c r="V42" s="326">
        <f t="shared" si="12"/>
        <v>10.5</v>
      </c>
      <c r="W42" s="328"/>
      <c r="X42" s="181">
        <v>1</v>
      </c>
      <c r="Y42" s="134">
        <f t="shared" si="13"/>
        <v>9.5</v>
      </c>
      <c r="Z42" s="135">
        <f t="shared" si="14"/>
        <v>1.5</v>
      </c>
      <c r="AA42" s="161"/>
      <c r="AB42" s="37">
        <f t="shared" si="15"/>
        <v>2.5</v>
      </c>
      <c r="AC42" s="37">
        <f t="shared" si="16"/>
        <v>2.5</v>
      </c>
      <c r="AD42" s="37">
        <f t="shared" si="17"/>
        <v>1.5</v>
      </c>
      <c r="AE42" s="37">
        <f t="shared" si="16"/>
        <v>1.5</v>
      </c>
      <c r="AF42" s="37">
        <f t="shared" si="18"/>
        <v>1</v>
      </c>
      <c r="AG42" s="37"/>
      <c r="AH42" s="136"/>
    </row>
    <row r="43" spans="1:34" ht="17.5" customHeight="1">
      <c r="A43" s="166" t="s">
        <v>119</v>
      </c>
      <c r="B43" s="126"/>
      <c r="C43" s="127"/>
      <c r="D43" s="169">
        <f t="shared" si="0"/>
        <v>0</v>
      </c>
      <c r="E43" s="169">
        <f t="shared" si="1"/>
        <v>0</v>
      </c>
      <c r="F43" s="170" t="str">
        <f t="shared" si="2"/>
        <v/>
      </c>
      <c r="G43" s="171" t="str">
        <f t="shared" si="2"/>
        <v/>
      </c>
      <c r="H43" s="173"/>
      <c r="I43" s="174"/>
      <c r="J43" s="218">
        <f t="shared" si="3"/>
        <v>0</v>
      </c>
      <c r="K43" s="218">
        <f t="shared" si="4"/>
        <v>0</v>
      </c>
      <c r="L43" s="129" t="str">
        <f t="shared" si="5"/>
        <v/>
      </c>
      <c r="M43" s="130" t="str">
        <f t="shared" si="5"/>
        <v/>
      </c>
      <c r="N43" s="131" t="str">
        <f t="shared" si="6"/>
        <v/>
      </c>
      <c r="O43" s="132" t="str">
        <f t="shared" si="7"/>
        <v/>
      </c>
      <c r="P43" s="129" t="str">
        <f t="shared" si="8"/>
        <v/>
      </c>
      <c r="Q43" s="132" t="str">
        <f t="shared" si="9"/>
        <v/>
      </c>
      <c r="R43" s="326">
        <f t="shared" si="10"/>
        <v>0</v>
      </c>
      <c r="S43" s="327"/>
      <c r="T43" s="326">
        <f t="shared" si="11"/>
        <v>0</v>
      </c>
      <c r="U43" s="327"/>
      <c r="V43" s="326">
        <f t="shared" si="12"/>
        <v>0</v>
      </c>
      <c r="W43" s="328"/>
      <c r="X43" s="181"/>
      <c r="Y43" s="134">
        <f t="shared" si="13"/>
        <v>0</v>
      </c>
      <c r="Z43" s="135" t="str">
        <f t="shared" si="14"/>
        <v/>
      </c>
      <c r="AA43" s="161"/>
      <c r="AB43" s="37">
        <f t="shared" si="15"/>
        <v>-7</v>
      </c>
      <c r="AC43" s="37">
        <f t="shared" si="16"/>
        <v>0</v>
      </c>
      <c r="AD43" s="37">
        <f t="shared" si="17"/>
        <v>-8</v>
      </c>
      <c r="AE43" s="37">
        <f t="shared" si="16"/>
        <v>0</v>
      </c>
      <c r="AF43" s="37">
        <f t="shared" si="18"/>
        <v>0</v>
      </c>
      <c r="AG43" s="37"/>
      <c r="AH43" s="136"/>
    </row>
    <row r="44" spans="1:34" ht="17.5" customHeight="1">
      <c r="A44" s="166" t="s">
        <v>120</v>
      </c>
      <c r="B44" s="126"/>
      <c r="C44" s="127"/>
      <c r="D44" s="169">
        <f t="shared" si="0"/>
        <v>0</v>
      </c>
      <c r="E44" s="169">
        <f t="shared" si="1"/>
        <v>0</v>
      </c>
      <c r="F44" s="170" t="str">
        <f t="shared" si="2"/>
        <v/>
      </c>
      <c r="G44" s="171" t="str">
        <f t="shared" si="2"/>
        <v/>
      </c>
      <c r="H44" s="173"/>
      <c r="I44" s="174"/>
      <c r="J44" s="218">
        <f t="shared" si="3"/>
        <v>0</v>
      </c>
      <c r="K44" s="218">
        <f t="shared" si="4"/>
        <v>0</v>
      </c>
      <c r="L44" s="129" t="str">
        <f t="shared" si="5"/>
        <v/>
      </c>
      <c r="M44" s="130" t="str">
        <f t="shared" si="5"/>
        <v/>
      </c>
      <c r="N44" s="131" t="str">
        <f t="shared" si="6"/>
        <v/>
      </c>
      <c r="O44" s="132" t="str">
        <f t="shared" si="7"/>
        <v/>
      </c>
      <c r="P44" s="129" t="str">
        <f t="shared" si="8"/>
        <v/>
      </c>
      <c r="Q44" s="132" t="str">
        <f t="shared" si="9"/>
        <v/>
      </c>
      <c r="R44" s="340">
        <f t="shared" si="10"/>
        <v>0</v>
      </c>
      <c r="S44" s="341"/>
      <c r="T44" s="340">
        <f t="shared" si="11"/>
        <v>0</v>
      </c>
      <c r="U44" s="341"/>
      <c r="V44" s="340">
        <f t="shared" si="12"/>
        <v>0</v>
      </c>
      <c r="W44" s="342"/>
      <c r="X44" s="181"/>
      <c r="Y44" s="134">
        <f t="shared" si="13"/>
        <v>0</v>
      </c>
      <c r="Z44" s="135" t="str">
        <f t="shared" si="14"/>
        <v/>
      </c>
      <c r="AA44" s="161"/>
      <c r="AB44" s="37">
        <f t="shared" si="15"/>
        <v>-7</v>
      </c>
      <c r="AC44" s="37">
        <f t="shared" si="16"/>
        <v>0</v>
      </c>
      <c r="AD44" s="37">
        <f t="shared" si="17"/>
        <v>-8</v>
      </c>
      <c r="AE44" s="37">
        <f t="shared" si="16"/>
        <v>0</v>
      </c>
      <c r="AF44" s="37">
        <f t="shared" si="18"/>
        <v>0</v>
      </c>
      <c r="AG44" s="37"/>
      <c r="AH44" s="136"/>
    </row>
    <row r="45" spans="1:34" ht="17.5" customHeight="1">
      <c r="A45" s="166" t="s">
        <v>121</v>
      </c>
      <c r="B45" s="126">
        <v>10</v>
      </c>
      <c r="C45" s="127">
        <v>0</v>
      </c>
      <c r="D45" s="169">
        <f t="shared" si="0"/>
        <v>10</v>
      </c>
      <c r="E45" s="169">
        <f t="shared" si="1"/>
        <v>0</v>
      </c>
      <c r="F45" s="170">
        <f t="shared" si="2"/>
        <v>10</v>
      </c>
      <c r="G45" s="171">
        <f t="shared" si="2"/>
        <v>0</v>
      </c>
      <c r="H45" s="173">
        <v>19</v>
      </c>
      <c r="I45" s="174">
        <v>30</v>
      </c>
      <c r="J45" s="218">
        <f t="shared" si="3"/>
        <v>19</v>
      </c>
      <c r="K45" s="218">
        <f t="shared" si="4"/>
        <v>30</v>
      </c>
      <c r="L45" s="129">
        <f t="shared" si="5"/>
        <v>19</v>
      </c>
      <c r="M45" s="130">
        <f t="shared" si="5"/>
        <v>30</v>
      </c>
      <c r="N45" s="131">
        <f t="shared" si="6"/>
        <v>10</v>
      </c>
      <c r="O45" s="132">
        <f t="shared" si="7"/>
        <v>0</v>
      </c>
      <c r="P45" s="129">
        <f t="shared" si="8"/>
        <v>19</v>
      </c>
      <c r="Q45" s="132">
        <f t="shared" si="9"/>
        <v>0.5</v>
      </c>
      <c r="R45" s="337">
        <f t="shared" si="10"/>
        <v>10</v>
      </c>
      <c r="S45" s="338"/>
      <c r="T45" s="337">
        <f t="shared" si="11"/>
        <v>19.5</v>
      </c>
      <c r="U45" s="338"/>
      <c r="V45" s="337">
        <f t="shared" si="12"/>
        <v>9.5</v>
      </c>
      <c r="W45" s="339"/>
      <c r="X45" s="181">
        <v>1</v>
      </c>
      <c r="Y45" s="134">
        <f t="shared" si="13"/>
        <v>8.5</v>
      </c>
      <c r="Z45" s="135">
        <f t="shared" si="14"/>
        <v>0.5</v>
      </c>
      <c r="AA45" s="161"/>
      <c r="AB45" s="37">
        <f t="shared" si="15"/>
        <v>1.5</v>
      </c>
      <c r="AC45" s="37">
        <f t="shared" si="16"/>
        <v>1.5</v>
      </c>
      <c r="AD45" s="37">
        <f t="shared" si="17"/>
        <v>0.5</v>
      </c>
      <c r="AE45" s="37">
        <f t="shared" si="16"/>
        <v>0.5</v>
      </c>
      <c r="AF45" s="37">
        <f t="shared" si="18"/>
        <v>1</v>
      </c>
      <c r="AG45" s="37"/>
      <c r="AH45" s="136"/>
    </row>
    <row r="46" spans="1:34" ht="17.5" customHeight="1">
      <c r="A46" s="166" t="s">
        <v>122</v>
      </c>
      <c r="B46" s="126">
        <v>10</v>
      </c>
      <c r="C46" s="127">
        <v>0</v>
      </c>
      <c r="D46" s="169">
        <f>IF(AND(C46&gt;=46,C46&lt;=59),B46+1,B46)</f>
        <v>10</v>
      </c>
      <c r="E46" s="169">
        <f>IF(C46&gt;0,VLOOKUP(C46,$A$7:$H$10,7,TRUE),0)</f>
        <v>0</v>
      </c>
      <c r="F46" s="170">
        <f t="shared" ref="F46:G61" si="19">IF(B46="","",D46)</f>
        <v>10</v>
      </c>
      <c r="G46" s="171">
        <f>IF(C46="","",E46)</f>
        <v>0</v>
      </c>
      <c r="H46" s="167">
        <v>19</v>
      </c>
      <c r="I46" s="168">
        <v>30</v>
      </c>
      <c r="J46" s="218">
        <f t="shared" si="3"/>
        <v>19</v>
      </c>
      <c r="K46" s="218">
        <f t="shared" si="4"/>
        <v>30</v>
      </c>
      <c r="L46" s="129">
        <f t="shared" ref="L46:M61" si="20">IF(H46="","",J46)</f>
        <v>19</v>
      </c>
      <c r="M46" s="130">
        <f t="shared" si="20"/>
        <v>30</v>
      </c>
      <c r="N46" s="131">
        <f t="shared" si="6"/>
        <v>10</v>
      </c>
      <c r="O46" s="132">
        <f t="shared" si="7"/>
        <v>0</v>
      </c>
      <c r="P46" s="129">
        <f t="shared" si="8"/>
        <v>19</v>
      </c>
      <c r="Q46" s="132">
        <f t="shared" si="9"/>
        <v>0.5</v>
      </c>
      <c r="R46" s="326">
        <f t="shared" si="10"/>
        <v>10</v>
      </c>
      <c r="S46" s="327"/>
      <c r="T46" s="326">
        <f t="shared" si="11"/>
        <v>19.5</v>
      </c>
      <c r="U46" s="327"/>
      <c r="V46" s="326">
        <f t="shared" si="12"/>
        <v>9.5</v>
      </c>
      <c r="W46" s="328"/>
      <c r="X46" s="181">
        <v>1</v>
      </c>
      <c r="Y46" s="134">
        <f t="shared" si="13"/>
        <v>8.5</v>
      </c>
      <c r="Z46" s="135">
        <f t="shared" si="14"/>
        <v>0.5</v>
      </c>
      <c r="AA46" s="161"/>
      <c r="AB46" s="37">
        <f t="shared" si="15"/>
        <v>1.5</v>
      </c>
      <c r="AC46" s="37">
        <f t="shared" ref="AC46:AC61" si="21">IF(AB46&lt;0,0,AB46)</f>
        <v>1.5</v>
      </c>
      <c r="AD46" s="37">
        <f t="shared" si="17"/>
        <v>0.5</v>
      </c>
      <c r="AE46" s="37">
        <f t="shared" ref="AE46:AE61" si="22">IF(AD46&lt;0,0,AD46)</f>
        <v>0.5</v>
      </c>
      <c r="AF46" s="37">
        <f t="shared" si="18"/>
        <v>1</v>
      </c>
      <c r="AG46" s="37"/>
      <c r="AH46" s="136"/>
    </row>
    <row r="47" spans="1:34" ht="17.5" customHeight="1">
      <c r="A47" s="166" t="s">
        <v>123</v>
      </c>
      <c r="B47" s="151">
        <v>10</v>
      </c>
      <c r="C47" s="152">
        <v>0</v>
      </c>
      <c r="D47" s="191">
        <f>IF(AND(C47&gt;=46,C47&lt;=59),B47+1,B47)</f>
        <v>10</v>
      </c>
      <c r="E47" s="191">
        <f>IF(C47&gt;0,VLOOKUP(C47,$A$7:$H$10,7,TRUE),0)</f>
        <v>0</v>
      </c>
      <c r="F47" s="207">
        <f t="shared" si="19"/>
        <v>10</v>
      </c>
      <c r="G47" s="208">
        <f>IF(C47="","",E47)</f>
        <v>0</v>
      </c>
      <c r="H47" s="173">
        <v>19</v>
      </c>
      <c r="I47" s="174">
        <v>30</v>
      </c>
      <c r="J47" s="196">
        <f t="shared" si="3"/>
        <v>19</v>
      </c>
      <c r="K47" s="196">
        <f t="shared" si="4"/>
        <v>30</v>
      </c>
      <c r="L47" s="209">
        <f t="shared" si="20"/>
        <v>19</v>
      </c>
      <c r="M47" s="210">
        <f t="shared" si="20"/>
        <v>30</v>
      </c>
      <c r="N47" s="211">
        <f t="shared" si="6"/>
        <v>10</v>
      </c>
      <c r="O47" s="212">
        <f t="shared" si="7"/>
        <v>0</v>
      </c>
      <c r="P47" s="209">
        <f t="shared" si="8"/>
        <v>19</v>
      </c>
      <c r="Q47" s="212">
        <f t="shared" si="9"/>
        <v>0.5</v>
      </c>
      <c r="R47" s="346">
        <f t="shared" si="10"/>
        <v>10</v>
      </c>
      <c r="S47" s="347"/>
      <c r="T47" s="346">
        <f t="shared" si="11"/>
        <v>19.5</v>
      </c>
      <c r="U47" s="347"/>
      <c r="V47" s="346">
        <f t="shared" si="12"/>
        <v>9.5</v>
      </c>
      <c r="W47" s="348"/>
      <c r="X47" s="215">
        <v>1</v>
      </c>
      <c r="Y47" s="213">
        <f t="shared" si="13"/>
        <v>8.5</v>
      </c>
      <c r="Z47" s="214">
        <f t="shared" si="14"/>
        <v>0.5</v>
      </c>
      <c r="AA47" s="161"/>
      <c r="AB47" s="37">
        <f t="shared" si="15"/>
        <v>1.5</v>
      </c>
      <c r="AC47" s="37">
        <f t="shared" si="21"/>
        <v>1.5</v>
      </c>
      <c r="AD47" s="37">
        <f t="shared" si="17"/>
        <v>0.5</v>
      </c>
      <c r="AE47" s="37">
        <f t="shared" si="22"/>
        <v>0.5</v>
      </c>
      <c r="AF47" s="37">
        <f t="shared" si="18"/>
        <v>1</v>
      </c>
      <c r="AG47" s="37"/>
      <c r="AH47" s="136"/>
    </row>
    <row r="48" spans="1:34" ht="17.5" customHeight="1">
      <c r="A48" s="166" t="s">
        <v>124</v>
      </c>
      <c r="B48" s="126">
        <v>10</v>
      </c>
      <c r="C48" s="127">
        <v>0</v>
      </c>
      <c r="D48" s="169">
        <f t="shared" si="0"/>
        <v>10</v>
      </c>
      <c r="E48" s="169">
        <f t="shared" si="1"/>
        <v>0</v>
      </c>
      <c r="F48" s="170">
        <f t="shared" si="19"/>
        <v>10</v>
      </c>
      <c r="G48" s="171">
        <f t="shared" si="19"/>
        <v>0</v>
      </c>
      <c r="H48" s="167">
        <v>19</v>
      </c>
      <c r="I48" s="168">
        <v>0</v>
      </c>
      <c r="J48" s="218">
        <f t="shared" si="3"/>
        <v>19</v>
      </c>
      <c r="K48" s="218">
        <f t="shared" si="4"/>
        <v>0</v>
      </c>
      <c r="L48" s="129">
        <f t="shared" si="20"/>
        <v>19</v>
      </c>
      <c r="M48" s="130">
        <f t="shared" si="20"/>
        <v>0</v>
      </c>
      <c r="N48" s="131">
        <f t="shared" si="6"/>
        <v>10</v>
      </c>
      <c r="O48" s="132">
        <f t="shared" si="7"/>
        <v>0</v>
      </c>
      <c r="P48" s="129">
        <f t="shared" si="8"/>
        <v>19</v>
      </c>
      <c r="Q48" s="132">
        <f t="shared" si="9"/>
        <v>0</v>
      </c>
      <c r="R48" s="326">
        <f t="shared" si="10"/>
        <v>10</v>
      </c>
      <c r="S48" s="327"/>
      <c r="T48" s="326">
        <f t="shared" si="11"/>
        <v>19</v>
      </c>
      <c r="U48" s="327"/>
      <c r="V48" s="326">
        <f t="shared" si="12"/>
        <v>9</v>
      </c>
      <c r="W48" s="328"/>
      <c r="X48" s="181">
        <v>1</v>
      </c>
      <c r="Y48" s="134">
        <f t="shared" si="13"/>
        <v>8</v>
      </c>
      <c r="Z48" s="135" t="str">
        <f t="shared" si="14"/>
        <v/>
      </c>
      <c r="AA48" s="161"/>
      <c r="AB48" s="37">
        <f t="shared" si="15"/>
        <v>1</v>
      </c>
      <c r="AC48" s="37">
        <f t="shared" si="21"/>
        <v>1</v>
      </c>
      <c r="AD48" s="37">
        <f t="shared" si="17"/>
        <v>0</v>
      </c>
      <c r="AE48" s="37">
        <f t="shared" si="22"/>
        <v>0</v>
      </c>
      <c r="AF48" s="37">
        <f t="shared" si="18"/>
        <v>1</v>
      </c>
      <c r="AG48" s="37"/>
      <c r="AH48" s="136"/>
    </row>
    <row r="49" spans="1:34" ht="17.5" customHeight="1">
      <c r="A49" s="166" t="s">
        <v>125</v>
      </c>
      <c r="B49" s="126">
        <v>10</v>
      </c>
      <c r="C49" s="127">
        <v>0</v>
      </c>
      <c r="D49" s="169">
        <f t="shared" si="0"/>
        <v>10</v>
      </c>
      <c r="E49" s="169">
        <f t="shared" si="1"/>
        <v>0</v>
      </c>
      <c r="F49" s="170">
        <f t="shared" si="19"/>
        <v>10</v>
      </c>
      <c r="G49" s="171">
        <f t="shared" si="19"/>
        <v>0</v>
      </c>
      <c r="H49" s="167">
        <v>20</v>
      </c>
      <c r="I49" s="168">
        <v>0</v>
      </c>
      <c r="J49" s="218">
        <f t="shared" si="3"/>
        <v>20</v>
      </c>
      <c r="K49" s="218">
        <f t="shared" si="4"/>
        <v>0</v>
      </c>
      <c r="L49" s="129">
        <f t="shared" si="20"/>
        <v>20</v>
      </c>
      <c r="M49" s="130">
        <f t="shared" si="20"/>
        <v>0</v>
      </c>
      <c r="N49" s="131">
        <f t="shared" si="6"/>
        <v>10</v>
      </c>
      <c r="O49" s="132">
        <f t="shared" si="7"/>
        <v>0</v>
      </c>
      <c r="P49" s="129">
        <f t="shared" si="8"/>
        <v>20</v>
      </c>
      <c r="Q49" s="132">
        <f t="shared" si="9"/>
        <v>0</v>
      </c>
      <c r="R49" s="326">
        <f t="shared" si="10"/>
        <v>10</v>
      </c>
      <c r="S49" s="327"/>
      <c r="T49" s="326">
        <f t="shared" si="11"/>
        <v>20</v>
      </c>
      <c r="U49" s="327"/>
      <c r="V49" s="326">
        <f t="shared" si="12"/>
        <v>10</v>
      </c>
      <c r="W49" s="328"/>
      <c r="X49" s="181">
        <v>1</v>
      </c>
      <c r="Y49" s="134">
        <f t="shared" si="13"/>
        <v>9</v>
      </c>
      <c r="Z49" s="135">
        <f t="shared" si="14"/>
        <v>1</v>
      </c>
      <c r="AA49" s="161"/>
      <c r="AB49" s="37">
        <f t="shared" si="15"/>
        <v>2</v>
      </c>
      <c r="AC49" s="37">
        <f t="shared" si="21"/>
        <v>2</v>
      </c>
      <c r="AD49" s="37">
        <f t="shared" si="17"/>
        <v>1</v>
      </c>
      <c r="AE49" s="37">
        <f t="shared" si="22"/>
        <v>1</v>
      </c>
      <c r="AF49" s="37">
        <f t="shared" si="18"/>
        <v>1</v>
      </c>
      <c r="AG49" s="37"/>
      <c r="AH49" s="136"/>
    </row>
    <row r="50" spans="1:34" ht="17.5" customHeight="1">
      <c r="A50" s="166" t="s">
        <v>126</v>
      </c>
      <c r="B50" s="126"/>
      <c r="C50" s="127"/>
      <c r="D50" s="169">
        <f>IF(AND(C50&gt;=46,C50&lt;=59),B50+1,B50)</f>
        <v>0</v>
      </c>
      <c r="E50" s="169">
        <f>IF(C50&gt;0,VLOOKUP(C50,$A$7:$H$10,7,TRUE),0)</f>
        <v>0</v>
      </c>
      <c r="F50" s="170" t="str">
        <f>IF(B50="","",D50)</f>
        <v/>
      </c>
      <c r="G50" s="171" t="str">
        <f>IF(C50="","",E50)</f>
        <v/>
      </c>
      <c r="H50" s="167"/>
      <c r="I50" s="168"/>
      <c r="J50" s="218">
        <f t="shared" si="3"/>
        <v>0</v>
      </c>
      <c r="K50" s="218">
        <f>VLOOKUP(I50,$A$15:$H$18,7,TRUE)</f>
        <v>0</v>
      </c>
      <c r="L50" s="129" t="str">
        <f t="shared" si="20"/>
        <v/>
      </c>
      <c r="M50" s="130" t="str">
        <f>IF(I50="","",K50)</f>
        <v/>
      </c>
      <c r="N50" s="131" t="str">
        <f t="shared" si="6"/>
        <v/>
      </c>
      <c r="O50" s="132" t="str">
        <f t="shared" si="7"/>
        <v/>
      </c>
      <c r="P50" s="129" t="str">
        <f t="shared" si="8"/>
        <v/>
      </c>
      <c r="Q50" s="132" t="str">
        <f t="shared" si="9"/>
        <v/>
      </c>
      <c r="R50" s="326">
        <f t="shared" si="10"/>
        <v>0</v>
      </c>
      <c r="S50" s="327"/>
      <c r="T50" s="326">
        <f t="shared" si="11"/>
        <v>0</v>
      </c>
      <c r="U50" s="327"/>
      <c r="V50" s="326">
        <f t="shared" si="12"/>
        <v>0</v>
      </c>
      <c r="W50" s="328"/>
      <c r="X50" s="181"/>
      <c r="Y50" s="134">
        <f t="shared" si="13"/>
        <v>0</v>
      </c>
      <c r="Z50" s="135" t="str">
        <f t="shared" si="14"/>
        <v/>
      </c>
      <c r="AA50" s="161"/>
      <c r="AB50" s="37">
        <f t="shared" si="15"/>
        <v>-7</v>
      </c>
      <c r="AC50" s="37">
        <f t="shared" si="21"/>
        <v>0</v>
      </c>
      <c r="AD50" s="37">
        <f t="shared" si="17"/>
        <v>-8</v>
      </c>
      <c r="AE50" s="37">
        <f t="shared" si="22"/>
        <v>0</v>
      </c>
      <c r="AF50" s="37">
        <f t="shared" si="18"/>
        <v>0</v>
      </c>
      <c r="AG50" s="37"/>
      <c r="AH50" s="136"/>
    </row>
    <row r="51" spans="1:34" ht="17.5" customHeight="1">
      <c r="A51" s="166" t="s">
        <v>127</v>
      </c>
      <c r="B51" s="126"/>
      <c r="C51" s="127"/>
      <c r="D51" s="169">
        <f>IF(AND(C51&gt;=46,C51&lt;=59),B51+1,B51)</f>
        <v>0</v>
      </c>
      <c r="E51" s="169">
        <f>IF(C51&gt;0,VLOOKUP(C51,$A$7:$H$10,7,TRUE),0)</f>
        <v>0</v>
      </c>
      <c r="F51" s="170" t="str">
        <f>IF(B51="","",D51)</f>
        <v/>
      </c>
      <c r="G51" s="171" t="str">
        <f>IF(C51="","",E51)</f>
        <v/>
      </c>
      <c r="H51" s="167"/>
      <c r="I51" s="168"/>
      <c r="J51" s="218">
        <f t="shared" si="3"/>
        <v>0</v>
      </c>
      <c r="K51" s="218">
        <f>VLOOKUP(I51,$A$15:$H$18,7,TRUE)</f>
        <v>0</v>
      </c>
      <c r="L51" s="129" t="str">
        <f t="shared" si="20"/>
        <v/>
      </c>
      <c r="M51" s="130" t="str">
        <f>IF(I51="","",K51)</f>
        <v/>
      </c>
      <c r="N51" s="131" t="str">
        <f t="shared" si="6"/>
        <v/>
      </c>
      <c r="O51" s="132" t="str">
        <f t="shared" si="7"/>
        <v/>
      </c>
      <c r="P51" s="129" t="str">
        <f t="shared" si="8"/>
        <v/>
      </c>
      <c r="Q51" s="132" t="str">
        <f t="shared" si="9"/>
        <v/>
      </c>
      <c r="R51" s="340">
        <f t="shared" si="10"/>
        <v>0</v>
      </c>
      <c r="S51" s="341"/>
      <c r="T51" s="340">
        <f t="shared" si="11"/>
        <v>0</v>
      </c>
      <c r="U51" s="341"/>
      <c r="V51" s="340">
        <f t="shared" si="12"/>
        <v>0</v>
      </c>
      <c r="W51" s="342"/>
      <c r="X51" s="181"/>
      <c r="Y51" s="134">
        <f t="shared" si="13"/>
        <v>0</v>
      </c>
      <c r="Z51" s="135" t="str">
        <f t="shared" si="14"/>
        <v/>
      </c>
      <c r="AB51" s="37">
        <f t="shared" si="15"/>
        <v>-7</v>
      </c>
      <c r="AC51" s="37">
        <f t="shared" si="21"/>
        <v>0</v>
      </c>
      <c r="AD51" s="37">
        <f t="shared" si="17"/>
        <v>-8</v>
      </c>
      <c r="AE51" s="37">
        <f t="shared" si="22"/>
        <v>0</v>
      </c>
      <c r="AF51" s="37">
        <f t="shared" si="18"/>
        <v>0</v>
      </c>
      <c r="AG51" s="37"/>
      <c r="AH51" s="136"/>
    </row>
    <row r="52" spans="1:34" ht="17.5" customHeight="1">
      <c r="A52" s="166" t="s">
        <v>128</v>
      </c>
      <c r="B52" s="126">
        <v>10</v>
      </c>
      <c r="C52" s="127">
        <v>0</v>
      </c>
      <c r="D52" s="169">
        <f>IF(AND(C52&gt;=46,C52&lt;=59),B52+1,B52)</f>
        <v>10</v>
      </c>
      <c r="E52" s="169">
        <f>IF(C52&gt;0,VLOOKUP(C52,$A$7:$H$10,7,TRUE),0)</f>
        <v>0</v>
      </c>
      <c r="F52" s="170">
        <f t="shared" si="19"/>
        <v>10</v>
      </c>
      <c r="G52" s="171">
        <f>IF(C52="","",E52)</f>
        <v>0</v>
      </c>
      <c r="H52" s="167">
        <v>21</v>
      </c>
      <c r="I52" s="168">
        <v>15</v>
      </c>
      <c r="J52" s="218">
        <f t="shared" si="3"/>
        <v>21</v>
      </c>
      <c r="K52" s="218">
        <f t="shared" si="4"/>
        <v>15</v>
      </c>
      <c r="L52" s="129">
        <f t="shared" si="20"/>
        <v>21</v>
      </c>
      <c r="M52" s="130">
        <f t="shared" si="20"/>
        <v>15</v>
      </c>
      <c r="N52" s="131">
        <f t="shared" si="6"/>
        <v>10</v>
      </c>
      <c r="O52" s="132">
        <f t="shared" si="7"/>
        <v>0</v>
      </c>
      <c r="P52" s="129">
        <f t="shared" si="8"/>
        <v>21</v>
      </c>
      <c r="Q52" s="132">
        <f t="shared" si="9"/>
        <v>0.25</v>
      </c>
      <c r="R52" s="337">
        <f t="shared" si="10"/>
        <v>10</v>
      </c>
      <c r="S52" s="338"/>
      <c r="T52" s="337">
        <f t="shared" si="11"/>
        <v>21.25</v>
      </c>
      <c r="U52" s="338"/>
      <c r="V52" s="337">
        <f t="shared" si="12"/>
        <v>11.25</v>
      </c>
      <c r="W52" s="339"/>
      <c r="X52" s="181">
        <v>1</v>
      </c>
      <c r="Y52" s="134">
        <f t="shared" si="13"/>
        <v>10.25</v>
      </c>
      <c r="Z52" s="135">
        <f t="shared" si="14"/>
        <v>2.25</v>
      </c>
      <c r="AB52" s="37">
        <f t="shared" si="15"/>
        <v>3.25</v>
      </c>
      <c r="AC52" s="37">
        <f t="shared" si="21"/>
        <v>3.25</v>
      </c>
      <c r="AD52" s="37">
        <f t="shared" si="17"/>
        <v>2.25</v>
      </c>
      <c r="AE52" s="37">
        <f t="shared" si="22"/>
        <v>2.25</v>
      </c>
      <c r="AF52" s="37">
        <f t="shared" si="18"/>
        <v>1</v>
      </c>
      <c r="AG52" s="37"/>
      <c r="AH52" s="136"/>
    </row>
    <row r="53" spans="1:34" ht="17.5" customHeight="1">
      <c r="A53" s="166" t="s">
        <v>129</v>
      </c>
      <c r="B53" s="126">
        <v>10</v>
      </c>
      <c r="C53" s="127">
        <v>0</v>
      </c>
      <c r="D53" s="169">
        <f t="shared" si="0"/>
        <v>10</v>
      </c>
      <c r="E53" s="169">
        <f t="shared" si="1"/>
        <v>0</v>
      </c>
      <c r="F53" s="170">
        <f t="shared" si="19"/>
        <v>10</v>
      </c>
      <c r="G53" s="171">
        <f t="shared" si="19"/>
        <v>0</v>
      </c>
      <c r="H53" s="167">
        <v>20</v>
      </c>
      <c r="I53" s="168">
        <v>0</v>
      </c>
      <c r="J53" s="218">
        <f t="shared" si="3"/>
        <v>20</v>
      </c>
      <c r="K53" s="218">
        <f>VLOOKUP(I53,$A$15:$H$18,7,TRUE)</f>
        <v>0</v>
      </c>
      <c r="L53" s="129">
        <f t="shared" si="20"/>
        <v>20</v>
      </c>
      <c r="M53" s="130">
        <f>IF(I53="","",K53)</f>
        <v>0</v>
      </c>
      <c r="N53" s="131">
        <f t="shared" si="6"/>
        <v>10</v>
      </c>
      <c r="O53" s="132">
        <f t="shared" si="7"/>
        <v>0</v>
      </c>
      <c r="P53" s="129">
        <f t="shared" si="8"/>
        <v>20</v>
      </c>
      <c r="Q53" s="132">
        <f t="shared" si="9"/>
        <v>0</v>
      </c>
      <c r="R53" s="326">
        <f t="shared" si="10"/>
        <v>10</v>
      </c>
      <c r="S53" s="327"/>
      <c r="T53" s="326">
        <f t="shared" si="11"/>
        <v>20</v>
      </c>
      <c r="U53" s="327"/>
      <c r="V53" s="326">
        <f t="shared" si="12"/>
        <v>10</v>
      </c>
      <c r="W53" s="328"/>
      <c r="X53" s="181">
        <v>1</v>
      </c>
      <c r="Y53" s="134">
        <f t="shared" si="13"/>
        <v>9</v>
      </c>
      <c r="Z53" s="135">
        <f t="shared" si="14"/>
        <v>1</v>
      </c>
      <c r="AB53" s="37">
        <f t="shared" si="15"/>
        <v>2</v>
      </c>
      <c r="AC53" s="37">
        <f t="shared" si="21"/>
        <v>2</v>
      </c>
      <c r="AD53" s="37">
        <f t="shared" si="17"/>
        <v>1</v>
      </c>
      <c r="AE53" s="37">
        <f t="shared" si="22"/>
        <v>1</v>
      </c>
      <c r="AF53" s="37">
        <f t="shared" si="18"/>
        <v>1</v>
      </c>
      <c r="AG53" s="37"/>
      <c r="AH53" s="136"/>
    </row>
    <row r="54" spans="1:34" ht="17.5" customHeight="1">
      <c r="A54" s="166" t="s">
        <v>130</v>
      </c>
      <c r="B54" s="126">
        <v>10</v>
      </c>
      <c r="C54" s="127">
        <v>0</v>
      </c>
      <c r="D54" s="169">
        <f>IF(AND(C54&gt;=46,C54&lt;=59),B54+1,B54)</f>
        <v>10</v>
      </c>
      <c r="E54" s="169">
        <f>IF(C54&gt;0,VLOOKUP(C54,$A$7:$H$10,7,TRUE),0)</f>
        <v>0</v>
      </c>
      <c r="F54" s="170">
        <f t="shared" si="19"/>
        <v>10</v>
      </c>
      <c r="G54" s="171">
        <f>IF(C54="","",E54)</f>
        <v>0</v>
      </c>
      <c r="H54" s="167">
        <v>20</v>
      </c>
      <c r="I54" s="168">
        <v>45</v>
      </c>
      <c r="J54" s="218">
        <f t="shared" si="3"/>
        <v>20</v>
      </c>
      <c r="K54" s="218">
        <f>VLOOKUP(I54,$A$15:$H$18,7,TRUE)</f>
        <v>45</v>
      </c>
      <c r="L54" s="129">
        <f t="shared" si="20"/>
        <v>20</v>
      </c>
      <c r="M54" s="130">
        <f>IF(I54="","",K54)</f>
        <v>45</v>
      </c>
      <c r="N54" s="131">
        <f t="shared" si="6"/>
        <v>10</v>
      </c>
      <c r="O54" s="132">
        <f t="shared" si="7"/>
        <v>0</v>
      </c>
      <c r="P54" s="129">
        <f t="shared" si="8"/>
        <v>20</v>
      </c>
      <c r="Q54" s="132">
        <f t="shared" si="9"/>
        <v>0.75</v>
      </c>
      <c r="R54" s="326">
        <f t="shared" si="10"/>
        <v>10</v>
      </c>
      <c r="S54" s="327"/>
      <c r="T54" s="326">
        <f t="shared" si="11"/>
        <v>20.75</v>
      </c>
      <c r="U54" s="327"/>
      <c r="V54" s="326">
        <f t="shared" si="12"/>
        <v>10.75</v>
      </c>
      <c r="W54" s="328"/>
      <c r="X54" s="181">
        <v>1</v>
      </c>
      <c r="Y54" s="134">
        <f t="shared" si="13"/>
        <v>9.75</v>
      </c>
      <c r="Z54" s="135">
        <f t="shared" si="14"/>
        <v>1.75</v>
      </c>
      <c r="AA54" s="161"/>
      <c r="AB54" s="37">
        <f t="shared" si="15"/>
        <v>2.75</v>
      </c>
      <c r="AC54" s="37">
        <f t="shared" si="21"/>
        <v>2.75</v>
      </c>
      <c r="AD54" s="37">
        <f t="shared" si="17"/>
        <v>1.75</v>
      </c>
      <c r="AE54" s="37">
        <f t="shared" si="22"/>
        <v>1.75</v>
      </c>
      <c r="AF54" s="37">
        <f t="shared" si="18"/>
        <v>1</v>
      </c>
      <c r="AG54" s="37"/>
      <c r="AH54" s="136"/>
    </row>
    <row r="55" spans="1:34" ht="17.5" customHeight="1">
      <c r="A55" s="166" t="s">
        <v>131</v>
      </c>
      <c r="B55" s="126">
        <v>10</v>
      </c>
      <c r="C55" s="127">
        <v>0</v>
      </c>
      <c r="D55" s="169">
        <f t="shared" si="0"/>
        <v>10</v>
      </c>
      <c r="E55" s="169">
        <f t="shared" si="1"/>
        <v>0</v>
      </c>
      <c r="F55" s="170">
        <f t="shared" si="19"/>
        <v>10</v>
      </c>
      <c r="G55" s="171">
        <f t="shared" si="19"/>
        <v>0</v>
      </c>
      <c r="H55" s="167">
        <v>20</v>
      </c>
      <c r="I55" s="168">
        <v>30</v>
      </c>
      <c r="J55" s="218">
        <f t="shared" si="3"/>
        <v>20</v>
      </c>
      <c r="K55" s="218">
        <f t="shared" si="4"/>
        <v>30</v>
      </c>
      <c r="L55" s="129">
        <f t="shared" si="20"/>
        <v>20</v>
      </c>
      <c r="M55" s="130">
        <f t="shared" si="20"/>
        <v>30</v>
      </c>
      <c r="N55" s="131">
        <f t="shared" si="6"/>
        <v>10</v>
      </c>
      <c r="O55" s="132">
        <f t="shared" si="7"/>
        <v>0</v>
      </c>
      <c r="P55" s="129">
        <f t="shared" si="8"/>
        <v>20</v>
      </c>
      <c r="Q55" s="132">
        <f t="shared" si="9"/>
        <v>0.5</v>
      </c>
      <c r="R55" s="326">
        <f t="shared" si="10"/>
        <v>10</v>
      </c>
      <c r="S55" s="327"/>
      <c r="T55" s="326">
        <f t="shared" si="11"/>
        <v>20.5</v>
      </c>
      <c r="U55" s="327"/>
      <c r="V55" s="326">
        <f t="shared" si="12"/>
        <v>10.5</v>
      </c>
      <c r="W55" s="328"/>
      <c r="X55" s="181">
        <v>1</v>
      </c>
      <c r="Y55" s="134">
        <f t="shared" si="13"/>
        <v>9.5</v>
      </c>
      <c r="Z55" s="135">
        <f t="shared" si="14"/>
        <v>1.5</v>
      </c>
      <c r="AB55" s="37">
        <f t="shared" si="15"/>
        <v>2.5</v>
      </c>
      <c r="AC55" s="37">
        <f t="shared" si="21"/>
        <v>2.5</v>
      </c>
      <c r="AD55" s="37">
        <f t="shared" si="17"/>
        <v>1.5</v>
      </c>
      <c r="AE55" s="37">
        <f t="shared" si="22"/>
        <v>1.5</v>
      </c>
      <c r="AF55" s="37">
        <f t="shared" si="18"/>
        <v>1</v>
      </c>
      <c r="AG55" s="37"/>
      <c r="AH55" s="136"/>
    </row>
    <row r="56" spans="1:34" ht="17.5" customHeight="1">
      <c r="A56" s="166" t="s">
        <v>132</v>
      </c>
      <c r="B56" s="126">
        <v>10</v>
      </c>
      <c r="C56" s="127">
        <v>0</v>
      </c>
      <c r="D56" s="169">
        <f t="shared" si="0"/>
        <v>10</v>
      </c>
      <c r="E56" s="169">
        <f t="shared" si="1"/>
        <v>0</v>
      </c>
      <c r="F56" s="170">
        <f t="shared" si="19"/>
        <v>10</v>
      </c>
      <c r="G56" s="171">
        <f t="shared" si="19"/>
        <v>0</v>
      </c>
      <c r="H56" s="167">
        <v>19</v>
      </c>
      <c r="I56" s="168">
        <v>45</v>
      </c>
      <c r="J56" s="218">
        <f t="shared" si="3"/>
        <v>19</v>
      </c>
      <c r="K56" s="218">
        <f t="shared" si="4"/>
        <v>45</v>
      </c>
      <c r="L56" s="129">
        <f t="shared" si="20"/>
        <v>19</v>
      </c>
      <c r="M56" s="130">
        <f t="shared" si="20"/>
        <v>45</v>
      </c>
      <c r="N56" s="131">
        <f t="shared" si="6"/>
        <v>10</v>
      </c>
      <c r="O56" s="132">
        <f t="shared" si="7"/>
        <v>0</v>
      </c>
      <c r="P56" s="129">
        <f t="shared" si="8"/>
        <v>19</v>
      </c>
      <c r="Q56" s="132">
        <f t="shared" si="9"/>
        <v>0.75</v>
      </c>
      <c r="R56" s="326">
        <f t="shared" si="10"/>
        <v>10</v>
      </c>
      <c r="S56" s="327"/>
      <c r="T56" s="326">
        <f t="shared" si="11"/>
        <v>19.75</v>
      </c>
      <c r="U56" s="327"/>
      <c r="V56" s="326">
        <f t="shared" si="12"/>
        <v>9.75</v>
      </c>
      <c r="W56" s="328"/>
      <c r="X56" s="181">
        <v>1</v>
      </c>
      <c r="Y56" s="134">
        <f t="shared" si="13"/>
        <v>8.75</v>
      </c>
      <c r="Z56" s="135">
        <f t="shared" si="14"/>
        <v>0.75</v>
      </c>
      <c r="AB56" s="37">
        <f t="shared" si="15"/>
        <v>1.75</v>
      </c>
      <c r="AC56" s="37">
        <f t="shared" si="21"/>
        <v>1.75</v>
      </c>
      <c r="AD56" s="37">
        <f t="shared" si="17"/>
        <v>0.75</v>
      </c>
      <c r="AE56" s="37">
        <f t="shared" si="22"/>
        <v>0.75</v>
      </c>
      <c r="AF56" s="37">
        <f t="shared" si="18"/>
        <v>1</v>
      </c>
      <c r="AG56" s="37"/>
      <c r="AH56" s="136"/>
    </row>
    <row r="57" spans="1:34" ht="17.5" customHeight="1">
      <c r="A57" s="166" t="s">
        <v>133</v>
      </c>
      <c r="B57" s="126"/>
      <c r="C57" s="127"/>
      <c r="D57" s="169">
        <f t="shared" si="0"/>
        <v>0</v>
      </c>
      <c r="E57" s="169">
        <f t="shared" si="1"/>
        <v>0</v>
      </c>
      <c r="F57" s="170" t="str">
        <f t="shared" si="19"/>
        <v/>
      </c>
      <c r="G57" s="171" t="str">
        <f t="shared" si="19"/>
        <v/>
      </c>
      <c r="H57" s="173"/>
      <c r="I57" s="174"/>
      <c r="J57" s="218">
        <f t="shared" si="3"/>
        <v>0</v>
      </c>
      <c r="K57" s="218">
        <f t="shared" si="4"/>
        <v>0</v>
      </c>
      <c r="L57" s="129" t="str">
        <f t="shared" si="20"/>
        <v/>
      </c>
      <c r="M57" s="130" t="str">
        <f t="shared" si="20"/>
        <v/>
      </c>
      <c r="N57" s="131" t="str">
        <f t="shared" si="6"/>
        <v/>
      </c>
      <c r="O57" s="132" t="str">
        <f t="shared" si="7"/>
        <v/>
      </c>
      <c r="P57" s="129" t="str">
        <f t="shared" si="8"/>
        <v/>
      </c>
      <c r="Q57" s="132" t="str">
        <f t="shared" si="9"/>
        <v/>
      </c>
      <c r="R57" s="326">
        <f t="shared" si="10"/>
        <v>0</v>
      </c>
      <c r="S57" s="327"/>
      <c r="T57" s="326">
        <f t="shared" si="11"/>
        <v>0</v>
      </c>
      <c r="U57" s="327"/>
      <c r="V57" s="326">
        <f t="shared" si="12"/>
        <v>0</v>
      </c>
      <c r="W57" s="328"/>
      <c r="X57" s="181"/>
      <c r="Y57" s="134">
        <f t="shared" si="13"/>
        <v>0</v>
      </c>
      <c r="Z57" s="135" t="str">
        <f t="shared" si="14"/>
        <v/>
      </c>
      <c r="AB57" s="37">
        <f t="shared" si="15"/>
        <v>-7</v>
      </c>
      <c r="AC57" s="37">
        <f t="shared" si="21"/>
        <v>0</v>
      </c>
      <c r="AD57" s="37">
        <f t="shared" si="17"/>
        <v>-8</v>
      </c>
      <c r="AE57" s="37">
        <f t="shared" si="22"/>
        <v>0</v>
      </c>
      <c r="AF57" s="37">
        <f t="shared" si="18"/>
        <v>0</v>
      </c>
      <c r="AG57" s="37"/>
      <c r="AH57" s="136"/>
    </row>
    <row r="58" spans="1:34" ht="17.5" customHeight="1">
      <c r="A58" s="166" t="s">
        <v>134</v>
      </c>
      <c r="B58" s="126"/>
      <c r="C58" s="168"/>
      <c r="D58" s="169">
        <f t="shared" si="0"/>
        <v>0</v>
      </c>
      <c r="E58" s="169">
        <f t="shared" si="1"/>
        <v>0</v>
      </c>
      <c r="F58" s="170" t="str">
        <f t="shared" si="19"/>
        <v/>
      </c>
      <c r="G58" s="171" t="str">
        <f t="shared" si="19"/>
        <v/>
      </c>
      <c r="H58" s="167"/>
      <c r="I58" s="168"/>
      <c r="J58" s="218">
        <f t="shared" si="3"/>
        <v>0</v>
      </c>
      <c r="K58" s="218">
        <f t="shared" si="4"/>
        <v>0</v>
      </c>
      <c r="L58" s="129" t="str">
        <f t="shared" si="20"/>
        <v/>
      </c>
      <c r="M58" s="130" t="str">
        <f t="shared" si="20"/>
        <v/>
      </c>
      <c r="N58" s="131" t="str">
        <f t="shared" si="6"/>
        <v/>
      </c>
      <c r="O58" s="132" t="str">
        <f t="shared" si="7"/>
        <v/>
      </c>
      <c r="P58" s="129" t="str">
        <f t="shared" si="8"/>
        <v/>
      </c>
      <c r="Q58" s="132" t="str">
        <f t="shared" si="9"/>
        <v/>
      </c>
      <c r="R58" s="340">
        <f t="shared" si="10"/>
        <v>0</v>
      </c>
      <c r="S58" s="341"/>
      <c r="T58" s="340">
        <f t="shared" si="11"/>
        <v>0</v>
      </c>
      <c r="U58" s="341"/>
      <c r="V58" s="340">
        <f t="shared" si="12"/>
        <v>0</v>
      </c>
      <c r="W58" s="342"/>
      <c r="X58" s="181"/>
      <c r="Y58" s="134">
        <f t="shared" si="13"/>
        <v>0</v>
      </c>
      <c r="Z58" s="135" t="str">
        <f t="shared" si="14"/>
        <v/>
      </c>
      <c r="AB58" s="37">
        <f t="shared" si="15"/>
        <v>-7</v>
      </c>
      <c r="AC58" s="37">
        <f t="shared" si="21"/>
        <v>0</v>
      </c>
      <c r="AD58" s="37">
        <f t="shared" si="17"/>
        <v>-8</v>
      </c>
      <c r="AE58" s="37">
        <f t="shared" si="22"/>
        <v>0</v>
      </c>
      <c r="AF58" s="37">
        <f t="shared" si="18"/>
        <v>0</v>
      </c>
      <c r="AG58" s="37"/>
      <c r="AH58" s="136"/>
    </row>
    <row r="59" spans="1:34" ht="17.5" customHeight="1">
      <c r="A59" s="166" t="s">
        <v>135</v>
      </c>
      <c r="B59" s="126">
        <v>10</v>
      </c>
      <c r="C59" s="168">
        <v>0</v>
      </c>
      <c r="D59" s="169">
        <f t="shared" si="0"/>
        <v>10</v>
      </c>
      <c r="E59" s="169">
        <f t="shared" si="1"/>
        <v>0</v>
      </c>
      <c r="F59" s="170">
        <f t="shared" si="19"/>
        <v>10</v>
      </c>
      <c r="G59" s="171">
        <f t="shared" si="19"/>
        <v>0</v>
      </c>
      <c r="H59" s="167">
        <v>20</v>
      </c>
      <c r="I59" s="168">
        <v>0</v>
      </c>
      <c r="J59" s="218">
        <f t="shared" si="3"/>
        <v>20</v>
      </c>
      <c r="K59" s="218">
        <f t="shared" si="4"/>
        <v>0</v>
      </c>
      <c r="L59" s="129">
        <f t="shared" si="20"/>
        <v>20</v>
      </c>
      <c r="M59" s="130">
        <f t="shared" si="20"/>
        <v>0</v>
      </c>
      <c r="N59" s="131">
        <f t="shared" si="6"/>
        <v>10</v>
      </c>
      <c r="O59" s="132">
        <f t="shared" si="7"/>
        <v>0</v>
      </c>
      <c r="P59" s="129">
        <f t="shared" si="8"/>
        <v>20</v>
      </c>
      <c r="Q59" s="132">
        <f t="shared" si="9"/>
        <v>0</v>
      </c>
      <c r="R59" s="326">
        <f t="shared" si="10"/>
        <v>10</v>
      </c>
      <c r="S59" s="327"/>
      <c r="T59" s="326">
        <f t="shared" si="11"/>
        <v>20</v>
      </c>
      <c r="U59" s="327"/>
      <c r="V59" s="326">
        <f t="shared" si="12"/>
        <v>10</v>
      </c>
      <c r="W59" s="328"/>
      <c r="X59" s="181">
        <v>1</v>
      </c>
      <c r="Y59" s="134">
        <f t="shared" si="13"/>
        <v>9</v>
      </c>
      <c r="Z59" s="135">
        <f t="shared" si="14"/>
        <v>1</v>
      </c>
      <c r="AB59" s="37">
        <f t="shared" si="15"/>
        <v>2</v>
      </c>
      <c r="AC59" s="37">
        <f t="shared" si="21"/>
        <v>2</v>
      </c>
      <c r="AD59" s="37">
        <f t="shared" si="17"/>
        <v>1</v>
      </c>
      <c r="AE59" s="37">
        <f t="shared" si="22"/>
        <v>1</v>
      </c>
      <c r="AF59" s="37">
        <f t="shared" si="18"/>
        <v>1</v>
      </c>
      <c r="AG59" s="37"/>
      <c r="AH59" s="136"/>
    </row>
    <row r="60" spans="1:34" ht="17.5" customHeight="1">
      <c r="A60" s="166" t="s">
        <v>136</v>
      </c>
      <c r="B60" s="167">
        <v>10</v>
      </c>
      <c r="C60" s="168">
        <v>0</v>
      </c>
      <c r="D60" s="169">
        <f t="shared" si="0"/>
        <v>10</v>
      </c>
      <c r="E60" s="169">
        <f t="shared" si="1"/>
        <v>0</v>
      </c>
      <c r="F60" s="170">
        <f t="shared" si="19"/>
        <v>10</v>
      </c>
      <c r="G60" s="171">
        <f t="shared" si="19"/>
        <v>0</v>
      </c>
      <c r="H60" s="167">
        <v>20</v>
      </c>
      <c r="I60" s="168">
        <v>30</v>
      </c>
      <c r="J60" s="218">
        <f t="shared" si="3"/>
        <v>20</v>
      </c>
      <c r="K60" s="218">
        <f t="shared" si="4"/>
        <v>30</v>
      </c>
      <c r="L60" s="129">
        <f t="shared" si="20"/>
        <v>20</v>
      </c>
      <c r="M60" s="130">
        <f t="shared" si="20"/>
        <v>30</v>
      </c>
      <c r="N60" s="131">
        <f t="shared" si="6"/>
        <v>10</v>
      </c>
      <c r="O60" s="132">
        <f t="shared" si="7"/>
        <v>0</v>
      </c>
      <c r="P60" s="129">
        <f t="shared" si="8"/>
        <v>20</v>
      </c>
      <c r="Q60" s="132">
        <f t="shared" si="9"/>
        <v>0.5</v>
      </c>
      <c r="R60" s="326">
        <f t="shared" si="10"/>
        <v>10</v>
      </c>
      <c r="S60" s="327"/>
      <c r="T60" s="326">
        <f t="shared" si="11"/>
        <v>20.5</v>
      </c>
      <c r="U60" s="327"/>
      <c r="V60" s="326">
        <f t="shared" si="12"/>
        <v>10.5</v>
      </c>
      <c r="W60" s="328"/>
      <c r="X60" s="181">
        <v>1</v>
      </c>
      <c r="Y60" s="134">
        <f t="shared" si="13"/>
        <v>9.5</v>
      </c>
      <c r="Z60" s="135">
        <f t="shared" si="14"/>
        <v>1.5</v>
      </c>
      <c r="AB60" s="37">
        <f t="shared" si="15"/>
        <v>2.5</v>
      </c>
      <c r="AC60" s="37">
        <f t="shared" si="21"/>
        <v>2.5</v>
      </c>
      <c r="AD60" s="37">
        <f t="shared" si="17"/>
        <v>1.5</v>
      </c>
      <c r="AE60" s="37">
        <f t="shared" si="22"/>
        <v>1.5</v>
      </c>
      <c r="AF60" s="37">
        <f t="shared" si="18"/>
        <v>1</v>
      </c>
      <c r="AG60" s="37"/>
      <c r="AH60" s="136"/>
    </row>
    <row r="61" spans="1:34" ht="17.5" customHeight="1" thickBot="1">
      <c r="A61" s="175"/>
      <c r="B61" s="176"/>
      <c r="C61" s="177"/>
      <c r="D61" s="178">
        <f t="shared" si="0"/>
        <v>0</v>
      </c>
      <c r="E61" s="178">
        <f t="shared" si="1"/>
        <v>0</v>
      </c>
      <c r="F61" s="179" t="str">
        <f t="shared" si="19"/>
        <v/>
      </c>
      <c r="G61" s="180" t="str">
        <f t="shared" si="19"/>
        <v/>
      </c>
      <c r="H61" s="176"/>
      <c r="I61" s="177"/>
      <c r="J61" s="163">
        <f t="shared" si="3"/>
        <v>0</v>
      </c>
      <c r="K61" s="163">
        <f t="shared" si="4"/>
        <v>0</v>
      </c>
      <c r="L61" s="164" t="str">
        <f t="shared" si="20"/>
        <v/>
      </c>
      <c r="M61" s="165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81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169.5</v>
      </c>
      <c r="W62" s="354"/>
      <c r="X62" s="138">
        <f>SUM(X30:X61)</f>
        <v>17</v>
      </c>
      <c r="Y62" s="139">
        <f>SUM(Y30:Y61)</f>
        <v>152.5</v>
      </c>
      <c r="Z62" s="140">
        <f>SUM(Z30:Z61)</f>
        <v>16.5</v>
      </c>
      <c r="AA62" s="154">
        <f>SUM(AA30:AA61)</f>
        <v>0</v>
      </c>
    </row>
    <row r="63" spans="1:34" ht="24" customHeight="1">
      <c r="X63" s="355" t="s">
        <v>137</v>
      </c>
      <c r="Y63" s="355"/>
      <c r="Z63" s="141">
        <f>Y62-Z62-Z67</f>
        <v>136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16.5</v>
      </c>
      <c r="AA65" s="143"/>
    </row>
    <row r="66" spans="24:27" ht="24" customHeight="1">
      <c r="X66" s="349" t="s">
        <v>140</v>
      </c>
      <c r="Y66" s="349"/>
      <c r="Z66" s="37">
        <f>AA62</f>
        <v>0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B3:C3"/>
    <mergeCell ref="S3:T3"/>
    <mergeCell ref="U3:V3"/>
    <mergeCell ref="X3:Y3"/>
    <mergeCell ref="A6:F6"/>
    <mergeCell ref="G6:H6"/>
    <mergeCell ref="R6:T7"/>
    <mergeCell ref="U6:W7"/>
    <mergeCell ref="X6:Y7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6BF0-8F32-4878-9B10-153C2F351E0E}">
  <sheetPr>
    <pageSetUpPr fitToPage="1"/>
  </sheetPr>
  <dimension ref="A1:AI70"/>
  <sheetViews>
    <sheetView zoomScaleNormal="100" workbookViewId="0">
      <selection activeCell="Y30" sqref="Y30:Y57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158</v>
      </c>
    </row>
    <row r="2" spans="1:34" ht="18" customHeight="1" thickBot="1">
      <c r="A2" s="5" t="s">
        <v>76</v>
      </c>
      <c r="H2" s="2" t="s">
        <v>146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102">
        <v>225000</v>
      </c>
      <c r="I3" s="99" t="s">
        <v>78</v>
      </c>
      <c r="J3" s="96"/>
      <c r="K3" s="100"/>
      <c r="L3" s="101" t="s">
        <v>79</v>
      </c>
      <c r="M3" s="102">
        <v>20000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285434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1406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1758</v>
      </c>
      <c r="V8" s="255"/>
      <c r="W8" s="255"/>
      <c r="X8" s="253" t="s">
        <v>86</v>
      </c>
      <c r="Y8" s="253"/>
      <c r="Z8" s="258">
        <f>ROUNDUP(U8*Z65,0)</f>
        <v>40434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352</v>
      </c>
      <c r="V10" s="255"/>
      <c r="W10" s="255"/>
      <c r="X10" s="253" t="s">
        <v>88</v>
      </c>
      <c r="Y10" s="253"/>
      <c r="Z10" s="258">
        <f>ROUNDUP(U10*Z66,0)</f>
        <v>0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1899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19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44652</v>
      </c>
      <c r="B30" s="126">
        <v>10</v>
      </c>
      <c r="C30" s="127">
        <v>0</v>
      </c>
      <c r="D30" s="216">
        <f t="shared" ref="D30:D61" si="0">IF(AND(C30&gt;=46,C30&lt;=59),B30+1,B30)</f>
        <v>10</v>
      </c>
      <c r="E30" s="216">
        <f t="shared" ref="E30:E61" si="1">IF(C30&gt;0,VLOOKUP(C30,$A$7:$H$10,7,TRUE),0)</f>
        <v>0</v>
      </c>
      <c r="F30" s="129">
        <f t="shared" ref="F30:G45" si="2">IF(B30="","",D30)</f>
        <v>10</v>
      </c>
      <c r="G30" s="130">
        <f t="shared" si="2"/>
        <v>0</v>
      </c>
      <c r="H30" s="126">
        <v>20</v>
      </c>
      <c r="I30" s="127">
        <v>0</v>
      </c>
      <c r="J30" s="216">
        <f t="shared" ref="J30:J61" si="3">H30</f>
        <v>20</v>
      </c>
      <c r="K30" s="216">
        <f t="shared" ref="K30:K61" si="4">VLOOKUP(I30,$A$15:$H$18,7,TRUE)</f>
        <v>0</v>
      </c>
      <c r="L30" s="129">
        <f t="shared" ref="L30:M45" si="5">IF(H30="","",J30)</f>
        <v>20</v>
      </c>
      <c r="M30" s="130">
        <f t="shared" si="5"/>
        <v>0</v>
      </c>
      <c r="N30" s="131">
        <f t="shared" ref="N30:N61" si="6">F30</f>
        <v>10</v>
      </c>
      <c r="O30" s="132">
        <f t="shared" ref="O30:O61" si="7">IF(G30="","",IF(G30&gt;1,VLOOKUP(G30,$A$7:$L$11,9,TRUE),0))</f>
        <v>0</v>
      </c>
      <c r="P30" s="129">
        <f t="shared" ref="P30:P61" si="8">L30</f>
        <v>20</v>
      </c>
      <c r="Q30" s="132">
        <f t="shared" ref="Q30:Q61" si="9">IF(M30="","",IF(M30&gt;1,VLOOKUP(M30,$A$7:$L$11,9,TRUE),0))</f>
        <v>0</v>
      </c>
      <c r="R30" s="323">
        <f t="shared" ref="R30:R61" si="10">SUM(N30,O30)</f>
        <v>10</v>
      </c>
      <c r="S30" s="324"/>
      <c r="T30" s="323">
        <f t="shared" ref="T30:T61" si="11">SUM(P30:Q30)</f>
        <v>20</v>
      </c>
      <c r="U30" s="324"/>
      <c r="V30" s="323">
        <f t="shared" ref="V30:V61" si="12">T30-R30</f>
        <v>10</v>
      </c>
      <c r="W30" s="325"/>
      <c r="X30" s="181">
        <v>1</v>
      </c>
      <c r="Y30" s="134">
        <f t="shared" ref="Y30:Y61" si="13">V30-X30</f>
        <v>9</v>
      </c>
      <c r="Z30" s="135">
        <f t="shared" ref="Z30:Z61" si="14">IF(AE30&gt;0,AE30,"")</f>
        <v>1</v>
      </c>
      <c r="AB30" s="37">
        <f t="shared" ref="AB30:AB61" si="15">Y30-7</f>
        <v>2</v>
      </c>
      <c r="AC30" s="37">
        <f t="shared" ref="AC30:AE45" si="16">IF(AB30&lt;0,0,AB30)</f>
        <v>2</v>
      </c>
      <c r="AD30" s="37">
        <f>AB30-1</f>
        <v>1</v>
      </c>
      <c r="AE30" s="37">
        <f t="shared" si="16"/>
        <v>1</v>
      </c>
      <c r="AF30" s="37">
        <f>AC30-AE30</f>
        <v>1</v>
      </c>
      <c r="AG30" s="37"/>
      <c r="AH30" s="136"/>
      <c r="AI30" s="137"/>
    </row>
    <row r="31" spans="1:35" ht="17.5" customHeight="1">
      <c r="A31" s="38" t="s">
        <v>107</v>
      </c>
      <c r="B31" s="126"/>
      <c r="C31" s="127"/>
      <c r="D31" s="216">
        <f t="shared" si="0"/>
        <v>0</v>
      </c>
      <c r="E31" s="216">
        <f t="shared" si="1"/>
        <v>0</v>
      </c>
      <c r="F31" s="129" t="str">
        <f t="shared" si="2"/>
        <v/>
      </c>
      <c r="G31" s="130" t="str">
        <f t="shared" si="2"/>
        <v/>
      </c>
      <c r="H31" s="126"/>
      <c r="I31" s="127"/>
      <c r="J31" s="216">
        <f t="shared" si="3"/>
        <v>0</v>
      </c>
      <c r="K31" s="216">
        <f t="shared" si="4"/>
        <v>0</v>
      </c>
      <c r="L31" s="129" t="str">
        <f t="shared" si="5"/>
        <v/>
      </c>
      <c r="M31" s="130" t="str">
        <f t="shared" si="5"/>
        <v/>
      </c>
      <c r="N31" s="131" t="str">
        <f t="shared" si="6"/>
        <v/>
      </c>
      <c r="O31" s="132" t="str">
        <f t="shared" si="7"/>
        <v/>
      </c>
      <c r="P31" s="129" t="str">
        <f t="shared" si="8"/>
        <v/>
      </c>
      <c r="Q31" s="132" t="str">
        <f t="shared" si="9"/>
        <v/>
      </c>
      <c r="R31" s="326">
        <f t="shared" si="10"/>
        <v>0</v>
      </c>
      <c r="S31" s="327"/>
      <c r="T31" s="326">
        <f t="shared" si="11"/>
        <v>0</v>
      </c>
      <c r="U31" s="327"/>
      <c r="V31" s="326">
        <f t="shared" si="12"/>
        <v>0</v>
      </c>
      <c r="W31" s="328"/>
      <c r="X31" s="181"/>
      <c r="Y31" s="134">
        <f t="shared" si="13"/>
        <v>0</v>
      </c>
      <c r="Z31" s="135" t="str">
        <f t="shared" si="14"/>
        <v/>
      </c>
      <c r="AB31" s="37">
        <f t="shared" si="15"/>
        <v>-7</v>
      </c>
      <c r="AC31" s="37">
        <f t="shared" si="16"/>
        <v>0</v>
      </c>
      <c r="AD31" s="37">
        <f t="shared" ref="AD31:AD61" si="17">AB31-1</f>
        <v>-8</v>
      </c>
      <c r="AE31" s="37">
        <f t="shared" si="16"/>
        <v>0</v>
      </c>
      <c r="AF31" s="37">
        <f t="shared" ref="AF31:AF61" si="18">AC31-AE31</f>
        <v>0</v>
      </c>
      <c r="AG31" s="37"/>
      <c r="AH31" s="136"/>
    </row>
    <row r="32" spans="1:35" ht="17.5" customHeight="1">
      <c r="A32" s="38" t="s">
        <v>108</v>
      </c>
      <c r="B32" s="126"/>
      <c r="C32" s="127"/>
      <c r="D32" s="216">
        <f t="shared" si="0"/>
        <v>0</v>
      </c>
      <c r="E32" s="216">
        <f t="shared" si="1"/>
        <v>0</v>
      </c>
      <c r="F32" s="129" t="str">
        <f t="shared" si="2"/>
        <v/>
      </c>
      <c r="G32" s="130" t="str">
        <f t="shared" si="2"/>
        <v/>
      </c>
      <c r="H32" s="148"/>
      <c r="I32" s="127"/>
      <c r="J32" s="216">
        <f t="shared" si="3"/>
        <v>0</v>
      </c>
      <c r="K32" s="216">
        <f t="shared" si="4"/>
        <v>0</v>
      </c>
      <c r="L32" s="129" t="str">
        <f t="shared" si="5"/>
        <v/>
      </c>
      <c r="M32" s="130" t="str">
        <f t="shared" si="5"/>
        <v/>
      </c>
      <c r="N32" s="131" t="str">
        <f t="shared" si="6"/>
        <v/>
      </c>
      <c r="O32" s="132" t="str">
        <f t="shared" si="7"/>
        <v/>
      </c>
      <c r="P32" s="129" t="str">
        <f t="shared" si="8"/>
        <v/>
      </c>
      <c r="Q32" s="132" t="str">
        <f t="shared" si="9"/>
        <v/>
      </c>
      <c r="R32" s="340">
        <f t="shared" si="10"/>
        <v>0</v>
      </c>
      <c r="S32" s="341"/>
      <c r="T32" s="340">
        <f t="shared" si="11"/>
        <v>0</v>
      </c>
      <c r="U32" s="341"/>
      <c r="V32" s="340">
        <f t="shared" si="12"/>
        <v>0</v>
      </c>
      <c r="W32" s="342"/>
      <c r="X32" s="181"/>
      <c r="Y32" s="134">
        <f t="shared" si="13"/>
        <v>0</v>
      </c>
      <c r="Z32" s="135" t="str">
        <f t="shared" si="14"/>
        <v/>
      </c>
      <c r="AB32" s="37">
        <f t="shared" si="15"/>
        <v>-7</v>
      </c>
      <c r="AC32" s="37">
        <f t="shared" si="16"/>
        <v>0</v>
      </c>
      <c r="AD32" s="37">
        <f t="shared" si="17"/>
        <v>-8</v>
      </c>
      <c r="AE32" s="37">
        <f t="shared" si="16"/>
        <v>0</v>
      </c>
      <c r="AF32" s="37">
        <f t="shared" si="18"/>
        <v>0</v>
      </c>
      <c r="AG32" s="37"/>
      <c r="AH32" s="136"/>
    </row>
    <row r="33" spans="1:34" ht="17.5" customHeight="1">
      <c r="A33" s="219" t="s">
        <v>109</v>
      </c>
      <c r="B33" s="220"/>
      <c r="C33" s="221"/>
      <c r="D33" s="222">
        <f t="shared" si="0"/>
        <v>0</v>
      </c>
      <c r="E33" s="222">
        <f t="shared" si="1"/>
        <v>0</v>
      </c>
      <c r="F33" s="223" t="str">
        <f t="shared" si="2"/>
        <v/>
      </c>
      <c r="G33" s="224" t="str">
        <f t="shared" si="2"/>
        <v/>
      </c>
      <c r="H33" s="225"/>
      <c r="I33" s="226"/>
      <c r="J33" s="222">
        <f t="shared" si="3"/>
        <v>0</v>
      </c>
      <c r="K33" s="222">
        <f t="shared" si="4"/>
        <v>0</v>
      </c>
      <c r="L33" s="223" t="str">
        <f t="shared" si="5"/>
        <v/>
      </c>
      <c r="M33" s="224" t="str">
        <f t="shared" si="5"/>
        <v/>
      </c>
      <c r="N33" s="227" t="str">
        <f t="shared" si="6"/>
        <v/>
      </c>
      <c r="O33" s="228" t="str">
        <f t="shared" si="7"/>
        <v/>
      </c>
      <c r="P33" s="223" t="str">
        <f t="shared" si="8"/>
        <v/>
      </c>
      <c r="Q33" s="228" t="str">
        <f t="shared" si="9"/>
        <v/>
      </c>
      <c r="R33" s="358">
        <f t="shared" si="10"/>
        <v>0</v>
      </c>
      <c r="S33" s="359"/>
      <c r="T33" s="358">
        <f t="shared" si="11"/>
        <v>0</v>
      </c>
      <c r="U33" s="359"/>
      <c r="V33" s="358">
        <f t="shared" si="12"/>
        <v>0</v>
      </c>
      <c r="W33" s="360"/>
      <c r="X33" s="229"/>
      <c r="Y33" s="230">
        <f t="shared" si="13"/>
        <v>0</v>
      </c>
      <c r="Z33" s="231" t="str">
        <f t="shared" si="14"/>
        <v/>
      </c>
      <c r="AB33" s="37">
        <f t="shared" si="15"/>
        <v>-7</v>
      </c>
      <c r="AC33" s="37">
        <f t="shared" si="16"/>
        <v>0</v>
      </c>
      <c r="AD33" s="37">
        <f t="shared" si="17"/>
        <v>-8</v>
      </c>
      <c r="AE33" s="37">
        <f t="shared" si="16"/>
        <v>0</v>
      </c>
      <c r="AF33" s="37">
        <f t="shared" si="18"/>
        <v>0</v>
      </c>
      <c r="AG33" s="37"/>
      <c r="AH33" s="217" t="s">
        <v>155</v>
      </c>
    </row>
    <row r="34" spans="1:34" ht="17.5" customHeight="1">
      <c r="A34" s="38" t="s">
        <v>110</v>
      </c>
      <c r="B34" s="126">
        <v>10</v>
      </c>
      <c r="C34" s="127">
        <v>0</v>
      </c>
      <c r="D34" s="216">
        <f t="shared" si="0"/>
        <v>10</v>
      </c>
      <c r="E34" s="216">
        <f t="shared" si="1"/>
        <v>0</v>
      </c>
      <c r="F34" s="129">
        <f t="shared" si="2"/>
        <v>10</v>
      </c>
      <c r="G34" s="130">
        <f t="shared" si="2"/>
        <v>0</v>
      </c>
      <c r="H34" s="148">
        <v>21</v>
      </c>
      <c r="I34" s="152">
        <v>0</v>
      </c>
      <c r="J34" s="216">
        <f t="shared" si="3"/>
        <v>21</v>
      </c>
      <c r="K34" s="216">
        <f t="shared" si="4"/>
        <v>0</v>
      </c>
      <c r="L34" s="129">
        <f t="shared" si="5"/>
        <v>21</v>
      </c>
      <c r="M34" s="130">
        <f t="shared" si="5"/>
        <v>0</v>
      </c>
      <c r="N34" s="131">
        <f t="shared" si="6"/>
        <v>10</v>
      </c>
      <c r="O34" s="132">
        <f t="shared" si="7"/>
        <v>0</v>
      </c>
      <c r="P34" s="129">
        <f t="shared" si="8"/>
        <v>21</v>
      </c>
      <c r="Q34" s="132">
        <f t="shared" si="9"/>
        <v>0</v>
      </c>
      <c r="R34" s="337">
        <f t="shared" si="10"/>
        <v>10</v>
      </c>
      <c r="S34" s="338"/>
      <c r="T34" s="337">
        <f t="shared" si="11"/>
        <v>21</v>
      </c>
      <c r="U34" s="338"/>
      <c r="V34" s="337">
        <f t="shared" si="12"/>
        <v>11</v>
      </c>
      <c r="W34" s="339"/>
      <c r="X34" s="181">
        <v>1</v>
      </c>
      <c r="Y34" s="134">
        <f t="shared" si="13"/>
        <v>10</v>
      </c>
      <c r="Z34" s="135">
        <f t="shared" si="14"/>
        <v>2</v>
      </c>
      <c r="AB34" s="37">
        <f t="shared" si="15"/>
        <v>3</v>
      </c>
      <c r="AC34" s="37">
        <f t="shared" si="16"/>
        <v>3</v>
      </c>
      <c r="AD34" s="37">
        <f t="shared" si="17"/>
        <v>2</v>
      </c>
      <c r="AE34" s="37">
        <f t="shared" si="16"/>
        <v>2</v>
      </c>
      <c r="AF34" s="37">
        <f t="shared" si="18"/>
        <v>1</v>
      </c>
      <c r="AG34" s="37"/>
      <c r="AH34" s="136"/>
    </row>
    <row r="35" spans="1:34" ht="17.5" customHeight="1">
      <c r="A35" s="38" t="s">
        <v>111</v>
      </c>
      <c r="B35" s="126">
        <v>10</v>
      </c>
      <c r="C35" s="127">
        <v>0</v>
      </c>
      <c r="D35" s="216">
        <f t="shared" si="0"/>
        <v>10</v>
      </c>
      <c r="E35" s="216">
        <f t="shared" si="1"/>
        <v>0</v>
      </c>
      <c r="F35" s="129">
        <f t="shared" si="2"/>
        <v>10</v>
      </c>
      <c r="G35" s="130">
        <f t="shared" si="2"/>
        <v>0</v>
      </c>
      <c r="H35" s="148">
        <v>21</v>
      </c>
      <c r="I35" s="127">
        <v>0</v>
      </c>
      <c r="J35" s="216">
        <f t="shared" si="3"/>
        <v>21</v>
      </c>
      <c r="K35" s="216">
        <f t="shared" si="4"/>
        <v>0</v>
      </c>
      <c r="L35" s="129">
        <f t="shared" si="5"/>
        <v>21</v>
      </c>
      <c r="M35" s="130">
        <f t="shared" si="5"/>
        <v>0</v>
      </c>
      <c r="N35" s="131">
        <f t="shared" si="6"/>
        <v>10</v>
      </c>
      <c r="O35" s="132">
        <f t="shared" si="7"/>
        <v>0</v>
      </c>
      <c r="P35" s="129">
        <f t="shared" si="8"/>
        <v>21</v>
      </c>
      <c r="Q35" s="132">
        <f t="shared" si="9"/>
        <v>0</v>
      </c>
      <c r="R35" s="326">
        <f t="shared" si="10"/>
        <v>10</v>
      </c>
      <c r="S35" s="327"/>
      <c r="T35" s="326">
        <f t="shared" si="11"/>
        <v>21</v>
      </c>
      <c r="U35" s="327"/>
      <c r="V35" s="326">
        <f t="shared" si="12"/>
        <v>11</v>
      </c>
      <c r="W35" s="328"/>
      <c r="X35" s="181">
        <v>1</v>
      </c>
      <c r="Y35" s="134">
        <f t="shared" si="13"/>
        <v>10</v>
      </c>
      <c r="Z35" s="135">
        <f t="shared" si="14"/>
        <v>2</v>
      </c>
      <c r="AB35" s="37">
        <f t="shared" si="15"/>
        <v>3</v>
      </c>
      <c r="AC35" s="37">
        <f t="shared" si="16"/>
        <v>3</v>
      </c>
      <c r="AD35" s="37">
        <f t="shared" si="17"/>
        <v>2</v>
      </c>
      <c r="AE35" s="37">
        <f t="shared" si="16"/>
        <v>2</v>
      </c>
      <c r="AF35" s="37">
        <f t="shared" si="18"/>
        <v>1</v>
      </c>
      <c r="AG35" s="37"/>
      <c r="AH35" s="136"/>
    </row>
    <row r="36" spans="1:34" ht="17.5" customHeight="1">
      <c r="A36" s="38" t="s">
        <v>112</v>
      </c>
      <c r="B36" s="126">
        <v>10</v>
      </c>
      <c r="C36" s="127">
        <v>0</v>
      </c>
      <c r="D36" s="185">
        <f t="shared" si="0"/>
        <v>10</v>
      </c>
      <c r="E36" s="185">
        <f t="shared" si="1"/>
        <v>0</v>
      </c>
      <c r="F36" s="186">
        <f t="shared" si="2"/>
        <v>10</v>
      </c>
      <c r="G36" s="187">
        <f t="shared" si="2"/>
        <v>0</v>
      </c>
      <c r="H36" s="148">
        <v>20</v>
      </c>
      <c r="I36" s="184">
        <v>0</v>
      </c>
      <c r="J36" s="216">
        <f t="shared" si="3"/>
        <v>20</v>
      </c>
      <c r="K36" s="216">
        <f t="shared" si="4"/>
        <v>0</v>
      </c>
      <c r="L36" s="129">
        <f t="shared" si="5"/>
        <v>20</v>
      </c>
      <c r="M36" s="130">
        <f t="shared" si="5"/>
        <v>0</v>
      </c>
      <c r="N36" s="131">
        <f t="shared" si="6"/>
        <v>10</v>
      </c>
      <c r="O36" s="132">
        <f t="shared" si="7"/>
        <v>0</v>
      </c>
      <c r="P36" s="129">
        <f t="shared" si="8"/>
        <v>20</v>
      </c>
      <c r="Q36" s="132">
        <f t="shared" si="9"/>
        <v>0</v>
      </c>
      <c r="R36" s="326">
        <f t="shared" si="10"/>
        <v>10</v>
      </c>
      <c r="S36" s="327"/>
      <c r="T36" s="326">
        <f t="shared" si="11"/>
        <v>20</v>
      </c>
      <c r="U36" s="327"/>
      <c r="V36" s="326">
        <f t="shared" si="12"/>
        <v>10</v>
      </c>
      <c r="W36" s="328"/>
      <c r="X36" s="181">
        <v>1</v>
      </c>
      <c r="Y36" s="134">
        <f t="shared" si="13"/>
        <v>9</v>
      </c>
      <c r="Z36" s="135">
        <f t="shared" si="14"/>
        <v>1</v>
      </c>
      <c r="AA36" s="160"/>
      <c r="AB36" s="37">
        <f t="shared" si="15"/>
        <v>2</v>
      </c>
      <c r="AC36" s="37">
        <f t="shared" si="16"/>
        <v>2</v>
      </c>
      <c r="AD36" s="37">
        <f t="shared" si="17"/>
        <v>1</v>
      </c>
      <c r="AE36" s="37">
        <f t="shared" si="16"/>
        <v>1</v>
      </c>
      <c r="AF36" s="37">
        <f t="shared" si="18"/>
        <v>1</v>
      </c>
      <c r="AG36" s="37"/>
      <c r="AH36" s="136"/>
    </row>
    <row r="37" spans="1:34" ht="17.5" customHeight="1">
      <c r="A37" s="166" t="s">
        <v>113</v>
      </c>
      <c r="B37" s="126">
        <v>10</v>
      </c>
      <c r="C37" s="127">
        <v>0</v>
      </c>
      <c r="D37" s="169">
        <f t="shared" si="0"/>
        <v>10</v>
      </c>
      <c r="E37" s="169">
        <f t="shared" si="1"/>
        <v>0</v>
      </c>
      <c r="F37" s="170">
        <f t="shared" si="2"/>
        <v>10</v>
      </c>
      <c r="G37" s="171">
        <f t="shared" si="2"/>
        <v>0</v>
      </c>
      <c r="H37" s="172">
        <v>20</v>
      </c>
      <c r="I37" s="168">
        <v>15</v>
      </c>
      <c r="J37" s="216">
        <f t="shared" si="3"/>
        <v>20</v>
      </c>
      <c r="K37" s="216">
        <f t="shared" si="4"/>
        <v>15</v>
      </c>
      <c r="L37" s="129">
        <f t="shared" si="5"/>
        <v>20</v>
      </c>
      <c r="M37" s="130">
        <f t="shared" si="5"/>
        <v>15</v>
      </c>
      <c r="N37" s="131">
        <f t="shared" si="6"/>
        <v>10</v>
      </c>
      <c r="O37" s="132">
        <f t="shared" si="7"/>
        <v>0</v>
      </c>
      <c r="P37" s="129">
        <f t="shared" si="8"/>
        <v>20</v>
      </c>
      <c r="Q37" s="132">
        <f t="shared" si="9"/>
        <v>0.25</v>
      </c>
      <c r="R37" s="340">
        <f t="shared" si="10"/>
        <v>10</v>
      </c>
      <c r="S37" s="341"/>
      <c r="T37" s="340">
        <f t="shared" si="11"/>
        <v>20.25</v>
      </c>
      <c r="U37" s="341"/>
      <c r="V37" s="340">
        <f t="shared" si="12"/>
        <v>10.25</v>
      </c>
      <c r="W37" s="342"/>
      <c r="X37" s="181">
        <v>1</v>
      </c>
      <c r="Y37" s="134">
        <f t="shared" si="13"/>
        <v>9.25</v>
      </c>
      <c r="Z37" s="135">
        <f t="shared" si="14"/>
        <v>1.25</v>
      </c>
      <c r="AA37" s="161"/>
      <c r="AB37" s="37">
        <f t="shared" si="15"/>
        <v>2.25</v>
      </c>
      <c r="AC37" s="37">
        <f t="shared" si="16"/>
        <v>2.25</v>
      </c>
      <c r="AD37" s="37">
        <f t="shared" si="17"/>
        <v>1.25</v>
      </c>
      <c r="AE37" s="37">
        <f t="shared" si="16"/>
        <v>1.25</v>
      </c>
      <c r="AF37" s="37">
        <f t="shared" si="18"/>
        <v>1</v>
      </c>
      <c r="AG37" s="37"/>
      <c r="AH37" s="136"/>
    </row>
    <row r="38" spans="1:34" ht="17.5" customHeight="1">
      <c r="A38" s="166" t="s">
        <v>114</v>
      </c>
      <c r="B38" s="126"/>
      <c r="C38" s="127"/>
      <c r="D38" s="169">
        <f t="shared" si="0"/>
        <v>0</v>
      </c>
      <c r="E38" s="169">
        <f t="shared" si="1"/>
        <v>0</v>
      </c>
      <c r="F38" s="170" t="str">
        <f t="shared" si="2"/>
        <v/>
      </c>
      <c r="G38" s="171" t="str">
        <f t="shared" si="2"/>
        <v/>
      </c>
      <c r="H38" s="173"/>
      <c r="I38" s="174"/>
      <c r="J38" s="216">
        <f t="shared" si="3"/>
        <v>0</v>
      </c>
      <c r="K38" s="216">
        <f t="shared" si="4"/>
        <v>0</v>
      </c>
      <c r="L38" s="129" t="str">
        <f t="shared" si="5"/>
        <v/>
      </c>
      <c r="M38" s="130" t="str">
        <f t="shared" si="5"/>
        <v/>
      </c>
      <c r="N38" s="131" t="str">
        <f t="shared" si="6"/>
        <v/>
      </c>
      <c r="O38" s="132" t="str">
        <f t="shared" si="7"/>
        <v/>
      </c>
      <c r="P38" s="129" t="str">
        <f t="shared" si="8"/>
        <v/>
      </c>
      <c r="Q38" s="132" t="str">
        <f t="shared" si="9"/>
        <v/>
      </c>
      <c r="R38" s="337">
        <f t="shared" si="10"/>
        <v>0</v>
      </c>
      <c r="S38" s="338"/>
      <c r="T38" s="337">
        <f t="shared" si="11"/>
        <v>0</v>
      </c>
      <c r="U38" s="338"/>
      <c r="V38" s="337">
        <f t="shared" si="12"/>
        <v>0</v>
      </c>
      <c r="W38" s="339"/>
      <c r="X38" s="181"/>
      <c r="Y38" s="134">
        <f t="shared" si="13"/>
        <v>0</v>
      </c>
      <c r="Z38" s="135" t="str">
        <f t="shared" si="14"/>
        <v/>
      </c>
      <c r="AA38" s="161"/>
      <c r="AB38" s="37">
        <f t="shared" si="15"/>
        <v>-7</v>
      </c>
      <c r="AC38" s="37">
        <f t="shared" si="16"/>
        <v>0</v>
      </c>
      <c r="AD38" s="37">
        <f t="shared" si="17"/>
        <v>-8</v>
      </c>
      <c r="AE38" s="37">
        <f t="shared" si="16"/>
        <v>0</v>
      </c>
      <c r="AF38" s="37">
        <f t="shared" si="18"/>
        <v>0</v>
      </c>
      <c r="AG38" s="37"/>
      <c r="AH38" s="136"/>
    </row>
    <row r="39" spans="1:34" ht="17.5" customHeight="1">
      <c r="A39" s="166" t="s">
        <v>115</v>
      </c>
      <c r="B39" s="126"/>
      <c r="C39" s="127"/>
      <c r="D39" s="169">
        <f t="shared" si="0"/>
        <v>0</v>
      </c>
      <c r="E39" s="169">
        <f t="shared" si="1"/>
        <v>0</v>
      </c>
      <c r="F39" s="170" t="str">
        <f t="shared" si="2"/>
        <v/>
      </c>
      <c r="G39" s="171" t="str">
        <f t="shared" si="2"/>
        <v/>
      </c>
      <c r="H39" s="167"/>
      <c r="I39" s="168"/>
      <c r="J39" s="216">
        <f t="shared" si="3"/>
        <v>0</v>
      </c>
      <c r="K39" s="216">
        <f t="shared" si="4"/>
        <v>0</v>
      </c>
      <c r="L39" s="129" t="str">
        <f t="shared" si="5"/>
        <v/>
      </c>
      <c r="M39" s="130" t="str">
        <f t="shared" si="5"/>
        <v/>
      </c>
      <c r="N39" s="131" t="str">
        <f t="shared" si="6"/>
        <v/>
      </c>
      <c r="O39" s="132" t="str">
        <f t="shared" si="7"/>
        <v/>
      </c>
      <c r="P39" s="129" t="str">
        <f t="shared" si="8"/>
        <v/>
      </c>
      <c r="Q39" s="132" t="str">
        <f t="shared" si="9"/>
        <v/>
      </c>
      <c r="R39" s="326">
        <f t="shared" si="10"/>
        <v>0</v>
      </c>
      <c r="S39" s="327"/>
      <c r="T39" s="326">
        <f t="shared" si="11"/>
        <v>0</v>
      </c>
      <c r="U39" s="327"/>
      <c r="V39" s="326">
        <f t="shared" si="12"/>
        <v>0</v>
      </c>
      <c r="W39" s="328"/>
      <c r="X39" s="181"/>
      <c r="Y39" s="134">
        <f t="shared" si="13"/>
        <v>0</v>
      </c>
      <c r="Z39" s="135" t="str">
        <f t="shared" si="14"/>
        <v/>
      </c>
      <c r="AA39" s="161"/>
      <c r="AB39" s="37">
        <f t="shared" si="15"/>
        <v>-7</v>
      </c>
      <c r="AC39" s="37">
        <f t="shared" si="16"/>
        <v>0</v>
      </c>
      <c r="AD39" s="37">
        <f t="shared" si="17"/>
        <v>-8</v>
      </c>
      <c r="AE39" s="37">
        <f t="shared" si="16"/>
        <v>0</v>
      </c>
      <c r="AF39" s="37">
        <f t="shared" si="18"/>
        <v>0</v>
      </c>
      <c r="AG39" s="37"/>
      <c r="AH39" s="136"/>
    </row>
    <row r="40" spans="1:34" ht="17.5" customHeight="1">
      <c r="A40" s="166" t="s">
        <v>116</v>
      </c>
      <c r="B40" s="126">
        <v>10</v>
      </c>
      <c r="C40" s="127">
        <v>0</v>
      </c>
      <c r="D40" s="169">
        <f t="shared" si="0"/>
        <v>10</v>
      </c>
      <c r="E40" s="169">
        <f t="shared" si="1"/>
        <v>0</v>
      </c>
      <c r="F40" s="170">
        <f t="shared" si="2"/>
        <v>10</v>
      </c>
      <c r="G40" s="171">
        <f t="shared" si="2"/>
        <v>0</v>
      </c>
      <c r="H40" s="173">
        <v>20</v>
      </c>
      <c r="I40" s="174">
        <v>30</v>
      </c>
      <c r="J40" s="216">
        <f t="shared" si="3"/>
        <v>20</v>
      </c>
      <c r="K40" s="216">
        <f t="shared" si="4"/>
        <v>30</v>
      </c>
      <c r="L40" s="129">
        <f t="shared" si="5"/>
        <v>20</v>
      </c>
      <c r="M40" s="130">
        <f t="shared" si="5"/>
        <v>30</v>
      </c>
      <c r="N40" s="131">
        <f t="shared" si="6"/>
        <v>10</v>
      </c>
      <c r="O40" s="132">
        <f t="shared" si="7"/>
        <v>0</v>
      </c>
      <c r="P40" s="129">
        <f t="shared" si="8"/>
        <v>20</v>
      </c>
      <c r="Q40" s="132">
        <f t="shared" si="9"/>
        <v>0.5</v>
      </c>
      <c r="R40" s="326">
        <f t="shared" si="10"/>
        <v>10</v>
      </c>
      <c r="S40" s="327"/>
      <c r="T40" s="326">
        <f t="shared" si="11"/>
        <v>20.5</v>
      </c>
      <c r="U40" s="327"/>
      <c r="V40" s="326">
        <f t="shared" si="12"/>
        <v>10.5</v>
      </c>
      <c r="W40" s="328"/>
      <c r="X40" s="181">
        <v>1</v>
      </c>
      <c r="Y40" s="134">
        <f t="shared" si="13"/>
        <v>9.5</v>
      </c>
      <c r="Z40" s="135">
        <f t="shared" si="14"/>
        <v>1.5</v>
      </c>
      <c r="AA40" s="161"/>
      <c r="AB40" s="37">
        <f t="shared" si="15"/>
        <v>2.5</v>
      </c>
      <c r="AC40" s="37">
        <f t="shared" si="16"/>
        <v>2.5</v>
      </c>
      <c r="AD40" s="37">
        <f t="shared" si="17"/>
        <v>1.5</v>
      </c>
      <c r="AE40" s="37">
        <f t="shared" si="16"/>
        <v>1.5</v>
      </c>
      <c r="AF40" s="37">
        <f t="shared" si="18"/>
        <v>1</v>
      </c>
      <c r="AG40" s="37"/>
      <c r="AH40" s="136"/>
    </row>
    <row r="41" spans="1:34" ht="17.5" customHeight="1">
      <c r="A41" s="166" t="s">
        <v>117</v>
      </c>
      <c r="B41" s="126">
        <v>10</v>
      </c>
      <c r="C41" s="127">
        <v>0</v>
      </c>
      <c r="D41" s="169">
        <f t="shared" si="0"/>
        <v>10</v>
      </c>
      <c r="E41" s="169">
        <f t="shared" si="1"/>
        <v>0</v>
      </c>
      <c r="F41" s="170">
        <f t="shared" si="2"/>
        <v>10</v>
      </c>
      <c r="G41" s="171">
        <f t="shared" si="2"/>
        <v>0</v>
      </c>
      <c r="H41" s="173">
        <v>20</v>
      </c>
      <c r="I41" s="174">
        <v>30</v>
      </c>
      <c r="J41" s="216">
        <f t="shared" si="3"/>
        <v>20</v>
      </c>
      <c r="K41" s="216">
        <f t="shared" si="4"/>
        <v>30</v>
      </c>
      <c r="L41" s="129">
        <f t="shared" si="5"/>
        <v>20</v>
      </c>
      <c r="M41" s="130">
        <f t="shared" si="5"/>
        <v>30</v>
      </c>
      <c r="N41" s="131">
        <f t="shared" si="6"/>
        <v>10</v>
      </c>
      <c r="O41" s="132">
        <f t="shared" si="7"/>
        <v>0</v>
      </c>
      <c r="P41" s="129">
        <f t="shared" si="8"/>
        <v>20</v>
      </c>
      <c r="Q41" s="132">
        <f t="shared" si="9"/>
        <v>0.5</v>
      </c>
      <c r="R41" s="326">
        <f t="shared" si="10"/>
        <v>10</v>
      </c>
      <c r="S41" s="327"/>
      <c r="T41" s="326">
        <f t="shared" si="11"/>
        <v>20.5</v>
      </c>
      <c r="U41" s="327"/>
      <c r="V41" s="326">
        <f t="shared" si="12"/>
        <v>10.5</v>
      </c>
      <c r="W41" s="328"/>
      <c r="X41" s="181">
        <v>1</v>
      </c>
      <c r="Y41" s="134">
        <f t="shared" si="13"/>
        <v>9.5</v>
      </c>
      <c r="Z41" s="135">
        <f t="shared" si="14"/>
        <v>1.5</v>
      </c>
      <c r="AA41" s="161"/>
      <c r="AB41" s="37">
        <f t="shared" si="15"/>
        <v>2.5</v>
      </c>
      <c r="AC41" s="37">
        <f t="shared" si="16"/>
        <v>2.5</v>
      </c>
      <c r="AD41" s="37">
        <f t="shared" si="17"/>
        <v>1.5</v>
      </c>
      <c r="AE41" s="37">
        <f t="shared" si="16"/>
        <v>1.5</v>
      </c>
      <c r="AF41" s="37">
        <f t="shared" si="18"/>
        <v>1</v>
      </c>
      <c r="AG41" s="37"/>
      <c r="AH41" s="136"/>
    </row>
    <row r="42" spans="1:34" ht="17.5" customHeight="1">
      <c r="A42" s="166" t="s">
        <v>118</v>
      </c>
      <c r="B42" s="126">
        <v>10</v>
      </c>
      <c r="C42" s="127">
        <v>0</v>
      </c>
      <c r="D42" s="169">
        <f t="shared" si="0"/>
        <v>10</v>
      </c>
      <c r="E42" s="169">
        <f t="shared" si="1"/>
        <v>0</v>
      </c>
      <c r="F42" s="170">
        <f t="shared" si="2"/>
        <v>10</v>
      </c>
      <c r="G42" s="171">
        <f t="shared" si="2"/>
        <v>0</v>
      </c>
      <c r="H42" s="173">
        <v>20</v>
      </c>
      <c r="I42" s="174">
        <v>0</v>
      </c>
      <c r="J42" s="216">
        <f t="shared" si="3"/>
        <v>20</v>
      </c>
      <c r="K42" s="216">
        <f t="shared" si="4"/>
        <v>0</v>
      </c>
      <c r="L42" s="129">
        <f t="shared" si="5"/>
        <v>20</v>
      </c>
      <c r="M42" s="130">
        <f t="shared" si="5"/>
        <v>0</v>
      </c>
      <c r="N42" s="131">
        <f t="shared" si="6"/>
        <v>10</v>
      </c>
      <c r="O42" s="132">
        <f t="shared" si="7"/>
        <v>0</v>
      </c>
      <c r="P42" s="129">
        <f t="shared" si="8"/>
        <v>20</v>
      </c>
      <c r="Q42" s="132">
        <f t="shared" si="9"/>
        <v>0</v>
      </c>
      <c r="R42" s="326">
        <f t="shared" si="10"/>
        <v>10</v>
      </c>
      <c r="S42" s="327"/>
      <c r="T42" s="326">
        <f t="shared" si="11"/>
        <v>20</v>
      </c>
      <c r="U42" s="327"/>
      <c r="V42" s="326">
        <f t="shared" si="12"/>
        <v>10</v>
      </c>
      <c r="W42" s="328"/>
      <c r="X42" s="181">
        <v>1</v>
      </c>
      <c r="Y42" s="134">
        <f t="shared" si="13"/>
        <v>9</v>
      </c>
      <c r="Z42" s="135">
        <f t="shared" si="14"/>
        <v>1</v>
      </c>
      <c r="AA42" s="161"/>
      <c r="AB42" s="37">
        <f t="shared" si="15"/>
        <v>2</v>
      </c>
      <c r="AC42" s="37">
        <f t="shared" si="16"/>
        <v>2</v>
      </c>
      <c r="AD42" s="37">
        <f t="shared" si="17"/>
        <v>1</v>
      </c>
      <c r="AE42" s="37">
        <f t="shared" si="16"/>
        <v>1</v>
      </c>
      <c r="AF42" s="37">
        <f t="shared" si="18"/>
        <v>1</v>
      </c>
      <c r="AG42" s="37"/>
      <c r="AH42" s="136"/>
    </row>
    <row r="43" spans="1:34" ht="17.5" customHeight="1">
      <c r="A43" s="166" t="s">
        <v>119</v>
      </c>
      <c r="B43" s="126">
        <v>10</v>
      </c>
      <c r="C43" s="127">
        <v>0</v>
      </c>
      <c r="D43" s="169">
        <f t="shared" si="0"/>
        <v>10</v>
      </c>
      <c r="E43" s="169">
        <f t="shared" si="1"/>
        <v>0</v>
      </c>
      <c r="F43" s="170">
        <f t="shared" si="2"/>
        <v>10</v>
      </c>
      <c r="G43" s="171">
        <f t="shared" si="2"/>
        <v>0</v>
      </c>
      <c r="H43" s="173">
        <v>21</v>
      </c>
      <c r="I43" s="174">
        <v>15</v>
      </c>
      <c r="J43" s="216">
        <f t="shared" si="3"/>
        <v>21</v>
      </c>
      <c r="K43" s="216">
        <f t="shared" si="4"/>
        <v>15</v>
      </c>
      <c r="L43" s="129">
        <f t="shared" si="5"/>
        <v>21</v>
      </c>
      <c r="M43" s="130">
        <f t="shared" si="5"/>
        <v>15</v>
      </c>
      <c r="N43" s="131">
        <f t="shared" si="6"/>
        <v>10</v>
      </c>
      <c r="O43" s="132">
        <f t="shared" si="7"/>
        <v>0</v>
      </c>
      <c r="P43" s="129">
        <f t="shared" si="8"/>
        <v>21</v>
      </c>
      <c r="Q43" s="132">
        <f t="shared" si="9"/>
        <v>0.25</v>
      </c>
      <c r="R43" s="326">
        <f t="shared" si="10"/>
        <v>10</v>
      </c>
      <c r="S43" s="327"/>
      <c r="T43" s="326">
        <f t="shared" si="11"/>
        <v>21.25</v>
      </c>
      <c r="U43" s="327"/>
      <c r="V43" s="326">
        <f t="shared" si="12"/>
        <v>11.25</v>
      </c>
      <c r="W43" s="328"/>
      <c r="X43" s="181">
        <v>1</v>
      </c>
      <c r="Y43" s="134">
        <f t="shared" si="13"/>
        <v>10.25</v>
      </c>
      <c r="Z43" s="135">
        <f t="shared" si="14"/>
        <v>2.25</v>
      </c>
      <c r="AA43" s="161"/>
      <c r="AB43" s="37">
        <f t="shared" si="15"/>
        <v>3.25</v>
      </c>
      <c r="AC43" s="37">
        <f t="shared" si="16"/>
        <v>3.25</v>
      </c>
      <c r="AD43" s="37">
        <f t="shared" si="17"/>
        <v>2.25</v>
      </c>
      <c r="AE43" s="37">
        <f t="shared" si="16"/>
        <v>2.25</v>
      </c>
      <c r="AF43" s="37">
        <f t="shared" si="18"/>
        <v>1</v>
      </c>
      <c r="AG43" s="37"/>
      <c r="AH43" s="136"/>
    </row>
    <row r="44" spans="1:34" ht="17.5" customHeight="1">
      <c r="A44" s="166" t="s">
        <v>120</v>
      </c>
      <c r="B44" s="126">
        <v>10</v>
      </c>
      <c r="C44" s="127">
        <v>0</v>
      </c>
      <c r="D44" s="169">
        <f t="shared" si="0"/>
        <v>10</v>
      </c>
      <c r="E44" s="169">
        <f t="shared" si="1"/>
        <v>0</v>
      </c>
      <c r="F44" s="170">
        <f t="shared" si="2"/>
        <v>10</v>
      </c>
      <c r="G44" s="171">
        <f t="shared" si="2"/>
        <v>0</v>
      </c>
      <c r="H44" s="173">
        <v>20</v>
      </c>
      <c r="I44" s="174">
        <v>0</v>
      </c>
      <c r="J44" s="216">
        <f t="shared" si="3"/>
        <v>20</v>
      </c>
      <c r="K44" s="216">
        <f t="shared" si="4"/>
        <v>0</v>
      </c>
      <c r="L44" s="129">
        <f t="shared" si="5"/>
        <v>20</v>
      </c>
      <c r="M44" s="130">
        <f t="shared" si="5"/>
        <v>0</v>
      </c>
      <c r="N44" s="131">
        <f t="shared" si="6"/>
        <v>10</v>
      </c>
      <c r="O44" s="132">
        <f t="shared" si="7"/>
        <v>0</v>
      </c>
      <c r="P44" s="129">
        <f t="shared" si="8"/>
        <v>20</v>
      </c>
      <c r="Q44" s="132">
        <f t="shared" si="9"/>
        <v>0</v>
      </c>
      <c r="R44" s="340">
        <f t="shared" si="10"/>
        <v>10</v>
      </c>
      <c r="S44" s="341"/>
      <c r="T44" s="340">
        <f t="shared" si="11"/>
        <v>20</v>
      </c>
      <c r="U44" s="341"/>
      <c r="V44" s="340">
        <f t="shared" si="12"/>
        <v>10</v>
      </c>
      <c r="W44" s="342"/>
      <c r="X44" s="181">
        <v>1</v>
      </c>
      <c r="Y44" s="134">
        <f t="shared" si="13"/>
        <v>9</v>
      </c>
      <c r="Z44" s="135">
        <f t="shared" si="14"/>
        <v>1</v>
      </c>
      <c r="AA44" s="161"/>
      <c r="AB44" s="37">
        <f t="shared" si="15"/>
        <v>2</v>
      </c>
      <c r="AC44" s="37">
        <f t="shared" si="16"/>
        <v>2</v>
      </c>
      <c r="AD44" s="37">
        <f t="shared" si="17"/>
        <v>1</v>
      </c>
      <c r="AE44" s="37">
        <f t="shared" si="16"/>
        <v>1</v>
      </c>
      <c r="AF44" s="37">
        <f t="shared" si="18"/>
        <v>1</v>
      </c>
      <c r="AG44" s="37"/>
      <c r="AH44" s="136"/>
    </row>
    <row r="45" spans="1:34" ht="17.5" customHeight="1">
      <c r="A45" s="166" t="s">
        <v>121</v>
      </c>
      <c r="B45" s="126"/>
      <c r="C45" s="127"/>
      <c r="D45" s="169">
        <f t="shared" si="0"/>
        <v>0</v>
      </c>
      <c r="E45" s="169">
        <f t="shared" si="1"/>
        <v>0</v>
      </c>
      <c r="F45" s="170" t="str">
        <f t="shared" si="2"/>
        <v/>
      </c>
      <c r="G45" s="171" t="str">
        <f t="shared" si="2"/>
        <v/>
      </c>
      <c r="H45" s="173"/>
      <c r="I45" s="174"/>
      <c r="J45" s="216">
        <f t="shared" si="3"/>
        <v>0</v>
      </c>
      <c r="K45" s="216">
        <f t="shared" si="4"/>
        <v>0</v>
      </c>
      <c r="L45" s="129" t="str">
        <f t="shared" si="5"/>
        <v/>
      </c>
      <c r="M45" s="130" t="str">
        <f t="shared" si="5"/>
        <v/>
      </c>
      <c r="N45" s="131" t="str">
        <f t="shared" si="6"/>
        <v/>
      </c>
      <c r="O45" s="132" t="str">
        <f t="shared" si="7"/>
        <v/>
      </c>
      <c r="P45" s="129" t="str">
        <f t="shared" si="8"/>
        <v/>
      </c>
      <c r="Q45" s="132" t="str">
        <f t="shared" si="9"/>
        <v/>
      </c>
      <c r="R45" s="337">
        <f t="shared" si="10"/>
        <v>0</v>
      </c>
      <c r="S45" s="338"/>
      <c r="T45" s="337">
        <f t="shared" si="11"/>
        <v>0</v>
      </c>
      <c r="U45" s="338"/>
      <c r="V45" s="337">
        <f t="shared" si="12"/>
        <v>0</v>
      </c>
      <c r="W45" s="339"/>
      <c r="X45" s="181"/>
      <c r="Y45" s="134">
        <f t="shared" si="13"/>
        <v>0</v>
      </c>
      <c r="Z45" s="135" t="str">
        <f t="shared" si="14"/>
        <v/>
      </c>
      <c r="AA45" s="161"/>
      <c r="AB45" s="37">
        <f t="shared" si="15"/>
        <v>-7</v>
      </c>
      <c r="AC45" s="37">
        <f t="shared" si="16"/>
        <v>0</v>
      </c>
      <c r="AD45" s="37">
        <f t="shared" si="17"/>
        <v>-8</v>
      </c>
      <c r="AE45" s="37">
        <f t="shared" si="16"/>
        <v>0</v>
      </c>
      <c r="AF45" s="37">
        <f t="shared" si="18"/>
        <v>0</v>
      </c>
      <c r="AG45" s="37"/>
      <c r="AH45" s="136"/>
    </row>
    <row r="46" spans="1:34" ht="17.5" customHeight="1">
      <c r="A46" s="166" t="s">
        <v>122</v>
      </c>
      <c r="B46" s="126"/>
      <c r="C46" s="127"/>
      <c r="D46" s="169">
        <f>IF(AND(C46&gt;=46,C46&lt;=59),B46+1,B46)</f>
        <v>0</v>
      </c>
      <c r="E46" s="169">
        <f>IF(C46&gt;0,VLOOKUP(C46,$A$7:$H$10,7,TRUE),0)</f>
        <v>0</v>
      </c>
      <c r="F46" s="170" t="str">
        <f t="shared" ref="F46:G61" si="19">IF(B46="","",D46)</f>
        <v/>
      </c>
      <c r="G46" s="171" t="str">
        <f>IF(C46="","",E46)</f>
        <v/>
      </c>
      <c r="H46" s="167"/>
      <c r="I46" s="168"/>
      <c r="J46" s="216">
        <f t="shared" si="3"/>
        <v>0</v>
      </c>
      <c r="K46" s="216">
        <f t="shared" si="4"/>
        <v>0</v>
      </c>
      <c r="L46" s="129" t="str">
        <f t="shared" ref="L46:M61" si="20">IF(H46="","",J46)</f>
        <v/>
      </c>
      <c r="M46" s="130" t="str">
        <f t="shared" si="20"/>
        <v/>
      </c>
      <c r="N46" s="131" t="str">
        <f t="shared" si="6"/>
        <v/>
      </c>
      <c r="O46" s="132" t="str">
        <f t="shared" si="7"/>
        <v/>
      </c>
      <c r="P46" s="129" t="str">
        <f t="shared" si="8"/>
        <v/>
      </c>
      <c r="Q46" s="132" t="str">
        <f t="shared" si="9"/>
        <v/>
      </c>
      <c r="R46" s="326">
        <f t="shared" si="10"/>
        <v>0</v>
      </c>
      <c r="S46" s="327"/>
      <c r="T46" s="326">
        <f t="shared" si="11"/>
        <v>0</v>
      </c>
      <c r="U46" s="327"/>
      <c r="V46" s="326">
        <f t="shared" si="12"/>
        <v>0</v>
      </c>
      <c r="W46" s="328"/>
      <c r="X46" s="181"/>
      <c r="Y46" s="134">
        <f t="shared" si="13"/>
        <v>0</v>
      </c>
      <c r="Z46" s="135" t="str">
        <f t="shared" si="14"/>
        <v/>
      </c>
      <c r="AA46" s="161"/>
      <c r="AB46" s="37">
        <f t="shared" si="15"/>
        <v>-7</v>
      </c>
      <c r="AC46" s="37">
        <f t="shared" ref="AC46:AC61" si="21">IF(AB46&lt;0,0,AB46)</f>
        <v>0</v>
      </c>
      <c r="AD46" s="37">
        <f t="shared" si="17"/>
        <v>-8</v>
      </c>
      <c r="AE46" s="37">
        <f t="shared" ref="AE46:AE61" si="22">IF(AD46&lt;0,0,AD46)</f>
        <v>0</v>
      </c>
      <c r="AF46" s="37">
        <f t="shared" si="18"/>
        <v>0</v>
      </c>
      <c r="AG46" s="37"/>
      <c r="AH46" s="136"/>
    </row>
    <row r="47" spans="1:34" ht="17.5" customHeight="1">
      <c r="A47" s="166" t="s">
        <v>123</v>
      </c>
      <c r="B47" s="151">
        <v>10</v>
      </c>
      <c r="C47" s="152">
        <v>0</v>
      </c>
      <c r="D47" s="191">
        <f>IF(AND(C47&gt;=46,C47&lt;=59),B47+1,B47)</f>
        <v>10</v>
      </c>
      <c r="E47" s="191">
        <f>IF(C47&gt;0,VLOOKUP(C47,$A$7:$H$10,7,TRUE),0)</f>
        <v>0</v>
      </c>
      <c r="F47" s="207">
        <f t="shared" si="19"/>
        <v>10</v>
      </c>
      <c r="G47" s="208">
        <f>IF(C47="","",E47)</f>
        <v>0</v>
      </c>
      <c r="H47" s="173">
        <v>19</v>
      </c>
      <c r="I47" s="174">
        <v>30</v>
      </c>
      <c r="J47" s="196">
        <f t="shared" si="3"/>
        <v>19</v>
      </c>
      <c r="K47" s="196">
        <f t="shared" si="4"/>
        <v>30</v>
      </c>
      <c r="L47" s="209">
        <f t="shared" si="20"/>
        <v>19</v>
      </c>
      <c r="M47" s="210">
        <f t="shared" si="20"/>
        <v>30</v>
      </c>
      <c r="N47" s="211">
        <f t="shared" si="6"/>
        <v>10</v>
      </c>
      <c r="O47" s="212">
        <f t="shared" si="7"/>
        <v>0</v>
      </c>
      <c r="P47" s="209">
        <f t="shared" si="8"/>
        <v>19</v>
      </c>
      <c r="Q47" s="212">
        <f t="shared" si="9"/>
        <v>0.5</v>
      </c>
      <c r="R47" s="346">
        <f t="shared" si="10"/>
        <v>10</v>
      </c>
      <c r="S47" s="347"/>
      <c r="T47" s="346">
        <f t="shared" si="11"/>
        <v>19.5</v>
      </c>
      <c r="U47" s="347"/>
      <c r="V47" s="346">
        <f t="shared" si="12"/>
        <v>9.5</v>
      </c>
      <c r="W47" s="348"/>
      <c r="X47" s="215">
        <v>1</v>
      </c>
      <c r="Y47" s="213">
        <f t="shared" si="13"/>
        <v>8.5</v>
      </c>
      <c r="Z47" s="214">
        <f t="shared" si="14"/>
        <v>0.5</v>
      </c>
      <c r="AA47" s="161"/>
      <c r="AB47" s="37">
        <f t="shared" si="15"/>
        <v>1.5</v>
      </c>
      <c r="AC47" s="37">
        <f t="shared" si="21"/>
        <v>1.5</v>
      </c>
      <c r="AD47" s="37">
        <f t="shared" si="17"/>
        <v>0.5</v>
      </c>
      <c r="AE47" s="37">
        <f t="shared" si="22"/>
        <v>0.5</v>
      </c>
      <c r="AF47" s="37">
        <f t="shared" si="18"/>
        <v>1</v>
      </c>
      <c r="AG47" s="37"/>
      <c r="AH47" s="136"/>
    </row>
    <row r="48" spans="1:34" ht="17.5" customHeight="1">
      <c r="A48" s="166" t="s">
        <v>124</v>
      </c>
      <c r="B48" s="126">
        <v>10</v>
      </c>
      <c r="C48" s="127">
        <v>0</v>
      </c>
      <c r="D48" s="169">
        <f t="shared" si="0"/>
        <v>10</v>
      </c>
      <c r="E48" s="169">
        <f t="shared" si="1"/>
        <v>0</v>
      </c>
      <c r="F48" s="170">
        <f t="shared" si="19"/>
        <v>10</v>
      </c>
      <c r="G48" s="171">
        <f t="shared" si="19"/>
        <v>0</v>
      </c>
      <c r="H48" s="167">
        <v>21</v>
      </c>
      <c r="I48" s="168">
        <v>15</v>
      </c>
      <c r="J48" s="216">
        <f t="shared" si="3"/>
        <v>21</v>
      </c>
      <c r="K48" s="216">
        <f t="shared" si="4"/>
        <v>15</v>
      </c>
      <c r="L48" s="129">
        <f t="shared" si="20"/>
        <v>21</v>
      </c>
      <c r="M48" s="130">
        <f t="shared" si="20"/>
        <v>15</v>
      </c>
      <c r="N48" s="131">
        <f t="shared" si="6"/>
        <v>10</v>
      </c>
      <c r="O48" s="132">
        <f t="shared" si="7"/>
        <v>0</v>
      </c>
      <c r="P48" s="129">
        <f t="shared" si="8"/>
        <v>21</v>
      </c>
      <c r="Q48" s="132">
        <f t="shared" si="9"/>
        <v>0.25</v>
      </c>
      <c r="R48" s="326">
        <f t="shared" si="10"/>
        <v>10</v>
      </c>
      <c r="S48" s="327"/>
      <c r="T48" s="326">
        <f t="shared" si="11"/>
        <v>21.25</v>
      </c>
      <c r="U48" s="327"/>
      <c r="V48" s="326">
        <f t="shared" si="12"/>
        <v>11.25</v>
      </c>
      <c r="W48" s="328"/>
      <c r="X48" s="181">
        <v>1</v>
      </c>
      <c r="Y48" s="134">
        <f t="shared" si="13"/>
        <v>10.25</v>
      </c>
      <c r="Z48" s="135">
        <f t="shared" si="14"/>
        <v>2.25</v>
      </c>
      <c r="AA48" s="161"/>
      <c r="AB48" s="37">
        <f t="shared" si="15"/>
        <v>3.25</v>
      </c>
      <c r="AC48" s="37">
        <f t="shared" si="21"/>
        <v>3.25</v>
      </c>
      <c r="AD48" s="37">
        <f t="shared" si="17"/>
        <v>2.25</v>
      </c>
      <c r="AE48" s="37">
        <f t="shared" si="22"/>
        <v>2.25</v>
      </c>
      <c r="AF48" s="37">
        <f t="shared" si="18"/>
        <v>1</v>
      </c>
      <c r="AG48" s="37"/>
      <c r="AH48" s="136"/>
    </row>
    <row r="49" spans="1:34" ht="17.5" customHeight="1">
      <c r="A49" s="166" t="s">
        <v>125</v>
      </c>
      <c r="B49" s="126">
        <v>10</v>
      </c>
      <c r="C49" s="127">
        <v>0</v>
      </c>
      <c r="D49" s="169">
        <f t="shared" si="0"/>
        <v>10</v>
      </c>
      <c r="E49" s="169">
        <f t="shared" si="1"/>
        <v>0</v>
      </c>
      <c r="F49" s="170">
        <f t="shared" si="19"/>
        <v>10</v>
      </c>
      <c r="G49" s="171">
        <f t="shared" si="19"/>
        <v>0</v>
      </c>
      <c r="H49" s="167">
        <v>19</v>
      </c>
      <c r="I49" s="168">
        <v>45</v>
      </c>
      <c r="J49" s="216">
        <f t="shared" si="3"/>
        <v>19</v>
      </c>
      <c r="K49" s="216">
        <f t="shared" si="4"/>
        <v>45</v>
      </c>
      <c r="L49" s="129">
        <f t="shared" si="20"/>
        <v>19</v>
      </c>
      <c r="M49" s="130">
        <f t="shared" si="20"/>
        <v>45</v>
      </c>
      <c r="N49" s="131">
        <f t="shared" si="6"/>
        <v>10</v>
      </c>
      <c r="O49" s="132">
        <f t="shared" si="7"/>
        <v>0</v>
      </c>
      <c r="P49" s="129">
        <f t="shared" si="8"/>
        <v>19</v>
      </c>
      <c r="Q49" s="132">
        <f t="shared" si="9"/>
        <v>0.75</v>
      </c>
      <c r="R49" s="326">
        <f t="shared" si="10"/>
        <v>10</v>
      </c>
      <c r="S49" s="327"/>
      <c r="T49" s="326">
        <f t="shared" si="11"/>
        <v>19.75</v>
      </c>
      <c r="U49" s="327"/>
      <c r="V49" s="326">
        <f t="shared" si="12"/>
        <v>9.75</v>
      </c>
      <c r="W49" s="328"/>
      <c r="X49" s="181">
        <v>1</v>
      </c>
      <c r="Y49" s="134">
        <f t="shared" si="13"/>
        <v>8.75</v>
      </c>
      <c r="Z49" s="135">
        <f t="shared" si="14"/>
        <v>0.75</v>
      </c>
      <c r="AA49" s="161"/>
      <c r="AB49" s="37">
        <f t="shared" si="15"/>
        <v>1.75</v>
      </c>
      <c r="AC49" s="37">
        <f t="shared" si="21"/>
        <v>1.75</v>
      </c>
      <c r="AD49" s="37">
        <f t="shared" si="17"/>
        <v>0.75</v>
      </c>
      <c r="AE49" s="37">
        <f t="shared" si="22"/>
        <v>0.75</v>
      </c>
      <c r="AF49" s="37">
        <f t="shared" si="18"/>
        <v>1</v>
      </c>
      <c r="AG49" s="37"/>
      <c r="AH49" s="136"/>
    </row>
    <row r="50" spans="1:34" ht="17.5" customHeight="1">
      <c r="A50" s="166" t="s">
        <v>126</v>
      </c>
      <c r="B50" s="126">
        <v>10</v>
      </c>
      <c r="C50" s="127">
        <v>0</v>
      </c>
      <c r="D50" s="169">
        <f>IF(AND(C50&gt;=46,C50&lt;=59),B50+1,B50)</f>
        <v>10</v>
      </c>
      <c r="E50" s="169">
        <f>IF(C50&gt;0,VLOOKUP(C50,$A$7:$H$10,7,TRUE),0)</f>
        <v>0</v>
      </c>
      <c r="F50" s="170">
        <f>IF(B50="","",D50)</f>
        <v>10</v>
      </c>
      <c r="G50" s="171">
        <f>IF(C50="","",E50)</f>
        <v>0</v>
      </c>
      <c r="H50" s="167">
        <v>20</v>
      </c>
      <c r="I50" s="168">
        <v>30</v>
      </c>
      <c r="J50" s="216">
        <f t="shared" si="3"/>
        <v>20</v>
      </c>
      <c r="K50" s="216">
        <f>VLOOKUP(I50,$A$15:$H$18,7,TRUE)</f>
        <v>30</v>
      </c>
      <c r="L50" s="129">
        <f t="shared" si="20"/>
        <v>20</v>
      </c>
      <c r="M50" s="130">
        <f>IF(I50="","",K50)</f>
        <v>30</v>
      </c>
      <c r="N50" s="131">
        <f t="shared" si="6"/>
        <v>10</v>
      </c>
      <c r="O50" s="132">
        <f t="shared" si="7"/>
        <v>0</v>
      </c>
      <c r="P50" s="129">
        <f t="shared" si="8"/>
        <v>20</v>
      </c>
      <c r="Q50" s="132">
        <f t="shared" si="9"/>
        <v>0.5</v>
      </c>
      <c r="R50" s="326">
        <f t="shared" si="10"/>
        <v>10</v>
      </c>
      <c r="S50" s="327"/>
      <c r="T50" s="326">
        <f t="shared" si="11"/>
        <v>20.5</v>
      </c>
      <c r="U50" s="327"/>
      <c r="V50" s="326">
        <f t="shared" si="12"/>
        <v>10.5</v>
      </c>
      <c r="W50" s="328"/>
      <c r="X50" s="181">
        <v>1</v>
      </c>
      <c r="Y50" s="134">
        <f t="shared" si="13"/>
        <v>9.5</v>
      </c>
      <c r="Z50" s="135">
        <f t="shared" si="14"/>
        <v>1.5</v>
      </c>
      <c r="AA50" s="161"/>
      <c r="AB50" s="37">
        <f t="shared" si="15"/>
        <v>2.5</v>
      </c>
      <c r="AC50" s="37">
        <f t="shared" si="21"/>
        <v>2.5</v>
      </c>
      <c r="AD50" s="37">
        <f t="shared" si="17"/>
        <v>1.5</v>
      </c>
      <c r="AE50" s="37">
        <f t="shared" si="22"/>
        <v>1.5</v>
      </c>
      <c r="AF50" s="37">
        <f t="shared" si="18"/>
        <v>1</v>
      </c>
      <c r="AG50" s="37"/>
      <c r="AH50" s="136"/>
    </row>
    <row r="51" spans="1:34" ht="17.5" customHeight="1">
      <c r="A51" s="166" t="s">
        <v>127</v>
      </c>
      <c r="B51" s="126">
        <v>10</v>
      </c>
      <c r="C51" s="127">
        <v>0</v>
      </c>
      <c r="D51" s="169">
        <f>IF(AND(C51&gt;=46,C51&lt;=59),B51+1,B51)</f>
        <v>10</v>
      </c>
      <c r="E51" s="169">
        <f>IF(C51&gt;0,VLOOKUP(C51,$A$7:$H$10,7,TRUE),0)</f>
        <v>0</v>
      </c>
      <c r="F51" s="170">
        <f>IF(B51="","",D51)</f>
        <v>10</v>
      </c>
      <c r="G51" s="171">
        <f>IF(C51="","",E51)</f>
        <v>0</v>
      </c>
      <c r="H51" s="167">
        <v>19</v>
      </c>
      <c r="I51" s="168">
        <v>30</v>
      </c>
      <c r="J51" s="216">
        <f t="shared" si="3"/>
        <v>19</v>
      </c>
      <c r="K51" s="216">
        <f>VLOOKUP(I51,$A$15:$H$18,7,TRUE)</f>
        <v>30</v>
      </c>
      <c r="L51" s="129">
        <f t="shared" si="20"/>
        <v>19</v>
      </c>
      <c r="M51" s="130">
        <f>IF(I51="","",K51)</f>
        <v>30</v>
      </c>
      <c r="N51" s="131">
        <f t="shared" si="6"/>
        <v>10</v>
      </c>
      <c r="O51" s="132">
        <f t="shared" si="7"/>
        <v>0</v>
      </c>
      <c r="P51" s="129">
        <f t="shared" si="8"/>
        <v>19</v>
      </c>
      <c r="Q51" s="132">
        <f t="shared" si="9"/>
        <v>0.5</v>
      </c>
      <c r="R51" s="340">
        <f t="shared" si="10"/>
        <v>10</v>
      </c>
      <c r="S51" s="341"/>
      <c r="T51" s="340">
        <f t="shared" si="11"/>
        <v>19.5</v>
      </c>
      <c r="U51" s="341"/>
      <c r="V51" s="340">
        <f t="shared" si="12"/>
        <v>9.5</v>
      </c>
      <c r="W51" s="342"/>
      <c r="X51" s="181">
        <v>1</v>
      </c>
      <c r="Y51" s="134">
        <f t="shared" si="13"/>
        <v>8.5</v>
      </c>
      <c r="Z51" s="135">
        <f t="shared" si="14"/>
        <v>0.5</v>
      </c>
      <c r="AB51" s="37">
        <f t="shared" si="15"/>
        <v>1.5</v>
      </c>
      <c r="AC51" s="37">
        <f t="shared" si="21"/>
        <v>1.5</v>
      </c>
      <c r="AD51" s="37">
        <f t="shared" si="17"/>
        <v>0.5</v>
      </c>
      <c r="AE51" s="37">
        <f t="shared" si="22"/>
        <v>0.5</v>
      </c>
      <c r="AF51" s="37">
        <f t="shared" si="18"/>
        <v>1</v>
      </c>
      <c r="AG51" s="37"/>
      <c r="AH51" s="136"/>
    </row>
    <row r="52" spans="1:34" ht="17.5" customHeight="1">
      <c r="A52" s="166" t="s">
        <v>128</v>
      </c>
      <c r="B52" s="126"/>
      <c r="C52" s="127"/>
      <c r="D52" s="169">
        <f>IF(AND(C52&gt;=46,C52&lt;=59),B52+1,B52)</f>
        <v>0</v>
      </c>
      <c r="E52" s="169">
        <f>IF(C52&gt;0,VLOOKUP(C52,$A$7:$H$10,7,TRUE),0)</f>
        <v>0</v>
      </c>
      <c r="F52" s="170" t="str">
        <f t="shared" si="19"/>
        <v/>
      </c>
      <c r="G52" s="171" t="str">
        <f>IF(C52="","",E52)</f>
        <v/>
      </c>
      <c r="H52" s="167"/>
      <c r="I52" s="168"/>
      <c r="J52" s="216">
        <f t="shared" si="3"/>
        <v>0</v>
      </c>
      <c r="K52" s="216">
        <f t="shared" si="4"/>
        <v>0</v>
      </c>
      <c r="L52" s="129" t="str">
        <f t="shared" si="20"/>
        <v/>
      </c>
      <c r="M52" s="130" t="str">
        <f t="shared" si="20"/>
        <v/>
      </c>
      <c r="N52" s="131" t="str">
        <f t="shared" si="6"/>
        <v/>
      </c>
      <c r="O52" s="132" t="str">
        <f t="shared" si="7"/>
        <v/>
      </c>
      <c r="P52" s="129" t="str">
        <f t="shared" si="8"/>
        <v/>
      </c>
      <c r="Q52" s="132" t="str">
        <f t="shared" si="9"/>
        <v/>
      </c>
      <c r="R52" s="337">
        <f t="shared" si="10"/>
        <v>0</v>
      </c>
      <c r="S52" s="338"/>
      <c r="T52" s="337">
        <f t="shared" si="11"/>
        <v>0</v>
      </c>
      <c r="U52" s="338"/>
      <c r="V52" s="337">
        <f t="shared" si="12"/>
        <v>0</v>
      </c>
      <c r="W52" s="339"/>
      <c r="X52" s="181"/>
      <c r="Y52" s="134">
        <f t="shared" si="13"/>
        <v>0</v>
      </c>
      <c r="Z52" s="135" t="str">
        <f t="shared" si="14"/>
        <v/>
      </c>
      <c r="AB52" s="37">
        <f t="shared" si="15"/>
        <v>-7</v>
      </c>
      <c r="AC52" s="37">
        <f t="shared" si="21"/>
        <v>0</v>
      </c>
      <c r="AD52" s="37">
        <f t="shared" si="17"/>
        <v>-8</v>
      </c>
      <c r="AE52" s="37">
        <f t="shared" si="22"/>
        <v>0</v>
      </c>
      <c r="AF52" s="37">
        <f t="shared" si="18"/>
        <v>0</v>
      </c>
      <c r="AG52" s="37"/>
      <c r="AH52" s="136"/>
    </row>
    <row r="53" spans="1:34" ht="17.5" customHeight="1">
      <c r="A53" s="166" t="s">
        <v>129</v>
      </c>
      <c r="B53" s="126"/>
      <c r="C53" s="127"/>
      <c r="D53" s="169">
        <f t="shared" si="0"/>
        <v>0</v>
      </c>
      <c r="E53" s="169">
        <f t="shared" si="1"/>
        <v>0</v>
      </c>
      <c r="F53" s="170" t="str">
        <f t="shared" si="19"/>
        <v/>
      </c>
      <c r="G53" s="171" t="str">
        <f t="shared" si="19"/>
        <v/>
      </c>
      <c r="H53" s="167"/>
      <c r="I53" s="168"/>
      <c r="J53" s="216">
        <f t="shared" si="3"/>
        <v>0</v>
      </c>
      <c r="K53" s="216">
        <f>VLOOKUP(I53,$A$15:$H$18,7,TRUE)</f>
        <v>0</v>
      </c>
      <c r="L53" s="129" t="str">
        <f t="shared" si="20"/>
        <v/>
      </c>
      <c r="M53" s="130" t="str">
        <f>IF(I53="","",K53)</f>
        <v/>
      </c>
      <c r="N53" s="131" t="str">
        <f t="shared" si="6"/>
        <v/>
      </c>
      <c r="O53" s="132" t="str">
        <f t="shared" si="7"/>
        <v/>
      </c>
      <c r="P53" s="129" t="str">
        <f t="shared" si="8"/>
        <v/>
      </c>
      <c r="Q53" s="132" t="str">
        <f t="shared" si="9"/>
        <v/>
      </c>
      <c r="R53" s="326">
        <f t="shared" si="10"/>
        <v>0</v>
      </c>
      <c r="S53" s="327"/>
      <c r="T53" s="326">
        <f t="shared" si="11"/>
        <v>0</v>
      </c>
      <c r="U53" s="327"/>
      <c r="V53" s="326">
        <f t="shared" si="12"/>
        <v>0</v>
      </c>
      <c r="W53" s="328"/>
      <c r="X53" s="181"/>
      <c r="Y53" s="134">
        <f t="shared" si="13"/>
        <v>0</v>
      </c>
      <c r="Z53" s="135" t="str">
        <f t="shared" si="14"/>
        <v/>
      </c>
      <c r="AB53" s="37">
        <f t="shared" si="15"/>
        <v>-7</v>
      </c>
      <c r="AC53" s="37">
        <f t="shared" si="21"/>
        <v>0</v>
      </c>
      <c r="AD53" s="37">
        <f t="shared" si="17"/>
        <v>-8</v>
      </c>
      <c r="AE53" s="37">
        <f t="shared" si="22"/>
        <v>0</v>
      </c>
      <c r="AF53" s="37">
        <f t="shared" si="18"/>
        <v>0</v>
      </c>
      <c r="AG53" s="37"/>
      <c r="AH53" s="136"/>
    </row>
    <row r="54" spans="1:34" ht="17.5" customHeight="1">
      <c r="A54" s="166" t="s">
        <v>130</v>
      </c>
      <c r="B54" s="126">
        <v>10</v>
      </c>
      <c r="C54" s="127">
        <v>0</v>
      </c>
      <c r="D54" s="169">
        <f>IF(AND(C54&gt;=46,C54&lt;=59),B54+1,B54)</f>
        <v>10</v>
      </c>
      <c r="E54" s="169">
        <f>IF(C54&gt;0,VLOOKUP(C54,$A$7:$H$10,7,TRUE),0)</f>
        <v>0</v>
      </c>
      <c r="F54" s="170">
        <f t="shared" si="19"/>
        <v>10</v>
      </c>
      <c r="G54" s="171">
        <f>IF(C54="","",E54)</f>
        <v>0</v>
      </c>
      <c r="H54" s="167">
        <v>19</v>
      </c>
      <c r="I54" s="168">
        <v>30</v>
      </c>
      <c r="J54" s="216">
        <f t="shared" si="3"/>
        <v>19</v>
      </c>
      <c r="K54" s="216">
        <f>VLOOKUP(I54,$A$15:$H$18,7,TRUE)</f>
        <v>30</v>
      </c>
      <c r="L54" s="129">
        <f t="shared" si="20"/>
        <v>19</v>
      </c>
      <c r="M54" s="130">
        <f>IF(I54="","",K54)</f>
        <v>30</v>
      </c>
      <c r="N54" s="131">
        <f t="shared" si="6"/>
        <v>10</v>
      </c>
      <c r="O54" s="132">
        <f t="shared" si="7"/>
        <v>0</v>
      </c>
      <c r="P54" s="129">
        <f t="shared" si="8"/>
        <v>19</v>
      </c>
      <c r="Q54" s="132">
        <f t="shared" si="9"/>
        <v>0.5</v>
      </c>
      <c r="R54" s="326">
        <f t="shared" si="10"/>
        <v>10</v>
      </c>
      <c r="S54" s="327"/>
      <c r="T54" s="326">
        <f t="shared" si="11"/>
        <v>19.5</v>
      </c>
      <c r="U54" s="327"/>
      <c r="V54" s="326">
        <f t="shared" si="12"/>
        <v>9.5</v>
      </c>
      <c r="W54" s="328"/>
      <c r="X54" s="181">
        <v>1</v>
      </c>
      <c r="Y54" s="134">
        <f t="shared" si="13"/>
        <v>8.5</v>
      </c>
      <c r="Z54" s="135">
        <f t="shared" si="14"/>
        <v>0.5</v>
      </c>
      <c r="AA54" s="161"/>
      <c r="AB54" s="37">
        <f t="shared" si="15"/>
        <v>1.5</v>
      </c>
      <c r="AC54" s="37">
        <f t="shared" si="21"/>
        <v>1.5</v>
      </c>
      <c r="AD54" s="37">
        <f t="shared" si="17"/>
        <v>0.5</v>
      </c>
      <c r="AE54" s="37">
        <f t="shared" si="22"/>
        <v>0.5</v>
      </c>
      <c r="AF54" s="37">
        <f t="shared" si="18"/>
        <v>1</v>
      </c>
      <c r="AG54" s="37"/>
      <c r="AH54" s="136"/>
    </row>
    <row r="55" spans="1:34" ht="17.5" customHeight="1">
      <c r="A55" s="166" t="s">
        <v>131</v>
      </c>
      <c r="B55" s="126">
        <v>10</v>
      </c>
      <c r="C55" s="127">
        <v>0</v>
      </c>
      <c r="D55" s="169">
        <f t="shared" si="0"/>
        <v>10</v>
      </c>
      <c r="E55" s="169">
        <f t="shared" si="1"/>
        <v>0</v>
      </c>
      <c r="F55" s="170">
        <f t="shared" si="19"/>
        <v>10</v>
      </c>
      <c r="G55" s="171">
        <f t="shared" si="19"/>
        <v>0</v>
      </c>
      <c r="H55" s="167">
        <v>20</v>
      </c>
      <c r="I55" s="168">
        <v>15</v>
      </c>
      <c r="J55" s="216">
        <f t="shared" si="3"/>
        <v>20</v>
      </c>
      <c r="K55" s="216">
        <f t="shared" si="4"/>
        <v>15</v>
      </c>
      <c r="L55" s="129">
        <f t="shared" si="20"/>
        <v>20</v>
      </c>
      <c r="M55" s="130">
        <f t="shared" si="20"/>
        <v>15</v>
      </c>
      <c r="N55" s="131">
        <f t="shared" si="6"/>
        <v>10</v>
      </c>
      <c r="O55" s="132">
        <f t="shared" si="7"/>
        <v>0</v>
      </c>
      <c r="P55" s="129">
        <f t="shared" si="8"/>
        <v>20</v>
      </c>
      <c r="Q55" s="132">
        <f t="shared" si="9"/>
        <v>0.25</v>
      </c>
      <c r="R55" s="326">
        <f t="shared" si="10"/>
        <v>10</v>
      </c>
      <c r="S55" s="327"/>
      <c r="T55" s="326">
        <f t="shared" si="11"/>
        <v>20.25</v>
      </c>
      <c r="U55" s="327"/>
      <c r="V55" s="326">
        <f t="shared" si="12"/>
        <v>10.25</v>
      </c>
      <c r="W55" s="328"/>
      <c r="X55" s="181">
        <v>1</v>
      </c>
      <c r="Y55" s="134">
        <f t="shared" si="13"/>
        <v>9.25</v>
      </c>
      <c r="Z55" s="135">
        <f t="shared" si="14"/>
        <v>1.25</v>
      </c>
      <c r="AB55" s="37">
        <f t="shared" si="15"/>
        <v>2.25</v>
      </c>
      <c r="AC55" s="37">
        <f t="shared" si="21"/>
        <v>2.25</v>
      </c>
      <c r="AD55" s="37">
        <f t="shared" si="17"/>
        <v>1.25</v>
      </c>
      <c r="AE55" s="37">
        <f t="shared" si="22"/>
        <v>1.25</v>
      </c>
      <c r="AF55" s="37">
        <f t="shared" si="18"/>
        <v>1</v>
      </c>
      <c r="AG55" s="37"/>
      <c r="AH55" s="136"/>
    </row>
    <row r="56" spans="1:34" ht="17.5" customHeight="1">
      <c r="A56" s="166" t="s">
        <v>132</v>
      </c>
      <c r="B56" s="126">
        <v>10</v>
      </c>
      <c r="C56" s="127">
        <v>0</v>
      </c>
      <c r="D56" s="169">
        <f t="shared" si="0"/>
        <v>10</v>
      </c>
      <c r="E56" s="169">
        <f t="shared" si="1"/>
        <v>0</v>
      </c>
      <c r="F56" s="170">
        <f t="shared" si="19"/>
        <v>10</v>
      </c>
      <c r="G56" s="171">
        <f t="shared" si="19"/>
        <v>0</v>
      </c>
      <c r="H56" s="167">
        <v>19</v>
      </c>
      <c r="I56" s="168">
        <v>0</v>
      </c>
      <c r="J56" s="216">
        <f t="shared" si="3"/>
        <v>19</v>
      </c>
      <c r="K56" s="216">
        <f t="shared" si="4"/>
        <v>0</v>
      </c>
      <c r="L56" s="129">
        <f t="shared" si="20"/>
        <v>19</v>
      </c>
      <c r="M56" s="130">
        <f t="shared" si="20"/>
        <v>0</v>
      </c>
      <c r="N56" s="131">
        <f t="shared" si="6"/>
        <v>10</v>
      </c>
      <c r="O56" s="132">
        <f t="shared" si="7"/>
        <v>0</v>
      </c>
      <c r="P56" s="129">
        <f t="shared" si="8"/>
        <v>19</v>
      </c>
      <c r="Q56" s="132">
        <f t="shared" si="9"/>
        <v>0</v>
      </c>
      <c r="R56" s="326">
        <f t="shared" si="10"/>
        <v>10</v>
      </c>
      <c r="S56" s="327"/>
      <c r="T56" s="326">
        <f t="shared" si="11"/>
        <v>19</v>
      </c>
      <c r="U56" s="327"/>
      <c r="V56" s="326">
        <f t="shared" si="12"/>
        <v>9</v>
      </c>
      <c r="W56" s="328"/>
      <c r="X56" s="181">
        <v>1</v>
      </c>
      <c r="Y56" s="134">
        <f t="shared" si="13"/>
        <v>8</v>
      </c>
      <c r="Z56" s="135" t="str">
        <f t="shared" si="14"/>
        <v/>
      </c>
      <c r="AB56" s="37">
        <f t="shared" si="15"/>
        <v>1</v>
      </c>
      <c r="AC56" s="37">
        <f t="shared" si="21"/>
        <v>1</v>
      </c>
      <c r="AD56" s="37">
        <f t="shared" si="17"/>
        <v>0</v>
      </c>
      <c r="AE56" s="37">
        <f t="shared" si="22"/>
        <v>0</v>
      </c>
      <c r="AF56" s="37">
        <f t="shared" si="18"/>
        <v>1</v>
      </c>
      <c r="AG56" s="37"/>
      <c r="AH56" s="136"/>
    </row>
    <row r="57" spans="1:34" ht="17.5" customHeight="1">
      <c r="A57" s="166" t="s">
        <v>133</v>
      </c>
      <c r="B57" s="126">
        <v>10</v>
      </c>
      <c r="C57" s="127">
        <v>0</v>
      </c>
      <c r="D57" s="169">
        <f t="shared" si="0"/>
        <v>10</v>
      </c>
      <c r="E57" s="169">
        <f t="shared" si="1"/>
        <v>0</v>
      </c>
      <c r="F57" s="170">
        <f t="shared" si="19"/>
        <v>10</v>
      </c>
      <c r="G57" s="171">
        <f t="shared" si="19"/>
        <v>0</v>
      </c>
      <c r="H57" s="173">
        <v>20</v>
      </c>
      <c r="I57" s="174">
        <v>15</v>
      </c>
      <c r="J57" s="216">
        <f t="shared" si="3"/>
        <v>20</v>
      </c>
      <c r="K57" s="216">
        <f t="shared" si="4"/>
        <v>15</v>
      </c>
      <c r="L57" s="129">
        <f t="shared" si="20"/>
        <v>20</v>
      </c>
      <c r="M57" s="130">
        <f t="shared" si="20"/>
        <v>15</v>
      </c>
      <c r="N57" s="131">
        <f t="shared" si="6"/>
        <v>10</v>
      </c>
      <c r="O57" s="132">
        <f t="shared" si="7"/>
        <v>0</v>
      </c>
      <c r="P57" s="129">
        <f t="shared" si="8"/>
        <v>20</v>
      </c>
      <c r="Q57" s="132">
        <f t="shared" si="9"/>
        <v>0.25</v>
      </c>
      <c r="R57" s="326">
        <f t="shared" si="10"/>
        <v>10</v>
      </c>
      <c r="S57" s="327"/>
      <c r="T57" s="326">
        <f t="shared" si="11"/>
        <v>20.25</v>
      </c>
      <c r="U57" s="327"/>
      <c r="V57" s="326">
        <f t="shared" si="12"/>
        <v>10.25</v>
      </c>
      <c r="W57" s="328"/>
      <c r="X57" s="181">
        <v>1</v>
      </c>
      <c r="Y57" s="134">
        <f t="shared" si="13"/>
        <v>9.25</v>
      </c>
      <c r="Z57" s="135">
        <f t="shared" si="14"/>
        <v>1.25</v>
      </c>
      <c r="AB57" s="37">
        <f t="shared" si="15"/>
        <v>2.25</v>
      </c>
      <c r="AC57" s="37">
        <f t="shared" si="21"/>
        <v>2.25</v>
      </c>
      <c r="AD57" s="37">
        <f t="shared" si="17"/>
        <v>1.25</v>
      </c>
      <c r="AE57" s="37">
        <f t="shared" si="22"/>
        <v>1.25</v>
      </c>
      <c r="AF57" s="37">
        <f t="shared" si="18"/>
        <v>1</v>
      </c>
      <c r="AG57" s="37"/>
      <c r="AH57" s="136"/>
    </row>
    <row r="58" spans="1:34" ht="17.5" customHeight="1">
      <c r="A58" s="166" t="s">
        <v>134</v>
      </c>
      <c r="B58" s="126"/>
      <c r="C58" s="168"/>
      <c r="D58" s="169">
        <f t="shared" si="0"/>
        <v>0</v>
      </c>
      <c r="E58" s="169">
        <f t="shared" si="1"/>
        <v>0</v>
      </c>
      <c r="F58" s="170" t="str">
        <f t="shared" si="19"/>
        <v/>
      </c>
      <c r="G58" s="171" t="str">
        <f t="shared" si="19"/>
        <v/>
      </c>
      <c r="H58" s="167"/>
      <c r="I58" s="168"/>
      <c r="J58" s="216">
        <f t="shared" si="3"/>
        <v>0</v>
      </c>
      <c r="K58" s="216">
        <f t="shared" si="4"/>
        <v>0</v>
      </c>
      <c r="L58" s="129" t="str">
        <f t="shared" si="20"/>
        <v/>
      </c>
      <c r="M58" s="130" t="str">
        <f t="shared" si="20"/>
        <v/>
      </c>
      <c r="N58" s="131" t="str">
        <f t="shared" si="6"/>
        <v/>
      </c>
      <c r="O58" s="132" t="str">
        <f t="shared" si="7"/>
        <v/>
      </c>
      <c r="P58" s="129" t="str">
        <f t="shared" si="8"/>
        <v/>
      </c>
      <c r="Q58" s="132" t="str">
        <f t="shared" si="9"/>
        <v/>
      </c>
      <c r="R58" s="340">
        <f t="shared" si="10"/>
        <v>0</v>
      </c>
      <c r="S58" s="341"/>
      <c r="T58" s="340">
        <f t="shared" si="11"/>
        <v>0</v>
      </c>
      <c r="U58" s="341"/>
      <c r="V58" s="340">
        <f t="shared" si="12"/>
        <v>0</v>
      </c>
      <c r="W58" s="342"/>
      <c r="X58" s="181"/>
      <c r="Y58" s="134">
        <f t="shared" si="13"/>
        <v>0</v>
      </c>
      <c r="Z58" s="135" t="str">
        <f t="shared" si="14"/>
        <v/>
      </c>
      <c r="AB58" s="37">
        <f t="shared" si="15"/>
        <v>-7</v>
      </c>
      <c r="AC58" s="37">
        <f t="shared" si="21"/>
        <v>0</v>
      </c>
      <c r="AD58" s="37">
        <f t="shared" si="17"/>
        <v>-8</v>
      </c>
      <c r="AE58" s="37">
        <f t="shared" si="22"/>
        <v>0</v>
      </c>
      <c r="AF58" s="37">
        <f t="shared" si="18"/>
        <v>0</v>
      </c>
      <c r="AG58" s="37"/>
      <c r="AH58" s="136"/>
    </row>
    <row r="59" spans="1:34" ht="17.5" customHeight="1">
      <c r="A59" s="166" t="s">
        <v>135</v>
      </c>
      <c r="B59" s="126"/>
      <c r="C59" s="168"/>
      <c r="D59" s="169">
        <f t="shared" si="0"/>
        <v>0</v>
      </c>
      <c r="E59" s="169">
        <f t="shared" si="1"/>
        <v>0</v>
      </c>
      <c r="F59" s="170" t="str">
        <f t="shared" si="19"/>
        <v/>
      </c>
      <c r="G59" s="171" t="str">
        <f t="shared" si="19"/>
        <v/>
      </c>
      <c r="H59" s="167"/>
      <c r="I59" s="168"/>
      <c r="J59" s="216">
        <f t="shared" si="3"/>
        <v>0</v>
      </c>
      <c r="K59" s="216">
        <f t="shared" si="4"/>
        <v>0</v>
      </c>
      <c r="L59" s="129" t="str">
        <f t="shared" si="20"/>
        <v/>
      </c>
      <c r="M59" s="130" t="str">
        <f t="shared" si="20"/>
        <v/>
      </c>
      <c r="N59" s="131" t="str">
        <f t="shared" si="6"/>
        <v/>
      </c>
      <c r="O59" s="132" t="str">
        <f t="shared" si="7"/>
        <v/>
      </c>
      <c r="P59" s="129" t="str">
        <f t="shared" si="8"/>
        <v/>
      </c>
      <c r="Q59" s="132" t="str">
        <f t="shared" si="9"/>
        <v/>
      </c>
      <c r="R59" s="326">
        <f t="shared" si="10"/>
        <v>0</v>
      </c>
      <c r="S59" s="327"/>
      <c r="T59" s="326">
        <f t="shared" si="11"/>
        <v>0</v>
      </c>
      <c r="U59" s="327"/>
      <c r="V59" s="326">
        <f t="shared" si="12"/>
        <v>0</v>
      </c>
      <c r="W59" s="328"/>
      <c r="X59" s="181"/>
      <c r="Y59" s="134">
        <f t="shared" si="13"/>
        <v>0</v>
      </c>
      <c r="Z59" s="135" t="str">
        <f t="shared" si="14"/>
        <v/>
      </c>
      <c r="AB59" s="37">
        <f t="shared" si="15"/>
        <v>-7</v>
      </c>
      <c r="AC59" s="37">
        <f t="shared" si="21"/>
        <v>0</v>
      </c>
      <c r="AD59" s="37">
        <f t="shared" si="17"/>
        <v>-8</v>
      </c>
      <c r="AE59" s="37">
        <f t="shared" si="22"/>
        <v>0</v>
      </c>
      <c r="AF59" s="37">
        <f t="shared" si="18"/>
        <v>0</v>
      </c>
      <c r="AG59" s="37"/>
      <c r="AH59" s="136"/>
    </row>
    <row r="60" spans="1:34" ht="17.5" customHeight="1">
      <c r="A60" s="166"/>
      <c r="B60" s="167"/>
      <c r="C60" s="168"/>
      <c r="D60" s="169">
        <f t="shared" si="0"/>
        <v>0</v>
      </c>
      <c r="E60" s="169">
        <f t="shared" si="1"/>
        <v>0</v>
      </c>
      <c r="F60" s="170" t="str">
        <f t="shared" si="19"/>
        <v/>
      </c>
      <c r="G60" s="171" t="str">
        <f t="shared" si="19"/>
        <v/>
      </c>
      <c r="H60" s="167"/>
      <c r="I60" s="168"/>
      <c r="J60" s="216">
        <f t="shared" si="3"/>
        <v>0</v>
      </c>
      <c r="K60" s="216">
        <f t="shared" si="4"/>
        <v>0</v>
      </c>
      <c r="L60" s="129" t="str">
        <f t="shared" si="20"/>
        <v/>
      </c>
      <c r="M60" s="130" t="str">
        <f t="shared" si="20"/>
        <v/>
      </c>
      <c r="N60" s="131" t="str">
        <f t="shared" si="6"/>
        <v/>
      </c>
      <c r="O60" s="132" t="str">
        <f t="shared" si="7"/>
        <v/>
      </c>
      <c r="P60" s="129" t="str">
        <f t="shared" si="8"/>
        <v/>
      </c>
      <c r="Q60" s="132" t="str">
        <f t="shared" si="9"/>
        <v/>
      </c>
      <c r="R60" s="326">
        <f t="shared" si="10"/>
        <v>0</v>
      </c>
      <c r="S60" s="327"/>
      <c r="T60" s="326">
        <f t="shared" si="11"/>
        <v>0</v>
      </c>
      <c r="U60" s="327"/>
      <c r="V60" s="326">
        <f t="shared" si="12"/>
        <v>0</v>
      </c>
      <c r="W60" s="328"/>
      <c r="X60" s="181"/>
      <c r="Y60" s="134">
        <f t="shared" si="13"/>
        <v>0</v>
      </c>
      <c r="Z60" s="135" t="str">
        <f t="shared" si="14"/>
        <v/>
      </c>
      <c r="AB60" s="37">
        <f t="shared" si="15"/>
        <v>-7</v>
      </c>
      <c r="AC60" s="37">
        <f t="shared" si="21"/>
        <v>0</v>
      </c>
      <c r="AD60" s="37">
        <f t="shared" si="17"/>
        <v>-8</v>
      </c>
      <c r="AE60" s="37">
        <f t="shared" si="22"/>
        <v>0</v>
      </c>
      <c r="AF60" s="37">
        <f t="shared" si="18"/>
        <v>0</v>
      </c>
      <c r="AG60" s="37"/>
      <c r="AH60" s="136"/>
    </row>
    <row r="61" spans="1:34" ht="17.5" customHeight="1" thickBot="1">
      <c r="A61" s="175"/>
      <c r="B61" s="176"/>
      <c r="C61" s="177"/>
      <c r="D61" s="178">
        <f t="shared" si="0"/>
        <v>0</v>
      </c>
      <c r="E61" s="178">
        <f t="shared" si="1"/>
        <v>0</v>
      </c>
      <c r="F61" s="179" t="str">
        <f t="shared" si="19"/>
        <v/>
      </c>
      <c r="G61" s="180" t="str">
        <f t="shared" si="19"/>
        <v/>
      </c>
      <c r="H61" s="176"/>
      <c r="I61" s="177"/>
      <c r="J61" s="163">
        <f t="shared" si="3"/>
        <v>0</v>
      </c>
      <c r="K61" s="163">
        <f t="shared" si="4"/>
        <v>0</v>
      </c>
      <c r="L61" s="164" t="str">
        <f t="shared" si="20"/>
        <v/>
      </c>
      <c r="M61" s="165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81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194</v>
      </c>
      <c r="W62" s="354"/>
      <c r="X62" s="138">
        <f>SUM(X30:X61)</f>
        <v>19</v>
      </c>
      <c r="Y62" s="139">
        <f>SUM(Y30:Y61)</f>
        <v>175</v>
      </c>
      <c r="Z62" s="140">
        <f>SUM(Z30:Z61)</f>
        <v>23</v>
      </c>
      <c r="AA62" s="154">
        <f>SUM(AA30:AA61)</f>
        <v>0</v>
      </c>
    </row>
    <row r="63" spans="1:34" ht="24" customHeight="1">
      <c r="X63" s="355" t="s">
        <v>137</v>
      </c>
      <c r="Y63" s="355"/>
      <c r="Z63" s="141">
        <f>Y62-Z62-Z67</f>
        <v>152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23</v>
      </c>
      <c r="AA65" s="143"/>
    </row>
    <row r="66" spans="24:27" ht="24" customHeight="1">
      <c r="X66" s="349" t="s">
        <v>140</v>
      </c>
      <c r="Y66" s="349"/>
      <c r="Z66" s="37">
        <f>AA62</f>
        <v>0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B3:C3"/>
    <mergeCell ref="S3:T3"/>
    <mergeCell ref="U3:V3"/>
    <mergeCell ref="X3:Y3"/>
    <mergeCell ref="A6:F6"/>
    <mergeCell ref="G6:H6"/>
    <mergeCell ref="R6:T7"/>
    <mergeCell ref="U6:W7"/>
    <mergeCell ref="X6:Y7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9EEC-9E72-4DD0-A010-4F91A7CE4E9E}">
  <sheetPr>
    <pageSetUpPr fitToPage="1"/>
  </sheetPr>
  <dimension ref="A1:AI70"/>
  <sheetViews>
    <sheetView topLeftCell="A36" zoomScaleNormal="100" workbookViewId="0">
      <selection activeCell="Y30" sqref="Y30:Y61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156</v>
      </c>
    </row>
    <row r="2" spans="1:34" ht="18" customHeight="1" thickBot="1">
      <c r="A2" s="5" t="s">
        <v>76</v>
      </c>
      <c r="H2" s="2" t="s">
        <v>146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102">
        <v>225000</v>
      </c>
      <c r="I3" s="99" t="s">
        <v>78</v>
      </c>
      <c r="J3" s="96"/>
      <c r="K3" s="100"/>
      <c r="L3" s="101" t="s">
        <v>79</v>
      </c>
      <c r="M3" s="102">
        <v>20000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277084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1406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1758</v>
      </c>
      <c r="V8" s="255"/>
      <c r="W8" s="255"/>
      <c r="X8" s="253" t="s">
        <v>86</v>
      </c>
      <c r="Y8" s="253"/>
      <c r="Z8" s="258">
        <f>ROUNDUP(U8*Z65,0)</f>
        <v>32084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352</v>
      </c>
      <c r="V10" s="255"/>
      <c r="W10" s="255"/>
      <c r="X10" s="253" t="s">
        <v>88</v>
      </c>
      <c r="Y10" s="253"/>
      <c r="Z10" s="258">
        <f>ROUNDUP(U10*Z66,0)</f>
        <v>0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1899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21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44621</v>
      </c>
      <c r="B30" s="126">
        <v>10</v>
      </c>
      <c r="C30" s="127">
        <v>0</v>
      </c>
      <c r="D30" s="204">
        <f t="shared" ref="D30:D61" si="0">IF(AND(C30&gt;=46,C30&lt;=59),B30+1,B30)</f>
        <v>10</v>
      </c>
      <c r="E30" s="204">
        <f t="shared" ref="E30:E61" si="1">IF(C30&gt;0,VLOOKUP(C30,$A$7:$H$10,7,TRUE),0)</f>
        <v>0</v>
      </c>
      <c r="F30" s="129">
        <f t="shared" ref="F30:G45" si="2">IF(B30="","",D30)</f>
        <v>10</v>
      </c>
      <c r="G30" s="130">
        <f t="shared" si="2"/>
        <v>0</v>
      </c>
      <c r="H30" s="126">
        <v>21</v>
      </c>
      <c r="I30" s="127">
        <v>45</v>
      </c>
      <c r="J30" s="204">
        <f t="shared" ref="J30:J61" si="3">H30</f>
        <v>21</v>
      </c>
      <c r="K30" s="204">
        <f t="shared" ref="K30:K61" si="4">VLOOKUP(I30,$A$15:$H$18,7,TRUE)</f>
        <v>45</v>
      </c>
      <c r="L30" s="129">
        <f t="shared" ref="L30:M45" si="5">IF(H30="","",J30)</f>
        <v>21</v>
      </c>
      <c r="M30" s="130">
        <f t="shared" si="5"/>
        <v>45</v>
      </c>
      <c r="N30" s="131">
        <f t="shared" ref="N30:N61" si="6">F30</f>
        <v>10</v>
      </c>
      <c r="O30" s="132">
        <f t="shared" ref="O30:O61" si="7">IF(G30="","",IF(G30&gt;1,VLOOKUP(G30,$A$7:$L$11,9,TRUE),0))</f>
        <v>0</v>
      </c>
      <c r="P30" s="129">
        <f t="shared" ref="P30:P61" si="8">L30</f>
        <v>21</v>
      </c>
      <c r="Q30" s="132">
        <f t="shared" ref="Q30:Q61" si="9">IF(M30="","",IF(M30&gt;1,VLOOKUP(M30,$A$7:$L$11,9,TRUE),0))</f>
        <v>0.75</v>
      </c>
      <c r="R30" s="323">
        <f t="shared" ref="R30:R61" si="10">SUM(N30,O30)</f>
        <v>10</v>
      </c>
      <c r="S30" s="324"/>
      <c r="T30" s="323">
        <f t="shared" ref="T30:T61" si="11">SUM(P30:Q30)</f>
        <v>21.75</v>
      </c>
      <c r="U30" s="324"/>
      <c r="V30" s="323">
        <f t="shared" ref="V30:V61" si="12">T30-R30</f>
        <v>11.75</v>
      </c>
      <c r="W30" s="325"/>
      <c r="X30" s="181">
        <v>1</v>
      </c>
      <c r="Y30" s="134">
        <f t="shared" ref="Y30:Y61" si="13">V30-X30</f>
        <v>10.75</v>
      </c>
      <c r="Z30" s="135">
        <f t="shared" ref="Z30:Z61" si="14">IF(AE30&gt;0,AE30,"")</f>
        <v>2.75</v>
      </c>
      <c r="AB30" s="37">
        <f t="shared" ref="AB30:AB61" si="15">Y30-7</f>
        <v>3.75</v>
      </c>
      <c r="AC30" s="37">
        <f t="shared" ref="AC30:AE45" si="16">IF(AB30&lt;0,0,AB30)</f>
        <v>3.75</v>
      </c>
      <c r="AD30" s="37">
        <f>AB30-1</f>
        <v>2.75</v>
      </c>
      <c r="AE30" s="37">
        <f t="shared" si="16"/>
        <v>2.75</v>
      </c>
      <c r="AF30" s="37">
        <f>AC30-AE30</f>
        <v>1</v>
      </c>
      <c r="AG30" s="37"/>
      <c r="AH30" s="136"/>
      <c r="AI30" s="137"/>
    </row>
    <row r="31" spans="1:35" ht="17.5" customHeight="1">
      <c r="A31" s="38" t="s">
        <v>107</v>
      </c>
      <c r="B31" s="126">
        <v>10</v>
      </c>
      <c r="C31" s="127">
        <v>0</v>
      </c>
      <c r="D31" s="204">
        <f t="shared" si="0"/>
        <v>10</v>
      </c>
      <c r="E31" s="204">
        <f t="shared" si="1"/>
        <v>0</v>
      </c>
      <c r="F31" s="129">
        <f t="shared" si="2"/>
        <v>10</v>
      </c>
      <c r="G31" s="130">
        <f t="shared" si="2"/>
        <v>0</v>
      </c>
      <c r="H31" s="126">
        <v>19</v>
      </c>
      <c r="I31" s="127">
        <v>45</v>
      </c>
      <c r="J31" s="204">
        <f t="shared" si="3"/>
        <v>19</v>
      </c>
      <c r="K31" s="204">
        <f t="shared" si="4"/>
        <v>45</v>
      </c>
      <c r="L31" s="129">
        <f t="shared" si="5"/>
        <v>19</v>
      </c>
      <c r="M31" s="130">
        <f t="shared" si="5"/>
        <v>45</v>
      </c>
      <c r="N31" s="131">
        <f t="shared" si="6"/>
        <v>10</v>
      </c>
      <c r="O31" s="132">
        <f t="shared" si="7"/>
        <v>0</v>
      </c>
      <c r="P31" s="129">
        <f t="shared" si="8"/>
        <v>19</v>
      </c>
      <c r="Q31" s="132">
        <f t="shared" si="9"/>
        <v>0.75</v>
      </c>
      <c r="R31" s="326">
        <f t="shared" si="10"/>
        <v>10</v>
      </c>
      <c r="S31" s="327"/>
      <c r="T31" s="326">
        <f t="shared" si="11"/>
        <v>19.75</v>
      </c>
      <c r="U31" s="327"/>
      <c r="V31" s="326">
        <f t="shared" si="12"/>
        <v>9.75</v>
      </c>
      <c r="W31" s="328"/>
      <c r="X31" s="181">
        <v>1</v>
      </c>
      <c r="Y31" s="134">
        <f t="shared" si="13"/>
        <v>8.75</v>
      </c>
      <c r="Z31" s="135">
        <f t="shared" si="14"/>
        <v>0.75</v>
      </c>
      <c r="AB31" s="37">
        <f t="shared" si="15"/>
        <v>1.75</v>
      </c>
      <c r="AC31" s="37">
        <f t="shared" si="16"/>
        <v>1.75</v>
      </c>
      <c r="AD31" s="37">
        <f t="shared" ref="AD31:AD61" si="17">AB31-1</f>
        <v>0.75</v>
      </c>
      <c r="AE31" s="37">
        <f t="shared" si="16"/>
        <v>0.75</v>
      </c>
      <c r="AF31" s="37">
        <f t="shared" ref="AF31:AF61" si="18">AC31-AE31</f>
        <v>1</v>
      </c>
      <c r="AG31" s="37"/>
      <c r="AH31" s="136"/>
    </row>
    <row r="32" spans="1:35" ht="17.5" customHeight="1">
      <c r="A32" s="38" t="s">
        <v>108</v>
      </c>
      <c r="B32" s="126">
        <v>10</v>
      </c>
      <c r="C32" s="127">
        <v>0</v>
      </c>
      <c r="D32" s="204">
        <f t="shared" si="0"/>
        <v>10</v>
      </c>
      <c r="E32" s="204">
        <f t="shared" si="1"/>
        <v>0</v>
      </c>
      <c r="F32" s="129">
        <f t="shared" si="2"/>
        <v>10</v>
      </c>
      <c r="G32" s="130">
        <f t="shared" si="2"/>
        <v>0</v>
      </c>
      <c r="H32" s="148">
        <v>19</v>
      </c>
      <c r="I32" s="127">
        <v>45</v>
      </c>
      <c r="J32" s="204">
        <f t="shared" si="3"/>
        <v>19</v>
      </c>
      <c r="K32" s="204">
        <f t="shared" si="4"/>
        <v>45</v>
      </c>
      <c r="L32" s="129">
        <f t="shared" si="5"/>
        <v>19</v>
      </c>
      <c r="M32" s="130">
        <f t="shared" si="5"/>
        <v>45</v>
      </c>
      <c r="N32" s="131">
        <f t="shared" si="6"/>
        <v>10</v>
      </c>
      <c r="O32" s="132">
        <f t="shared" si="7"/>
        <v>0</v>
      </c>
      <c r="P32" s="129">
        <f t="shared" si="8"/>
        <v>19</v>
      </c>
      <c r="Q32" s="132">
        <f t="shared" si="9"/>
        <v>0.75</v>
      </c>
      <c r="R32" s="340">
        <f t="shared" si="10"/>
        <v>10</v>
      </c>
      <c r="S32" s="341"/>
      <c r="T32" s="340">
        <f t="shared" si="11"/>
        <v>19.75</v>
      </c>
      <c r="U32" s="341"/>
      <c r="V32" s="340">
        <f t="shared" si="12"/>
        <v>9.75</v>
      </c>
      <c r="W32" s="342"/>
      <c r="X32" s="181">
        <v>1</v>
      </c>
      <c r="Y32" s="134">
        <f t="shared" si="13"/>
        <v>8.75</v>
      </c>
      <c r="Z32" s="135">
        <f t="shared" si="14"/>
        <v>0.75</v>
      </c>
      <c r="AB32" s="37">
        <f t="shared" si="15"/>
        <v>1.75</v>
      </c>
      <c r="AC32" s="37">
        <f t="shared" si="16"/>
        <v>1.75</v>
      </c>
      <c r="AD32" s="37">
        <f t="shared" si="17"/>
        <v>0.75</v>
      </c>
      <c r="AE32" s="37">
        <f t="shared" si="16"/>
        <v>0.75</v>
      </c>
      <c r="AF32" s="37">
        <f t="shared" si="18"/>
        <v>1</v>
      </c>
      <c r="AG32" s="37"/>
      <c r="AH32" s="136"/>
    </row>
    <row r="33" spans="1:34" ht="17.5" customHeight="1">
      <c r="A33" s="38" t="s">
        <v>109</v>
      </c>
      <c r="B33" s="126">
        <v>10</v>
      </c>
      <c r="C33" s="127">
        <v>0</v>
      </c>
      <c r="D33" s="204">
        <f t="shared" si="0"/>
        <v>10</v>
      </c>
      <c r="E33" s="204">
        <f t="shared" si="1"/>
        <v>0</v>
      </c>
      <c r="F33" s="129">
        <f t="shared" si="2"/>
        <v>10</v>
      </c>
      <c r="G33" s="130">
        <f t="shared" si="2"/>
        <v>0</v>
      </c>
      <c r="H33" s="148">
        <v>20</v>
      </c>
      <c r="I33" s="149">
        <v>0</v>
      </c>
      <c r="J33" s="204">
        <f t="shared" si="3"/>
        <v>20</v>
      </c>
      <c r="K33" s="204">
        <f t="shared" si="4"/>
        <v>0</v>
      </c>
      <c r="L33" s="129">
        <f t="shared" si="5"/>
        <v>20</v>
      </c>
      <c r="M33" s="130">
        <f t="shared" si="5"/>
        <v>0</v>
      </c>
      <c r="N33" s="131">
        <f t="shared" si="6"/>
        <v>10</v>
      </c>
      <c r="O33" s="132">
        <f t="shared" si="7"/>
        <v>0</v>
      </c>
      <c r="P33" s="129">
        <f t="shared" si="8"/>
        <v>20</v>
      </c>
      <c r="Q33" s="132">
        <f t="shared" si="9"/>
        <v>0</v>
      </c>
      <c r="R33" s="326">
        <f t="shared" si="10"/>
        <v>10</v>
      </c>
      <c r="S33" s="327"/>
      <c r="T33" s="326">
        <f t="shared" si="11"/>
        <v>20</v>
      </c>
      <c r="U33" s="327"/>
      <c r="V33" s="326">
        <f t="shared" si="12"/>
        <v>10</v>
      </c>
      <c r="W33" s="328"/>
      <c r="X33" s="181">
        <v>1</v>
      </c>
      <c r="Y33" s="134">
        <f t="shared" si="13"/>
        <v>9</v>
      </c>
      <c r="Z33" s="135">
        <f t="shared" si="14"/>
        <v>1</v>
      </c>
      <c r="AB33" s="37">
        <f t="shared" si="15"/>
        <v>2</v>
      </c>
      <c r="AC33" s="37">
        <f t="shared" si="16"/>
        <v>2</v>
      </c>
      <c r="AD33" s="37">
        <f t="shared" si="17"/>
        <v>1</v>
      </c>
      <c r="AE33" s="37">
        <f t="shared" si="16"/>
        <v>1</v>
      </c>
      <c r="AF33" s="37">
        <f t="shared" si="18"/>
        <v>1</v>
      </c>
      <c r="AG33" s="37"/>
      <c r="AH33" s="136"/>
    </row>
    <row r="34" spans="1:34" ht="17.5" customHeight="1">
      <c r="A34" s="38" t="s">
        <v>110</v>
      </c>
      <c r="B34" s="126"/>
      <c r="C34" s="127"/>
      <c r="D34" s="204">
        <f t="shared" si="0"/>
        <v>0</v>
      </c>
      <c r="E34" s="204">
        <f t="shared" si="1"/>
        <v>0</v>
      </c>
      <c r="F34" s="129" t="str">
        <f t="shared" si="2"/>
        <v/>
      </c>
      <c r="G34" s="130" t="str">
        <f t="shared" si="2"/>
        <v/>
      </c>
      <c r="H34" s="148"/>
      <c r="I34" s="152"/>
      <c r="J34" s="204">
        <f t="shared" si="3"/>
        <v>0</v>
      </c>
      <c r="K34" s="204">
        <f t="shared" si="4"/>
        <v>0</v>
      </c>
      <c r="L34" s="129" t="str">
        <f t="shared" si="5"/>
        <v/>
      </c>
      <c r="M34" s="130" t="str">
        <f t="shared" si="5"/>
        <v/>
      </c>
      <c r="N34" s="131" t="str">
        <f t="shared" si="6"/>
        <v/>
      </c>
      <c r="O34" s="132" t="str">
        <f t="shared" si="7"/>
        <v/>
      </c>
      <c r="P34" s="129" t="str">
        <f t="shared" si="8"/>
        <v/>
      </c>
      <c r="Q34" s="132" t="str">
        <f t="shared" si="9"/>
        <v/>
      </c>
      <c r="R34" s="337">
        <f t="shared" si="10"/>
        <v>0</v>
      </c>
      <c r="S34" s="338"/>
      <c r="T34" s="337">
        <f t="shared" si="11"/>
        <v>0</v>
      </c>
      <c r="U34" s="338"/>
      <c r="V34" s="337">
        <f t="shared" si="12"/>
        <v>0</v>
      </c>
      <c r="W34" s="339"/>
      <c r="X34" s="181"/>
      <c r="Y34" s="134">
        <f t="shared" si="13"/>
        <v>0</v>
      </c>
      <c r="Z34" s="135" t="str">
        <f t="shared" si="14"/>
        <v/>
      </c>
      <c r="AB34" s="37">
        <f t="shared" si="15"/>
        <v>-7</v>
      </c>
      <c r="AC34" s="37">
        <f t="shared" si="16"/>
        <v>0</v>
      </c>
      <c r="AD34" s="37">
        <f t="shared" si="17"/>
        <v>-8</v>
      </c>
      <c r="AE34" s="37">
        <f t="shared" si="16"/>
        <v>0</v>
      </c>
      <c r="AF34" s="37">
        <f t="shared" si="18"/>
        <v>0</v>
      </c>
      <c r="AG34" s="37"/>
      <c r="AH34" s="136"/>
    </row>
    <row r="35" spans="1:34" ht="17.5" customHeight="1">
      <c r="A35" s="38" t="s">
        <v>111</v>
      </c>
      <c r="B35" s="126"/>
      <c r="C35" s="127"/>
      <c r="D35" s="204">
        <f t="shared" si="0"/>
        <v>0</v>
      </c>
      <c r="E35" s="204">
        <f t="shared" si="1"/>
        <v>0</v>
      </c>
      <c r="F35" s="129" t="str">
        <f t="shared" si="2"/>
        <v/>
      </c>
      <c r="G35" s="130" t="str">
        <f t="shared" si="2"/>
        <v/>
      </c>
      <c r="H35" s="148"/>
      <c r="I35" s="127"/>
      <c r="J35" s="204">
        <f t="shared" si="3"/>
        <v>0</v>
      </c>
      <c r="K35" s="204">
        <f t="shared" si="4"/>
        <v>0</v>
      </c>
      <c r="L35" s="129" t="str">
        <f t="shared" si="5"/>
        <v/>
      </c>
      <c r="M35" s="130" t="str">
        <f t="shared" si="5"/>
        <v/>
      </c>
      <c r="N35" s="131" t="str">
        <f t="shared" si="6"/>
        <v/>
      </c>
      <c r="O35" s="132" t="str">
        <f t="shared" si="7"/>
        <v/>
      </c>
      <c r="P35" s="129" t="str">
        <f t="shared" si="8"/>
        <v/>
      </c>
      <c r="Q35" s="132" t="str">
        <f t="shared" si="9"/>
        <v/>
      </c>
      <c r="R35" s="326">
        <f t="shared" si="10"/>
        <v>0</v>
      </c>
      <c r="S35" s="327"/>
      <c r="T35" s="326">
        <f t="shared" si="11"/>
        <v>0</v>
      </c>
      <c r="U35" s="327"/>
      <c r="V35" s="326">
        <f t="shared" si="12"/>
        <v>0</v>
      </c>
      <c r="W35" s="328"/>
      <c r="X35" s="181"/>
      <c r="Y35" s="134">
        <f t="shared" si="13"/>
        <v>0</v>
      </c>
      <c r="Z35" s="135" t="str">
        <f t="shared" si="14"/>
        <v/>
      </c>
      <c r="AB35" s="37">
        <f t="shared" si="15"/>
        <v>-7</v>
      </c>
      <c r="AC35" s="37">
        <f t="shared" si="16"/>
        <v>0</v>
      </c>
      <c r="AD35" s="37">
        <f t="shared" si="17"/>
        <v>-8</v>
      </c>
      <c r="AE35" s="37">
        <f t="shared" si="16"/>
        <v>0</v>
      </c>
      <c r="AF35" s="37">
        <f t="shared" si="18"/>
        <v>0</v>
      </c>
      <c r="AG35" s="37"/>
      <c r="AH35" s="136"/>
    </row>
    <row r="36" spans="1:34" ht="17.5" customHeight="1">
      <c r="A36" s="38" t="s">
        <v>112</v>
      </c>
      <c r="B36" s="126">
        <v>10</v>
      </c>
      <c r="C36" s="127">
        <v>0</v>
      </c>
      <c r="D36" s="185">
        <f t="shared" si="0"/>
        <v>10</v>
      </c>
      <c r="E36" s="185">
        <f t="shared" si="1"/>
        <v>0</v>
      </c>
      <c r="F36" s="186">
        <f t="shared" si="2"/>
        <v>10</v>
      </c>
      <c r="G36" s="187">
        <f t="shared" si="2"/>
        <v>0</v>
      </c>
      <c r="H36" s="148">
        <v>21</v>
      </c>
      <c r="I36" s="184">
        <v>0</v>
      </c>
      <c r="J36" s="204">
        <f t="shared" si="3"/>
        <v>21</v>
      </c>
      <c r="K36" s="204">
        <f t="shared" si="4"/>
        <v>0</v>
      </c>
      <c r="L36" s="129">
        <f t="shared" si="5"/>
        <v>21</v>
      </c>
      <c r="M36" s="130">
        <f t="shared" si="5"/>
        <v>0</v>
      </c>
      <c r="N36" s="131">
        <f t="shared" si="6"/>
        <v>10</v>
      </c>
      <c r="O36" s="132">
        <f t="shared" si="7"/>
        <v>0</v>
      </c>
      <c r="P36" s="129">
        <f t="shared" si="8"/>
        <v>21</v>
      </c>
      <c r="Q36" s="132">
        <f t="shared" si="9"/>
        <v>0</v>
      </c>
      <c r="R36" s="326">
        <f t="shared" si="10"/>
        <v>10</v>
      </c>
      <c r="S36" s="327"/>
      <c r="T36" s="326">
        <f t="shared" si="11"/>
        <v>21</v>
      </c>
      <c r="U36" s="327"/>
      <c r="V36" s="326">
        <f t="shared" si="12"/>
        <v>11</v>
      </c>
      <c r="W36" s="328"/>
      <c r="X36" s="181">
        <v>1</v>
      </c>
      <c r="Y36" s="134">
        <f t="shared" si="13"/>
        <v>10</v>
      </c>
      <c r="Z36" s="135">
        <f t="shared" si="14"/>
        <v>2</v>
      </c>
      <c r="AA36" s="160"/>
      <c r="AB36" s="37">
        <f t="shared" si="15"/>
        <v>3</v>
      </c>
      <c r="AC36" s="37">
        <f t="shared" si="16"/>
        <v>3</v>
      </c>
      <c r="AD36" s="37">
        <f t="shared" si="17"/>
        <v>2</v>
      </c>
      <c r="AE36" s="37">
        <f t="shared" si="16"/>
        <v>2</v>
      </c>
      <c r="AF36" s="37">
        <f t="shared" si="18"/>
        <v>1</v>
      </c>
      <c r="AG36" s="37"/>
      <c r="AH36" s="136"/>
    </row>
    <row r="37" spans="1:34" ht="17.5" customHeight="1">
      <c r="A37" s="166" t="s">
        <v>113</v>
      </c>
      <c r="B37" s="126">
        <v>10</v>
      </c>
      <c r="C37" s="127">
        <v>0</v>
      </c>
      <c r="D37" s="169">
        <f t="shared" si="0"/>
        <v>10</v>
      </c>
      <c r="E37" s="169">
        <f t="shared" si="1"/>
        <v>0</v>
      </c>
      <c r="F37" s="170">
        <f t="shared" si="2"/>
        <v>10</v>
      </c>
      <c r="G37" s="171">
        <f t="shared" si="2"/>
        <v>0</v>
      </c>
      <c r="H37" s="172">
        <v>20</v>
      </c>
      <c r="I37" s="168">
        <v>15</v>
      </c>
      <c r="J37" s="204">
        <f t="shared" si="3"/>
        <v>20</v>
      </c>
      <c r="K37" s="204">
        <f t="shared" si="4"/>
        <v>15</v>
      </c>
      <c r="L37" s="129">
        <f t="shared" si="5"/>
        <v>20</v>
      </c>
      <c r="M37" s="130">
        <f t="shared" si="5"/>
        <v>15</v>
      </c>
      <c r="N37" s="131">
        <f t="shared" si="6"/>
        <v>10</v>
      </c>
      <c r="O37" s="132">
        <f t="shared" si="7"/>
        <v>0</v>
      </c>
      <c r="P37" s="129">
        <f t="shared" si="8"/>
        <v>20</v>
      </c>
      <c r="Q37" s="132">
        <f t="shared" si="9"/>
        <v>0.25</v>
      </c>
      <c r="R37" s="340">
        <f t="shared" si="10"/>
        <v>10</v>
      </c>
      <c r="S37" s="341"/>
      <c r="T37" s="340">
        <f t="shared" si="11"/>
        <v>20.25</v>
      </c>
      <c r="U37" s="341"/>
      <c r="V37" s="340">
        <f t="shared" si="12"/>
        <v>10.25</v>
      </c>
      <c r="W37" s="342"/>
      <c r="X37" s="181">
        <v>1</v>
      </c>
      <c r="Y37" s="134">
        <f t="shared" si="13"/>
        <v>9.25</v>
      </c>
      <c r="Z37" s="135">
        <f t="shared" si="14"/>
        <v>1.25</v>
      </c>
      <c r="AA37" s="161"/>
      <c r="AB37" s="37">
        <f t="shared" si="15"/>
        <v>2.25</v>
      </c>
      <c r="AC37" s="37">
        <f t="shared" si="16"/>
        <v>2.25</v>
      </c>
      <c r="AD37" s="37">
        <f t="shared" si="17"/>
        <v>1.25</v>
      </c>
      <c r="AE37" s="37">
        <f t="shared" si="16"/>
        <v>1.25</v>
      </c>
      <c r="AF37" s="37">
        <f t="shared" si="18"/>
        <v>1</v>
      </c>
      <c r="AG37" s="37"/>
      <c r="AH37" s="136"/>
    </row>
    <row r="38" spans="1:34" ht="17.5" customHeight="1">
      <c r="A38" s="166" t="s">
        <v>114</v>
      </c>
      <c r="B38" s="126">
        <v>10</v>
      </c>
      <c r="C38" s="127">
        <v>0</v>
      </c>
      <c r="D38" s="169">
        <f t="shared" si="0"/>
        <v>10</v>
      </c>
      <c r="E38" s="169">
        <f t="shared" si="1"/>
        <v>0</v>
      </c>
      <c r="F38" s="170">
        <f t="shared" si="2"/>
        <v>10</v>
      </c>
      <c r="G38" s="171">
        <f t="shared" si="2"/>
        <v>0</v>
      </c>
      <c r="H38" s="173">
        <v>19</v>
      </c>
      <c r="I38" s="174">
        <v>15</v>
      </c>
      <c r="J38" s="204">
        <f t="shared" si="3"/>
        <v>19</v>
      </c>
      <c r="K38" s="204">
        <f t="shared" si="4"/>
        <v>15</v>
      </c>
      <c r="L38" s="129">
        <f t="shared" si="5"/>
        <v>19</v>
      </c>
      <c r="M38" s="130">
        <f t="shared" si="5"/>
        <v>15</v>
      </c>
      <c r="N38" s="131">
        <f t="shared" si="6"/>
        <v>10</v>
      </c>
      <c r="O38" s="132">
        <f t="shared" si="7"/>
        <v>0</v>
      </c>
      <c r="P38" s="129">
        <f t="shared" si="8"/>
        <v>19</v>
      </c>
      <c r="Q38" s="132">
        <f t="shared" si="9"/>
        <v>0.25</v>
      </c>
      <c r="R38" s="337">
        <f t="shared" si="10"/>
        <v>10</v>
      </c>
      <c r="S38" s="338"/>
      <c r="T38" s="337">
        <f t="shared" si="11"/>
        <v>19.25</v>
      </c>
      <c r="U38" s="338"/>
      <c r="V38" s="337">
        <f t="shared" si="12"/>
        <v>9.25</v>
      </c>
      <c r="W38" s="339"/>
      <c r="X38" s="181">
        <v>1</v>
      </c>
      <c r="Y38" s="134">
        <f t="shared" si="13"/>
        <v>8.25</v>
      </c>
      <c r="Z38" s="135">
        <f t="shared" si="14"/>
        <v>0.25</v>
      </c>
      <c r="AA38" s="161"/>
      <c r="AB38" s="37">
        <f t="shared" si="15"/>
        <v>1.25</v>
      </c>
      <c r="AC38" s="37">
        <f t="shared" si="16"/>
        <v>1.25</v>
      </c>
      <c r="AD38" s="37">
        <f t="shared" si="17"/>
        <v>0.25</v>
      </c>
      <c r="AE38" s="37">
        <f t="shared" si="16"/>
        <v>0.25</v>
      </c>
      <c r="AF38" s="37">
        <f t="shared" si="18"/>
        <v>1</v>
      </c>
      <c r="AG38" s="37"/>
      <c r="AH38" s="136"/>
    </row>
    <row r="39" spans="1:34" ht="17.5" customHeight="1">
      <c r="A39" s="166" t="s">
        <v>115</v>
      </c>
      <c r="B39" s="126">
        <v>10</v>
      </c>
      <c r="C39" s="127">
        <v>0</v>
      </c>
      <c r="D39" s="169">
        <f t="shared" si="0"/>
        <v>10</v>
      </c>
      <c r="E39" s="169">
        <f t="shared" si="1"/>
        <v>0</v>
      </c>
      <c r="F39" s="170">
        <f t="shared" si="2"/>
        <v>10</v>
      </c>
      <c r="G39" s="171">
        <f t="shared" si="2"/>
        <v>0</v>
      </c>
      <c r="H39" s="167">
        <v>20</v>
      </c>
      <c r="I39" s="168">
        <v>0</v>
      </c>
      <c r="J39" s="204">
        <f t="shared" si="3"/>
        <v>20</v>
      </c>
      <c r="K39" s="204">
        <f t="shared" si="4"/>
        <v>0</v>
      </c>
      <c r="L39" s="129">
        <f t="shared" si="5"/>
        <v>20</v>
      </c>
      <c r="M39" s="130">
        <f t="shared" si="5"/>
        <v>0</v>
      </c>
      <c r="N39" s="131">
        <f t="shared" si="6"/>
        <v>10</v>
      </c>
      <c r="O39" s="132">
        <f t="shared" si="7"/>
        <v>0</v>
      </c>
      <c r="P39" s="129">
        <f t="shared" si="8"/>
        <v>20</v>
      </c>
      <c r="Q39" s="132">
        <f t="shared" si="9"/>
        <v>0</v>
      </c>
      <c r="R39" s="326">
        <f t="shared" si="10"/>
        <v>10</v>
      </c>
      <c r="S39" s="327"/>
      <c r="T39" s="326">
        <f t="shared" si="11"/>
        <v>20</v>
      </c>
      <c r="U39" s="327"/>
      <c r="V39" s="326">
        <f t="shared" si="12"/>
        <v>10</v>
      </c>
      <c r="W39" s="328"/>
      <c r="X39" s="181">
        <v>1</v>
      </c>
      <c r="Y39" s="134">
        <f t="shared" si="13"/>
        <v>9</v>
      </c>
      <c r="Z39" s="135">
        <f t="shared" si="14"/>
        <v>1</v>
      </c>
      <c r="AA39" s="161"/>
      <c r="AB39" s="37">
        <f t="shared" si="15"/>
        <v>2</v>
      </c>
      <c r="AC39" s="37">
        <f t="shared" si="16"/>
        <v>2</v>
      </c>
      <c r="AD39" s="37">
        <f t="shared" si="17"/>
        <v>1</v>
      </c>
      <c r="AE39" s="37">
        <f t="shared" si="16"/>
        <v>1</v>
      </c>
      <c r="AF39" s="37">
        <f t="shared" si="18"/>
        <v>1</v>
      </c>
      <c r="AG39" s="37"/>
      <c r="AH39" s="136"/>
    </row>
    <row r="40" spans="1:34" ht="17.5" customHeight="1">
      <c r="A40" s="166" t="s">
        <v>116</v>
      </c>
      <c r="B40" s="126">
        <v>10</v>
      </c>
      <c r="C40" s="127">
        <v>0</v>
      </c>
      <c r="D40" s="169">
        <f t="shared" si="0"/>
        <v>10</v>
      </c>
      <c r="E40" s="169">
        <f t="shared" si="1"/>
        <v>0</v>
      </c>
      <c r="F40" s="170">
        <f t="shared" si="2"/>
        <v>10</v>
      </c>
      <c r="G40" s="171">
        <f t="shared" si="2"/>
        <v>0</v>
      </c>
      <c r="H40" s="173">
        <v>20</v>
      </c>
      <c r="I40" s="174">
        <v>45</v>
      </c>
      <c r="J40" s="204">
        <f t="shared" si="3"/>
        <v>20</v>
      </c>
      <c r="K40" s="204">
        <f t="shared" si="4"/>
        <v>45</v>
      </c>
      <c r="L40" s="129">
        <f t="shared" si="5"/>
        <v>20</v>
      </c>
      <c r="M40" s="130">
        <f t="shared" si="5"/>
        <v>45</v>
      </c>
      <c r="N40" s="131">
        <f t="shared" si="6"/>
        <v>10</v>
      </c>
      <c r="O40" s="132">
        <f t="shared" si="7"/>
        <v>0</v>
      </c>
      <c r="P40" s="129">
        <f t="shared" si="8"/>
        <v>20</v>
      </c>
      <c r="Q40" s="132">
        <f t="shared" si="9"/>
        <v>0.75</v>
      </c>
      <c r="R40" s="326">
        <f t="shared" si="10"/>
        <v>10</v>
      </c>
      <c r="S40" s="327"/>
      <c r="T40" s="326">
        <f t="shared" si="11"/>
        <v>20.75</v>
      </c>
      <c r="U40" s="327"/>
      <c r="V40" s="326">
        <f t="shared" si="12"/>
        <v>10.75</v>
      </c>
      <c r="W40" s="328"/>
      <c r="X40" s="181">
        <v>1</v>
      </c>
      <c r="Y40" s="134">
        <f t="shared" si="13"/>
        <v>9.75</v>
      </c>
      <c r="Z40" s="135">
        <f t="shared" si="14"/>
        <v>1.75</v>
      </c>
      <c r="AA40" s="161"/>
      <c r="AB40" s="37">
        <f t="shared" si="15"/>
        <v>2.75</v>
      </c>
      <c r="AC40" s="37">
        <f t="shared" si="16"/>
        <v>2.75</v>
      </c>
      <c r="AD40" s="37">
        <f t="shared" si="17"/>
        <v>1.75</v>
      </c>
      <c r="AE40" s="37">
        <f t="shared" si="16"/>
        <v>1.75</v>
      </c>
      <c r="AF40" s="37">
        <f t="shared" si="18"/>
        <v>1</v>
      </c>
      <c r="AG40" s="37"/>
      <c r="AH40" s="136"/>
    </row>
    <row r="41" spans="1:34" ht="17.5" customHeight="1">
      <c r="A41" s="166" t="s">
        <v>117</v>
      </c>
      <c r="B41" s="126"/>
      <c r="C41" s="127"/>
      <c r="D41" s="169">
        <f t="shared" si="0"/>
        <v>0</v>
      </c>
      <c r="E41" s="169">
        <f t="shared" si="1"/>
        <v>0</v>
      </c>
      <c r="F41" s="170" t="str">
        <f t="shared" si="2"/>
        <v/>
      </c>
      <c r="G41" s="171" t="str">
        <f t="shared" si="2"/>
        <v/>
      </c>
      <c r="H41" s="173"/>
      <c r="I41" s="174"/>
      <c r="J41" s="204">
        <f t="shared" si="3"/>
        <v>0</v>
      </c>
      <c r="K41" s="204">
        <f t="shared" si="4"/>
        <v>0</v>
      </c>
      <c r="L41" s="129" t="str">
        <f t="shared" si="5"/>
        <v/>
      </c>
      <c r="M41" s="130" t="str">
        <f t="shared" si="5"/>
        <v/>
      </c>
      <c r="N41" s="131" t="str">
        <f t="shared" si="6"/>
        <v/>
      </c>
      <c r="O41" s="132" t="str">
        <f t="shared" si="7"/>
        <v/>
      </c>
      <c r="P41" s="129" t="str">
        <f t="shared" si="8"/>
        <v/>
      </c>
      <c r="Q41" s="132" t="str">
        <f t="shared" si="9"/>
        <v/>
      </c>
      <c r="R41" s="326">
        <f t="shared" si="10"/>
        <v>0</v>
      </c>
      <c r="S41" s="327"/>
      <c r="T41" s="326">
        <f t="shared" si="11"/>
        <v>0</v>
      </c>
      <c r="U41" s="327"/>
      <c r="V41" s="326">
        <f t="shared" si="12"/>
        <v>0</v>
      </c>
      <c r="W41" s="328"/>
      <c r="X41" s="181"/>
      <c r="Y41" s="134">
        <f t="shared" si="13"/>
        <v>0</v>
      </c>
      <c r="Z41" s="135" t="str">
        <f t="shared" si="14"/>
        <v/>
      </c>
      <c r="AA41" s="161"/>
      <c r="AB41" s="37">
        <f t="shared" si="15"/>
        <v>-7</v>
      </c>
      <c r="AC41" s="37">
        <f t="shared" si="16"/>
        <v>0</v>
      </c>
      <c r="AD41" s="37">
        <f t="shared" si="17"/>
        <v>-8</v>
      </c>
      <c r="AE41" s="37">
        <f t="shared" si="16"/>
        <v>0</v>
      </c>
      <c r="AF41" s="37">
        <f t="shared" si="18"/>
        <v>0</v>
      </c>
      <c r="AG41" s="37"/>
      <c r="AH41" s="136"/>
    </row>
    <row r="42" spans="1:34" ht="17.5" customHeight="1">
      <c r="A42" s="166" t="s">
        <v>118</v>
      </c>
      <c r="B42" s="126"/>
      <c r="C42" s="127"/>
      <c r="D42" s="169">
        <f t="shared" si="0"/>
        <v>0</v>
      </c>
      <c r="E42" s="169">
        <f t="shared" si="1"/>
        <v>0</v>
      </c>
      <c r="F42" s="170" t="str">
        <f t="shared" si="2"/>
        <v/>
      </c>
      <c r="G42" s="171" t="str">
        <f t="shared" si="2"/>
        <v/>
      </c>
      <c r="H42" s="173"/>
      <c r="I42" s="174"/>
      <c r="J42" s="204">
        <f t="shared" si="3"/>
        <v>0</v>
      </c>
      <c r="K42" s="204">
        <f t="shared" si="4"/>
        <v>0</v>
      </c>
      <c r="L42" s="129" t="str">
        <f t="shared" si="5"/>
        <v/>
      </c>
      <c r="M42" s="130" t="str">
        <f t="shared" si="5"/>
        <v/>
      </c>
      <c r="N42" s="131" t="str">
        <f t="shared" si="6"/>
        <v/>
      </c>
      <c r="O42" s="132" t="str">
        <f t="shared" si="7"/>
        <v/>
      </c>
      <c r="P42" s="129" t="str">
        <f t="shared" si="8"/>
        <v/>
      </c>
      <c r="Q42" s="132" t="str">
        <f t="shared" si="9"/>
        <v/>
      </c>
      <c r="R42" s="326">
        <f t="shared" si="10"/>
        <v>0</v>
      </c>
      <c r="S42" s="327"/>
      <c r="T42" s="326">
        <f t="shared" si="11"/>
        <v>0</v>
      </c>
      <c r="U42" s="327"/>
      <c r="V42" s="326">
        <f t="shared" si="12"/>
        <v>0</v>
      </c>
      <c r="W42" s="328"/>
      <c r="X42" s="181"/>
      <c r="Y42" s="134">
        <f t="shared" si="13"/>
        <v>0</v>
      </c>
      <c r="Z42" s="135" t="str">
        <f t="shared" si="14"/>
        <v/>
      </c>
      <c r="AA42" s="161"/>
      <c r="AB42" s="37">
        <f t="shared" si="15"/>
        <v>-7</v>
      </c>
      <c r="AC42" s="37">
        <f t="shared" si="16"/>
        <v>0</v>
      </c>
      <c r="AD42" s="37">
        <f t="shared" si="17"/>
        <v>-8</v>
      </c>
      <c r="AE42" s="37">
        <f t="shared" si="16"/>
        <v>0</v>
      </c>
      <c r="AF42" s="37">
        <f t="shared" si="18"/>
        <v>0</v>
      </c>
      <c r="AG42" s="37"/>
      <c r="AH42" s="136"/>
    </row>
    <row r="43" spans="1:34" ht="17.5" customHeight="1">
      <c r="A43" s="166" t="s">
        <v>119</v>
      </c>
      <c r="B43" s="126">
        <v>10</v>
      </c>
      <c r="C43" s="127">
        <v>0</v>
      </c>
      <c r="D43" s="169">
        <f t="shared" si="0"/>
        <v>10</v>
      </c>
      <c r="E43" s="169">
        <f t="shared" si="1"/>
        <v>0</v>
      </c>
      <c r="F43" s="170">
        <f t="shared" si="2"/>
        <v>10</v>
      </c>
      <c r="G43" s="171">
        <f t="shared" si="2"/>
        <v>0</v>
      </c>
      <c r="H43" s="173">
        <v>21</v>
      </c>
      <c r="I43" s="174">
        <v>15</v>
      </c>
      <c r="J43" s="204">
        <f t="shared" si="3"/>
        <v>21</v>
      </c>
      <c r="K43" s="204">
        <f t="shared" si="4"/>
        <v>15</v>
      </c>
      <c r="L43" s="129">
        <f t="shared" si="5"/>
        <v>21</v>
      </c>
      <c r="M43" s="130">
        <f t="shared" si="5"/>
        <v>15</v>
      </c>
      <c r="N43" s="131">
        <f t="shared" si="6"/>
        <v>10</v>
      </c>
      <c r="O43" s="132">
        <f t="shared" si="7"/>
        <v>0</v>
      </c>
      <c r="P43" s="129">
        <f t="shared" si="8"/>
        <v>21</v>
      </c>
      <c r="Q43" s="132">
        <f t="shared" si="9"/>
        <v>0.25</v>
      </c>
      <c r="R43" s="326">
        <f t="shared" si="10"/>
        <v>10</v>
      </c>
      <c r="S43" s="327"/>
      <c r="T43" s="326">
        <f t="shared" si="11"/>
        <v>21.25</v>
      </c>
      <c r="U43" s="327"/>
      <c r="V43" s="326">
        <f t="shared" si="12"/>
        <v>11.25</v>
      </c>
      <c r="W43" s="328"/>
      <c r="X43" s="181">
        <v>1</v>
      </c>
      <c r="Y43" s="134">
        <f t="shared" si="13"/>
        <v>10.25</v>
      </c>
      <c r="Z43" s="135">
        <f t="shared" si="14"/>
        <v>2.25</v>
      </c>
      <c r="AA43" s="161"/>
      <c r="AB43" s="37">
        <f t="shared" si="15"/>
        <v>3.25</v>
      </c>
      <c r="AC43" s="37">
        <f t="shared" si="16"/>
        <v>3.25</v>
      </c>
      <c r="AD43" s="37">
        <f t="shared" si="17"/>
        <v>2.25</v>
      </c>
      <c r="AE43" s="37">
        <f t="shared" si="16"/>
        <v>2.25</v>
      </c>
      <c r="AF43" s="37">
        <f t="shared" si="18"/>
        <v>1</v>
      </c>
      <c r="AG43" s="37"/>
      <c r="AH43" s="136"/>
    </row>
    <row r="44" spans="1:34" ht="17.5" customHeight="1">
      <c r="A44" s="166" t="s">
        <v>120</v>
      </c>
      <c r="B44" s="126">
        <v>10</v>
      </c>
      <c r="C44" s="127">
        <v>0</v>
      </c>
      <c r="D44" s="169">
        <f t="shared" si="0"/>
        <v>10</v>
      </c>
      <c r="E44" s="169">
        <f t="shared" si="1"/>
        <v>0</v>
      </c>
      <c r="F44" s="170">
        <f t="shared" si="2"/>
        <v>10</v>
      </c>
      <c r="G44" s="171">
        <f t="shared" si="2"/>
        <v>0</v>
      </c>
      <c r="H44" s="173">
        <v>20</v>
      </c>
      <c r="I44" s="174">
        <v>30</v>
      </c>
      <c r="J44" s="204">
        <f t="shared" si="3"/>
        <v>20</v>
      </c>
      <c r="K44" s="204">
        <f t="shared" si="4"/>
        <v>30</v>
      </c>
      <c r="L44" s="129">
        <f t="shared" si="5"/>
        <v>20</v>
      </c>
      <c r="M44" s="130">
        <f t="shared" si="5"/>
        <v>30</v>
      </c>
      <c r="N44" s="131">
        <f t="shared" si="6"/>
        <v>10</v>
      </c>
      <c r="O44" s="132">
        <f t="shared" si="7"/>
        <v>0</v>
      </c>
      <c r="P44" s="129">
        <f t="shared" si="8"/>
        <v>20</v>
      </c>
      <c r="Q44" s="132">
        <f t="shared" si="9"/>
        <v>0.5</v>
      </c>
      <c r="R44" s="340">
        <f t="shared" si="10"/>
        <v>10</v>
      </c>
      <c r="S44" s="341"/>
      <c r="T44" s="340">
        <f t="shared" si="11"/>
        <v>20.5</v>
      </c>
      <c r="U44" s="341"/>
      <c r="V44" s="340">
        <f t="shared" si="12"/>
        <v>10.5</v>
      </c>
      <c r="W44" s="342"/>
      <c r="X44" s="181">
        <v>1</v>
      </c>
      <c r="Y44" s="134">
        <f t="shared" si="13"/>
        <v>9.5</v>
      </c>
      <c r="Z44" s="135">
        <f t="shared" si="14"/>
        <v>1.5</v>
      </c>
      <c r="AA44" s="161"/>
      <c r="AB44" s="37">
        <f t="shared" si="15"/>
        <v>2.5</v>
      </c>
      <c r="AC44" s="37">
        <f t="shared" si="16"/>
        <v>2.5</v>
      </c>
      <c r="AD44" s="37">
        <f t="shared" si="17"/>
        <v>1.5</v>
      </c>
      <c r="AE44" s="37">
        <f t="shared" si="16"/>
        <v>1.5</v>
      </c>
      <c r="AF44" s="37">
        <f t="shared" si="18"/>
        <v>1</v>
      </c>
      <c r="AG44" s="37"/>
      <c r="AH44" s="136"/>
    </row>
    <row r="45" spans="1:34" ht="17.5" customHeight="1">
      <c r="A45" s="166" t="s">
        <v>121</v>
      </c>
      <c r="B45" s="126">
        <v>10</v>
      </c>
      <c r="C45" s="127">
        <v>0</v>
      </c>
      <c r="D45" s="169">
        <f t="shared" si="0"/>
        <v>10</v>
      </c>
      <c r="E45" s="169">
        <f t="shared" si="1"/>
        <v>0</v>
      </c>
      <c r="F45" s="170">
        <f t="shared" si="2"/>
        <v>10</v>
      </c>
      <c r="G45" s="171">
        <f t="shared" si="2"/>
        <v>0</v>
      </c>
      <c r="H45" s="173">
        <v>19</v>
      </c>
      <c r="I45" s="174">
        <v>45</v>
      </c>
      <c r="J45" s="204">
        <f t="shared" si="3"/>
        <v>19</v>
      </c>
      <c r="K45" s="204">
        <f t="shared" si="4"/>
        <v>45</v>
      </c>
      <c r="L45" s="129">
        <f t="shared" si="5"/>
        <v>19</v>
      </c>
      <c r="M45" s="130">
        <f t="shared" si="5"/>
        <v>45</v>
      </c>
      <c r="N45" s="131">
        <f t="shared" si="6"/>
        <v>10</v>
      </c>
      <c r="O45" s="132">
        <f t="shared" si="7"/>
        <v>0</v>
      </c>
      <c r="P45" s="129">
        <f t="shared" si="8"/>
        <v>19</v>
      </c>
      <c r="Q45" s="132">
        <f t="shared" si="9"/>
        <v>0.75</v>
      </c>
      <c r="R45" s="337">
        <f t="shared" si="10"/>
        <v>10</v>
      </c>
      <c r="S45" s="338"/>
      <c r="T45" s="337">
        <f t="shared" si="11"/>
        <v>19.75</v>
      </c>
      <c r="U45" s="338"/>
      <c r="V45" s="337">
        <f t="shared" si="12"/>
        <v>9.75</v>
      </c>
      <c r="W45" s="339"/>
      <c r="X45" s="181">
        <v>1</v>
      </c>
      <c r="Y45" s="134">
        <f t="shared" si="13"/>
        <v>8.75</v>
      </c>
      <c r="Z45" s="135">
        <f t="shared" si="14"/>
        <v>0.75</v>
      </c>
      <c r="AA45" s="161"/>
      <c r="AB45" s="37">
        <f t="shared" si="15"/>
        <v>1.75</v>
      </c>
      <c r="AC45" s="37">
        <f t="shared" si="16"/>
        <v>1.75</v>
      </c>
      <c r="AD45" s="37">
        <f t="shared" si="17"/>
        <v>0.75</v>
      </c>
      <c r="AE45" s="37">
        <f t="shared" si="16"/>
        <v>0.75</v>
      </c>
      <c r="AF45" s="37">
        <f t="shared" si="18"/>
        <v>1</v>
      </c>
      <c r="AG45" s="37"/>
      <c r="AH45" s="136"/>
    </row>
    <row r="46" spans="1:34" ht="17.5" customHeight="1">
      <c r="A46" s="166" t="s">
        <v>122</v>
      </c>
      <c r="B46" s="126">
        <v>10</v>
      </c>
      <c r="C46" s="127">
        <v>0</v>
      </c>
      <c r="D46" s="169">
        <f>IF(AND(C46&gt;=46,C46&lt;=59),B46+1,B46)</f>
        <v>10</v>
      </c>
      <c r="E46" s="169">
        <f>IF(C46&gt;0,VLOOKUP(C46,$A$7:$H$10,7,TRUE),0)</f>
        <v>0</v>
      </c>
      <c r="F46" s="170">
        <f t="shared" ref="F46:G61" si="19">IF(B46="","",D46)</f>
        <v>10</v>
      </c>
      <c r="G46" s="171">
        <f>IF(C46="","",E46)</f>
        <v>0</v>
      </c>
      <c r="H46" s="167">
        <v>19</v>
      </c>
      <c r="I46" s="168">
        <v>15</v>
      </c>
      <c r="J46" s="204">
        <f t="shared" si="3"/>
        <v>19</v>
      </c>
      <c r="K46" s="204">
        <f t="shared" si="4"/>
        <v>15</v>
      </c>
      <c r="L46" s="129">
        <f t="shared" ref="L46:M61" si="20">IF(H46="","",J46)</f>
        <v>19</v>
      </c>
      <c r="M46" s="130">
        <f t="shared" si="20"/>
        <v>15</v>
      </c>
      <c r="N46" s="131">
        <f t="shared" si="6"/>
        <v>10</v>
      </c>
      <c r="O46" s="132">
        <f t="shared" si="7"/>
        <v>0</v>
      </c>
      <c r="P46" s="129">
        <f t="shared" si="8"/>
        <v>19</v>
      </c>
      <c r="Q46" s="132">
        <f t="shared" si="9"/>
        <v>0.25</v>
      </c>
      <c r="R46" s="326">
        <f t="shared" si="10"/>
        <v>10</v>
      </c>
      <c r="S46" s="327"/>
      <c r="T46" s="326">
        <f t="shared" si="11"/>
        <v>19.25</v>
      </c>
      <c r="U46" s="327"/>
      <c r="V46" s="326">
        <f t="shared" si="12"/>
        <v>9.25</v>
      </c>
      <c r="W46" s="328"/>
      <c r="X46" s="181">
        <v>1</v>
      </c>
      <c r="Y46" s="134">
        <f t="shared" si="13"/>
        <v>8.25</v>
      </c>
      <c r="Z46" s="135">
        <f t="shared" si="14"/>
        <v>0.25</v>
      </c>
      <c r="AA46" s="161"/>
      <c r="AB46" s="37">
        <f t="shared" si="15"/>
        <v>1.25</v>
      </c>
      <c r="AC46" s="37">
        <f t="shared" ref="AC46:AC61" si="21">IF(AB46&lt;0,0,AB46)</f>
        <v>1.25</v>
      </c>
      <c r="AD46" s="37">
        <f t="shared" si="17"/>
        <v>0.25</v>
      </c>
      <c r="AE46" s="37">
        <f t="shared" ref="AE46:AE61" si="22">IF(AD46&lt;0,0,AD46)</f>
        <v>0.25</v>
      </c>
      <c r="AF46" s="37">
        <f t="shared" si="18"/>
        <v>1</v>
      </c>
      <c r="AG46" s="37"/>
      <c r="AH46" s="136"/>
    </row>
    <row r="47" spans="1:34" ht="17.5" customHeight="1">
      <c r="A47" s="166" t="s">
        <v>123</v>
      </c>
      <c r="B47" s="151">
        <v>10</v>
      </c>
      <c r="C47" s="152">
        <v>0</v>
      </c>
      <c r="D47" s="191">
        <f>IF(AND(C47&gt;=46,C47&lt;=59),B47+1,B47)</f>
        <v>10</v>
      </c>
      <c r="E47" s="191">
        <f>IF(C47&gt;0,VLOOKUP(C47,$A$7:$H$10,7,TRUE),0)</f>
        <v>0</v>
      </c>
      <c r="F47" s="207">
        <f t="shared" si="19"/>
        <v>10</v>
      </c>
      <c r="G47" s="208">
        <f>IF(C47="","",E47)</f>
        <v>0</v>
      </c>
      <c r="H47" s="173">
        <v>19</v>
      </c>
      <c r="I47" s="174">
        <v>15</v>
      </c>
      <c r="J47" s="196">
        <f t="shared" si="3"/>
        <v>19</v>
      </c>
      <c r="K47" s="196">
        <f t="shared" si="4"/>
        <v>15</v>
      </c>
      <c r="L47" s="209">
        <f t="shared" si="20"/>
        <v>19</v>
      </c>
      <c r="M47" s="210">
        <f t="shared" si="20"/>
        <v>15</v>
      </c>
      <c r="N47" s="211">
        <f t="shared" si="6"/>
        <v>10</v>
      </c>
      <c r="O47" s="212">
        <f t="shared" si="7"/>
        <v>0</v>
      </c>
      <c r="P47" s="209">
        <f t="shared" si="8"/>
        <v>19</v>
      </c>
      <c r="Q47" s="212">
        <f t="shared" si="9"/>
        <v>0.25</v>
      </c>
      <c r="R47" s="346">
        <f t="shared" si="10"/>
        <v>10</v>
      </c>
      <c r="S47" s="347"/>
      <c r="T47" s="346">
        <f t="shared" si="11"/>
        <v>19.25</v>
      </c>
      <c r="U47" s="347"/>
      <c r="V47" s="346">
        <f t="shared" si="12"/>
        <v>9.25</v>
      </c>
      <c r="W47" s="348"/>
      <c r="X47" s="215">
        <v>1</v>
      </c>
      <c r="Y47" s="213">
        <f t="shared" si="13"/>
        <v>8.25</v>
      </c>
      <c r="Z47" s="214">
        <f t="shared" si="14"/>
        <v>0.25</v>
      </c>
      <c r="AA47" s="161"/>
      <c r="AB47" s="37">
        <f t="shared" si="15"/>
        <v>1.25</v>
      </c>
      <c r="AC47" s="37">
        <f t="shared" si="21"/>
        <v>1.25</v>
      </c>
      <c r="AD47" s="37">
        <f t="shared" si="17"/>
        <v>0.25</v>
      </c>
      <c r="AE47" s="37">
        <f t="shared" si="22"/>
        <v>0.25</v>
      </c>
      <c r="AF47" s="37">
        <f t="shared" si="18"/>
        <v>1</v>
      </c>
      <c r="AG47" s="37"/>
      <c r="AH47" s="136"/>
    </row>
    <row r="48" spans="1:34" ht="17.5" customHeight="1">
      <c r="A48" s="166" t="s">
        <v>124</v>
      </c>
      <c r="B48" s="126"/>
      <c r="C48" s="127"/>
      <c r="D48" s="169">
        <f t="shared" si="0"/>
        <v>0</v>
      </c>
      <c r="E48" s="169">
        <f t="shared" si="1"/>
        <v>0</v>
      </c>
      <c r="F48" s="170" t="str">
        <f t="shared" si="19"/>
        <v/>
      </c>
      <c r="G48" s="171" t="str">
        <f t="shared" si="19"/>
        <v/>
      </c>
      <c r="H48" s="167"/>
      <c r="I48" s="168"/>
      <c r="J48" s="204">
        <f t="shared" si="3"/>
        <v>0</v>
      </c>
      <c r="K48" s="204">
        <f t="shared" si="4"/>
        <v>0</v>
      </c>
      <c r="L48" s="129" t="str">
        <f t="shared" si="20"/>
        <v/>
      </c>
      <c r="M48" s="130" t="str">
        <f t="shared" si="20"/>
        <v/>
      </c>
      <c r="N48" s="131" t="str">
        <f t="shared" si="6"/>
        <v/>
      </c>
      <c r="O48" s="132" t="str">
        <f t="shared" si="7"/>
        <v/>
      </c>
      <c r="P48" s="129" t="str">
        <f t="shared" si="8"/>
        <v/>
      </c>
      <c r="Q48" s="132" t="str">
        <f t="shared" si="9"/>
        <v/>
      </c>
      <c r="R48" s="326">
        <f t="shared" si="10"/>
        <v>0</v>
      </c>
      <c r="S48" s="327"/>
      <c r="T48" s="326">
        <f t="shared" si="11"/>
        <v>0</v>
      </c>
      <c r="U48" s="327"/>
      <c r="V48" s="326">
        <f t="shared" si="12"/>
        <v>0</v>
      </c>
      <c r="W48" s="328"/>
      <c r="X48" s="181"/>
      <c r="Y48" s="134">
        <f t="shared" si="13"/>
        <v>0</v>
      </c>
      <c r="Z48" s="135" t="str">
        <f t="shared" si="14"/>
        <v/>
      </c>
      <c r="AA48" s="161"/>
      <c r="AB48" s="37">
        <f t="shared" si="15"/>
        <v>-7</v>
      </c>
      <c r="AC48" s="37">
        <f t="shared" si="21"/>
        <v>0</v>
      </c>
      <c r="AD48" s="37">
        <f t="shared" si="17"/>
        <v>-8</v>
      </c>
      <c r="AE48" s="37">
        <f t="shared" si="22"/>
        <v>0</v>
      </c>
      <c r="AF48" s="37">
        <f t="shared" si="18"/>
        <v>0</v>
      </c>
      <c r="AG48" s="37"/>
      <c r="AH48" s="136"/>
    </row>
    <row r="49" spans="1:34" ht="17.5" customHeight="1">
      <c r="A49" s="166" t="s">
        <v>125</v>
      </c>
      <c r="B49" s="126"/>
      <c r="C49" s="127"/>
      <c r="D49" s="169">
        <f t="shared" si="0"/>
        <v>0</v>
      </c>
      <c r="E49" s="169">
        <f t="shared" si="1"/>
        <v>0</v>
      </c>
      <c r="F49" s="170" t="str">
        <f t="shared" si="19"/>
        <v/>
      </c>
      <c r="G49" s="171" t="str">
        <f t="shared" si="19"/>
        <v/>
      </c>
      <c r="H49" s="167"/>
      <c r="I49" s="168"/>
      <c r="J49" s="204">
        <f t="shared" si="3"/>
        <v>0</v>
      </c>
      <c r="K49" s="204">
        <f t="shared" si="4"/>
        <v>0</v>
      </c>
      <c r="L49" s="129" t="str">
        <f t="shared" si="20"/>
        <v/>
      </c>
      <c r="M49" s="130" t="str">
        <f t="shared" si="20"/>
        <v/>
      </c>
      <c r="N49" s="131" t="str">
        <f t="shared" si="6"/>
        <v/>
      </c>
      <c r="O49" s="132" t="str">
        <f t="shared" si="7"/>
        <v/>
      </c>
      <c r="P49" s="129" t="str">
        <f t="shared" si="8"/>
        <v/>
      </c>
      <c r="Q49" s="132" t="str">
        <f t="shared" si="9"/>
        <v/>
      </c>
      <c r="R49" s="326">
        <f t="shared" si="10"/>
        <v>0</v>
      </c>
      <c r="S49" s="327"/>
      <c r="T49" s="326">
        <f t="shared" si="11"/>
        <v>0</v>
      </c>
      <c r="U49" s="327"/>
      <c r="V49" s="326">
        <f t="shared" si="12"/>
        <v>0</v>
      </c>
      <c r="W49" s="328"/>
      <c r="X49" s="181"/>
      <c r="Y49" s="134">
        <f t="shared" si="13"/>
        <v>0</v>
      </c>
      <c r="Z49" s="135" t="str">
        <f t="shared" si="14"/>
        <v/>
      </c>
      <c r="AA49" s="161"/>
      <c r="AB49" s="37">
        <f t="shared" si="15"/>
        <v>-7</v>
      </c>
      <c r="AC49" s="37">
        <f t="shared" si="21"/>
        <v>0</v>
      </c>
      <c r="AD49" s="37">
        <f t="shared" si="17"/>
        <v>-8</v>
      </c>
      <c r="AE49" s="37">
        <f t="shared" si="22"/>
        <v>0</v>
      </c>
      <c r="AF49" s="37">
        <f t="shared" si="18"/>
        <v>0</v>
      </c>
      <c r="AG49" s="37"/>
      <c r="AH49" s="136"/>
    </row>
    <row r="50" spans="1:34" ht="17.5" customHeight="1">
      <c r="A50" s="166" t="s">
        <v>126</v>
      </c>
      <c r="B50" s="126"/>
      <c r="C50" s="127"/>
      <c r="D50" s="169">
        <f>IF(AND(C50&gt;=46,C50&lt;=59),B50+1,B50)</f>
        <v>0</v>
      </c>
      <c r="E50" s="169">
        <f>IF(C50&gt;0,VLOOKUP(C50,$A$7:$H$10,7,TRUE),0)</f>
        <v>0</v>
      </c>
      <c r="F50" s="170" t="str">
        <f>IF(B50="","",D50)</f>
        <v/>
      </c>
      <c r="G50" s="171" t="str">
        <f>IF(C50="","",E50)</f>
        <v/>
      </c>
      <c r="H50" s="167"/>
      <c r="I50" s="168"/>
      <c r="J50" s="204">
        <f t="shared" si="3"/>
        <v>0</v>
      </c>
      <c r="K50" s="204">
        <f>VLOOKUP(I50,$A$15:$H$18,7,TRUE)</f>
        <v>0</v>
      </c>
      <c r="L50" s="129" t="str">
        <f t="shared" si="20"/>
        <v/>
      </c>
      <c r="M50" s="130" t="str">
        <f>IF(I50="","",K50)</f>
        <v/>
      </c>
      <c r="N50" s="131" t="str">
        <f t="shared" si="6"/>
        <v/>
      </c>
      <c r="O50" s="132" t="str">
        <f t="shared" si="7"/>
        <v/>
      </c>
      <c r="P50" s="129" t="str">
        <f t="shared" si="8"/>
        <v/>
      </c>
      <c r="Q50" s="132" t="str">
        <f t="shared" si="9"/>
        <v/>
      </c>
      <c r="R50" s="326">
        <f t="shared" si="10"/>
        <v>0</v>
      </c>
      <c r="S50" s="327"/>
      <c r="T50" s="326">
        <f t="shared" si="11"/>
        <v>0</v>
      </c>
      <c r="U50" s="327"/>
      <c r="V50" s="326">
        <f t="shared" si="12"/>
        <v>0</v>
      </c>
      <c r="W50" s="328"/>
      <c r="X50" s="181"/>
      <c r="Y50" s="134">
        <f t="shared" si="13"/>
        <v>0</v>
      </c>
      <c r="Z50" s="135" t="str">
        <f t="shared" si="14"/>
        <v/>
      </c>
      <c r="AA50" s="161"/>
      <c r="AB50" s="37">
        <f t="shared" si="15"/>
        <v>-7</v>
      </c>
      <c r="AC50" s="37">
        <f t="shared" si="21"/>
        <v>0</v>
      </c>
      <c r="AD50" s="37">
        <f t="shared" si="17"/>
        <v>-8</v>
      </c>
      <c r="AE50" s="37">
        <f t="shared" si="22"/>
        <v>0</v>
      </c>
      <c r="AF50" s="37">
        <f t="shared" si="18"/>
        <v>0</v>
      </c>
      <c r="AG50" s="37"/>
      <c r="AH50" s="136"/>
    </row>
    <row r="51" spans="1:34" ht="17.5" customHeight="1">
      <c r="A51" s="166" t="s">
        <v>127</v>
      </c>
      <c r="B51" s="126">
        <v>10</v>
      </c>
      <c r="C51" s="127">
        <v>0</v>
      </c>
      <c r="D51" s="169">
        <f>IF(AND(C51&gt;=46,C51&lt;=59),B51+1,B51)</f>
        <v>10</v>
      </c>
      <c r="E51" s="169">
        <f>IF(C51&gt;0,VLOOKUP(C51,$A$7:$H$10,7,TRUE),0)</f>
        <v>0</v>
      </c>
      <c r="F51" s="170">
        <f>IF(B51="","",D51)</f>
        <v>10</v>
      </c>
      <c r="G51" s="171">
        <f>IF(C51="","",E51)</f>
        <v>0</v>
      </c>
      <c r="H51" s="167">
        <v>19</v>
      </c>
      <c r="I51" s="168">
        <v>15</v>
      </c>
      <c r="J51" s="204">
        <f t="shared" si="3"/>
        <v>19</v>
      </c>
      <c r="K51" s="204">
        <f>VLOOKUP(I51,$A$15:$H$18,7,TRUE)</f>
        <v>15</v>
      </c>
      <c r="L51" s="129">
        <f t="shared" si="20"/>
        <v>19</v>
      </c>
      <c r="M51" s="130">
        <f>IF(I51="","",K51)</f>
        <v>15</v>
      </c>
      <c r="N51" s="131">
        <f t="shared" si="6"/>
        <v>10</v>
      </c>
      <c r="O51" s="132">
        <f t="shared" si="7"/>
        <v>0</v>
      </c>
      <c r="P51" s="129">
        <f t="shared" si="8"/>
        <v>19</v>
      </c>
      <c r="Q51" s="132">
        <f t="shared" si="9"/>
        <v>0.25</v>
      </c>
      <c r="R51" s="340">
        <f t="shared" si="10"/>
        <v>10</v>
      </c>
      <c r="S51" s="341"/>
      <c r="T51" s="340">
        <f t="shared" si="11"/>
        <v>19.25</v>
      </c>
      <c r="U51" s="341"/>
      <c r="V51" s="340">
        <f t="shared" si="12"/>
        <v>9.25</v>
      </c>
      <c r="W51" s="342"/>
      <c r="X51" s="181">
        <v>1</v>
      </c>
      <c r="Y51" s="134">
        <f t="shared" si="13"/>
        <v>8.25</v>
      </c>
      <c r="Z51" s="135">
        <f t="shared" si="14"/>
        <v>0.25</v>
      </c>
      <c r="AB51" s="37">
        <f t="shared" si="15"/>
        <v>1.25</v>
      </c>
      <c r="AC51" s="37">
        <f t="shared" si="21"/>
        <v>1.25</v>
      </c>
      <c r="AD51" s="37">
        <f t="shared" si="17"/>
        <v>0.25</v>
      </c>
      <c r="AE51" s="37">
        <f t="shared" si="22"/>
        <v>0.25</v>
      </c>
      <c r="AF51" s="37">
        <f t="shared" si="18"/>
        <v>1</v>
      </c>
      <c r="AG51" s="37"/>
      <c r="AH51" s="136"/>
    </row>
    <row r="52" spans="1:34" ht="17.5" customHeight="1">
      <c r="A52" s="166" t="s">
        <v>128</v>
      </c>
      <c r="B52" s="126">
        <v>10</v>
      </c>
      <c r="C52" s="127">
        <v>0</v>
      </c>
      <c r="D52" s="169">
        <f>IF(AND(C52&gt;=46,C52&lt;=59),B52+1,B52)</f>
        <v>10</v>
      </c>
      <c r="E52" s="169">
        <f>IF(C52&gt;0,VLOOKUP(C52,$A$7:$H$10,7,TRUE),0)</f>
        <v>0</v>
      </c>
      <c r="F52" s="170">
        <f t="shared" si="19"/>
        <v>10</v>
      </c>
      <c r="G52" s="171">
        <f>IF(C52="","",E52)</f>
        <v>0</v>
      </c>
      <c r="H52" s="167">
        <v>19</v>
      </c>
      <c r="I52" s="168">
        <v>0</v>
      </c>
      <c r="J52" s="204">
        <f t="shared" si="3"/>
        <v>19</v>
      </c>
      <c r="K52" s="204">
        <f t="shared" si="4"/>
        <v>0</v>
      </c>
      <c r="L52" s="129">
        <f t="shared" si="20"/>
        <v>19</v>
      </c>
      <c r="M52" s="130">
        <f t="shared" si="20"/>
        <v>0</v>
      </c>
      <c r="N52" s="131">
        <f t="shared" si="6"/>
        <v>10</v>
      </c>
      <c r="O52" s="132">
        <f t="shared" si="7"/>
        <v>0</v>
      </c>
      <c r="P52" s="129">
        <f t="shared" si="8"/>
        <v>19</v>
      </c>
      <c r="Q52" s="132">
        <f t="shared" si="9"/>
        <v>0</v>
      </c>
      <c r="R52" s="337">
        <f t="shared" si="10"/>
        <v>10</v>
      </c>
      <c r="S52" s="338"/>
      <c r="T52" s="337">
        <f t="shared" si="11"/>
        <v>19</v>
      </c>
      <c r="U52" s="338"/>
      <c r="V52" s="337">
        <f t="shared" si="12"/>
        <v>9</v>
      </c>
      <c r="W52" s="339"/>
      <c r="X52" s="181">
        <v>1</v>
      </c>
      <c r="Y52" s="134">
        <f t="shared" si="13"/>
        <v>8</v>
      </c>
      <c r="Z52" s="135" t="str">
        <f t="shared" si="14"/>
        <v/>
      </c>
      <c r="AB52" s="37">
        <f t="shared" si="15"/>
        <v>1</v>
      </c>
      <c r="AC52" s="37">
        <f t="shared" si="21"/>
        <v>1</v>
      </c>
      <c r="AD52" s="37">
        <f t="shared" si="17"/>
        <v>0</v>
      </c>
      <c r="AE52" s="37">
        <f t="shared" si="22"/>
        <v>0</v>
      </c>
      <c r="AF52" s="37">
        <f t="shared" si="18"/>
        <v>1</v>
      </c>
      <c r="AG52" s="37"/>
      <c r="AH52" s="136"/>
    </row>
    <row r="53" spans="1:34" ht="17.5" customHeight="1">
      <c r="A53" s="166" t="s">
        <v>129</v>
      </c>
      <c r="B53" s="126">
        <v>10</v>
      </c>
      <c r="C53" s="127">
        <v>0</v>
      </c>
      <c r="D53" s="169">
        <f t="shared" si="0"/>
        <v>10</v>
      </c>
      <c r="E53" s="169">
        <f t="shared" si="1"/>
        <v>0</v>
      </c>
      <c r="F53" s="170">
        <f t="shared" si="19"/>
        <v>10</v>
      </c>
      <c r="G53" s="171">
        <f t="shared" si="19"/>
        <v>0</v>
      </c>
      <c r="H53" s="167">
        <v>19</v>
      </c>
      <c r="I53" s="168">
        <v>15</v>
      </c>
      <c r="J53" s="204">
        <f t="shared" si="3"/>
        <v>19</v>
      </c>
      <c r="K53" s="204">
        <f>VLOOKUP(I53,$A$15:$H$18,7,TRUE)</f>
        <v>15</v>
      </c>
      <c r="L53" s="129">
        <f t="shared" si="20"/>
        <v>19</v>
      </c>
      <c r="M53" s="130">
        <f>IF(I53="","",K53)</f>
        <v>15</v>
      </c>
      <c r="N53" s="131">
        <f t="shared" si="6"/>
        <v>10</v>
      </c>
      <c r="O53" s="132">
        <f t="shared" si="7"/>
        <v>0</v>
      </c>
      <c r="P53" s="129">
        <f t="shared" si="8"/>
        <v>19</v>
      </c>
      <c r="Q53" s="132">
        <f t="shared" si="9"/>
        <v>0.25</v>
      </c>
      <c r="R53" s="326">
        <f t="shared" si="10"/>
        <v>10</v>
      </c>
      <c r="S53" s="327"/>
      <c r="T53" s="326">
        <f t="shared" si="11"/>
        <v>19.25</v>
      </c>
      <c r="U53" s="327"/>
      <c r="V53" s="326">
        <f t="shared" si="12"/>
        <v>9.25</v>
      </c>
      <c r="W53" s="328"/>
      <c r="X53" s="181">
        <v>1</v>
      </c>
      <c r="Y53" s="134">
        <f t="shared" si="13"/>
        <v>8.25</v>
      </c>
      <c r="Z53" s="135">
        <f t="shared" si="14"/>
        <v>0.25</v>
      </c>
      <c r="AB53" s="37">
        <f t="shared" si="15"/>
        <v>1.25</v>
      </c>
      <c r="AC53" s="37">
        <f t="shared" si="21"/>
        <v>1.25</v>
      </c>
      <c r="AD53" s="37">
        <f t="shared" si="17"/>
        <v>0.25</v>
      </c>
      <c r="AE53" s="37">
        <f t="shared" si="22"/>
        <v>0.25</v>
      </c>
      <c r="AF53" s="37">
        <f t="shared" si="18"/>
        <v>1</v>
      </c>
      <c r="AG53" s="37"/>
      <c r="AH53" s="136"/>
    </row>
    <row r="54" spans="1:34" ht="17.5" customHeight="1">
      <c r="A54" s="166" t="s">
        <v>130</v>
      </c>
      <c r="B54" s="126">
        <v>10</v>
      </c>
      <c r="C54" s="127">
        <v>0</v>
      </c>
      <c r="D54" s="169">
        <f>IF(AND(C54&gt;=46,C54&lt;=59),B54+1,B54)</f>
        <v>10</v>
      </c>
      <c r="E54" s="169">
        <f>IF(C54&gt;0,VLOOKUP(C54,$A$7:$H$10,7,TRUE),0)</f>
        <v>0</v>
      </c>
      <c r="F54" s="170">
        <f t="shared" si="19"/>
        <v>10</v>
      </c>
      <c r="G54" s="171">
        <f>IF(C54="","",E54)</f>
        <v>0</v>
      </c>
      <c r="H54" s="167">
        <v>19</v>
      </c>
      <c r="I54" s="168">
        <v>10</v>
      </c>
      <c r="J54" s="204">
        <f t="shared" si="3"/>
        <v>19</v>
      </c>
      <c r="K54" s="204">
        <f>VLOOKUP(I54,$A$15:$H$18,7,TRUE)</f>
        <v>0</v>
      </c>
      <c r="L54" s="129">
        <f t="shared" si="20"/>
        <v>19</v>
      </c>
      <c r="M54" s="130">
        <f>IF(I54="","",K54)</f>
        <v>0</v>
      </c>
      <c r="N54" s="131">
        <f t="shared" si="6"/>
        <v>10</v>
      </c>
      <c r="O54" s="132">
        <f t="shared" si="7"/>
        <v>0</v>
      </c>
      <c r="P54" s="129">
        <f t="shared" si="8"/>
        <v>19</v>
      </c>
      <c r="Q54" s="132">
        <f t="shared" si="9"/>
        <v>0</v>
      </c>
      <c r="R54" s="326">
        <f t="shared" si="10"/>
        <v>10</v>
      </c>
      <c r="S54" s="327"/>
      <c r="T54" s="326">
        <f t="shared" si="11"/>
        <v>19</v>
      </c>
      <c r="U54" s="327"/>
      <c r="V54" s="326">
        <f t="shared" si="12"/>
        <v>9</v>
      </c>
      <c r="W54" s="328"/>
      <c r="X54" s="181">
        <v>1</v>
      </c>
      <c r="Y54" s="134">
        <f t="shared" si="13"/>
        <v>8</v>
      </c>
      <c r="Z54" s="135" t="str">
        <f t="shared" si="14"/>
        <v/>
      </c>
      <c r="AA54" s="161"/>
      <c r="AB54" s="37">
        <f t="shared" si="15"/>
        <v>1</v>
      </c>
      <c r="AC54" s="37">
        <f t="shared" si="21"/>
        <v>1</v>
      </c>
      <c r="AD54" s="37">
        <f t="shared" si="17"/>
        <v>0</v>
      </c>
      <c r="AE54" s="37">
        <f t="shared" si="22"/>
        <v>0</v>
      </c>
      <c r="AF54" s="37">
        <f t="shared" si="18"/>
        <v>1</v>
      </c>
      <c r="AG54" s="37"/>
      <c r="AH54" s="136"/>
    </row>
    <row r="55" spans="1:34" ht="17.5" customHeight="1">
      <c r="A55" s="166" t="s">
        <v>131</v>
      </c>
      <c r="B55" s="126"/>
      <c r="C55" s="127"/>
      <c r="D55" s="169">
        <f t="shared" si="0"/>
        <v>0</v>
      </c>
      <c r="E55" s="169">
        <f t="shared" si="1"/>
        <v>0</v>
      </c>
      <c r="F55" s="170" t="str">
        <f t="shared" si="19"/>
        <v/>
      </c>
      <c r="G55" s="171" t="str">
        <f t="shared" si="19"/>
        <v/>
      </c>
      <c r="H55" s="167"/>
      <c r="I55" s="168"/>
      <c r="J55" s="204">
        <f t="shared" si="3"/>
        <v>0</v>
      </c>
      <c r="K55" s="204">
        <f t="shared" si="4"/>
        <v>0</v>
      </c>
      <c r="L55" s="129" t="str">
        <f t="shared" si="20"/>
        <v/>
      </c>
      <c r="M55" s="130" t="str">
        <f t="shared" si="20"/>
        <v/>
      </c>
      <c r="N55" s="131" t="str">
        <f t="shared" si="6"/>
        <v/>
      </c>
      <c r="O55" s="132" t="str">
        <f t="shared" si="7"/>
        <v/>
      </c>
      <c r="P55" s="129" t="str">
        <f t="shared" si="8"/>
        <v/>
      </c>
      <c r="Q55" s="132" t="str">
        <f t="shared" si="9"/>
        <v/>
      </c>
      <c r="R55" s="326">
        <f t="shared" si="10"/>
        <v>0</v>
      </c>
      <c r="S55" s="327"/>
      <c r="T55" s="326">
        <f t="shared" si="11"/>
        <v>0</v>
      </c>
      <c r="U55" s="327"/>
      <c r="V55" s="326">
        <f t="shared" si="12"/>
        <v>0</v>
      </c>
      <c r="W55" s="328"/>
      <c r="X55" s="181"/>
      <c r="Y55" s="134">
        <f t="shared" si="13"/>
        <v>0</v>
      </c>
      <c r="Z55" s="135" t="str">
        <f t="shared" si="14"/>
        <v/>
      </c>
      <c r="AB55" s="37">
        <f t="shared" si="15"/>
        <v>-7</v>
      </c>
      <c r="AC55" s="37">
        <f t="shared" si="21"/>
        <v>0</v>
      </c>
      <c r="AD55" s="37">
        <f t="shared" si="17"/>
        <v>-8</v>
      </c>
      <c r="AE55" s="37">
        <f t="shared" si="22"/>
        <v>0</v>
      </c>
      <c r="AF55" s="37">
        <f t="shared" si="18"/>
        <v>0</v>
      </c>
      <c r="AG55" s="37"/>
      <c r="AH55" s="136"/>
    </row>
    <row r="56" spans="1:34" ht="17.5" customHeight="1">
      <c r="A56" s="166" t="s">
        <v>132</v>
      </c>
      <c r="B56" s="126"/>
      <c r="C56" s="127"/>
      <c r="D56" s="169">
        <f t="shared" si="0"/>
        <v>0</v>
      </c>
      <c r="E56" s="169">
        <f t="shared" si="1"/>
        <v>0</v>
      </c>
      <c r="F56" s="170" t="str">
        <f t="shared" si="19"/>
        <v/>
      </c>
      <c r="G56" s="171" t="str">
        <f t="shared" si="19"/>
        <v/>
      </c>
      <c r="H56" s="167"/>
      <c r="I56" s="168"/>
      <c r="J56" s="204">
        <f t="shared" si="3"/>
        <v>0</v>
      </c>
      <c r="K56" s="204">
        <f t="shared" si="4"/>
        <v>0</v>
      </c>
      <c r="L56" s="129" t="str">
        <f t="shared" si="20"/>
        <v/>
      </c>
      <c r="M56" s="130" t="str">
        <f t="shared" si="20"/>
        <v/>
      </c>
      <c r="N56" s="131" t="str">
        <f t="shared" si="6"/>
        <v/>
      </c>
      <c r="O56" s="132" t="str">
        <f t="shared" si="7"/>
        <v/>
      </c>
      <c r="P56" s="129" t="str">
        <f t="shared" si="8"/>
        <v/>
      </c>
      <c r="Q56" s="132" t="str">
        <f t="shared" si="9"/>
        <v/>
      </c>
      <c r="R56" s="326">
        <f t="shared" si="10"/>
        <v>0</v>
      </c>
      <c r="S56" s="327"/>
      <c r="T56" s="326">
        <f t="shared" si="11"/>
        <v>0</v>
      </c>
      <c r="U56" s="327"/>
      <c r="V56" s="326">
        <f t="shared" si="12"/>
        <v>0</v>
      </c>
      <c r="W56" s="328"/>
      <c r="X56" s="181"/>
      <c r="Y56" s="134">
        <f t="shared" si="13"/>
        <v>0</v>
      </c>
      <c r="Z56" s="135" t="str">
        <f t="shared" si="14"/>
        <v/>
      </c>
      <c r="AB56" s="37">
        <f t="shared" si="15"/>
        <v>-7</v>
      </c>
      <c r="AC56" s="37">
        <f t="shared" si="21"/>
        <v>0</v>
      </c>
      <c r="AD56" s="37">
        <f t="shared" si="17"/>
        <v>-8</v>
      </c>
      <c r="AE56" s="37">
        <f t="shared" si="22"/>
        <v>0</v>
      </c>
      <c r="AF56" s="37">
        <f t="shared" si="18"/>
        <v>0</v>
      </c>
      <c r="AG56" s="37"/>
      <c r="AH56" s="136"/>
    </row>
    <row r="57" spans="1:34" ht="17.5" customHeight="1">
      <c r="A57" s="166" t="s">
        <v>133</v>
      </c>
      <c r="B57" s="126">
        <v>10</v>
      </c>
      <c r="C57" s="127">
        <v>0</v>
      </c>
      <c r="D57" s="169">
        <f t="shared" si="0"/>
        <v>10</v>
      </c>
      <c r="E57" s="169">
        <f t="shared" si="1"/>
        <v>0</v>
      </c>
      <c r="F57" s="170">
        <f t="shared" si="19"/>
        <v>10</v>
      </c>
      <c r="G57" s="171">
        <f t="shared" si="19"/>
        <v>0</v>
      </c>
      <c r="H57" s="173">
        <v>19</v>
      </c>
      <c r="I57" s="174">
        <v>30</v>
      </c>
      <c r="J57" s="204">
        <f t="shared" si="3"/>
        <v>19</v>
      </c>
      <c r="K57" s="204">
        <f t="shared" si="4"/>
        <v>30</v>
      </c>
      <c r="L57" s="129">
        <f t="shared" si="20"/>
        <v>19</v>
      </c>
      <c r="M57" s="130">
        <f t="shared" si="20"/>
        <v>30</v>
      </c>
      <c r="N57" s="131">
        <f t="shared" si="6"/>
        <v>10</v>
      </c>
      <c r="O57" s="132">
        <f t="shared" si="7"/>
        <v>0</v>
      </c>
      <c r="P57" s="129">
        <f t="shared" si="8"/>
        <v>19</v>
      </c>
      <c r="Q57" s="132">
        <f t="shared" si="9"/>
        <v>0.5</v>
      </c>
      <c r="R57" s="326">
        <f t="shared" si="10"/>
        <v>10</v>
      </c>
      <c r="S57" s="327"/>
      <c r="T57" s="326">
        <f t="shared" si="11"/>
        <v>19.5</v>
      </c>
      <c r="U57" s="327"/>
      <c r="V57" s="326">
        <f t="shared" si="12"/>
        <v>9.5</v>
      </c>
      <c r="W57" s="328"/>
      <c r="X57" s="181">
        <v>1</v>
      </c>
      <c r="Y57" s="134">
        <f t="shared" si="13"/>
        <v>8.5</v>
      </c>
      <c r="Z57" s="135">
        <f t="shared" si="14"/>
        <v>0.5</v>
      </c>
      <c r="AB57" s="37">
        <f t="shared" si="15"/>
        <v>1.5</v>
      </c>
      <c r="AC57" s="37">
        <f t="shared" si="21"/>
        <v>1.5</v>
      </c>
      <c r="AD57" s="37">
        <f t="shared" si="17"/>
        <v>0.5</v>
      </c>
      <c r="AE57" s="37">
        <f t="shared" si="22"/>
        <v>0.5</v>
      </c>
      <c r="AF57" s="37">
        <f t="shared" si="18"/>
        <v>1</v>
      </c>
      <c r="AG57" s="37"/>
      <c r="AH57" s="136"/>
    </row>
    <row r="58" spans="1:34" ht="17.5" customHeight="1">
      <c r="A58" s="166" t="s">
        <v>134</v>
      </c>
      <c r="B58" s="126">
        <v>10</v>
      </c>
      <c r="C58" s="168">
        <v>0</v>
      </c>
      <c r="D58" s="169">
        <f t="shared" si="0"/>
        <v>10</v>
      </c>
      <c r="E58" s="169">
        <f t="shared" si="1"/>
        <v>0</v>
      </c>
      <c r="F58" s="170">
        <f t="shared" si="19"/>
        <v>10</v>
      </c>
      <c r="G58" s="171">
        <f t="shared" si="19"/>
        <v>0</v>
      </c>
      <c r="H58" s="167">
        <v>19</v>
      </c>
      <c r="I58" s="168">
        <v>30</v>
      </c>
      <c r="J58" s="204">
        <f t="shared" si="3"/>
        <v>19</v>
      </c>
      <c r="K58" s="204">
        <f t="shared" si="4"/>
        <v>30</v>
      </c>
      <c r="L58" s="129">
        <f t="shared" si="20"/>
        <v>19</v>
      </c>
      <c r="M58" s="130">
        <f t="shared" si="20"/>
        <v>30</v>
      </c>
      <c r="N58" s="131">
        <f t="shared" si="6"/>
        <v>10</v>
      </c>
      <c r="O58" s="132">
        <f t="shared" si="7"/>
        <v>0</v>
      </c>
      <c r="P58" s="129">
        <f t="shared" si="8"/>
        <v>19</v>
      </c>
      <c r="Q58" s="132">
        <f t="shared" si="9"/>
        <v>0.5</v>
      </c>
      <c r="R58" s="340">
        <f t="shared" si="10"/>
        <v>10</v>
      </c>
      <c r="S58" s="341"/>
      <c r="T58" s="340">
        <f t="shared" si="11"/>
        <v>19.5</v>
      </c>
      <c r="U58" s="341"/>
      <c r="V58" s="340">
        <f t="shared" si="12"/>
        <v>9.5</v>
      </c>
      <c r="W58" s="342"/>
      <c r="X58" s="181">
        <v>1</v>
      </c>
      <c r="Y58" s="134">
        <f t="shared" si="13"/>
        <v>8.5</v>
      </c>
      <c r="Z58" s="135">
        <f t="shared" si="14"/>
        <v>0.5</v>
      </c>
      <c r="AB58" s="37">
        <f t="shared" si="15"/>
        <v>1.5</v>
      </c>
      <c r="AC58" s="37">
        <f t="shared" si="21"/>
        <v>1.5</v>
      </c>
      <c r="AD58" s="37">
        <f t="shared" si="17"/>
        <v>0.5</v>
      </c>
      <c r="AE58" s="37">
        <f t="shared" si="22"/>
        <v>0.5</v>
      </c>
      <c r="AF58" s="37">
        <f t="shared" si="18"/>
        <v>1</v>
      </c>
      <c r="AG58" s="37"/>
      <c r="AH58" s="136"/>
    </row>
    <row r="59" spans="1:34" ht="17.5" customHeight="1">
      <c r="A59" s="166" t="s">
        <v>135</v>
      </c>
      <c r="B59" s="126">
        <v>10</v>
      </c>
      <c r="C59" s="168">
        <v>0</v>
      </c>
      <c r="D59" s="169">
        <f t="shared" si="0"/>
        <v>10</v>
      </c>
      <c r="E59" s="169">
        <f t="shared" si="1"/>
        <v>0</v>
      </c>
      <c r="F59" s="170">
        <f t="shared" si="19"/>
        <v>10</v>
      </c>
      <c r="G59" s="171">
        <f t="shared" si="19"/>
        <v>0</v>
      </c>
      <c r="H59" s="167">
        <v>19</v>
      </c>
      <c r="I59" s="168">
        <v>15</v>
      </c>
      <c r="J59" s="204">
        <f t="shared" si="3"/>
        <v>19</v>
      </c>
      <c r="K59" s="204">
        <f t="shared" si="4"/>
        <v>15</v>
      </c>
      <c r="L59" s="129">
        <f t="shared" si="20"/>
        <v>19</v>
      </c>
      <c r="M59" s="130">
        <f t="shared" si="20"/>
        <v>15</v>
      </c>
      <c r="N59" s="131">
        <f t="shared" si="6"/>
        <v>10</v>
      </c>
      <c r="O59" s="132">
        <f t="shared" si="7"/>
        <v>0</v>
      </c>
      <c r="P59" s="129">
        <f t="shared" si="8"/>
        <v>19</v>
      </c>
      <c r="Q59" s="132">
        <f t="shared" si="9"/>
        <v>0.25</v>
      </c>
      <c r="R59" s="326">
        <f t="shared" si="10"/>
        <v>10</v>
      </c>
      <c r="S59" s="327"/>
      <c r="T59" s="326">
        <f t="shared" si="11"/>
        <v>19.25</v>
      </c>
      <c r="U59" s="327"/>
      <c r="V59" s="326">
        <f t="shared" si="12"/>
        <v>9.25</v>
      </c>
      <c r="W59" s="328"/>
      <c r="X59" s="181">
        <v>1</v>
      </c>
      <c r="Y59" s="134">
        <f t="shared" si="13"/>
        <v>8.25</v>
      </c>
      <c r="Z59" s="135">
        <f t="shared" si="14"/>
        <v>0.25</v>
      </c>
      <c r="AB59" s="37">
        <f t="shared" si="15"/>
        <v>1.25</v>
      </c>
      <c r="AC59" s="37">
        <f t="shared" si="21"/>
        <v>1.25</v>
      </c>
      <c r="AD59" s="37">
        <f t="shared" si="17"/>
        <v>0.25</v>
      </c>
      <c r="AE59" s="37">
        <f t="shared" si="22"/>
        <v>0.25</v>
      </c>
      <c r="AF59" s="37">
        <f t="shared" si="18"/>
        <v>1</v>
      </c>
      <c r="AG59" s="37"/>
      <c r="AH59" s="136"/>
    </row>
    <row r="60" spans="1:34" ht="17.5" customHeight="1">
      <c r="A60" s="166" t="s">
        <v>136</v>
      </c>
      <c r="B60" s="167"/>
      <c r="C60" s="168"/>
      <c r="D60" s="169">
        <f t="shared" si="0"/>
        <v>0</v>
      </c>
      <c r="E60" s="169">
        <f t="shared" si="1"/>
        <v>0</v>
      </c>
      <c r="F60" s="170" t="str">
        <f t="shared" si="19"/>
        <v/>
      </c>
      <c r="G60" s="171" t="str">
        <f t="shared" si="19"/>
        <v/>
      </c>
      <c r="H60" s="167"/>
      <c r="I60" s="168"/>
      <c r="J60" s="204">
        <f t="shared" si="3"/>
        <v>0</v>
      </c>
      <c r="K60" s="204">
        <f t="shared" si="4"/>
        <v>0</v>
      </c>
      <c r="L60" s="129" t="str">
        <f t="shared" si="20"/>
        <v/>
      </c>
      <c r="M60" s="130" t="str">
        <f t="shared" si="20"/>
        <v/>
      </c>
      <c r="N60" s="131" t="str">
        <f t="shared" si="6"/>
        <v/>
      </c>
      <c r="O60" s="132" t="str">
        <f t="shared" si="7"/>
        <v/>
      </c>
      <c r="P60" s="129" t="str">
        <f t="shared" si="8"/>
        <v/>
      </c>
      <c r="Q60" s="132" t="str">
        <f t="shared" si="9"/>
        <v/>
      </c>
      <c r="R60" s="326">
        <f t="shared" si="10"/>
        <v>0</v>
      </c>
      <c r="S60" s="327"/>
      <c r="T60" s="326">
        <f t="shared" si="11"/>
        <v>0</v>
      </c>
      <c r="U60" s="327"/>
      <c r="V60" s="326">
        <f t="shared" si="12"/>
        <v>0</v>
      </c>
      <c r="W60" s="328"/>
      <c r="X60" s="181"/>
      <c r="Y60" s="134">
        <f t="shared" si="13"/>
        <v>0</v>
      </c>
      <c r="Z60" s="135" t="str">
        <f t="shared" si="14"/>
        <v/>
      </c>
      <c r="AB60" s="37">
        <f t="shared" si="15"/>
        <v>-7</v>
      </c>
      <c r="AC60" s="37">
        <f t="shared" si="21"/>
        <v>0</v>
      </c>
      <c r="AD60" s="37">
        <f t="shared" si="17"/>
        <v>-8</v>
      </c>
      <c r="AE60" s="37">
        <f t="shared" si="22"/>
        <v>0</v>
      </c>
      <c r="AF60" s="37">
        <f t="shared" si="18"/>
        <v>0</v>
      </c>
      <c r="AG60" s="37"/>
      <c r="AH60" s="136" t="s">
        <v>157</v>
      </c>
    </row>
    <row r="61" spans="1:34" ht="17.5" customHeight="1" thickBot="1">
      <c r="A61" s="175"/>
      <c r="B61" s="176"/>
      <c r="C61" s="177"/>
      <c r="D61" s="178">
        <f t="shared" si="0"/>
        <v>0</v>
      </c>
      <c r="E61" s="178">
        <f t="shared" si="1"/>
        <v>0</v>
      </c>
      <c r="F61" s="179" t="str">
        <f t="shared" si="19"/>
        <v/>
      </c>
      <c r="G61" s="180" t="str">
        <f t="shared" si="19"/>
        <v/>
      </c>
      <c r="H61" s="176"/>
      <c r="I61" s="177"/>
      <c r="J61" s="163">
        <f t="shared" si="3"/>
        <v>0</v>
      </c>
      <c r="K61" s="163">
        <f t="shared" si="4"/>
        <v>0</v>
      </c>
      <c r="L61" s="164" t="str">
        <f t="shared" si="20"/>
        <v/>
      </c>
      <c r="M61" s="165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81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207.25</v>
      </c>
      <c r="W62" s="354"/>
      <c r="X62" s="138">
        <f>SUM(X30:X61)</f>
        <v>21</v>
      </c>
      <c r="Y62" s="139">
        <f>SUM(Y30:Y61)</f>
        <v>186.25</v>
      </c>
      <c r="Z62" s="140">
        <f>SUM(Z30:Z61)</f>
        <v>18.25</v>
      </c>
      <c r="AA62" s="154">
        <f>SUM(AA30:AA61)</f>
        <v>0</v>
      </c>
    </row>
    <row r="63" spans="1:34" ht="24" customHeight="1">
      <c r="X63" s="355" t="s">
        <v>137</v>
      </c>
      <c r="Y63" s="355"/>
      <c r="Z63" s="141">
        <f>Y62-Z62-Z67</f>
        <v>168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18.25</v>
      </c>
      <c r="AA65" s="143"/>
    </row>
    <row r="66" spans="24:27" ht="24" customHeight="1">
      <c r="X66" s="349" t="s">
        <v>140</v>
      </c>
      <c r="Y66" s="349"/>
      <c r="Z66" s="37">
        <f>AA62</f>
        <v>0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B3:C3"/>
    <mergeCell ref="S3:T3"/>
    <mergeCell ref="U3:V3"/>
    <mergeCell ref="X3:Y3"/>
    <mergeCell ref="A6:F6"/>
    <mergeCell ref="G6:H6"/>
    <mergeCell ref="R6:T7"/>
    <mergeCell ref="U6:W7"/>
    <mergeCell ref="X6:Y7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5753-2A24-470A-B261-11AC3031E595}">
  <sheetPr>
    <pageSetUpPr fitToPage="1"/>
  </sheetPr>
  <dimension ref="A1:AI70"/>
  <sheetViews>
    <sheetView zoomScaleNormal="100" workbookViewId="0">
      <selection activeCell="AK28" sqref="AK28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154</v>
      </c>
    </row>
    <row r="2" spans="1:34" ht="18" customHeight="1" thickBot="1">
      <c r="A2" s="5" t="s">
        <v>76</v>
      </c>
      <c r="H2" s="2" t="s">
        <v>146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102">
        <v>225000</v>
      </c>
      <c r="I3" s="99" t="s">
        <v>78</v>
      </c>
      <c r="J3" s="96"/>
      <c r="K3" s="100"/>
      <c r="L3" s="101" t="s">
        <v>79</v>
      </c>
      <c r="M3" s="102">
        <v>20000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279897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1406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1758</v>
      </c>
      <c r="V8" s="255"/>
      <c r="W8" s="255"/>
      <c r="X8" s="253" t="s">
        <v>86</v>
      </c>
      <c r="Y8" s="253"/>
      <c r="Z8" s="258">
        <f>ROUNDUP(U8*Z65,0)</f>
        <v>34721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352</v>
      </c>
      <c r="V10" s="255"/>
      <c r="W10" s="255"/>
      <c r="X10" s="253" t="s">
        <v>88</v>
      </c>
      <c r="Y10" s="253"/>
      <c r="Z10" s="258">
        <f>ROUNDUP(U10*Z66,0)</f>
        <v>176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1899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17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44593</v>
      </c>
      <c r="B30" s="126">
        <v>10</v>
      </c>
      <c r="C30" s="127">
        <v>0</v>
      </c>
      <c r="D30" s="190">
        <f t="shared" ref="D30:D61" si="0">IF(AND(C30&gt;=46,C30&lt;=59),B30+1,B30)</f>
        <v>10</v>
      </c>
      <c r="E30" s="190">
        <f t="shared" ref="E30:E61" si="1">IF(C30&gt;0,VLOOKUP(C30,$A$7:$H$10,7,TRUE),0)</f>
        <v>0</v>
      </c>
      <c r="F30" s="129">
        <f t="shared" ref="F30:G45" si="2">IF(B30="","",D30)</f>
        <v>10</v>
      </c>
      <c r="G30" s="130">
        <f t="shared" si="2"/>
        <v>0</v>
      </c>
      <c r="H30" s="126">
        <v>19</v>
      </c>
      <c r="I30" s="127">
        <v>15</v>
      </c>
      <c r="J30" s="190">
        <f t="shared" ref="J30:J61" si="3">H30</f>
        <v>19</v>
      </c>
      <c r="K30" s="190">
        <f t="shared" ref="K30:K61" si="4">VLOOKUP(I30,$A$15:$H$18,7,TRUE)</f>
        <v>15</v>
      </c>
      <c r="L30" s="129">
        <f t="shared" ref="L30:M45" si="5">IF(H30="","",J30)</f>
        <v>19</v>
      </c>
      <c r="M30" s="130">
        <f t="shared" si="5"/>
        <v>15</v>
      </c>
      <c r="N30" s="131">
        <f t="shared" ref="N30:N61" si="6">F30</f>
        <v>10</v>
      </c>
      <c r="O30" s="132">
        <f t="shared" ref="O30:O61" si="7">IF(G30="","",IF(G30&gt;1,VLOOKUP(G30,$A$7:$L$11,9,TRUE),0))</f>
        <v>0</v>
      </c>
      <c r="P30" s="129">
        <f t="shared" ref="P30:P61" si="8">L30</f>
        <v>19</v>
      </c>
      <c r="Q30" s="132">
        <f t="shared" ref="Q30:Q61" si="9">IF(M30="","",IF(M30&gt;1,VLOOKUP(M30,$A$7:$L$11,9,TRUE),0))</f>
        <v>0.25</v>
      </c>
      <c r="R30" s="323">
        <f t="shared" ref="R30:R61" si="10">SUM(N30,O30)</f>
        <v>10</v>
      </c>
      <c r="S30" s="324"/>
      <c r="T30" s="323">
        <f t="shared" ref="T30:T61" si="11">SUM(P30:Q30)</f>
        <v>19.25</v>
      </c>
      <c r="U30" s="324"/>
      <c r="V30" s="323">
        <f t="shared" ref="V30:V61" si="12">T30-R30</f>
        <v>9.25</v>
      </c>
      <c r="W30" s="325"/>
      <c r="X30" s="181">
        <v>1</v>
      </c>
      <c r="Y30" s="134">
        <f t="shared" ref="Y30:Y61" si="13">V30-X30</f>
        <v>8.25</v>
      </c>
      <c r="Z30" s="135">
        <f t="shared" ref="Z30:Z61" si="14">IF(AE30&gt;0,AE30,"")</f>
        <v>0.25</v>
      </c>
      <c r="AB30" s="37">
        <f t="shared" ref="AB30:AB61" si="15">Y30-7</f>
        <v>1.25</v>
      </c>
      <c r="AC30" s="37">
        <f t="shared" ref="AC30:AE45" si="16">IF(AB30&lt;0,0,AB30)</f>
        <v>1.25</v>
      </c>
      <c r="AD30" s="37">
        <f>AB30-1</f>
        <v>0.25</v>
      </c>
      <c r="AE30" s="37">
        <f t="shared" si="16"/>
        <v>0.25</v>
      </c>
      <c r="AF30" s="37">
        <f>AC30-AE30</f>
        <v>1</v>
      </c>
      <c r="AG30" s="37"/>
      <c r="AH30" s="136"/>
      <c r="AI30" s="137"/>
    </row>
    <row r="31" spans="1:35" ht="17.5" customHeight="1">
      <c r="A31" s="38" t="s">
        <v>107</v>
      </c>
      <c r="B31" s="126">
        <v>10</v>
      </c>
      <c r="C31" s="127">
        <v>0</v>
      </c>
      <c r="D31" s="190">
        <f t="shared" si="0"/>
        <v>10</v>
      </c>
      <c r="E31" s="190">
        <f t="shared" si="1"/>
        <v>0</v>
      </c>
      <c r="F31" s="129">
        <f t="shared" si="2"/>
        <v>10</v>
      </c>
      <c r="G31" s="130">
        <f t="shared" si="2"/>
        <v>0</v>
      </c>
      <c r="H31" s="126">
        <v>19</v>
      </c>
      <c r="I31" s="127">
        <v>45</v>
      </c>
      <c r="J31" s="190">
        <f t="shared" si="3"/>
        <v>19</v>
      </c>
      <c r="K31" s="190">
        <f t="shared" si="4"/>
        <v>45</v>
      </c>
      <c r="L31" s="129">
        <f t="shared" si="5"/>
        <v>19</v>
      </c>
      <c r="M31" s="130">
        <f t="shared" si="5"/>
        <v>45</v>
      </c>
      <c r="N31" s="131">
        <f t="shared" si="6"/>
        <v>10</v>
      </c>
      <c r="O31" s="132">
        <f t="shared" si="7"/>
        <v>0</v>
      </c>
      <c r="P31" s="129">
        <f t="shared" si="8"/>
        <v>19</v>
      </c>
      <c r="Q31" s="132">
        <f t="shared" si="9"/>
        <v>0.75</v>
      </c>
      <c r="R31" s="326">
        <f t="shared" si="10"/>
        <v>10</v>
      </c>
      <c r="S31" s="327"/>
      <c r="T31" s="326">
        <f t="shared" si="11"/>
        <v>19.75</v>
      </c>
      <c r="U31" s="327"/>
      <c r="V31" s="326">
        <f t="shared" si="12"/>
        <v>9.75</v>
      </c>
      <c r="W31" s="328"/>
      <c r="X31" s="181">
        <v>1</v>
      </c>
      <c r="Y31" s="134">
        <f t="shared" si="13"/>
        <v>8.75</v>
      </c>
      <c r="Z31" s="135">
        <f t="shared" si="14"/>
        <v>0.75</v>
      </c>
      <c r="AB31" s="37">
        <f t="shared" si="15"/>
        <v>1.75</v>
      </c>
      <c r="AC31" s="37">
        <f t="shared" si="16"/>
        <v>1.75</v>
      </c>
      <c r="AD31" s="37">
        <f t="shared" ref="AD31:AD61" si="17">AB31-1</f>
        <v>0.75</v>
      </c>
      <c r="AE31" s="37">
        <f t="shared" si="16"/>
        <v>0.75</v>
      </c>
      <c r="AF31" s="37">
        <f t="shared" ref="AF31:AF61" si="18">AC31-AE31</f>
        <v>1</v>
      </c>
      <c r="AG31" s="37"/>
      <c r="AH31" s="136"/>
    </row>
    <row r="32" spans="1:35" ht="17.5" customHeight="1">
      <c r="A32" s="38" t="s">
        <v>108</v>
      </c>
      <c r="B32" s="126">
        <v>10</v>
      </c>
      <c r="C32" s="127">
        <v>0</v>
      </c>
      <c r="D32" s="190">
        <f t="shared" si="0"/>
        <v>10</v>
      </c>
      <c r="E32" s="190">
        <f t="shared" si="1"/>
        <v>0</v>
      </c>
      <c r="F32" s="129">
        <f t="shared" si="2"/>
        <v>10</v>
      </c>
      <c r="G32" s="130">
        <f t="shared" si="2"/>
        <v>0</v>
      </c>
      <c r="H32" s="148">
        <v>21</v>
      </c>
      <c r="I32" s="127">
        <v>30</v>
      </c>
      <c r="J32" s="190">
        <f t="shared" si="3"/>
        <v>21</v>
      </c>
      <c r="K32" s="190">
        <f t="shared" si="4"/>
        <v>30</v>
      </c>
      <c r="L32" s="129">
        <f t="shared" si="5"/>
        <v>21</v>
      </c>
      <c r="M32" s="130">
        <f t="shared" si="5"/>
        <v>30</v>
      </c>
      <c r="N32" s="131">
        <f t="shared" si="6"/>
        <v>10</v>
      </c>
      <c r="O32" s="132">
        <f t="shared" si="7"/>
        <v>0</v>
      </c>
      <c r="P32" s="129">
        <f t="shared" si="8"/>
        <v>21</v>
      </c>
      <c r="Q32" s="132">
        <f t="shared" si="9"/>
        <v>0.5</v>
      </c>
      <c r="R32" s="340">
        <f t="shared" si="10"/>
        <v>10</v>
      </c>
      <c r="S32" s="341"/>
      <c r="T32" s="340">
        <f t="shared" si="11"/>
        <v>21.5</v>
      </c>
      <c r="U32" s="341"/>
      <c r="V32" s="340">
        <f t="shared" si="12"/>
        <v>11.5</v>
      </c>
      <c r="W32" s="342"/>
      <c r="X32" s="181">
        <v>1</v>
      </c>
      <c r="Y32" s="134">
        <f t="shared" si="13"/>
        <v>10.5</v>
      </c>
      <c r="Z32" s="135">
        <f t="shared" si="14"/>
        <v>2.5</v>
      </c>
      <c r="AB32" s="37">
        <f t="shared" si="15"/>
        <v>3.5</v>
      </c>
      <c r="AC32" s="37">
        <f t="shared" si="16"/>
        <v>3.5</v>
      </c>
      <c r="AD32" s="37">
        <f t="shared" si="17"/>
        <v>2.5</v>
      </c>
      <c r="AE32" s="37">
        <f t="shared" si="16"/>
        <v>2.5</v>
      </c>
      <c r="AF32" s="37">
        <f t="shared" si="18"/>
        <v>1</v>
      </c>
      <c r="AG32" s="37"/>
      <c r="AH32" s="136"/>
    </row>
    <row r="33" spans="1:34" ht="17.5" customHeight="1">
      <c r="A33" s="38" t="s">
        <v>109</v>
      </c>
      <c r="B33" s="126">
        <v>10</v>
      </c>
      <c r="C33" s="127">
        <v>0</v>
      </c>
      <c r="D33" s="190">
        <f t="shared" si="0"/>
        <v>10</v>
      </c>
      <c r="E33" s="190">
        <f t="shared" si="1"/>
        <v>0</v>
      </c>
      <c r="F33" s="129">
        <f t="shared" si="2"/>
        <v>10</v>
      </c>
      <c r="G33" s="130">
        <f t="shared" si="2"/>
        <v>0</v>
      </c>
      <c r="H33" s="148">
        <v>20</v>
      </c>
      <c r="I33" s="149">
        <v>15</v>
      </c>
      <c r="J33" s="190">
        <f t="shared" si="3"/>
        <v>20</v>
      </c>
      <c r="K33" s="190">
        <f t="shared" si="4"/>
        <v>15</v>
      </c>
      <c r="L33" s="129">
        <f t="shared" si="5"/>
        <v>20</v>
      </c>
      <c r="M33" s="130">
        <f t="shared" si="5"/>
        <v>15</v>
      </c>
      <c r="N33" s="131">
        <f t="shared" si="6"/>
        <v>10</v>
      </c>
      <c r="O33" s="132">
        <f t="shared" si="7"/>
        <v>0</v>
      </c>
      <c r="P33" s="129">
        <f t="shared" si="8"/>
        <v>20</v>
      </c>
      <c r="Q33" s="132">
        <f t="shared" si="9"/>
        <v>0.25</v>
      </c>
      <c r="R33" s="326">
        <f t="shared" si="10"/>
        <v>10</v>
      </c>
      <c r="S33" s="327"/>
      <c r="T33" s="326">
        <f t="shared" si="11"/>
        <v>20.25</v>
      </c>
      <c r="U33" s="327"/>
      <c r="V33" s="326">
        <f t="shared" si="12"/>
        <v>10.25</v>
      </c>
      <c r="W33" s="328"/>
      <c r="X33" s="181">
        <v>1</v>
      </c>
      <c r="Y33" s="134">
        <f t="shared" si="13"/>
        <v>9.25</v>
      </c>
      <c r="Z33" s="135">
        <f t="shared" si="14"/>
        <v>1.25</v>
      </c>
      <c r="AB33" s="37">
        <f t="shared" si="15"/>
        <v>2.25</v>
      </c>
      <c r="AC33" s="37">
        <f t="shared" si="16"/>
        <v>2.25</v>
      </c>
      <c r="AD33" s="37">
        <f t="shared" si="17"/>
        <v>1.25</v>
      </c>
      <c r="AE33" s="37">
        <f t="shared" si="16"/>
        <v>1.25</v>
      </c>
      <c r="AF33" s="37">
        <f t="shared" si="18"/>
        <v>1</v>
      </c>
      <c r="AG33" s="37"/>
      <c r="AH33" s="136"/>
    </row>
    <row r="34" spans="1:34" ht="17.5" customHeight="1">
      <c r="A34" s="38" t="s">
        <v>110</v>
      </c>
      <c r="B34" s="126"/>
      <c r="C34" s="127"/>
      <c r="D34" s="190">
        <f t="shared" si="0"/>
        <v>0</v>
      </c>
      <c r="E34" s="190">
        <f t="shared" si="1"/>
        <v>0</v>
      </c>
      <c r="F34" s="129" t="str">
        <f t="shared" si="2"/>
        <v/>
      </c>
      <c r="G34" s="130" t="str">
        <f t="shared" si="2"/>
        <v/>
      </c>
      <c r="H34" s="148"/>
      <c r="I34" s="152"/>
      <c r="J34" s="190">
        <f t="shared" si="3"/>
        <v>0</v>
      </c>
      <c r="K34" s="190">
        <f t="shared" si="4"/>
        <v>0</v>
      </c>
      <c r="L34" s="129" t="str">
        <f t="shared" si="5"/>
        <v/>
      </c>
      <c r="M34" s="130" t="str">
        <f t="shared" si="5"/>
        <v/>
      </c>
      <c r="N34" s="131" t="str">
        <f t="shared" si="6"/>
        <v/>
      </c>
      <c r="O34" s="132" t="str">
        <f t="shared" si="7"/>
        <v/>
      </c>
      <c r="P34" s="129" t="str">
        <f t="shared" si="8"/>
        <v/>
      </c>
      <c r="Q34" s="132" t="str">
        <f t="shared" si="9"/>
        <v/>
      </c>
      <c r="R34" s="337">
        <f t="shared" si="10"/>
        <v>0</v>
      </c>
      <c r="S34" s="338"/>
      <c r="T34" s="337">
        <f t="shared" si="11"/>
        <v>0</v>
      </c>
      <c r="U34" s="338"/>
      <c r="V34" s="337">
        <f t="shared" si="12"/>
        <v>0</v>
      </c>
      <c r="W34" s="339"/>
      <c r="X34" s="181"/>
      <c r="Y34" s="134">
        <f t="shared" si="13"/>
        <v>0</v>
      </c>
      <c r="Z34" s="135" t="str">
        <f t="shared" si="14"/>
        <v/>
      </c>
      <c r="AB34" s="37">
        <f t="shared" si="15"/>
        <v>-7</v>
      </c>
      <c r="AC34" s="37">
        <f t="shared" si="16"/>
        <v>0</v>
      </c>
      <c r="AD34" s="37">
        <f t="shared" si="17"/>
        <v>-8</v>
      </c>
      <c r="AE34" s="37">
        <f t="shared" si="16"/>
        <v>0</v>
      </c>
      <c r="AF34" s="37">
        <f t="shared" si="18"/>
        <v>0</v>
      </c>
      <c r="AG34" s="37"/>
      <c r="AH34" s="136"/>
    </row>
    <row r="35" spans="1:34" ht="17.5" customHeight="1">
      <c r="A35" s="38" t="s">
        <v>111</v>
      </c>
      <c r="B35" s="126"/>
      <c r="C35" s="127"/>
      <c r="D35" s="190">
        <f t="shared" si="0"/>
        <v>0</v>
      </c>
      <c r="E35" s="190">
        <f t="shared" si="1"/>
        <v>0</v>
      </c>
      <c r="F35" s="129" t="str">
        <f t="shared" si="2"/>
        <v/>
      </c>
      <c r="G35" s="130" t="str">
        <f t="shared" si="2"/>
        <v/>
      </c>
      <c r="H35" s="148"/>
      <c r="I35" s="127"/>
      <c r="J35" s="190">
        <f t="shared" si="3"/>
        <v>0</v>
      </c>
      <c r="K35" s="190">
        <f t="shared" si="4"/>
        <v>0</v>
      </c>
      <c r="L35" s="129" t="str">
        <f t="shared" si="5"/>
        <v/>
      </c>
      <c r="M35" s="130" t="str">
        <f t="shared" si="5"/>
        <v/>
      </c>
      <c r="N35" s="131" t="str">
        <f t="shared" si="6"/>
        <v/>
      </c>
      <c r="O35" s="132" t="str">
        <f t="shared" si="7"/>
        <v/>
      </c>
      <c r="P35" s="129" t="str">
        <f t="shared" si="8"/>
        <v/>
      </c>
      <c r="Q35" s="132" t="str">
        <f t="shared" si="9"/>
        <v/>
      </c>
      <c r="R35" s="326">
        <f t="shared" si="10"/>
        <v>0</v>
      </c>
      <c r="S35" s="327"/>
      <c r="T35" s="326">
        <f t="shared" si="11"/>
        <v>0</v>
      </c>
      <c r="U35" s="327"/>
      <c r="V35" s="326">
        <f t="shared" si="12"/>
        <v>0</v>
      </c>
      <c r="W35" s="328"/>
      <c r="X35" s="181"/>
      <c r="Y35" s="134">
        <f t="shared" si="13"/>
        <v>0</v>
      </c>
      <c r="Z35" s="135" t="str">
        <f t="shared" si="14"/>
        <v/>
      </c>
      <c r="AB35" s="37">
        <f t="shared" si="15"/>
        <v>-7</v>
      </c>
      <c r="AC35" s="37">
        <f t="shared" si="16"/>
        <v>0</v>
      </c>
      <c r="AD35" s="37">
        <f t="shared" si="17"/>
        <v>-8</v>
      </c>
      <c r="AE35" s="37">
        <f t="shared" si="16"/>
        <v>0</v>
      </c>
      <c r="AF35" s="37">
        <f t="shared" si="18"/>
        <v>0</v>
      </c>
      <c r="AG35" s="37"/>
      <c r="AH35" s="136"/>
    </row>
    <row r="36" spans="1:34" ht="17.5" customHeight="1">
      <c r="A36" s="38" t="s">
        <v>112</v>
      </c>
      <c r="B36" s="126">
        <v>10</v>
      </c>
      <c r="C36" s="127">
        <v>0</v>
      </c>
      <c r="D36" s="185">
        <f t="shared" si="0"/>
        <v>10</v>
      </c>
      <c r="E36" s="185">
        <f t="shared" si="1"/>
        <v>0</v>
      </c>
      <c r="F36" s="186">
        <f t="shared" si="2"/>
        <v>10</v>
      </c>
      <c r="G36" s="187">
        <f t="shared" si="2"/>
        <v>0</v>
      </c>
      <c r="H36" s="148">
        <v>21</v>
      </c>
      <c r="I36" s="184">
        <v>15</v>
      </c>
      <c r="J36" s="190">
        <f t="shared" si="3"/>
        <v>21</v>
      </c>
      <c r="K36" s="190">
        <f t="shared" si="4"/>
        <v>15</v>
      </c>
      <c r="L36" s="129">
        <f t="shared" si="5"/>
        <v>21</v>
      </c>
      <c r="M36" s="130">
        <f t="shared" si="5"/>
        <v>15</v>
      </c>
      <c r="N36" s="131">
        <f t="shared" si="6"/>
        <v>10</v>
      </c>
      <c r="O36" s="132">
        <f t="shared" si="7"/>
        <v>0</v>
      </c>
      <c r="P36" s="129">
        <f t="shared" si="8"/>
        <v>21</v>
      </c>
      <c r="Q36" s="132">
        <f t="shared" si="9"/>
        <v>0.25</v>
      </c>
      <c r="R36" s="326">
        <f t="shared" si="10"/>
        <v>10</v>
      </c>
      <c r="S36" s="327"/>
      <c r="T36" s="326">
        <f t="shared" si="11"/>
        <v>21.25</v>
      </c>
      <c r="U36" s="327"/>
      <c r="V36" s="326">
        <f t="shared" si="12"/>
        <v>11.25</v>
      </c>
      <c r="W36" s="328"/>
      <c r="X36" s="181">
        <v>1</v>
      </c>
      <c r="Y36" s="134">
        <f t="shared" si="13"/>
        <v>10.25</v>
      </c>
      <c r="Z36" s="135">
        <f t="shared" si="14"/>
        <v>2.25</v>
      </c>
      <c r="AA36" s="160"/>
      <c r="AB36" s="37">
        <f t="shared" si="15"/>
        <v>3.25</v>
      </c>
      <c r="AC36" s="37">
        <f t="shared" si="16"/>
        <v>3.25</v>
      </c>
      <c r="AD36" s="37">
        <f t="shared" si="17"/>
        <v>2.25</v>
      </c>
      <c r="AE36" s="37">
        <f t="shared" si="16"/>
        <v>2.25</v>
      </c>
      <c r="AF36" s="37">
        <f t="shared" si="18"/>
        <v>1</v>
      </c>
      <c r="AG36" s="37"/>
      <c r="AH36" s="136"/>
    </row>
    <row r="37" spans="1:34" ht="17.5" customHeight="1">
      <c r="A37" s="166" t="s">
        <v>113</v>
      </c>
      <c r="B37" s="126">
        <v>10</v>
      </c>
      <c r="C37" s="127">
        <v>0</v>
      </c>
      <c r="D37" s="169">
        <f t="shared" si="0"/>
        <v>10</v>
      </c>
      <c r="E37" s="169">
        <f t="shared" si="1"/>
        <v>0</v>
      </c>
      <c r="F37" s="170">
        <f t="shared" si="2"/>
        <v>10</v>
      </c>
      <c r="G37" s="171">
        <f t="shared" si="2"/>
        <v>0</v>
      </c>
      <c r="H37" s="172">
        <v>22</v>
      </c>
      <c r="I37" s="168">
        <v>0</v>
      </c>
      <c r="J37" s="190">
        <f t="shared" si="3"/>
        <v>22</v>
      </c>
      <c r="K37" s="190">
        <f t="shared" si="4"/>
        <v>0</v>
      </c>
      <c r="L37" s="129">
        <f t="shared" si="5"/>
        <v>22</v>
      </c>
      <c r="M37" s="130">
        <f t="shared" si="5"/>
        <v>0</v>
      </c>
      <c r="N37" s="131">
        <f t="shared" si="6"/>
        <v>10</v>
      </c>
      <c r="O37" s="132">
        <f t="shared" si="7"/>
        <v>0</v>
      </c>
      <c r="P37" s="129">
        <f t="shared" si="8"/>
        <v>22</v>
      </c>
      <c r="Q37" s="132">
        <f t="shared" si="9"/>
        <v>0</v>
      </c>
      <c r="R37" s="340">
        <f t="shared" si="10"/>
        <v>10</v>
      </c>
      <c r="S37" s="341"/>
      <c r="T37" s="340">
        <f t="shared" si="11"/>
        <v>22</v>
      </c>
      <c r="U37" s="341"/>
      <c r="V37" s="340">
        <f t="shared" si="12"/>
        <v>12</v>
      </c>
      <c r="W37" s="342"/>
      <c r="X37" s="181">
        <v>1</v>
      </c>
      <c r="Y37" s="134">
        <f t="shared" si="13"/>
        <v>11</v>
      </c>
      <c r="Z37" s="135">
        <f t="shared" si="14"/>
        <v>3</v>
      </c>
      <c r="AA37" s="161"/>
      <c r="AB37" s="37">
        <f t="shared" si="15"/>
        <v>4</v>
      </c>
      <c r="AC37" s="37">
        <f t="shared" si="16"/>
        <v>4</v>
      </c>
      <c r="AD37" s="37">
        <f t="shared" si="17"/>
        <v>3</v>
      </c>
      <c r="AE37" s="37">
        <f t="shared" si="16"/>
        <v>3</v>
      </c>
      <c r="AF37" s="37">
        <f t="shared" si="18"/>
        <v>1</v>
      </c>
      <c r="AG37" s="37"/>
      <c r="AH37" s="136"/>
    </row>
    <row r="38" spans="1:34" ht="17.5" customHeight="1">
      <c r="A38" s="166" t="s">
        <v>114</v>
      </c>
      <c r="B38" s="126">
        <v>10</v>
      </c>
      <c r="C38" s="127">
        <v>0</v>
      </c>
      <c r="D38" s="169">
        <f t="shared" si="0"/>
        <v>10</v>
      </c>
      <c r="E38" s="169">
        <f t="shared" si="1"/>
        <v>0</v>
      </c>
      <c r="F38" s="170">
        <f t="shared" si="2"/>
        <v>10</v>
      </c>
      <c r="G38" s="171">
        <f t="shared" si="2"/>
        <v>0</v>
      </c>
      <c r="H38" s="205">
        <v>22</v>
      </c>
      <c r="I38" s="206">
        <v>30</v>
      </c>
      <c r="J38" s="190">
        <f t="shared" si="3"/>
        <v>22</v>
      </c>
      <c r="K38" s="190">
        <f t="shared" si="4"/>
        <v>30</v>
      </c>
      <c r="L38" s="129">
        <f t="shared" si="5"/>
        <v>22</v>
      </c>
      <c r="M38" s="130">
        <f t="shared" si="5"/>
        <v>30</v>
      </c>
      <c r="N38" s="131">
        <f t="shared" si="6"/>
        <v>10</v>
      </c>
      <c r="O38" s="132">
        <f t="shared" si="7"/>
        <v>0</v>
      </c>
      <c r="P38" s="129">
        <f t="shared" si="8"/>
        <v>22</v>
      </c>
      <c r="Q38" s="132">
        <f t="shared" si="9"/>
        <v>0.5</v>
      </c>
      <c r="R38" s="337">
        <f t="shared" si="10"/>
        <v>10</v>
      </c>
      <c r="S38" s="338"/>
      <c r="T38" s="337">
        <f t="shared" si="11"/>
        <v>22.5</v>
      </c>
      <c r="U38" s="338"/>
      <c r="V38" s="337">
        <f t="shared" si="12"/>
        <v>12.5</v>
      </c>
      <c r="W38" s="339"/>
      <c r="X38" s="181">
        <v>1</v>
      </c>
      <c r="Y38" s="134">
        <f t="shared" si="13"/>
        <v>11.5</v>
      </c>
      <c r="Z38" s="135">
        <f t="shared" si="14"/>
        <v>3.5</v>
      </c>
      <c r="AA38" s="4">
        <v>0.5</v>
      </c>
      <c r="AB38" s="37">
        <f t="shared" si="15"/>
        <v>4.5</v>
      </c>
      <c r="AC38" s="37">
        <f t="shared" si="16"/>
        <v>4.5</v>
      </c>
      <c r="AD38" s="37">
        <f t="shared" si="17"/>
        <v>3.5</v>
      </c>
      <c r="AE38" s="37">
        <f t="shared" si="16"/>
        <v>3.5</v>
      </c>
      <c r="AF38" s="37">
        <f t="shared" si="18"/>
        <v>1</v>
      </c>
      <c r="AG38" s="37"/>
      <c r="AH38" s="136"/>
    </row>
    <row r="39" spans="1:34" ht="17.5" customHeight="1">
      <c r="A39" s="166" t="s">
        <v>115</v>
      </c>
      <c r="B39" s="126">
        <v>10</v>
      </c>
      <c r="C39" s="127">
        <v>0</v>
      </c>
      <c r="D39" s="169">
        <f t="shared" si="0"/>
        <v>10</v>
      </c>
      <c r="E39" s="169">
        <f t="shared" si="1"/>
        <v>0</v>
      </c>
      <c r="F39" s="170">
        <f t="shared" si="2"/>
        <v>10</v>
      </c>
      <c r="G39" s="171">
        <f t="shared" si="2"/>
        <v>0</v>
      </c>
      <c r="H39" s="167">
        <v>20</v>
      </c>
      <c r="I39" s="168">
        <v>30</v>
      </c>
      <c r="J39" s="190">
        <f t="shared" si="3"/>
        <v>20</v>
      </c>
      <c r="K39" s="190">
        <f t="shared" si="4"/>
        <v>30</v>
      </c>
      <c r="L39" s="129">
        <f t="shared" si="5"/>
        <v>20</v>
      </c>
      <c r="M39" s="130">
        <f t="shared" si="5"/>
        <v>30</v>
      </c>
      <c r="N39" s="131">
        <f t="shared" si="6"/>
        <v>10</v>
      </c>
      <c r="O39" s="132">
        <f t="shared" si="7"/>
        <v>0</v>
      </c>
      <c r="P39" s="129">
        <f t="shared" si="8"/>
        <v>20</v>
      </c>
      <c r="Q39" s="132">
        <f t="shared" si="9"/>
        <v>0.5</v>
      </c>
      <c r="R39" s="326">
        <f t="shared" si="10"/>
        <v>10</v>
      </c>
      <c r="S39" s="327"/>
      <c r="T39" s="326">
        <f t="shared" si="11"/>
        <v>20.5</v>
      </c>
      <c r="U39" s="327"/>
      <c r="V39" s="326">
        <f t="shared" si="12"/>
        <v>10.5</v>
      </c>
      <c r="W39" s="328"/>
      <c r="X39" s="181">
        <v>1</v>
      </c>
      <c r="Y39" s="134">
        <f t="shared" si="13"/>
        <v>9.5</v>
      </c>
      <c r="Z39" s="135">
        <f t="shared" si="14"/>
        <v>1.5</v>
      </c>
      <c r="AB39" s="37">
        <f t="shared" si="15"/>
        <v>2.5</v>
      </c>
      <c r="AC39" s="37">
        <f t="shared" si="16"/>
        <v>2.5</v>
      </c>
      <c r="AD39" s="37">
        <f t="shared" si="17"/>
        <v>1.5</v>
      </c>
      <c r="AE39" s="37">
        <f t="shared" si="16"/>
        <v>1.5</v>
      </c>
      <c r="AF39" s="37">
        <f t="shared" si="18"/>
        <v>1</v>
      </c>
      <c r="AG39" s="37"/>
      <c r="AH39" s="136"/>
    </row>
    <row r="40" spans="1:34" ht="17.5" customHeight="1">
      <c r="A40" s="166" t="s">
        <v>116</v>
      </c>
      <c r="B40" s="126"/>
      <c r="C40" s="127"/>
      <c r="D40" s="169">
        <f t="shared" si="0"/>
        <v>0</v>
      </c>
      <c r="E40" s="169">
        <f t="shared" si="1"/>
        <v>0</v>
      </c>
      <c r="F40" s="170" t="str">
        <f t="shared" si="2"/>
        <v/>
      </c>
      <c r="G40" s="171" t="str">
        <f t="shared" si="2"/>
        <v/>
      </c>
      <c r="H40" s="173"/>
      <c r="I40" s="174"/>
      <c r="J40" s="190">
        <f t="shared" si="3"/>
        <v>0</v>
      </c>
      <c r="K40" s="190">
        <f t="shared" si="4"/>
        <v>0</v>
      </c>
      <c r="L40" s="129" t="str">
        <f t="shared" si="5"/>
        <v/>
      </c>
      <c r="M40" s="130" t="str">
        <f t="shared" si="5"/>
        <v/>
      </c>
      <c r="N40" s="131" t="str">
        <f t="shared" si="6"/>
        <v/>
      </c>
      <c r="O40" s="132" t="str">
        <f t="shared" si="7"/>
        <v/>
      </c>
      <c r="P40" s="129" t="str">
        <f t="shared" si="8"/>
        <v/>
      </c>
      <c r="Q40" s="132" t="str">
        <f t="shared" si="9"/>
        <v/>
      </c>
      <c r="R40" s="326">
        <f t="shared" si="10"/>
        <v>0</v>
      </c>
      <c r="S40" s="327"/>
      <c r="T40" s="326">
        <f t="shared" si="11"/>
        <v>0</v>
      </c>
      <c r="U40" s="327"/>
      <c r="V40" s="326">
        <f t="shared" si="12"/>
        <v>0</v>
      </c>
      <c r="W40" s="328"/>
      <c r="X40" s="181"/>
      <c r="Y40" s="134">
        <f t="shared" si="13"/>
        <v>0</v>
      </c>
      <c r="Z40" s="135" t="str">
        <f t="shared" si="14"/>
        <v/>
      </c>
      <c r="AA40" s="154"/>
      <c r="AB40" s="37">
        <f t="shared" si="15"/>
        <v>-7</v>
      </c>
      <c r="AC40" s="37">
        <f t="shared" si="16"/>
        <v>0</v>
      </c>
      <c r="AD40" s="37">
        <f t="shared" si="17"/>
        <v>-8</v>
      </c>
      <c r="AE40" s="37">
        <f t="shared" si="16"/>
        <v>0</v>
      </c>
      <c r="AF40" s="37">
        <f t="shared" si="18"/>
        <v>0</v>
      </c>
      <c r="AG40" s="37"/>
      <c r="AH40" s="136"/>
    </row>
    <row r="41" spans="1:34" ht="17.5" customHeight="1">
      <c r="A41" s="166" t="s">
        <v>117</v>
      </c>
      <c r="B41" s="126"/>
      <c r="C41" s="127"/>
      <c r="D41" s="169">
        <f t="shared" si="0"/>
        <v>0</v>
      </c>
      <c r="E41" s="169">
        <f t="shared" si="1"/>
        <v>0</v>
      </c>
      <c r="F41" s="170" t="str">
        <f t="shared" si="2"/>
        <v/>
      </c>
      <c r="G41" s="171" t="str">
        <f t="shared" si="2"/>
        <v/>
      </c>
      <c r="H41" s="173"/>
      <c r="I41" s="174"/>
      <c r="J41" s="190">
        <f t="shared" si="3"/>
        <v>0</v>
      </c>
      <c r="K41" s="190">
        <f t="shared" si="4"/>
        <v>0</v>
      </c>
      <c r="L41" s="129" t="str">
        <f t="shared" si="5"/>
        <v/>
      </c>
      <c r="M41" s="130" t="str">
        <f t="shared" si="5"/>
        <v/>
      </c>
      <c r="N41" s="131" t="str">
        <f t="shared" si="6"/>
        <v/>
      </c>
      <c r="O41" s="132" t="str">
        <f t="shared" si="7"/>
        <v/>
      </c>
      <c r="P41" s="129" t="str">
        <f t="shared" si="8"/>
        <v/>
      </c>
      <c r="Q41" s="132" t="str">
        <f t="shared" si="9"/>
        <v/>
      </c>
      <c r="R41" s="326">
        <f t="shared" si="10"/>
        <v>0</v>
      </c>
      <c r="S41" s="327"/>
      <c r="T41" s="326">
        <f t="shared" si="11"/>
        <v>0</v>
      </c>
      <c r="U41" s="327"/>
      <c r="V41" s="326">
        <f t="shared" si="12"/>
        <v>0</v>
      </c>
      <c r="W41" s="328"/>
      <c r="X41" s="181"/>
      <c r="Y41" s="134">
        <f t="shared" si="13"/>
        <v>0</v>
      </c>
      <c r="Z41" s="135" t="str">
        <f t="shared" si="14"/>
        <v/>
      </c>
      <c r="AB41" s="37">
        <f t="shared" si="15"/>
        <v>-7</v>
      </c>
      <c r="AC41" s="37">
        <f t="shared" si="16"/>
        <v>0</v>
      </c>
      <c r="AD41" s="37">
        <f t="shared" si="17"/>
        <v>-8</v>
      </c>
      <c r="AE41" s="37">
        <f t="shared" si="16"/>
        <v>0</v>
      </c>
      <c r="AF41" s="37">
        <f t="shared" si="18"/>
        <v>0</v>
      </c>
      <c r="AG41" s="37"/>
      <c r="AH41" s="136"/>
    </row>
    <row r="42" spans="1:34" ht="17.5" customHeight="1">
      <c r="A42" s="166" t="s">
        <v>118</v>
      </c>
      <c r="B42" s="126"/>
      <c r="C42" s="127"/>
      <c r="D42" s="169">
        <f t="shared" si="0"/>
        <v>0</v>
      </c>
      <c r="E42" s="169">
        <f t="shared" si="1"/>
        <v>0</v>
      </c>
      <c r="F42" s="170" t="str">
        <f t="shared" si="2"/>
        <v/>
      </c>
      <c r="G42" s="171" t="str">
        <f t="shared" si="2"/>
        <v/>
      </c>
      <c r="H42" s="173"/>
      <c r="I42" s="174"/>
      <c r="J42" s="190">
        <f t="shared" si="3"/>
        <v>0</v>
      </c>
      <c r="K42" s="190">
        <f t="shared" si="4"/>
        <v>0</v>
      </c>
      <c r="L42" s="129" t="str">
        <f t="shared" si="5"/>
        <v/>
      </c>
      <c r="M42" s="130" t="str">
        <f t="shared" si="5"/>
        <v/>
      </c>
      <c r="N42" s="131" t="str">
        <f t="shared" si="6"/>
        <v/>
      </c>
      <c r="O42" s="132" t="str">
        <f t="shared" si="7"/>
        <v/>
      </c>
      <c r="P42" s="129" t="str">
        <f t="shared" si="8"/>
        <v/>
      </c>
      <c r="Q42" s="132" t="str">
        <f t="shared" si="9"/>
        <v/>
      </c>
      <c r="R42" s="326">
        <f t="shared" si="10"/>
        <v>0</v>
      </c>
      <c r="S42" s="327"/>
      <c r="T42" s="326">
        <f t="shared" si="11"/>
        <v>0</v>
      </c>
      <c r="U42" s="327"/>
      <c r="V42" s="326">
        <f t="shared" si="12"/>
        <v>0</v>
      </c>
      <c r="W42" s="328"/>
      <c r="X42" s="181"/>
      <c r="Y42" s="134">
        <f t="shared" si="13"/>
        <v>0</v>
      </c>
      <c r="Z42" s="135" t="str">
        <f t="shared" si="14"/>
        <v/>
      </c>
      <c r="AB42" s="37">
        <f t="shared" si="15"/>
        <v>-7</v>
      </c>
      <c r="AC42" s="37">
        <f t="shared" si="16"/>
        <v>0</v>
      </c>
      <c r="AD42" s="37">
        <f t="shared" si="17"/>
        <v>-8</v>
      </c>
      <c r="AE42" s="37">
        <f t="shared" si="16"/>
        <v>0</v>
      </c>
      <c r="AF42" s="37">
        <f t="shared" si="18"/>
        <v>0</v>
      </c>
      <c r="AG42" s="37"/>
      <c r="AH42" s="136"/>
    </row>
    <row r="43" spans="1:34" ht="17.5" customHeight="1">
      <c r="A43" s="166" t="s">
        <v>119</v>
      </c>
      <c r="B43" s="126">
        <v>10</v>
      </c>
      <c r="C43" s="127">
        <v>0</v>
      </c>
      <c r="D43" s="169">
        <f t="shared" si="0"/>
        <v>10</v>
      </c>
      <c r="E43" s="169">
        <f t="shared" si="1"/>
        <v>0</v>
      </c>
      <c r="F43" s="170">
        <f t="shared" si="2"/>
        <v>10</v>
      </c>
      <c r="G43" s="171">
        <f t="shared" si="2"/>
        <v>0</v>
      </c>
      <c r="H43" s="173">
        <v>19</v>
      </c>
      <c r="I43" s="174">
        <v>0</v>
      </c>
      <c r="J43" s="190">
        <f t="shared" si="3"/>
        <v>19</v>
      </c>
      <c r="K43" s="190">
        <f t="shared" si="4"/>
        <v>0</v>
      </c>
      <c r="L43" s="129">
        <f t="shared" si="5"/>
        <v>19</v>
      </c>
      <c r="M43" s="130">
        <f t="shared" si="5"/>
        <v>0</v>
      </c>
      <c r="N43" s="131">
        <f t="shared" si="6"/>
        <v>10</v>
      </c>
      <c r="O43" s="132">
        <f t="shared" si="7"/>
        <v>0</v>
      </c>
      <c r="P43" s="129">
        <f t="shared" si="8"/>
        <v>19</v>
      </c>
      <c r="Q43" s="132">
        <f t="shared" si="9"/>
        <v>0</v>
      </c>
      <c r="R43" s="326">
        <f t="shared" si="10"/>
        <v>10</v>
      </c>
      <c r="S43" s="327"/>
      <c r="T43" s="326">
        <f t="shared" si="11"/>
        <v>19</v>
      </c>
      <c r="U43" s="327"/>
      <c r="V43" s="326">
        <f t="shared" si="12"/>
        <v>9</v>
      </c>
      <c r="W43" s="328"/>
      <c r="X43" s="181">
        <v>1</v>
      </c>
      <c r="Y43" s="134">
        <f t="shared" si="13"/>
        <v>8</v>
      </c>
      <c r="Z43" s="135" t="str">
        <f t="shared" si="14"/>
        <v/>
      </c>
      <c r="AB43" s="37">
        <f t="shared" si="15"/>
        <v>1</v>
      </c>
      <c r="AC43" s="37">
        <f t="shared" si="16"/>
        <v>1</v>
      </c>
      <c r="AD43" s="37">
        <f t="shared" si="17"/>
        <v>0</v>
      </c>
      <c r="AE43" s="37">
        <f t="shared" si="16"/>
        <v>0</v>
      </c>
      <c r="AF43" s="37">
        <f t="shared" si="18"/>
        <v>1</v>
      </c>
      <c r="AG43" s="37"/>
      <c r="AH43" s="136"/>
    </row>
    <row r="44" spans="1:34" ht="17.5" customHeight="1">
      <c r="A44" s="166" t="s">
        <v>120</v>
      </c>
      <c r="B44" s="126">
        <v>10</v>
      </c>
      <c r="C44" s="127">
        <v>0</v>
      </c>
      <c r="D44" s="169">
        <f t="shared" si="0"/>
        <v>10</v>
      </c>
      <c r="E44" s="169">
        <f t="shared" si="1"/>
        <v>0</v>
      </c>
      <c r="F44" s="170">
        <f t="shared" si="2"/>
        <v>10</v>
      </c>
      <c r="G44" s="171">
        <f t="shared" si="2"/>
        <v>0</v>
      </c>
      <c r="H44" s="173">
        <v>19</v>
      </c>
      <c r="I44" s="174">
        <v>15</v>
      </c>
      <c r="J44" s="190">
        <f t="shared" si="3"/>
        <v>19</v>
      </c>
      <c r="K44" s="190">
        <f t="shared" si="4"/>
        <v>15</v>
      </c>
      <c r="L44" s="129">
        <f t="shared" si="5"/>
        <v>19</v>
      </c>
      <c r="M44" s="130">
        <f t="shared" si="5"/>
        <v>15</v>
      </c>
      <c r="N44" s="131">
        <f t="shared" si="6"/>
        <v>10</v>
      </c>
      <c r="O44" s="132">
        <f t="shared" si="7"/>
        <v>0</v>
      </c>
      <c r="P44" s="129">
        <f t="shared" si="8"/>
        <v>19</v>
      </c>
      <c r="Q44" s="132">
        <f t="shared" si="9"/>
        <v>0.25</v>
      </c>
      <c r="R44" s="340">
        <f t="shared" si="10"/>
        <v>10</v>
      </c>
      <c r="S44" s="341"/>
      <c r="T44" s="340">
        <f t="shared" si="11"/>
        <v>19.25</v>
      </c>
      <c r="U44" s="341"/>
      <c r="V44" s="340">
        <f t="shared" si="12"/>
        <v>9.25</v>
      </c>
      <c r="W44" s="342"/>
      <c r="X44" s="181">
        <v>1</v>
      </c>
      <c r="Y44" s="134">
        <f t="shared" si="13"/>
        <v>8.25</v>
      </c>
      <c r="Z44" s="135">
        <f t="shared" si="14"/>
        <v>0.25</v>
      </c>
      <c r="AB44" s="37">
        <f t="shared" si="15"/>
        <v>1.25</v>
      </c>
      <c r="AC44" s="37">
        <f t="shared" si="16"/>
        <v>1.25</v>
      </c>
      <c r="AD44" s="37">
        <f t="shared" si="17"/>
        <v>0.25</v>
      </c>
      <c r="AE44" s="37">
        <f t="shared" si="16"/>
        <v>0.25</v>
      </c>
      <c r="AF44" s="37">
        <f t="shared" si="18"/>
        <v>1</v>
      </c>
      <c r="AG44" s="37"/>
      <c r="AH44" s="136"/>
    </row>
    <row r="45" spans="1:34" ht="17.5" customHeight="1">
      <c r="A45" s="166" t="s">
        <v>121</v>
      </c>
      <c r="B45" s="126">
        <v>10</v>
      </c>
      <c r="C45" s="127">
        <v>0</v>
      </c>
      <c r="D45" s="169">
        <f t="shared" si="0"/>
        <v>10</v>
      </c>
      <c r="E45" s="169">
        <f t="shared" si="1"/>
        <v>0</v>
      </c>
      <c r="F45" s="170">
        <f t="shared" si="2"/>
        <v>10</v>
      </c>
      <c r="G45" s="171">
        <f t="shared" si="2"/>
        <v>0</v>
      </c>
      <c r="H45" s="173">
        <v>20</v>
      </c>
      <c r="I45" s="174">
        <v>0</v>
      </c>
      <c r="J45" s="190">
        <f t="shared" si="3"/>
        <v>20</v>
      </c>
      <c r="K45" s="190">
        <f t="shared" si="4"/>
        <v>0</v>
      </c>
      <c r="L45" s="129">
        <f t="shared" si="5"/>
        <v>20</v>
      </c>
      <c r="M45" s="130">
        <f t="shared" si="5"/>
        <v>0</v>
      </c>
      <c r="N45" s="131">
        <f t="shared" si="6"/>
        <v>10</v>
      </c>
      <c r="O45" s="132">
        <f t="shared" si="7"/>
        <v>0</v>
      </c>
      <c r="P45" s="129">
        <f t="shared" si="8"/>
        <v>20</v>
      </c>
      <c r="Q45" s="132">
        <f t="shared" si="9"/>
        <v>0</v>
      </c>
      <c r="R45" s="337">
        <f t="shared" si="10"/>
        <v>10</v>
      </c>
      <c r="S45" s="338"/>
      <c r="T45" s="337">
        <f t="shared" si="11"/>
        <v>20</v>
      </c>
      <c r="U45" s="338"/>
      <c r="V45" s="337">
        <f t="shared" si="12"/>
        <v>10</v>
      </c>
      <c r="W45" s="339"/>
      <c r="X45" s="181">
        <v>1</v>
      </c>
      <c r="Y45" s="134">
        <f t="shared" si="13"/>
        <v>9</v>
      </c>
      <c r="Z45" s="135">
        <f t="shared" si="14"/>
        <v>1</v>
      </c>
      <c r="AB45" s="37">
        <f t="shared" si="15"/>
        <v>2</v>
      </c>
      <c r="AC45" s="37">
        <f t="shared" si="16"/>
        <v>2</v>
      </c>
      <c r="AD45" s="37">
        <f t="shared" si="17"/>
        <v>1</v>
      </c>
      <c r="AE45" s="37">
        <f t="shared" si="16"/>
        <v>1</v>
      </c>
      <c r="AF45" s="37">
        <f t="shared" si="18"/>
        <v>1</v>
      </c>
      <c r="AG45" s="37"/>
      <c r="AH45" s="136"/>
    </row>
    <row r="46" spans="1:34" ht="17.5" customHeight="1">
      <c r="A46" s="166" t="s">
        <v>122</v>
      </c>
      <c r="B46" s="126">
        <v>10</v>
      </c>
      <c r="C46" s="127">
        <v>0</v>
      </c>
      <c r="D46" s="169">
        <f t="shared" si="0"/>
        <v>10</v>
      </c>
      <c r="E46" s="169">
        <f t="shared" si="1"/>
        <v>0</v>
      </c>
      <c r="F46" s="170">
        <f t="shared" ref="F46:G61" si="19">IF(B46="","",D46)</f>
        <v>10</v>
      </c>
      <c r="G46" s="171">
        <f t="shared" si="19"/>
        <v>0</v>
      </c>
      <c r="H46" s="167">
        <v>19</v>
      </c>
      <c r="I46" s="168">
        <v>30</v>
      </c>
      <c r="J46" s="190">
        <f t="shared" si="3"/>
        <v>19</v>
      </c>
      <c r="K46" s="190">
        <f t="shared" si="4"/>
        <v>30</v>
      </c>
      <c r="L46" s="129">
        <f t="shared" ref="L46:M61" si="20">IF(H46="","",J46)</f>
        <v>19</v>
      </c>
      <c r="M46" s="130">
        <f t="shared" si="20"/>
        <v>30</v>
      </c>
      <c r="N46" s="131">
        <f t="shared" si="6"/>
        <v>10</v>
      </c>
      <c r="O46" s="132">
        <f t="shared" si="7"/>
        <v>0</v>
      </c>
      <c r="P46" s="129">
        <f t="shared" si="8"/>
        <v>19</v>
      </c>
      <c r="Q46" s="132">
        <f t="shared" si="9"/>
        <v>0.5</v>
      </c>
      <c r="R46" s="326">
        <f t="shared" si="10"/>
        <v>10</v>
      </c>
      <c r="S46" s="327"/>
      <c r="T46" s="326">
        <f t="shared" si="11"/>
        <v>19.5</v>
      </c>
      <c r="U46" s="327"/>
      <c r="V46" s="326">
        <f t="shared" si="12"/>
        <v>9.5</v>
      </c>
      <c r="W46" s="328"/>
      <c r="X46" s="181">
        <v>1</v>
      </c>
      <c r="Y46" s="134">
        <f t="shared" si="13"/>
        <v>8.5</v>
      </c>
      <c r="Z46" s="135">
        <f t="shared" si="14"/>
        <v>0.5</v>
      </c>
      <c r="AB46" s="37">
        <f t="shared" si="15"/>
        <v>1.5</v>
      </c>
      <c r="AC46" s="37">
        <f t="shared" ref="AC46:AC61" si="21">IF(AB46&lt;0,0,AB46)</f>
        <v>1.5</v>
      </c>
      <c r="AD46" s="37">
        <f t="shared" si="17"/>
        <v>0.5</v>
      </c>
      <c r="AE46" s="37">
        <f t="shared" ref="AE46:AE61" si="22">IF(AD46&lt;0,0,AD46)</f>
        <v>0.5</v>
      </c>
      <c r="AF46" s="37">
        <f t="shared" si="18"/>
        <v>1</v>
      </c>
      <c r="AG46" s="37"/>
      <c r="AH46" s="136"/>
    </row>
    <row r="47" spans="1:34" ht="17.5" customHeight="1">
      <c r="A47" s="166" t="s">
        <v>123</v>
      </c>
      <c r="B47" s="146"/>
      <c r="C47" s="147"/>
      <c r="D47" s="191">
        <f t="shared" si="0"/>
        <v>0</v>
      </c>
      <c r="E47" s="191">
        <f t="shared" si="1"/>
        <v>0</v>
      </c>
      <c r="F47" s="192" t="str">
        <f t="shared" si="19"/>
        <v/>
      </c>
      <c r="G47" s="193" t="str">
        <f t="shared" si="19"/>
        <v/>
      </c>
      <c r="H47" s="194"/>
      <c r="I47" s="195"/>
      <c r="J47" s="196">
        <f t="shared" si="3"/>
        <v>0</v>
      </c>
      <c r="K47" s="196">
        <f t="shared" si="4"/>
        <v>0</v>
      </c>
      <c r="L47" s="197" t="str">
        <f t="shared" si="20"/>
        <v/>
      </c>
      <c r="M47" s="198" t="str">
        <f t="shared" si="20"/>
        <v/>
      </c>
      <c r="N47" s="199" t="str">
        <f t="shared" si="6"/>
        <v/>
      </c>
      <c r="O47" s="200" t="str">
        <f t="shared" si="7"/>
        <v/>
      </c>
      <c r="P47" s="197" t="str">
        <f t="shared" si="8"/>
        <v/>
      </c>
      <c r="Q47" s="200" t="str">
        <f t="shared" si="9"/>
        <v/>
      </c>
      <c r="R47" s="361">
        <f t="shared" si="10"/>
        <v>0</v>
      </c>
      <c r="S47" s="362"/>
      <c r="T47" s="361">
        <f t="shared" si="11"/>
        <v>0</v>
      </c>
      <c r="U47" s="362"/>
      <c r="V47" s="361">
        <f t="shared" si="12"/>
        <v>0</v>
      </c>
      <c r="W47" s="363"/>
      <c r="X47" s="201"/>
      <c r="Y47" s="202">
        <f t="shared" si="13"/>
        <v>0</v>
      </c>
      <c r="Z47" s="203" t="str">
        <f t="shared" si="14"/>
        <v/>
      </c>
      <c r="AA47" s="4" t="s">
        <v>155</v>
      </c>
      <c r="AB47" s="37">
        <f t="shared" si="15"/>
        <v>-7</v>
      </c>
      <c r="AC47" s="37">
        <f t="shared" si="21"/>
        <v>0</v>
      </c>
      <c r="AD47" s="37">
        <f t="shared" si="17"/>
        <v>-8</v>
      </c>
      <c r="AE47" s="37">
        <f t="shared" si="22"/>
        <v>0</v>
      </c>
      <c r="AF47" s="37">
        <f t="shared" si="18"/>
        <v>0</v>
      </c>
      <c r="AG47" s="37"/>
      <c r="AH47" s="136"/>
    </row>
    <row r="48" spans="1:34" ht="17.5" customHeight="1">
      <c r="A48" s="166" t="s">
        <v>124</v>
      </c>
      <c r="B48" s="126"/>
      <c r="C48" s="127"/>
      <c r="D48" s="169">
        <f t="shared" si="0"/>
        <v>0</v>
      </c>
      <c r="E48" s="169">
        <f t="shared" si="1"/>
        <v>0</v>
      </c>
      <c r="F48" s="170" t="str">
        <f t="shared" si="19"/>
        <v/>
      </c>
      <c r="G48" s="171" t="str">
        <f t="shared" si="19"/>
        <v/>
      </c>
      <c r="H48" s="167"/>
      <c r="I48" s="168"/>
      <c r="J48" s="190">
        <f t="shared" si="3"/>
        <v>0</v>
      </c>
      <c r="K48" s="190">
        <f t="shared" si="4"/>
        <v>0</v>
      </c>
      <c r="L48" s="129" t="str">
        <f t="shared" si="20"/>
        <v/>
      </c>
      <c r="M48" s="130" t="str">
        <f t="shared" si="20"/>
        <v/>
      </c>
      <c r="N48" s="131" t="str">
        <f t="shared" si="6"/>
        <v/>
      </c>
      <c r="O48" s="132" t="str">
        <f t="shared" si="7"/>
        <v/>
      </c>
      <c r="P48" s="129" t="str">
        <f t="shared" si="8"/>
        <v/>
      </c>
      <c r="Q48" s="132" t="str">
        <f t="shared" si="9"/>
        <v/>
      </c>
      <c r="R48" s="326">
        <f t="shared" si="10"/>
        <v>0</v>
      </c>
      <c r="S48" s="327"/>
      <c r="T48" s="326">
        <f t="shared" si="11"/>
        <v>0</v>
      </c>
      <c r="U48" s="327"/>
      <c r="V48" s="326">
        <f t="shared" si="12"/>
        <v>0</v>
      </c>
      <c r="W48" s="328"/>
      <c r="X48" s="181"/>
      <c r="Y48" s="134">
        <f t="shared" si="13"/>
        <v>0</v>
      </c>
      <c r="Z48" s="135" t="str">
        <f t="shared" si="14"/>
        <v/>
      </c>
      <c r="AA48" s="154"/>
      <c r="AB48" s="37">
        <f t="shared" si="15"/>
        <v>-7</v>
      </c>
      <c r="AC48" s="37">
        <f t="shared" si="21"/>
        <v>0</v>
      </c>
      <c r="AD48" s="37">
        <f t="shared" si="17"/>
        <v>-8</v>
      </c>
      <c r="AE48" s="37">
        <f t="shared" si="22"/>
        <v>0</v>
      </c>
      <c r="AF48" s="37">
        <f t="shared" si="18"/>
        <v>0</v>
      </c>
      <c r="AG48" s="37"/>
      <c r="AH48" s="136"/>
    </row>
    <row r="49" spans="1:34" ht="17.5" customHeight="1">
      <c r="A49" s="166" t="s">
        <v>125</v>
      </c>
      <c r="B49" s="126"/>
      <c r="C49" s="127"/>
      <c r="D49" s="169">
        <f t="shared" si="0"/>
        <v>0</v>
      </c>
      <c r="E49" s="169">
        <f t="shared" si="1"/>
        <v>0</v>
      </c>
      <c r="F49" s="170" t="str">
        <f t="shared" si="19"/>
        <v/>
      </c>
      <c r="G49" s="171" t="str">
        <f t="shared" si="19"/>
        <v/>
      </c>
      <c r="H49" s="167"/>
      <c r="I49" s="168"/>
      <c r="J49" s="190">
        <f t="shared" si="3"/>
        <v>0</v>
      </c>
      <c r="K49" s="190">
        <f t="shared" si="4"/>
        <v>0</v>
      </c>
      <c r="L49" s="129" t="str">
        <f t="shared" si="20"/>
        <v/>
      </c>
      <c r="M49" s="130" t="str">
        <f t="shared" si="20"/>
        <v/>
      </c>
      <c r="N49" s="131" t="str">
        <f t="shared" si="6"/>
        <v/>
      </c>
      <c r="O49" s="132" t="str">
        <f t="shared" si="7"/>
        <v/>
      </c>
      <c r="P49" s="129" t="str">
        <f t="shared" si="8"/>
        <v/>
      </c>
      <c r="Q49" s="132" t="str">
        <f t="shared" si="9"/>
        <v/>
      </c>
      <c r="R49" s="326">
        <f t="shared" si="10"/>
        <v>0</v>
      </c>
      <c r="S49" s="327"/>
      <c r="T49" s="326">
        <f t="shared" si="11"/>
        <v>0</v>
      </c>
      <c r="U49" s="327"/>
      <c r="V49" s="326">
        <f t="shared" si="12"/>
        <v>0</v>
      </c>
      <c r="W49" s="328"/>
      <c r="X49" s="181"/>
      <c r="Y49" s="134">
        <f t="shared" si="13"/>
        <v>0</v>
      </c>
      <c r="Z49" s="135" t="str">
        <f t="shared" si="14"/>
        <v/>
      </c>
      <c r="AA49" s="154"/>
      <c r="AB49" s="37">
        <f t="shared" si="15"/>
        <v>-7</v>
      </c>
      <c r="AC49" s="37">
        <f t="shared" si="21"/>
        <v>0</v>
      </c>
      <c r="AD49" s="37">
        <f t="shared" si="17"/>
        <v>-8</v>
      </c>
      <c r="AE49" s="37">
        <f t="shared" si="22"/>
        <v>0</v>
      </c>
      <c r="AF49" s="37">
        <f t="shared" si="18"/>
        <v>0</v>
      </c>
      <c r="AG49" s="37"/>
      <c r="AH49" s="136"/>
    </row>
    <row r="50" spans="1:34" ht="17.5" customHeight="1">
      <c r="A50" s="166" t="s">
        <v>126</v>
      </c>
      <c r="B50" s="126">
        <v>10</v>
      </c>
      <c r="C50" s="127">
        <v>0</v>
      </c>
      <c r="D50" s="169">
        <f>IF(AND(C50&gt;=46,C50&lt;=59),B50+1,B50)</f>
        <v>10</v>
      </c>
      <c r="E50" s="169">
        <f>IF(C50&gt;0,VLOOKUP(C50,$A$7:$H$10,7,TRUE),0)</f>
        <v>0</v>
      </c>
      <c r="F50" s="170">
        <f>IF(B50="","",D50)</f>
        <v>10</v>
      </c>
      <c r="G50" s="171">
        <f>IF(C50="","",E50)</f>
        <v>0</v>
      </c>
      <c r="H50" s="167">
        <v>20</v>
      </c>
      <c r="I50" s="168">
        <v>0</v>
      </c>
      <c r="J50" s="190">
        <f t="shared" si="3"/>
        <v>20</v>
      </c>
      <c r="K50" s="190">
        <f>VLOOKUP(I50,$A$15:$H$18,7,TRUE)</f>
        <v>0</v>
      </c>
      <c r="L50" s="129">
        <f t="shared" si="20"/>
        <v>20</v>
      </c>
      <c r="M50" s="130">
        <f>IF(I50="","",K50)</f>
        <v>0</v>
      </c>
      <c r="N50" s="131">
        <f t="shared" si="6"/>
        <v>10</v>
      </c>
      <c r="O50" s="132">
        <f t="shared" si="7"/>
        <v>0</v>
      </c>
      <c r="P50" s="129">
        <f t="shared" si="8"/>
        <v>20</v>
      </c>
      <c r="Q50" s="132">
        <f t="shared" si="9"/>
        <v>0</v>
      </c>
      <c r="R50" s="326">
        <f t="shared" si="10"/>
        <v>10</v>
      </c>
      <c r="S50" s="327"/>
      <c r="T50" s="326">
        <f t="shared" si="11"/>
        <v>20</v>
      </c>
      <c r="U50" s="327"/>
      <c r="V50" s="326">
        <f t="shared" si="12"/>
        <v>10</v>
      </c>
      <c r="W50" s="328"/>
      <c r="X50" s="181">
        <v>1</v>
      </c>
      <c r="Y50" s="134">
        <f t="shared" si="13"/>
        <v>9</v>
      </c>
      <c r="Z50" s="135">
        <f t="shared" si="14"/>
        <v>1</v>
      </c>
      <c r="AB50" s="37">
        <f t="shared" si="15"/>
        <v>2</v>
      </c>
      <c r="AC50" s="37">
        <f t="shared" si="21"/>
        <v>2</v>
      </c>
      <c r="AD50" s="37">
        <f t="shared" si="17"/>
        <v>1</v>
      </c>
      <c r="AE50" s="37">
        <f t="shared" si="22"/>
        <v>1</v>
      </c>
      <c r="AF50" s="37">
        <f t="shared" si="18"/>
        <v>1</v>
      </c>
      <c r="AG50" s="37"/>
      <c r="AH50" s="136"/>
    </row>
    <row r="51" spans="1:34" ht="17.5" customHeight="1">
      <c r="A51" s="166" t="s">
        <v>127</v>
      </c>
      <c r="B51" s="126">
        <v>10</v>
      </c>
      <c r="C51" s="127">
        <v>0</v>
      </c>
      <c r="D51" s="169">
        <f>IF(AND(C51&gt;=46,C51&lt;=59),B51+1,B51)</f>
        <v>10</v>
      </c>
      <c r="E51" s="169">
        <f>IF(C51&gt;0,VLOOKUP(C51,$A$7:$H$10,7,TRUE),0)</f>
        <v>0</v>
      </c>
      <c r="F51" s="170">
        <f>IF(B51="","",D51)</f>
        <v>10</v>
      </c>
      <c r="G51" s="171">
        <f>IF(C51="","",E51)</f>
        <v>0</v>
      </c>
      <c r="H51" s="167">
        <v>19</v>
      </c>
      <c r="I51" s="168">
        <v>30</v>
      </c>
      <c r="J51" s="190">
        <f t="shared" si="3"/>
        <v>19</v>
      </c>
      <c r="K51" s="190">
        <f>VLOOKUP(I51,$A$15:$H$18,7,TRUE)</f>
        <v>30</v>
      </c>
      <c r="L51" s="129">
        <f t="shared" si="20"/>
        <v>19</v>
      </c>
      <c r="M51" s="130">
        <f>IF(I51="","",K51)</f>
        <v>30</v>
      </c>
      <c r="N51" s="131">
        <f t="shared" si="6"/>
        <v>10</v>
      </c>
      <c r="O51" s="132">
        <f t="shared" si="7"/>
        <v>0</v>
      </c>
      <c r="P51" s="129">
        <f t="shared" si="8"/>
        <v>19</v>
      </c>
      <c r="Q51" s="132">
        <f t="shared" si="9"/>
        <v>0.5</v>
      </c>
      <c r="R51" s="340">
        <f t="shared" si="10"/>
        <v>10</v>
      </c>
      <c r="S51" s="341"/>
      <c r="T51" s="340">
        <f t="shared" si="11"/>
        <v>19.5</v>
      </c>
      <c r="U51" s="341"/>
      <c r="V51" s="340">
        <f t="shared" si="12"/>
        <v>9.5</v>
      </c>
      <c r="W51" s="342"/>
      <c r="X51" s="181">
        <v>1</v>
      </c>
      <c r="Y51" s="134">
        <f t="shared" si="13"/>
        <v>8.5</v>
      </c>
      <c r="Z51" s="135">
        <f t="shared" si="14"/>
        <v>0.5</v>
      </c>
      <c r="AB51" s="37">
        <f t="shared" si="15"/>
        <v>1.5</v>
      </c>
      <c r="AC51" s="37">
        <f t="shared" si="21"/>
        <v>1.5</v>
      </c>
      <c r="AD51" s="37">
        <f t="shared" si="17"/>
        <v>0.5</v>
      </c>
      <c r="AE51" s="37">
        <f t="shared" si="22"/>
        <v>0.5</v>
      </c>
      <c r="AF51" s="37">
        <f t="shared" si="18"/>
        <v>1</v>
      </c>
      <c r="AG51" s="37"/>
      <c r="AH51" s="136"/>
    </row>
    <row r="52" spans="1:34" ht="17.5" customHeight="1">
      <c r="A52" s="166" t="s">
        <v>128</v>
      </c>
      <c r="B52" s="126"/>
      <c r="C52" s="127"/>
      <c r="D52" s="169">
        <f>IF(AND(C52&gt;=46,C52&lt;=59),B52+1,B52)</f>
        <v>0</v>
      </c>
      <c r="E52" s="169">
        <f>IF(C52&gt;0,VLOOKUP(C52,$A$7:$H$10,7,TRUE),0)</f>
        <v>0</v>
      </c>
      <c r="F52" s="170" t="str">
        <f t="shared" si="19"/>
        <v/>
      </c>
      <c r="G52" s="171" t="str">
        <f>IF(C52="","",E52)</f>
        <v/>
      </c>
      <c r="H52" s="167"/>
      <c r="I52" s="168"/>
      <c r="J52" s="190">
        <f t="shared" si="3"/>
        <v>0</v>
      </c>
      <c r="K52" s="190">
        <f t="shared" si="4"/>
        <v>0</v>
      </c>
      <c r="L52" s="129" t="str">
        <f t="shared" si="20"/>
        <v/>
      </c>
      <c r="M52" s="130" t="str">
        <f t="shared" si="20"/>
        <v/>
      </c>
      <c r="N52" s="131" t="str">
        <f t="shared" si="6"/>
        <v/>
      </c>
      <c r="O52" s="132" t="str">
        <f t="shared" si="7"/>
        <v/>
      </c>
      <c r="P52" s="129" t="str">
        <f t="shared" si="8"/>
        <v/>
      </c>
      <c r="Q52" s="132" t="str">
        <f t="shared" si="9"/>
        <v/>
      </c>
      <c r="R52" s="337">
        <f t="shared" si="10"/>
        <v>0</v>
      </c>
      <c r="S52" s="338"/>
      <c r="T52" s="337">
        <f t="shared" si="11"/>
        <v>0</v>
      </c>
      <c r="U52" s="338"/>
      <c r="V52" s="337">
        <f t="shared" si="12"/>
        <v>0</v>
      </c>
      <c r="W52" s="339"/>
      <c r="X52" s="181"/>
      <c r="Y52" s="134">
        <f t="shared" si="13"/>
        <v>0</v>
      </c>
      <c r="Z52" s="135" t="str">
        <f t="shared" si="14"/>
        <v/>
      </c>
      <c r="AB52" s="37">
        <f t="shared" si="15"/>
        <v>-7</v>
      </c>
      <c r="AC52" s="37">
        <f t="shared" si="21"/>
        <v>0</v>
      </c>
      <c r="AD52" s="37">
        <f t="shared" si="17"/>
        <v>-8</v>
      </c>
      <c r="AE52" s="37">
        <f t="shared" si="22"/>
        <v>0</v>
      </c>
      <c r="AF52" s="37">
        <f t="shared" si="18"/>
        <v>0</v>
      </c>
      <c r="AG52" s="37"/>
      <c r="AH52" s="136"/>
    </row>
    <row r="53" spans="1:34" ht="17.5" customHeight="1">
      <c r="A53" s="166" t="s">
        <v>129</v>
      </c>
      <c r="B53" s="126">
        <v>10</v>
      </c>
      <c r="C53" s="127">
        <v>0</v>
      </c>
      <c r="D53" s="169">
        <f t="shared" si="0"/>
        <v>10</v>
      </c>
      <c r="E53" s="169">
        <f t="shared" si="1"/>
        <v>0</v>
      </c>
      <c r="F53" s="170">
        <f t="shared" si="19"/>
        <v>10</v>
      </c>
      <c r="G53" s="171">
        <f t="shared" si="19"/>
        <v>0</v>
      </c>
      <c r="H53" s="167">
        <v>19</v>
      </c>
      <c r="I53" s="168">
        <v>30</v>
      </c>
      <c r="J53" s="190">
        <f t="shared" si="3"/>
        <v>19</v>
      </c>
      <c r="K53" s="190">
        <f>VLOOKUP(I53,$A$15:$H$18,7,TRUE)</f>
        <v>30</v>
      </c>
      <c r="L53" s="129">
        <f t="shared" si="20"/>
        <v>19</v>
      </c>
      <c r="M53" s="130">
        <f>IF(I53="","",K53)</f>
        <v>30</v>
      </c>
      <c r="N53" s="131">
        <f t="shared" si="6"/>
        <v>10</v>
      </c>
      <c r="O53" s="132">
        <f t="shared" si="7"/>
        <v>0</v>
      </c>
      <c r="P53" s="129">
        <f t="shared" si="8"/>
        <v>19</v>
      </c>
      <c r="Q53" s="132">
        <f t="shared" si="9"/>
        <v>0.5</v>
      </c>
      <c r="R53" s="326">
        <f t="shared" si="10"/>
        <v>10</v>
      </c>
      <c r="S53" s="327"/>
      <c r="T53" s="326">
        <f t="shared" si="11"/>
        <v>19.5</v>
      </c>
      <c r="U53" s="327"/>
      <c r="V53" s="326">
        <f t="shared" si="12"/>
        <v>9.5</v>
      </c>
      <c r="W53" s="328"/>
      <c r="X53" s="181">
        <v>1</v>
      </c>
      <c r="Y53" s="134">
        <f t="shared" si="13"/>
        <v>8.5</v>
      </c>
      <c r="Z53" s="135">
        <f t="shared" si="14"/>
        <v>0.5</v>
      </c>
      <c r="AB53" s="37">
        <f t="shared" si="15"/>
        <v>1.5</v>
      </c>
      <c r="AC53" s="37">
        <f t="shared" si="21"/>
        <v>1.5</v>
      </c>
      <c r="AD53" s="37">
        <f t="shared" si="17"/>
        <v>0.5</v>
      </c>
      <c r="AE53" s="37">
        <f t="shared" si="22"/>
        <v>0.5</v>
      </c>
      <c r="AF53" s="37">
        <f t="shared" si="18"/>
        <v>1</v>
      </c>
      <c r="AG53" s="37"/>
      <c r="AH53" s="136"/>
    </row>
    <row r="54" spans="1:34" ht="17.5" customHeight="1">
      <c r="A54" s="166" t="s">
        <v>130</v>
      </c>
      <c r="B54" s="126">
        <v>10</v>
      </c>
      <c r="C54" s="127">
        <v>0</v>
      </c>
      <c r="D54" s="169">
        <f>IF(AND(C54&gt;=46,C54&lt;=59),B54+1,B54)</f>
        <v>10</v>
      </c>
      <c r="E54" s="169">
        <f>IF(C54&gt;0,VLOOKUP(C54,$A$7:$H$10,7,TRUE),0)</f>
        <v>0</v>
      </c>
      <c r="F54" s="170">
        <f t="shared" si="19"/>
        <v>10</v>
      </c>
      <c r="G54" s="171">
        <f>IF(C54="","",E54)</f>
        <v>0</v>
      </c>
      <c r="H54" s="167">
        <v>19</v>
      </c>
      <c r="I54" s="168">
        <v>30</v>
      </c>
      <c r="J54" s="190">
        <f t="shared" si="3"/>
        <v>19</v>
      </c>
      <c r="K54" s="190">
        <f>VLOOKUP(I54,$A$15:$H$18,7,TRUE)</f>
        <v>30</v>
      </c>
      <c r="L54" s="129">
        <f t="shared" si="20"/>
        <v>19</v>
      </c>
      <c r="M54" s="130">
        <f>IF(I54="","",K54)</f>
        <v>30</v>
      </c>
      <c r="N54" s="131">
        <f t="shared" si="6"/>
        <v>10</v>
      </c>
      <c r="O54" s="132">
        <f t="shared" si="7"/>
        <v>0</v>
      </c>
      <c r="P54" s="129">
        <f t="shared" si="8"/>
        <v>19</v>
      </c>
      <c r="Q54" s="132">
        <f t="shared" si="9"/>
        <v>0.5</v>
      </c>
      <c r="R54" s="326">
        <f t="shared" si="10"/>
        <v>10</v>
      </c>
      <c r="S54" s="327"/>
      <c r="T54" s="326">
        <f t="shared" si="11"/>
        <v>19.5</v>
      </c>
      <c r="U54" s="327"/>
      <c r="V54" s="326">
        <f t="shared" si="12"/>
        <v>9.5</v>
      </c>
      <c r="W54" s="328"/>
      <c r="X54" s="181">
        <v>1</v>
      </c>
      <c r="Y54" s="134">
        <f t="shared" si="13"/>
        <v>8.5</v>
      </c>
      <c r="Z54" s="135">
        <f t="shared" si="14"/>
        <v>0.5</v>
      </c>
      <c r="AA54" s="161"/>
      <c r="AB54" s="37">
        <f t="shared" si="15"/>
        <v>1.5</v>
      </c>
      <c r="AC54" s="37">
        <f t="shared" si="21"/>
        <v>1.5</v>
      </c>
      <c r="AD54" s="37">
        <f t="shared" si="17"/>
        <v>0.5</v>
      </c>
      <c r="AE54" s="37">
        <f t="shared" si="22"/>
        <v>0.5</v>
      </c>
      <c r="AF54" s="37">
        <f t="shared" si="18"/>
        <v>1</v>
      </c>
      <c r="AG54" s="37"/>
      <c r="AH54" s="136"/>
    </row>
    <row r="55" spans="1:34" ht="17.5" customHeight="1">
      <c r="A55" s="166" t="s">
        <v>131</v>
      </c>
      <c r="B55" s="126"/>
      <c r="C55" s="127"/>
      <c r="D55" s="169">
        <f t="shared" si="0"/>
        <v>0</v>
      </c>
      <c r="E55" s="169">
        <f t="shared" si="1"/>
        <v>0</v>
      </c>
      <c r="F55" s="170" t="str">
        <f t="shared" si="19"/>
        <v/>
      </c>
      <c r="G55" s="171" t="str">
        <f t="shared" si="19"/>
        <v/>
      </c>
      <c r="H55" s="167"/>
      <c r="I55" s="168"/>
      <c r="J55" s="190">
        <f t="shared" si="3"/>
        <v>0</v>
      </c>
      <c r="K55" s="190">
        <f t="shared" si="4"/>
        <v>0</v>
      </c>
      <c r="L55" s="129" t="str">
        <f t="shared" si="20"/>
        <v/>
      </c>
      <c r="M55" s="130" t="str">
        <f t="shared" si="20"/>
        <v/>
      </c>
      <c r="N55" s="131" t="str">
        <f t="shared" si="6"/>
        <v/>
      </c>
      <c r="O55" s="132" t="str">
        <f t="shared" si="7"/>
        <v/>
      </c>
      <c r="P55" s="129" t="str">
        <f t="shared" si="8"/>
        <v/>
      </c>
      <c r="Q55" s="132" t="str">
        <f t="shared" si="9"/>
        <v/>
      </c>
      <c r="R55" s="326">
        <f t="shared" si="10"/>
        <v>0</v>
      </c>
      <c r="S55" s="327"/>
      <c r="T55" s="326">
        <f t="shared" si="11"/>
        <v>0</v>
      </c>
      <c r="U55" s="327"/>
      <c r="V55" s="326">
        <f t="shared" si="12"/>
        <v>0</v>
      </c>
      <c r="W55" s="328"/>
      <c r="X55" s="181"/>
      <c r="Y55" s="134">
        <f t="shared" si="13"/>
        <v>0</v>
      </c>
      <c r="Z55" s="135" t="str">
        <f t="shared" si="14"/>
        <v/>
      </c>
      <c r="AB55" s="37">
        <f t="shared" si="15"/>
        <v>-7</v>
      </c>
      <c r="AC55" s="37">
        <f t="shared" si="21"/>
        <v>0</v>
      </c>
      <c r="AD55" s="37">
        <f t="shared" si="17"/>
        <v>-8</v>
      </c>
      <c r="AE55" s="37">
        <f t="shared" si="22"/>
        <v>0</v>
      </c>
      <c r="AF55" s="37">
        <f t="shared" si="18"/>
        <v>0</v>
      </c>
      <c r="AG55" s="37"/>
      <c r="AH55" s="136"/>
    </row>
    <row r="56" spans="1:34" ht="17.5" customHeight="1">
      <c r="A56" s="166" t="s">
        <v>132</v>
      </c>
      <c r="B56" s="126"/>
      <c r="C56" s="127"/>
      <c r="D56" s="169">
        <f t="shared" si="0"/>
        <v>0</v>
      </c>
      <c r="E56" s="169">
        <f t="shared" si="1"/>
        <v>0</v>
      </c>
      <c r="F56" s="170" t="str">
        <f t="shared" si="19"/>
        <v/>
      </c>
      <c r="G56" s="171" t="str">
        <f t="shared" si="19"/>
        <v/>
      </c>
      <c r="H56" s="167"/>
      <c r="I56" s="168"/>
      <c r="J56" s="190">
        <f t="shared" si="3"/>
        <v>0</v>
      </c>
      <c r="K56" s="190">
        <f t="shared" si="4"/>
        <v>0</v>
      </c>
      <c r="L56" s="129" t="str">
        <f t="shared" si="20"/>
        <v/>
      </c>
      <c r="M56" s="130" t="str">
        <f t="shared" si="20"/>
        <v/>
      </c>
      <c r="N56" s="131" t="str">
        <f t="shared" si="6"/>
        <v/>
      </c>
      <c r="O56" s="132" t="str">
        <f t="shared" si="7"/>
        <v/>
      </c>
      <c r="P56" s="129" t="str">
        <f t="shared" si="8"/>
        <v/>
      </c>
      <c r="Q56" s="132" t="str">
        <f t="shared" si="9"/>
        <v/>
      </c>
      <c r="R56" s="326">
        <f t="shared" si="10"/>
        <v>0</v>
      </c>
      <c r="S56" s="327"/>
      <c r="T56" s="326">
        <f t="shared" si="11"/>
        <v>0</v>
      </c>
      <c r="U56" s="327"/>
      <c r="V56" s="326">
        <f t="shared" si="12"/>
        <v>0</v>
      </c>
      <c r="W56" s="328"/>
      <c r="X56" s="181"/>
      <c r="Y56" s="134">
        <f t="shared" si="13"/>
        <v>0</v>
      </c>
      <c r="Z56" s="135" t="str">
        <f t="shared" si="14"/>
        <v/>
      </c>
      <c r="AB56" s="37">
        <f t="shared" si="15"/>
        <v>-7</v>
      </c>
      <c r="AC56" s="37">
        <f t="shared" si="21"/>
        <v>0</v>
      </c>
      <c r="AD56" s="37">
        <f t="shared" si="17"/>
        <v>-8</v>
      </c>
      <c r="AE56" s="37">
        <f t="shared" si="22"/>
        <v>0</v>
      </c>
      <c r="AF56" s="37">
        <f t="shared" si="18"/>
        <v>0</v>
      </c>
      <c r="AG56" s="37"/>
      <c r="AH56" s="136"/>
    </row>
    <row r="57" spans="1:34" ht="17.5" customHeight="1">
      <c r="A57" s="166" t="s">
        <v>133</v>
      </c>
      <c r="B57" s="126">
        <v>10</v>
      </c>
      <c r="C57" s="127">
        <v>0</v>
      </c>
      <c r="D57" s="169">
        <f t="shared" si="0"/>
        <v>10</v>
      </c>
      <c r="E57" s="169">
        <f t="shared" si="1"/>
        <v>0</v>
      </c>
      <c r="F57" s="170">
        <f t="shared" si="19"/>
        <v>10</v>
      </c>
      <c r="G57" s="171">
        <f t="shared" si="19"/>
        <v>0</v>
      </c>
      <c r="H57" s="173">
        <v>19</v>
      </c>
      <c r="I57" s="174">
        <v>30</v>
      </c>
      <c r="J57" s="190">
        <f t="shared" si="3"/>
        <v>19</v>
      </c>
      <c r="K57" s="190">
        <f t="shared" si="4"/>
        <v>30</v>
      </c>
      <c r="L57" s="129">
        <f t="shared" si="20"/>
        <v>19</v>
      </c>
      <c r="M57" s="130">
        <f t="shared" si="20"/>
        <v>30</v>
      </c>
      <c r="N57" s="131">
        <f t="shared" si="6"/>
        <v>10</v>
      </c>
      <c r="O57" s="132">
        <f t="shared" si="7"/>
        <v>0</v>
      </c>
      <c r="P57" s="129">
        <f t="shared" si="8"/>
        <v>19</v>
      </c>
      <c r="Q57" s="132">
        <f t="shared" si="9"/>
        <v>0.5</v>
      </c>
      <c r="R57" s="326">
        <f t="shared" si="10"/>
        <v>10</v>
      </c>
      <c r="S57" s="327"/>
      <c r="T57" s="326">
        <f t="shared" si="11"/>
        <v>19.5</v>
      </c>
      <c r="U57" s="327"/>
      <c r="V57" s="326">
        <f t="shared" si="12"/>
        <v>9.5</v>
      </c>
      <c r="W57" s="328"/>
      <c r="X57" s="181">
        <v>1</v>
      </c>
      <c r="Y57" s="134">
        <f t="shared" si="13"/>
        <v>8.5</v>
      </c>
      <c r="Z57" s="135">
        <f t="shared" si="14"/>
        <v>0.5</v>
      </c>
      <c r="AB57" s="37">
        <f t="shared" si="15"/>
        <v>1.5</v>
      </c>
      <c r="AC57" s="37">
        <f t="shared" si="21"/>
        <v>1.5</v>
      </c>
      <c r="AD57" s="37">
        <f t="shared" si="17"/>
        <v>0.5</v>
      </c>
      <c r="AE57" s="37">
        <f t="shared" si="22"/>
        <v>0.5</v>
      </c>
      <c r="AF57" s="37">
        <f t="shared" si="18"/>
        <v>1</v>
      </c>
      <c r="AG57" s="37"/>
      <c r="AH57" s="136"/>
    </row>
    <row r="58" spans="1:34" ht="17.5" customHeight="1">
      <c r="A58" s="166"/>
      <c r="B58" s="167"/>
      <c r="C58" s="168"/>
      <c r="D58" s="169">
        <f t="shared" si="0"/>
        <v>0</v>
      </c>
      <c r="E58" s="169">
        <f t="shared" si="1"/>
        <v>0</v>
      </c>
      <c r="F58" s="170" t="str">
        <f t="shared" si="19"/>
        <v/>
      </c>
      <c r="G58" s="171" t="str">
        <f t="shared" si="19"/>
        <v/>
      </c>
      <c r="H58" s="167"/>
      <c r="I58" s="168"/>
      <c r="J58" s="190">
        <f t="shared" si="3"/>
        <v>0</v>
      </c>
      <c r="K58" s="190">
        <f t="shared" si="4"/>
        <v>0</v>
      </c>
      <c r="L58" s="129" t="str">
        <f t="shared" si="20"/>
        <v/>
      </c>
      <c r="M58" s="130" t="str">
        <f t="shared" si="20"/>
        <v/>
      </c>
      <c r="N58" s="131" t="str">
        <f t="shared" si="6"/>
        <v/>
      </c>
      <c r="O58" s="132" t="str">
        <f t="shared" si="7"/>
        <v/>
      </c>
      <c r="P58" s="129" t="str">
        <f t="shared" si="8"/>
        <v/>
      </c>
      <c r="Q58" s="132" t="str">
        <f t="shared" si="9"/>
        <v/>
      </c>
      <c r="R58" s="340">
        <f t="shared" si="10"/>
        <v>0</v>
      </c>
      <c r="S58" s="341"/>
      <c r="T58" s="340">
        <f t="shared" si="11"/>
        <v>0</v>
      </c>
      <c r="U58" s="341"/>
      <c r="V58" s="340">
        <f t="shared" si="12"/>
        <v>0</v>
      </c>
      <c r="W58" s="342"/>
      <c r="X58" s="181"/>
      <c r="Y58" s="134">
        <f t="shared" si="13"/>
        <v>0</v>
      </c>
      <c r="Z58" s="135" t="str">
        <f t="shared" si="14"/>
        <v/>
      </c>
      <c r="AB58" s="37">
        <f t="shared" si="15"/>
        <v>-7</v>
      </c>
      <c r="AC58" s="37">
        <f t="shared" si="21"/>
        <v>0</v>
      </c>
      <c r="AD58" s="37">
        <f t="shared" si="17"/>
        <v>-8</v>
      </c>
      <c r="AE58" s="37">
        <f t="shared" si="22"/>
        <v>0</v>
      </c>
      <c r="AF58" s="37">
        <f t="shared" si="18"/>
        <v>0</v>
      </c>
      <c r="AG58" s="37"/>
      <c r="AH58" s="136"/>
    </row>
    <row r="59" spans="1:34" ht="17.5" customHeight="1">
      <c r="A59" s="166"/>
      <c r="B59" s="167"/>
      <c r="C59" s="168"/>
      <c r="D59" s="169">
        <f t="shared" si="0"/>
        <v>0</v>
      </c>
      <c r="E59" s="169">
        <f t="shared" si="1"/>
        <v>0</v>
      </c>
      <c r="F59" s="170" t="str">
        <f t="shared" si="19"/>
        <v/>
      </c>
      <c r="G59" s="171" t="str">
        <f t="shared" si="19"/>
        <v/>
      </c>
      <c r="H59" s="167"/>
      <c r="I59" s="168"/>
      <c r="J59" s="190">
        <f t="shared" si="3"/>
        <v>0</v>
      </c>
      <c r="K59" s="190">
        <f t="shared" si="4"/>
        <v>0</v>
      </c>
      <c r="L59" s="129" t="str">
        <f t="shared" si="20"/>
        <v/>
      </c>
      <c r="M59" s="130" t="str">
        <f t="shared" si="20"/>
        <v/>
      </c>
      <c r="N59" s="131" t="str">
        <f t="shared" si="6"/>
        <v/>
      </c>
      <c r="O59" s="132" t="str">
        <f t="shared" si="7"/>
        <v/>
      </c>
      <c r="P59" s="129" t="str">
        <f t="shared" si="8"/>
        <v/>
      </c>
      <c r="Q59" s="132" t="str">
        <f t="shared" si="9"/>
        <v/>
      </c>
      <c r="R59" s="326">
        <f t="shared" si="10"/>
        <v>0</v>
      </c>
      <c r="S59" s="327"/>
      <c r="T59" s="326">
        <f t="shared" si="11"/>
        <v>0</v>
      </c>
      <c r="U59" s="327"/>
      <c r="V59" s="326">
        <f t="shared" si="12"/>
        <v>0</v>
      </c>
      <c r="W59" s="328"/>
      <c r="X59" s="181"/>
      <c r="Y59" s="134">
        <f t="shared" si="13"/>
        <v>0</v>
      </c>
      <c r="Z59" s="135" t="str">
        <f t="shared" si="14"/>
        <v/>
      </c>
      <c r="AB59" s="37">
        <f t="shared" si="15"/>
        <v>-7</v>
      </c>
      <c r="AC59" s="37">
        <f t="shared" si="21"/>
        <v>0</v>
      </c>
      <c r="AD59" s="37">
        <f t="shared" si="17"/>
        <v>-8</v>
      </c>
      <c r="AE59" s="37">
        <f t="shared" si="22"/>
        <v>0</v>
      </c>
      <c r="AF59" s="37">
        <f t="shared" si="18"/>
        <v>0</v>
      </c>
      <c r="AG59" s="37"/>
      <c r="AH59" s="136"/>
    </row>
    <row r="60" spans="1:34" ht="17.5" customHeight="1">
      <c r="A60" s="166"/>
      <c r="B60" s="167"/>
      <c r="C60" s="168"/>
      <c r="D60" s="169">
        <f t="shared" si="0"/>
        <v>0</v>
      </c>
      <c r="E60" s="169">
        <f t="shared" si="1"/>
        <v>0</v>
      </c>
      <c r="F60" s="170" t="str">
        <f t="shared" si="19"/>
        <v/>
      </c>
      <c r="G60" s="171" t="str">
        <f t="shared" si="19"/>
        <v/>
      </c>
      <c r="H60" s="167"/>
      <c r="I60" s="168"/>
      <c r="J60" s="190">
        <f t="shared" si="3"/>
        <v>0</v>
      </c>
      <c r="K60" s="190">
        <f t="shared" si="4"/>
        <v>0</v>
      </c>
      <c r="L60" s="129" t="str">
        <f t="shared" si="20"/>
        <v/>
      </c>
      <c r="M60" s="130" t="str">
        <f t="shared" si="20"/>
        <v/>
      </c>
      <c r="N60" s="131" t="str">
        <f t="shared" si="6"/>
        <v/>
      </c>
      <c r="O60" s="132" t="str">
        <f t="shared" si="7"/>
        <v/>
      </c>
      <c r="P60" s="129" t="str">
        <f t="shared" si="8"/>
        <v/>
      </c>
      <c r="Q60" s="132" t="str">
        <f t="shared" si="9"/>
        <v/>
      </c>
      <c r="R60" s="326">
        <f t="shared" si="10"/>
        <v>0</v>
      </c>
      <c r="S60" s="327"/>
      <c r="T60" s="326">
        <f t="shared" si="11"/>
        <v>0</v>
      </c>
      <c r="U60" s="327"/>
      <c r="V60" s="326">
        <f t="shared" si="12"/>
        <v>0</v>
      </c>
      <c r="W60" s="328"/>
      <c r="X60" s="181"/>
      <c r="Y60" s="134">
        <f t="shared" si="13"/>
        <v>0</v>
      </c>
      <c r="Z60" s="135" t="str">
        <f t="shared" si="14"/>
        <v/>
      </c>
      <c r="AB60" s="37">
        <f t="shared" si="15"/>
        <v>-7</v>
      </c>
      <c r="AC60" s="37">
        <f t="shared" si="21"/>
        <v>0</v>
      </c>
      <c r="AD60" s="37">
        <f t="shared" si="17"/>
        <v>-8</v>
      </c>
      <c r="AE60" s="37">
        <f t="shared" si="22"/>
        <v>0</v>
      </c>
      <c r="AF60" s="37">
        <f t="shared" si="18"/>
        <v>0</v>
      </c>
      <c r="AG60" s="37"/>
      <c r="AH60" s="136"/>
    </row>
    <row r="61" spans="1:34" ht="17.5" customHeight="1" thickBot="1">
      <c r="A61" s="175"/>
      <c r="B61" s="176"/>
      <c r="C61" s="177"/>
      <c r="D61" s="178">
        <f t="shared" si="0"/>
        <v>0</v>
      </c>
      <c r="E61" s="178">
        <f t="shared" si="1"/>
        <v>0</v>
      </c>
      <c r="F61" s="179" t="str">
        <f t="shared" si="19"/>
        <v/>
      </c>
      <c r="G61" s="180" t="str">
        <f t="shared" si="19"/>
        <v/>
      </c>
      <c r="H61" s="176"/>
      <c r="I61" s="177"/>
      <c r="J61" s="163">
        <f t="shared" si="3"/>
        <v>0</v>
      </c>
      <c r="K61" s="163">
        <f t="shared" si="4"/>
        <v>0</v>
      </c>
      <c r="L61" s="164" t="str">
        <f t="shared" si="20"/>
        <v/>
      </c>
      <c r="M61" s="165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81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172.75</v>
      </c>
      <c r="W62" s="354"/>
      <c r="X62" s="138">
        <f>SUM(X30:X61)</f>
        <v>17</v>
      </c>
      <c r="Y62" s="139">
        <f>SUM(Y30:Y61)</f>
        <v>155.75</v>
      </c>
      <c r="Z62" s="140">
        <f>SUM(Z30:Z61)</f>
        <v>19.75</v>
      </c>
      <c r="AA62" s="154">
        <f>SUM(AA30:AA61)</f>
        <v>0.5</v>
      </c>
    </row>
    <row r="63" spans="1:34" ht="24" customHeight="1">
      <c r="X63" s="355" t="s">
        <v>137</v>
      </c>
      <c r="Y63" s="355"/>
      <c r="Z63" s="141">
        <f>Y62-Z62-Z67</f>
        <v>136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19.75</v>
      </c>
      <c r="AA65" s="143"/>
    </row>
    <row r="66" spans="24:27" ht="24" customHeight="1">
      <c r="X66" s="349" t="s">
        <v>140</v>
      </c>
      <c r="Y66" s="349"/>
      <c r="Z66" s="37">
        <f>AA62</f>
        <v>0.5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B3:C3"/>
    <mergeCell ref="S3:T3"/>
    <mergeCell ref="U3:V3"/>
    <mergeCell ref="X3:Y3"/>
    <mergeCell ref="A6:F6"/>
    <mergeCell ref="G6:H6"/>
    <mergeCell ref="R6:T7"/>
    <mergeCell ref="U6:W7"/>
    <mergeCell ref="X6:Y7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E8A9-CE8B-4643-B5C6-5BA39AD8B11A}">
  <sheetPr>
    <pageSetUpPr fitToPage="1"/>
  </sheetPr>
  <dimension ref="A1:AI70"/>
  <sheetViews>
    <sheetView zoomScaleNormal="100" workbookViewId="0">
      <selection activeCell="AR12" sqref="AR9:AR12"/>
    </sheetView>
  </sheetViews>
  <sheetFormatPr baseColWidth="10" defaultColWidth="9" defaultRowHeight="14"/>
  <cols>
    <col min="1" max="1" width="6.6640625" style="4" customWidth="1"/>
    <col min="2" max="3" width="6.6640625" style="2" customWidth="1"/>
    <col min="4" max="5" width="6.6640625" style="2" hidden="1" customWidth="1"/>
    <col min="6" max="6" width="6.6640625" style="2" customWidth="1"/>
    <col min="7" max="7" width="6.6640625" style="3" customWidth="1"/>
    <col min="8" max="9" width="6.6640625" style="2" customWidth="1"/>
    <col min="10" max="10" width="6.6640625" style="2" hidden="1" customWidth="1"/>
    <col min="11" max="11" width="6.6640625" style="4" hidden="1" customWidth="1"/>
    <col min="12" max="13" width="6.6640625" style="4" customWidth="1"/>
    <col min="14" max="17" width="6.6640625" style="4" hidden="1" customWidth="1"/>
    <col min="18" max="23" width="3.6640625" style="4" customWidth="1"/>
    <col min="24" max="24" width="6.6640625" style="4" customWidth="1"/>
    <col min="25" max="25" width="8.6640625" style="4" customWidth="1"/>
    <col min="26" max="26" width="9.1640625" style="4" bestFit="1" customWidth="1"/>
    <col min="27" max="27" width="6.33203125" style="4" customWidth="1"/>
    <col min="28" max="32" width="9" style="4" hidden="1" customWidth="1"/>
    <col min="33" max="33" width="2.6640625" style="4" customWidth="1"/>
    <col min="34" max="34" width="9" style="4" customWidth="1"/>
    <col min="35" max="35" width="14" style="4" customWidth="1"/>
    <col min="36" max="16384" width="9" style="4"/>
  </cols>
  <sheetData>
    <row r="1" spans="1:34" ht="26.25" customHeight="1">
      <c r="A1" s="1" t="s">
        <v>153</v>
      </c>
    </row>
    <row r="2" spans="1:34" ht="18" customHeight="1" thickBot="1">
      <c r="A2" s="5" t="s">
        <v>76</v>
      </c>
      <c r="H2" s="2" t="s">
        <v>146</v>
      </c>
      <c r="Z2" s="94"/>
    </row>
    <row r="3" spans="1:34" ht="24" customHeight="1" thickBot="1">
      <c r="A3" s="6" t="s">
        <v>0</v>
      </c>
      <c r="B3" s="243" t="s">
        <v>142</v>
      </c>
      <c r="C3" s="243"/>
      <c r="D3" s="95"/>
      <c r="E3" s="95"/>
      <c r="F3" s="96"/>
      <c r="G3" s="97" t="s">
        <v>77</v>
      </c>
      <c r="H3" s="102">
        <v>221000</v>
      </c>
      <c r="I3" s="99" t="s">
        <v>78</v>
      </c>
      <c r="J3" s="96"/>
      <c r="K3" s="100"/>
      <c r="L3" s="101" t="s">
        <v>79</v>
      </c>
      <c r="M3" s="102">
        <v>30000</v>
      </c>
      <c r="N3" s="103"/>
      <c r="O3" s="103"/>
      <c r="P3" s="103"/>
      <c r="Q3" s="103"/>
      <c r="R3" s="104" t="s">
        <v>78</v>
      </c>
      <c r="S3" s="244" t="s">
        <v>80</v>
      </c>
      <c r="T3" s="244"/>
      <c r="U3" s="245">
        <f>Z21*Z22</f>
        <v>0</v>
      </c>
      <c r="V3" s="245"/>
      <c r="W3" s="104" t="s">
        <v>78</v>
      </c>
      <c r="X3" s="246" t="s">
        <v>81</v>
      </c>
      <c r="Y3" s="246"/>
      <c r="Z3" s="105">
        <f>H3+M3+Z6+Z8+Z10+Z12</f>
        <v>296766</v>
      </c>
      <c r="AA3" s="106" t="s">
        <v>78</v>
      </c>
    </row>
    <row r="4" spans="1:34" ht="9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34" ht="18" customHeight="1" thickBot="1">
      <c r="A5" s="5" t="s">
        <v>1</v>
      </c>
      <c r="R5" s="5" t="s">
        <v>82</v>
      </c>
    </row>
    <row r="6" spans="1:34" ht="12" customHeight="1" thickBot="1">
      <c r="A6" s="247" t="s">
        <v>2</v>
      </c>
      <c r="B6" s="248"/>
      <c r="C6" s="248"/>
      <c r="D6" s="248"/>
      <c r="E6" s="248"/>
      <c r="F6" s="248"/>
      <c r="G6" s="249" t="s">
        <v>3</v>
      </c>
      <c r="H6" s="249"/>
      <c r="I6" s="108" t="s">
        <v>4</v>
      </c>
      <c r="J6" s="108"/>
      <c r="K6" s="108"/>
      <c r="L6" s="109"/>
      <c r="R6" s="250" t="s">
        <v>83</v>
      </c>
      <c r="S6" s="251"/>
      <c r="T6" s="251"/>
      <c r="U6" s="254">
        <f>ROUNDDOWN(H3/160,0)</f>
        <v>1381</v>
      </c>
      <c r="V6" s="254"/>
      <c r="W6" s="254"/>
      <c r="X6" s="251" t="s">
        <v>84</v>
      </c>
      <c r="Y6" s="251"/>
      <c r="Z6" s="256">
        <f>ROUNDUP(U6*Z64,0)</f>
        <v>0</v>
      </c>
      <c r="AA6" s="257"/>
    </row>
    <row r="7" spans="1:34" ht="12" customHeight="1">
      <c r="A7" s="12">
        <v>1</v>
      </c>
      <c r="B7" s="13" t="s">
        <v>5</v>
      </c>
      <c r="C7" s="14">
        <v>15</v>
      </c>
      <c r="D7" s="15"/>
      <c r="E7" s="16"/>
      <c r="F7" s="13" t="s">
        <v>6</v>
      </c>
      <c r="G7" s="260">
        <v>15</v>
      </c>
      <c r="H7" s="260"/>
      <c r="I7" s="261">
        <v>0.25</v>
      </c>
      <c r="J7" s="261"/>
      <c r="K7" s="261"/>
      <c r="L7" s="262"/>
      <c r="M7" s="37"/>
      <c r="N7" s="37"/>
      <c r="O7" s="37"/>
      <c r="P7" s="37"/>
      <c r="Q7" s="37"/>
      <c r="R7" s="252"/>
      <c r="S7" s="253"/>
      <c r="T7" s="253"/>
      <c r="U7" s="255"/>
      <c r="V7" s="255"/>
      <c r="W7" s="255"/>
      <c r="X7" s="253"/>
      <c r="Y7" s="253"/>
      <c r="Z7" s="258"/>
      <c r="AA7" s="259"/>
    </row>
    <row r="8" spans="1:34" ht="12" customHeight="1">
      <c r="A8" s="18">
        <v>16</v>
      </c>
      <c r="B8" s="19" t="s">
        <v>5</v>
      </c>
      <c r="C8" s="20">
        <v>30</v>
      </c>
      <c r="D8" s="21"/>
      <c r="E8" s="22"/>
      <c r="F8" s="19" t="s">
        <v>6</v>
      </c>
      <c r="G8" s="263">
        <v>30</v>
      </c>
      <c r="H8" s="263"/>
      <c r="I8" s="264">
        <v>0.5</v>
      </c>
      <c r="J8" s="264"/>
      <c r="K8" s="264"/>
      <c r="L8" s="265"/>
      <c r="M8" s="37"/>
      <c r="N8" s="37"/>
      <c r="O8" s="37"/>
      <c r="P8" s="37"/>
      <c r="Q8" s="37"/>
      <c r="R8" s="266" t="s">
        <v>85</v>
      </c>
      <c r="S8" s="267"/>
      <c r="T8" s="267"/>
      <c r="U8" s="255">
        <f>ROUNDUP(H3/160*1.25,0)</f>
        <v>1727</v>
      </c>
      <c r="V8" s="255"/>
      <c r="W8" s="255"/>
      <c r="X8" s="253" t="s">
        <v>86</v>
      </c>
      <c r="Y8" s="253"/>
      <c r="Z8" s="258">
        <f>ROUNDUP(U8*Z65,0)</f>
        <v>45766</v>
      </c>
      <c r="AA8" s="259"/>
      <c r="AH8" s="110"/>
    </row>
    <row r="9" spans="1:34" ht="12" customHeight="1">
      <c r="A9" s="18">
        <v>31</v>
      </c>
      <c r="B9" s="19" t="s">
        <v>5</v>
      </c>
      <c r="C9" s="20">
        <v>45</v>
      </c>
      <c r="D9" s="21"/>
      <c r="E9" s="22"/>
      <c r="F9" s="19" t="s">
        <v>6</v>
      </c>
      <c r="G9" s="263">
        <v>45</v>
      </c>
      <c r="H9" s="263"/>
      <c r="I9" s="264">
        <v>0.75</v>
      </c>
      <c r="J9" s="264"/>
      <c r="K9" s="264"/>
      <c r="L9" s="265"/>
      <c r="M9" s="37"/>
      <c r="N9" s="37"/>
      <c r="O9" s="37"/>
      <c r="P9" s="37"/>
      <c r="Q9" s="37"/>
      <c r="R9" s="266"/>
      <c r="S9" s="267"/>
      <c r="T9" s="267"/>
      <c r="U9" s="255"/>
      <c r="V9" s="255"/>
      <c r="W9" s="255"/>
      <c r="X9" s="253"/>
      <c r="Y9" s="253"/>
      <c r="Z9" s="258"/>
      <c r="AA9" s="259"/>
    </row>
    <row r="10" spans="1:34" ht="12" customHeight="1">
      <c r="A10" s="18">
        <v>46</v>
      </c>
      <c r="B10" s="19" t="s">
        <v>5</v>
      </c>
      <c r="C10" s="20">
        <v>59</v>
      </c>
      <c r="D10" s="21"/>
      <c r="E10" s="22"/>
      <c r="F10" s="19" t="s">
        <v>6</v>
      </c>
      <c r="G10" s="263">
        <v>0</v>
      </c>
      <c r="H10" s="263"/>
      <c r="I10" s="264">
        <v>1</v>
      </c>
      <c r="J10" s="264"/>
      <c r="K10" s="264"/>
      <c r="L10" s="265"/>
      <c r="M10" s="37"/>
      <c r="N10" s="37"/>
      <c r="O10" s="37"/>
      <c r="P10" s="37"/>
      <c r="Q10" s="37"/>
      <c r="R10" s="266" t="s">
        <v>87</v>
      </c>
      <c r="S10" s="267"/>
      <c r="T10" s="267"/>
      <c r="U10" s="255">
        <f>ROUNDUP(H3/160*0.25,0)</f>
        <v>346</v>
      </c>
      <c r="V10" s="255"/>
      <c r="W10" s="255"/>
      <c r="X10" s="253" t="s">
        <v>88</v>
      </c>
      <c r="Y10" s="253"/>
      <c r="Z10" s="258">
        <f>ROUNDUP(U10*Z66,0)</f>
        <v>0</v>
      </c>
      <c r="AA10" s="259"/>
      <c r="AB10" s="4">
        <f>Z6*Z8</f>
        <v>0</v>
      </c>
    </row>
    <row r="11" spans="1:34" ht="12" customHeight="1" thickBot="1">
      <c r="A11" s="23">
        <v>0</v>
      </c>
      <c r="B11" s="24" t="s">
        <v>7</v>
      </c>
      <c r="C11" s="25"/>
      <c r="D11" s="26"/>
      <c r="E11" s="27"/>
      <c r="F11" s="24"/>
      <c r="G11" s="268">
        <v>0</v>
      </c>
      <c r="H11" s="268"/>
      <c r="I11" s="269">
        <v>0</v>
      </c>
      <c r="J11" s="269"/>
      <c r="K11" s="269"/>
      <c r="L11" s="270"/>
      <c r="M11" s="37"/>
      <c r="N11" s="37"/>
      <c r="O11" s="37"/>
      <c r="P11" s="37"/>
      <c r="Q11" s="37"/>
      <c r="R11" s="266"/>
      <c r="S11" s="267"/>
      <c r="T11" s="267"/>
      <c r="U11" s="255"/>
      <c r="V11" s="255"/>
      <c r="W11" s="255"/>
      <c r="X11" s="253"/>
      <c r="Y11" s="253"/>
      <c r="Z11" s="258"/>
      <c r="AA11" s="259"/>
    </row>
    <row r="12" spans="1:34" ht="12" customHeight="1">
      <c r="A12" s="111"/>
      <c r="B12" s="112"/>
      <c r="C12" s="111"/>
      <c r="D12" s="113"/>
      <c r="E12" s="113"/>
      <c r="F12" s="112"/>
      <c r="G12" s="111"/>
      <c r="H12" s="111"/>
      <c r="I12" s="114"/>
      <c r="J12" s="114"/>
      <c r="K12" s="114"/>
      <c r="L12" s="114"/>
      <c r="M12" s="37"/>
      <c r="N12" s="37"/>
      <c r="O12" s="37"/>
      <c r="P12" s="37"/>
      <c r="Q12" s="37"/>
      <c r="R12" s="271" t="s">
        <v>89</v>
      </c>
      <c r="S12" s="272"/>
      <c r="T12" s="272"/>
      <c r="U12" s="275">
        <f>ROUNDUP(H3/160*1.35,0)</f>
        <v>1865</v>
      </c>
      <c r="V12" s="275"/>
      <c r="W12" s="275"/>
      <c r="X12" s="277" t="s">
        <v>88</v>
      </c>
      <c r="Y12" s="277"/>
      <c r="Z12" s="279">
        <f>ROUNDUP(U12*Z67,0)</f>
        <v>0</v>
      </c>
      <c r="AA12" s="280"/>
    </row>
    <row r="13" spans="1:34" ht="12" customHeight="1" thickBot="1">
      <c r="A13" s="3"/>
      <c r="C13" s="3"/>
      <c r="D13" s="3"/>
      <c r="E13" s="3"/>
      <c r="G13" s="35"/>
      <c r="H13" s="35"/>
      <c r="I13" s="32"/>
      <c r="J13" s="32"/>
      <c r="K13" s="32"/>
      <c r="L13" s="32"/>
      <c r="M13" s="37"/>
      <c r="N13" s="37"/>
      <c r="O13" s="37"/>
      <c r="P13" s="37"/>
      <c r="Q13" s="37"/>
      <c r="R13" s="273"/>
      <c r="S13" s="274"/>
      <c r="T13" s="274"/>
      <c r="U13" s="276"/>
      <c r="V13" s="276"/>
      <c r="W13" s="276"/>
      <c r="X13" s="278"/>
      <c r="Y13" s="278"/>
      <c r="Z13" s="281"/>
      <c r="AA13" s="282"/>
    </row>
    <row r="14" spans="1:34" ht="12" hidden="1" customHeight="1">
      <c r="A14" s="247" t="s">
        <v>90</v>
      </c>
      <c r="B14" s="248"/>
      <c r="C14" s="248"/>
      <c r="D14" s="248"/>
      <c r="E14" s="248"/>
      <c r="F14" s="248"/>
      <c r="G14" s="249" t="s">
        <v>3</v>
      </c>
      <c r="H14" s="283"/>
      <c r="I14" s="4"/>
      <c r="J14" s="4"/>
    </row>
    <row r="15" spans="1:34" ht="12" hidden="1" customHeight="1">
      <c r="A15" s="12">
        <v>0</v>
      </c>
      <c r="B15" s="13" t="s">
        <v>5</v>
      </c>
      <c r="C15" s="14">
        <v>14</v>
      </c>
      <c r="D15" s="15"/>
      <c r="E15" s="16"/>
      <c r="F15" s="13" t="s">
        <v>6</v>
      </c>
      <c r="G15" s="260">
        <v>0</v>
      </c>
      <c r="H15" s="293"/>
      <c r="I15" s="37"/>
      <c r="J15" s="37"/>
      <c r="K15" s="37"/>
    </row>
    <row r="16" spans="1:34" ht="12" hidden="1" customHeight="1">
      <c r="A16" s="18">
        <v>15</v>
      </c>
      <c r="B16" s="19" t="s">
        <v>5</v>
      </c>
      <c r="C16" s="20">
        <v>29</v>
      </c>
      <c r="D16" s="21"/>
      <c r="E16" s="22"/>
      <c r="F16" s="19" t="s">
        <v>6</v>
      </c>
      <c r="G16" s="263">
        <v>15</v>
      </c>
      <c r="H16" s="294"/>
      <c r="I16" s="37"/>
      <c r="J16" s="37"/>
      <c r="K16" s="37"/>
    </row>
    <row r="17" spans="1:35" ht="12" hidden="1" customHeight="1">
      <c r="A17" s="18">
        <v>30</v>
      </c>
      <c r="B17" s="19" t="s">
        <v>5</v>
      </c>
      <c r="C17" s="20">
        <v>44</v>
      </c>
      <c r="D17" s="21"/>
      <c r="E17" s="22"/>
      <c r="F17" s="19" t="s">
        <v>6</v>
      </c>
      <c r="G17" s="263">
        <v>30</v>
      </c>
      <c r="H17" s="294"/>
      <c r="I17" s="37"/>
      <c r="J17" s="37"/>
      <c r="K17" s="37"/>
    </row>
    <row r="18" spans="1:35" ht="12" hidden="1" customHeight="1">
      <c r="A18" s="23">
        <v>45</v>
      </c>
      <c r="B18" s="24" t="s">
        <v>5</v>
      </c>
      <c r="C18" s="25">
        <v>59</v>
      </c>
      <c r="D18" s="26"/>
      <c r="E18" s="27"/>
      <c r="F18" s="24" t="s">
        <v>6</v>
      </c>
      <c r="G18" s="268">
        <v>45</v>
      </c>
      <c r="H18" s="295"/>
      <c r="I18" s="37"/>
      <c r="J18" s="37"/>
      <c r="K18" s="37"/>
    </row>
    <row r="19" spans="1:35" ht="9" customHeight="1" thickBot="1">
      <c r="A19" s="3"/>
      <c r="C19" s="3"/>
      <c r="D19" s="3"/>
      <c r="E19" s="3"/>
      <c r="H19" s="3"/>
      <c r="I19" s="3"/>
      <c r="J19" s="3"/>
    </row>
    <row r="20" spans="1:35" ht="12" customHeight="1" thickBot="1">
      <c r="A20" s="247" t="s">
        <v>90</v>
      </c>
      <c r="B20" s="248"/>
      <c r="C20" s="248"/>
      <c r="D20" s="248"/>
      <c r="E20" s="248"/>
      <c r="F20" s="248"/>
      <c r="G20" s="249" t="s">
        <v>3</v>
      </c>
      <c r="H20" s="283"/>
      <c r="I20" s="3"/>
      <c r="J20" s="3"/>
      <c r="K20" s="3"/>
      <c r="L20" s="284" t="s">
        <v>91</v>
      </c>
      <c r="M20" s="285"/>
      <c r="N20" s="285"/>
      <c r="O20" s="285"/>
      <c r="P20" s="285"/>
      <c r="Q20" s="285"/>
      <c r="R20" s="285"/>
      <c r="S20" s="285"/>
      <c r="T20" s="285"/>
      <c r="U20" s="286"/>
    </row>
    <row r="21" spans="1:35" ht="12" customHeight="1" thickBot="1">
      <c r="A21" s="12">
        <v>0</v>
      </c>
      <c r="B21" s="13" t="s">
        <v>5</v>
      </c>
      <c r="C21" s="14">
        <v>14</v>
      </c>
      <c r="D21" s="15"/>
      <c r="E21" s="16"/>
      <c r="F21" s="13" t="s">
        <v>6</v>
      </c>
      <c r="G21" s="260">
        <v>15</v>
      </c>
      <c r="H21" s="293"/>
      <c r="I21" s="3"/>
      <c r="J21" s="3"/>
      <c r="K21" s="3"/>
      <c r="L21" s="287"/>
      <c r="M21" s="288"/>
      <c r="N21" s="288"/>
      <c r="O21" s="288"/>
      <c r="P21" s="288"/>
      <c r="Q21" s="288"/>
      <c r="R21" s="288"/>
      <c r="S21" s="288"/>
      <c r="T21" s="288"/>
      <c r="U21" s="289"/>
      <c r="X21" s="115" t="s">
        <v>15</v>
      </c>
      <c r="Y21" s="116"/>
      <c r="Z21" s="117">
        <f>COUNT(B30:B60)</f>
        <v>19</v>
      </c>
    </row>
    <row r="22" spans="1:35" ht="12" customHeight="1" thickBot="1">
      <c r="A22" s="18">
        <v>15</v>
      </c>
      <c r="B22" s="19" t="s">
        <v>5</v>
      </c>
      <c r="C22" s="20">
        <v>29</v>
      </c>
      <c r="D22" s="21"/>
      <c r="E22" s="22"/>
      <c r="F22" s="19" t="s">
        <v>6</v>
      </c>
      <c r="G22" s="263">
        <v>30</v>
      </c>
      <c r="H22" s="294"/>
      <c r="I22" s="3"/>
      <c r="J22" s="3"/>
      <c r="K22" s="3"/>
      <c r="L22" s="290"/>
      <c r="M22" s="291"/>
      <c r="N22" s="291"/>
      <c r="O22" s="291"/>
      <c r="P22" s="291"/>
      <c r="Q22" s="291"/>
      <c r="R22" s="291"/>
      <c r="S22" s="291"/>
      <c r="T22" s="291"/>
      <c r="U22" s="292"/>
      <c r="X22" s="118" t="s">
        <v>92</v>
      </c>
      <c r="Y22" s="119"/>
      <c r="Z22" s="120"/>
    </row>
    <row r="23" spans="1:35" ht="12" customHeight="1" thickBot="1">
      <c r="A23" s="18">
        <v>30</v>
      </c>
      <c r="B23" s="19" t="s">
        <v>5</v>
      </c>
      <c r="C23" s="20">
        <v>44</v>
      </c>
      <c r="D23" s="21"/>
      <c r="E23" s="22"/>
      <c r="F23" s="19" t="s">
        <v>6</v>
      </c>
      <c r="G23" s="263">
        <v>45</v>
      </c>
      <c r="H23" s="294"/>
      <c r="I23" s="3"/>
      <c r="J23" s="3"/>
      <c r="K23" s="3"/>
    </row>
    <row r="24" spans="1:35" ht="12" customHeight="1" thickBot="1">
      <c r="A24" s="23">
        <v>45</v>
      </c>
      <c r="B24" s="24" t="s">
        <v>5</v>
      </c>
      <c r="C24" s="25">
        <v>59</v>
      </c>
      <c r="D24" s="26"/>
      <c r="E24" s="27"/>
      <c r="F24" s="24" t="s">
        <v>6</v>
      </c>
      <c r="G24" s="268">
        <v>0</v>
      </c>
      <c r="H24" s="295"/>
      <c r="I24" s="3"/>
      <c r="J24" s="3"/>
      <c r="K24" s="3"/>
      <c r="L24" s="296" t="s">
        <v>93</v>
      </c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8"/>
    </row>
    <row r="25" spans="1:35" ht="12" customHeight="1" thickBot="1">
      <c r="A25" s="3"/>
      <c r="C25" s="3"/>
      <c r="D25" s="3"/>
      <c r="E25" s="3"/>
      <c r="H25" s="3"/>
      <c r="I25" s="3"/>
      <c r="J25" s="3"/>
      <c r="K25" s="3"/>
      <c r="L25" s="299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1"/>
    </row>
    <row r="26" spans="1:35" ht="18" customHeight="1" thickBot="1">
      <c r="A26" s="5" t="s">
        <v>9</v>
      </c>
      <c r="G26" s="35"/>
      <c r="H26" s="35"/>
      <c r="I26" s="35"/>
      <c r="J26" s="35"/>
    </row>
    <row r="27" spans="1:35" ht="16" customHeight="1">
      <c r="A27" s="121"/>
      <c r="B27" s="302" t="s">
        <v>94</v>
      </c>
      <c r="C27" s="303"/>
      <c r="D27" s="303"/>
      <c r="E27" s="303"/>
      <c r="F27" s="303"/>
      <c r="G27" s="304"/>
      <c r="H27" s="305" t="s">
        <v>95</v>
      </c>
      <c r="I27" s="306"/>
      <c r="J27" s="306"/>
      <c r="K27" s="306"/>
      <c r="L27" s="306"/>
      <c r="M27" s="307"/>
      <c r="N27" s="308" t="s">
        <v>96</v>
      </c>
      <c r="O27" s="306"/>
      <c r="P27" s="306" t="s">
        <v>97</v>
      </c>
      <c r="Q27" s="306"/>
      <c r="R27" s="311" t="s">
        <v>98</v>
      </c>
      <c r="S27" s="311"/>
      <c r="T27" s="311" t="s">
        <v>99</v>
      </c>
      <c r="U27" s="311"/>
      <c r="V27" s="314" t="s">
        <v>100</v>
      </c>
      <c r="W27" s="315"/>
      <c r="X27" s="320" t="s">
        <v>101</v>
      </c>
      <c r="Y27" s="329" t="s">
        <v>102</v>
      </c>
      <c r="Z27" s="329" t="s">
        <v>103</v>
      </c>
    </row>
    <row r="28" spans="1:35" ht="16" customHeight="1">
      <c r="A28" s="332" t="s">
        <v>10</v>
      </c>
      <c r="B28" s="334" t="s">
        <v>104</v>
      </c>
      <c r="C28" s="335"/>
      <c r="D28" s="335" t="s">
        <v>105</v>
      </c>
      <c r="E28" s="335"/>
      <c r="F28" s="335" t="s">
        <v>105</v>
      </c>
      <c r="G28" s="336"/>
      <c r="H28" s="334" t="s">
        <v>104</v>
      </c>
      <c r="I28" s="335"/>
      <c r="J28" s="335" t="s">
        <v>105</v>
      </c>
      <c r="K28" s="335"/>
      <c r="L28" s="335" t="s">
        <v>105</v>
      </c>
      <c r="M28" s="336"/>
      <c r="N28" s="309"/>
      <c r="O28" s="310"/>
      <c r="P28" s="310"/>
      <c r="Q28" s="310"/>
      <c r="R28" s="312"/>
      <c r="S28" s="312"/>
      <c r="T28" s="312"/>
      <c r="U28" s="312"/>
      <c r="V28" s="316"/>
      <c r="W28" s="317"/>
      <c r="X28" s="321"/>
      <c r="Y28" s="330"/>
      <c r="Z28" s="330"/>
    </row>
    <row r="29" spans="1:35" ht="16" customHeight="1" thickBot="1">
      <c r="A29" s="333"/>
      <c r="B29" s="122" t="s">
        <v>106</v>
      </c>
      <c r="C29" s="123" t="s">
        <v>7</v>
      </c>
      <c r="D29" s="123" t="s">
        <v>106</v>
      </c>
      <c r="E29" s="123" t="s">
        <v>7</v>
      </c>
      <c r="F29" s="123" t="s">
        <v>106</v>
      </c>
      <c r="G29" s="124" t="s">
        <v>7</v>
      </c>
      <c r="H29" s="122" t="s">
        <v>106</v>
      </c>
      <c r="I29" s="123" t="s">
        <v>7</v>
      </c>
      <c r="J29" s="123" t="s">
        <v>106</v>
      </c>
      <c r="K29" s="123" t="s">
        <v>7</v>
      </c>
      <c r="L29" s="123" t="s">
        <v>106</v>
      </c>
      <c r="M29" s="124" t="s">
        <v>7</v>
      </c>
      <c r="N29" s="125" t="s">
        <v>106</v>
      </c>
      <c r="O29" s="123" t="s">
        <v>7</v>
      </c>
      <c r="P29" s="123" t="s">
        <v>106</v>
      </c>
      <c r="Q29" s="123" t="s">
        <v>7</v>
      </c>
      <c r="R29" s="313"/>
      <c r="S29" s="313"/>
      <c r="T29" s="313"/>
      <c r="U29" s="313"/>
      <c r="V29" s="318"/>
      <c r="W29" s="319"/>
      <c r="X29" s="322"/>
      <c r="Y29" s="331"/>
      <c r="Z29" s="331"/>
      <c r="AA29" s="4" t="s">
        <v>11</v>
      </c>
    </row>
    <row r="30" spans="1:35" ht="17.5" customHeight="1">
      <c r="A30" s="36">
        <v>44562</v>
      </c>
      <c r="B30" s="126"/>
      <c r="C30" s="127"/>
      <c r="D30" s="189">
        <f t="shared" ref="D30:D61" si="0">IF(AND(C30&gt;=46,C30&lt;=59),B30+1,B30)</f>
        <v>0</v>
      </c>
      <c r="E30" s="189">
        <f t="shared" ref="E30:E61" si="1">IF(C30&gt;0,VLOOKUP(C30,$A$7:$H$10,7,TRUE),0)</f>
        <v>0</v>
      </c>
      <c r="F30" s="129" t="str">
        <f t="shared" ref="F30:G45" si="2">IF(B30="","",D30)</f>
        <v/>
      </c>
      <c r="G30" s="130" t="str">
        <f t="shared" si="2"/>
        <v/>
      </c>
      <c r="H30" s="126"/>
      <c r="I30" s="127"/>
      <c r="J30" s="189">
        <f t="shared" ref="J30:J61" si="3">H30</f>
        <v>0</v>
      </c>
      <c r="K30" s="189">
        <f t="shared" ref="K30:K61" si="4">VLOOKUP(I30,$A$15:$H$18,7,TRUE)</f>
        <v>0</v>
      </c>
      <c r="L30" s="129" t="str">
        <f t="shared" ref="L30:M45" si="5">IF(H30="","",J30)</f>
        <v/>
      </c>
      <c r="M30" s="130" t="str">
        <f t="shared" si="5"/>
        <v/>
      </c>
      <c r="N30" s="131" t="str">
        <f t="shared" ref="N30:N61" si="6">F30</f>
        <v/>
      </c>
      <c r="O30" s="132" t="str">
        <f t="shared" ref="O30:O61" si="7">IF(G30="","",IF(G30&gt;1,VLOOKUP(G30,$A$7:$L$11,9,TRUE),0))</f>
        <v/>
      </c>
      <c r="P30" s="129" t="str">
        <f t="shared" ref="P30:P61" si="8">L30</f>
        <v/>
      </c>
      <c r="Q30" s="132" t="str">
        <f t="shared" ref="Q30:Q61" si="9">IF(M30="","",IF(M30&gt;1,VLOOKUP(M30,$A$7:$L$11,9,TRUE),0))</f>
        <v/>
      </c>
      <c r="R30" s="323">
        <f t="shared" ref="R30:R61" si="10">SUM(N30,O30)</f>
        <v>0</v>
      </c>
      <c r="S30" s="324"/>
      <c r="T30" s="323">
        <f t="shared" ref="T30:T61" si="11">SUM(P30:Q30)</f>
        <v>0</v>
      </c>
      <c r="U30" s="324"/>
      <c r="V30" s="323">
        <f t="shared" ref="V30:V61" si="12">T30-R30</f>
        <v>0</v>
      </c>
      <c r="W30" s="325"/>
      <c r="X30" s="181"/>
      <c r="Y30" s="134">
        <f t="shared" ref="Y30:Y61" si="13">V30-X30</f>
        <v>0</v>
      </c>
      <c r="Z30" s="135" t="str">
        <f t="shared" ref="Z30:Z61" si="14">IF(AE30&gt;0,AE30,"")</f>
        <v/>
      </c>
      <c r="AB30" s="37">
        <f t="shared" ref="AB30:AB61" si="15">Y30-7</f>
        <v>-7</v>
      </c>
      <c r="AC30" s="37">
        <f t="shared" ref="AC30:AE45" si="16">IF(AB30&lt;0,0,AB30)</f>
        <v>0</v>
      </c>
      <c r="AD30" s="37">
        <f>AB30-1</f>
        <v>-8</v>
      </c>
      <c r="AE30" s="37">
        <f t="shared" si="16"/>
        <v>0</v>
      </c>
      <c r="AF30" s="37">
        <f>AC30-AE30</f>
        <v>0</v>
      </c>
      <c r="AG30" s="37"/>
      <c r="AH30" s="136"/>
      <c r="AI30" s="137"/>
    </row>
    <row r="31" spans="1:35" ht="17.5" customHeight="1">
      <c r="A31" s="38" t="s">
        <v>107</v>
      </c>
      <c r="B31" s="126"/>
      <c r="C31" s="127"/>
      <c r="D31" s="189">
        <f t="shared" si="0"/>
        <v>0</v>
      </c>
      <c r="E31" s="189">
        <f t="shared" si="1"/>
        <v>0</v>
      </c>
      <c r="F31" s="129" t="str">
        <f t="shared" si="2"/>
        <v/>
      </c>
      <c r="G31" s="130" t="str">
        <f t="shared" si="2"/>
        <v/>
      </c>
      <c r="H31" s="126"/>
      <c r="I31" s="127"/>
      <c r="J31" s="189">
        <f t="shared" si="3"/>
        <v>0</v>
      </c>
      <c r="K31" s="189">
        <f t="shared" si="4"/>
        <v>0</v>
      </c>
      <c r="L31" s="129" t="str">
        <f t="shared" si="5"/>
        <v/>
      </c>
      <c r="M31" s="130" t="str">
        <f t="shared" si="5"/>
        <v/>
      </c>
      <c r="N31" s="131" t="str">
        <f t="shared" si="6"/>
        <v/>
      </c>
      <c r="O31" s="132" t="str">
        <f t="shared" si="7"/>
        <v/>
      </c>
      <c r="P31" s="129" t="str">
        <f t="shared" si="8"/>
        <v/>
      </c>
      <c r="Q31" s="132" t="str">
        <f t="shared" si="9"/>
        <v/>
      </c>
      <c r="R31" s="326">
        <f t="shared" si="10"/>
        <v>0</v>
      </c>
      <c r="S31" s="327"/>
      <c r="T31" s="326">
        <f t="shared" si="11"/>
        <v>0</v>
      </c>
      <c r="U31" s="327"/>
      <c r="V31" s="326">
        <f t="shared" si="12"/>
        <v>0</v>
      </c>
      <c r="W31" s="328"/>
      <c r="X31" s="181"/>
      <c r="Y31" s="134">
        <f t="shared" si="13"/>
        <v>0</v>
      </c>
      <c r="Z31" s="135" t="str">
        <f t="shared" si="14"/>
        <v/>
      </c>
      <c r="AB31" s="37">
        <f t="shared" si="15"/>
        <v>-7</v>
      </c>
      <c r="AC31" s="37">
        <f t="shared" si="16"/>
        <v>0</v>
      </c>
      <c r="AD31" s="37">
        <f t="shared" ref="AD31:AD61" si="17">AB31-1</f>
        <v>-8</v>
      </c>
      <c r="AE31" s="37">
        <f t="shared" si="16"/>
        <v>0</v>
      </c>
      <c r="AF31" s="37">
        <f t="shared" ref="AF31:AF61" si="18">AC31-AE31</f>
        <v>0</v>
      </c>
      <c r="AG31" s="37"/>
      <c r="AH31" s="136"/>
    </row>
    <row r="32" spans="1:35" ht="17.5" customHeight="1">
      <c r="A32" s="38" t="s">
        <v>108</v>
      </c>
      <c r="B32" s="126"/>
      <c r="C32" s="127"/>
      <c r="D32" s="189">
        <f t="shared" si="0"/>
        <v>0</v>
      </c>
      <c r="E32" s="189">
        <f t="shared" si="1"/>
        <v>0</v>
      </c>
      <c r="F32" s="129" t="str">
        <f t="shared" si="2"/>
        <v/>
      </c>
      <c r="G32" s="130" t="str">
        <f t="shared" si="2"/>
        <v/>
      </c>
      <c r="H32" s="148"/>
      <c r="I32" s="127"/>
      <c r="J32" s="189">
        <f t="shared" si="3"/>
        <v>0</v>
      </c>
      <c r="K32" s="189">
        <f t="shared" si="4"/>
        <v>0</v>
      </c>
      <c r="L32" s="129" t="str">
        <f t="shared" si="5"/>
        <v/>
      </c>
      <c r="M32" s="130" t="str">
        <f t="shared" si="5"/>
        <v/>
      </c>
      <c r="N32" s="131" t="str">
        <f t="shared" si="6"/>
        <v/>
      </c>
      <c r="O32" s="132" t="str">
        <f t="shared" si="7"/>
        <v/>
      </c>
      <c r="P32" s="129" t="str">
        <f t="shared" si="8"/>
        <v/>
      </c>
      <c r="Q32" s="132" t="str">
        <f t="shared" si="9"/>
        <v/>
      </c>
      <c r="R32" s="340">
        <f t="shared" si="10"/>
        <v>0</v>
      </c>
      <c r="S32" s="341"/>
      <c r="T32" s="340">
        <f t="shared" si="11"/>
        <v>0</v>
      </c>
      <c r="U32" s="341"/>
      <c r="V32" s="340">
        <f t="shared" si="12"/>
        <v>0</v>
      </c>
      <c r="W32" s="342"/>
      <c r="X32" s="181"/>
      <c r="Y32" s="134">
        <f t="shared" si="13"/>
        <v>0</v>
      </c>
      <c r="Z32" s="135" t="str">
        <f t="shared" si="14"/>
        <v/>
      </c>
      <c r="AB32" s="37">
        <f t="shared" si="15"/>
        <v>-7</v>
      </c>
      <c r="AC32" s="37">
        <f t="shared" si="16"/>
        <v>0</v>
      </c>
      <c r="AD32" s="37">
        <f t="shared" si="17"/>
        <v>-8</v>
      </c>
      <c r="AE32" s="37">
        <f t="shared" si="16"/>
        <v>0</v>
      </c>
      <c r="AF32" s="37">
        <f t="shared" si="18"/>
        <v>0</v>
      </c>
      <c r="AG32" s="37"/>
      <c r="AH32" s="136"/>
    </row>
    <row r="33" spans="1:34" ht="17.5" customHeight="1">
      <c r="A33" s="38" t="s">
        <v>109</v>
      </c>
      <c r="B33" s="126">
        <v>10</v>
      </c>
      <c r="C33" s="127">
        <v>0</v>
      </c>
      <c r="D33" s="189">
        <f t="shared" si="0"/>
        <v>10</v>
      </c>
      <c r="E33" s="189">
        <f t="shared" si="1"/>
        <v>0</v>
      </c>
      <c r="F33" s="129">
        <f t="shared" si="2"/>
        <v>10</v>
      </c>
      <c r="G33" s="130">
        <f t="shared" si="2"/>
        <v>0</v>
      </c>
      <c r="H33" s="148">
        <v>20</v>
      </c>
      <c r="I33" s="149">
        <v>30</v>
      </c>
      <c r="J33" s="189">
        <f t="shared" si="3"/>
        <v>20</v>
      </c>
      <c r="K33" s="189">
        <f t="shared" si="4"/>
        <v>30</v>
      </c>
      <c r="L33" s="129">
        <f t="shared" si="5"/>
        <v>20</v>
      </c>
      <c r="M33" s="130">
        <f t="shared" si="5"/>
        <v>30</v>
      </c>
      <c r="N33" s="131">
        <f t="shared" si="6"/>
        <v>10</v>
      </c>
      <c r="O33" s="132">
        <f t="shared" si="7"/>
        <v>0</v>
      </c>
      <c r="P33" s="129">
        <f t="shared" si="8"/>
        <v>20</v>
      </c>
      <c r="Q33" s="132">
        <f t="shared" si="9"/>
        <v>0.5</v>
      </c>
      <c r="R33" s="326">
        <f t="shared" si="10"/>
        <v>10</v>
      </c>
      <c r="S33" s="327"/>
      <c r="T33" s="326">
        <f t="shared" si="11"/>
        <v>20.5</v>
      </c>
      <c r="U33" s="327"/>
      <c r="V33" s="326">
        <f t="shared" si="12"/>
        <v>10.5</v>
      </c>
      <c r="W33" s="328"/>
      <c r="X33" s="181">
        <v>1</v>
      </c>
      <c r="Y33" s="134">
        <f t="shared" si="13"/>
        <v>9.5</v>
      </c>
      <c r="Z33" s="135">
        <f t="shared" si="14"/>
        <v>1.5</v>
      </c>
      <c r="AB33" s="37">
        <f t="shared" si="15"/>
        <v>2.5</v>
      </c>
      <c r="AC33" s="37">
        <f t="shared" si="16"/>
        <v>2.5</v>
      </c>
      <c r="AD33" s="37">
        <f t="shared" si="17"/>
        <v>1.5</v>
      </c>
      <c r="AE33" s="37">
        <f t="shared" si="16"/>
        <v>1.5</v>
      </c>
      <c r="AF33" s="37">
        <f t="shared" si="18"/>
        <v>1</v>
      </c>
      <c r="AG33" s="37"/>
      <c r="AH33" s="136"/>
    </row>
    <row r="34" spans="1:34" ht="17.5" customHeight="1">
      <c r="A34" s="38" t="s">
        <v>110</v>
      </c>
      <c r="B34" s="126">
        <v>10</v>
      </c>
      <c r="C34" s="127">
        <v>0</v>
      </c>
      <c r="D34" s="189">
        <f t="shared" si="0"/>
        <v>10</v>
      </c>
      <c r="E34" s="189">
        <f t="shared" si="1"/>
        <v>0</v>
      </c>
      <c r="F34" s="129">
        <f t="shared" si="2"/>
        <v>10</v>
      </c>
      <c r="G34" s="130">
        <f t="shared" si="2"/>
        <v>0</v>
      </c>
      <c r="H34" s="148">
        <v>20</v>
      </c>
      <c r="I34" s="152">
        <v>10</v>
      </c>
      <c r="J34" s="189">
        <f t="shared" si="3"/>
        <v>20</v>
      </c>
      <c r="K34" s="189">
        <f t="shared" si="4"/>
        <v>0</v>
      </c>
      <c r="L34" s="129">
        <f t="shared" si="5"/>
        <v>20</v>
      </c>
      <c r="M34" s="130">
        <f t="shared" si="5"/>
        <v>0</v>
      </c>
      <c r="N34" s="131">
        <f t="shared" si="6"/>
        <v>10</v>
      </c>
      <c r="O34" s="132">
        <f t="shared" si="7"/>
        <v>0</v>
      </c>
      <c r="P34" s="129">
        <f t="shared" si="8"/>
        <v>20</v>
      </c>
      <c r="Q34" s="132">
        <f t="shared" si="9"/>
        <v>0</v>
      </c>
      <c r="R34" s="337">
        <f t="shared" si="10"/>
        <v>10</v>
      </c>
      <c r="S34" s="338"/>
      <c r="T34" s="337">
        <f t="shared" si="11"/>
        <v>20</v>
      </c>
      <c r="U34" s="338"/>
      <c r="V34" s="337">
        <f t="shared" si="12"/>
        <v>10</v>
      </c>
      <c r="W34" s="339"/>
      <c r="X34" s="181">
        <v>1</v>
      </c>
      <c r="Y34" s="134">
        <f t="shared" si="13"/>
        <v>9</v>
      </c>
      <c r="Z34" s="135">
        <f t="shared" si="14"/>
        <v>1</v>
      </c>
      <c r="AB34" s="37">
        <f t="shared" si="15"/>
        <v>2</v>
      </c>
      <c r="AC34" s="37">
        <f t="shared" si="16"/>
        <v>2</v>
      </c>
      <c r="AD34" s="37">
        <f t="shared" si="17"/>
        <v>1</v>
      </c>
      <c r="AE34" s="37">
        <f t="shared" si="16"/>
        <v>1</v>
      </c>
      <c r="AF34" s="37">
        <f t="shared" si="18"/>
        <v>1</v>
      </c>
      <c r="AG34" s="37"/>
      <c r="AH34" s="136"/>
    </row>
    <row r="35" spans="1:34" ht="17.5" customHeight="1">
      <c r="A35" s="38" t="s">
        <v>111</v>
      </c>
      <c r="B35" s="126">
        <v>10</v>
      </c>
      <c r="C35" s="127">
        <v>0</v>
      </c>
      <c r="D35" s="189">
        <f t="shared" si="0"/>
        <v>10</v>
      </c>
      <c r="E35" s="189">
        <f t="shared" si="1"/>
        <v>0</v>
      </c>
      <c r="F35" s="129">
        <f t="shared" si="2"/>
        <v>10</v>
      </c>
      <c r="G35" s="130">
        <f t="shared" si="2"/>
        <v>0</v>
      </c>
      <c r="H35" s="148">
        <v>21</v>
      </c>
      <c r="I35" s="127">
        <v>0</v>
      </c>
      <c r="J35" s="189">
        <f t="shared" si="3"/>
        <v>21</v>
      </c>
      <c r="K35" s="189">
        <f t="shared" si="4"/>
        <v>0</v>
      </c>
      <c r="L35" s="129">
        <f t="shared" si="5"/>
        <v>21</v>
      </c>
      <c r="M35" s="130">
        <f t="shared" si="5"/>
        <v>0</v>
      </c>
      <c r="N35" s="131">
        <f t="shared" si="6"/>
        <v>10</v>
      </c>
      <c r="O35" s="132">
        <f t="shared" si="7"/>
        <v>0</v>
      </c>
      <c r="P35" s="129">
        <f t="shared" si="8"/>
        <v>21</v>
      </c>
      <c r="Q35" s="132">
        <f t="shared" si="9"/>
        <v>0</v>
      </c>
      <c r="R35" s="326">
        <f t="shared" si="10"/>
        <v>10</v>
      </c>
      <c r="S35" s="327"/>
      <c r="T35" s="326">
        <f t="shared" si="11"/>
        <v>21</v>
      </c>
      <c r="U35" s="327"/>
      <c r="V35" s="326">
        <f t="shared" si="12"/>
        <v>11</v>
      </c>
      <c r="W35" s="328"/>
      <c r="X35" s="181">
        <v>1</v>
      </c>
      <c r="Y35" s="134">
        <f t="shared" si="13"/>
        <v>10</v>
      </c>
      <c r="Z35" s="135">
        <f t="shared" si="14"/>
        <v>2</v>
      </c>
      <c r="AB35" s="37">
        <f t="shared" si="15"/>
        <v>3</v>
      </c>
      <c r="AC35" s="37">
        <f t="shared" si="16"/>
        <v>3</v>
      </c>
      <c r="AD35" s="37">
        <f t="shared" si="17"/>
        <v>2</v>
      </c>
      <c r="AE35" s="37">
        <f t="shared" si="16"/>
        <v>2</v>
      </c>
      <c r="AF35" s="37">
        <f t="shared" si="18"/>
        <v>1</v>
      </c>
      <c r="AG35" s="37"/>
      <c r="AH35" s="136"/>
    </row>
    <row r="36" spans="1:34" ht="17.5" customHeight="1">
      <c r="A36" s="38" t="s">
        <v>112</v>
      </c>
      <c r="B36" s="126">
        <v>10</v>
      </c>
      <c r="C36" s="184">
        <v>0</v>
      </c>
      <c r="D36" s="185">
        <f t="shared" si="0"/>
        <v>10</v>
      </c>
      <c r="E36" s="185">
        <f t="shared" si="1"/>
        <v>0</v>
      </c>
      <c r="F36" s="186">
        <f t="shared" si="2"/>
        <v>10</v>
      </c>
      <c r="G36" s="187">
        <f t="shared" si="2"/>
        <v>0</v>
      </c>
      <c r="H36" s="148">
        <v>20</v>
      </c>
      <c r="I36" s="184">
        <v>15</v>
      </c>
      <c r="J36" s="189">
        <f t="shared" si="3"/>
        <v>20</v>
      </c>
      <c r="K36" s="189">
        <f t="shared" si="4"/>
        <v>15</v>
      </c>
      <c r="L36" s="129">
        <f t="shared" si="5"/>
        <v>20</v>
      </c>
      <c r="M36" s="130">
        <f t="shared" si="5"/>
        <v>15</v>
      </c>
      <c r="N36" s="131">
        <f t="shared" si="6"/>
        <v>10</v>
      </c>
      <c r="O36" s="132">
        <f t="shared" si="7"/>
        <v>0</v>
      </c>
      <c r="P36" s="129">
        <f t="shared" si="8"/>
        <v>20</v>
      </c>
      <c r="Q36" s="132">
        <f t="shared" si="9"/>
        <v>0.25</v>
      </c>
      <c r="R36" s="326">
        <f t="shared" si="10"/>
        <v>10</v>
      </c>
      <c r="S36" s="327"/>
      <c r="T36" s="326">
        <f t="shared" si="11"/>
        <v>20.25</v>
      </c>
      <c r="U36" s="327"/>
      <c r="V36" s="326">
        <f t="shared" si="12"/>
        <v>10.25</v>
      </c>
      <c r="W36" s="328"/>
      <c r="X36" s="181">
        <v>1</v>
      </c>
      <c r="Y36" s="134">
        <f t="shared" si="13"/>
        <v>9.25</v>
      </c>
      <c r="Z36" s="135">
        <f t="shared" si="14"/>
        <v>1.25</v>
      </c>
      <c r="AA36" s="160"/>
      <c r="AB36" s="37">
        <f t="shared" si="15"/>
        <v>2.25</v>
      </c>
      <c r="AC36" s="37">
        <f t="shared" si="16"/>
        <v>2.25</v>
      </c>
      <c r="AD36" s="37">
        <f t="shared" si="17"/>
        <v>1.25</v>
      </c>
      <c r="AE36" s="37">
        <f t="shared" si="16"/>
        <v>1.25</v>
      </c>
      <c r="AF36" s="37">
        <f t="shared" si="18"/>
        <v>1</v>
      </c>
      <c r="AG36" s="37"/>
      <c r="AH36" s="136"/>
    </row>
    <row r="37" spans="1:34" ht="17.5" customHeight="1">
      <c r="A37" s="166" t="s">
        <v>113</v>
      </c>
      <c r="B37" s="167"/>
      <c r="C37" s="168"/>
      <c r="D37" s="169">
        <f t="shared" si="0"/>
        <v>0</v>
      </c>
      <c r="E37" s="169">
        <f t="shared" si="1"/>
        <v>0</v>
      </c>
      <c r="F37" s="170" t="str">
        <f t="shared" si="2"/>
        <v/>
      </c>
      <c r="G37" s="171" t="str">
        <f t="shared" si="2"/>
        <v/>
      </c>
      <c r="H37" s="172"/>
      <c r="I37" s="168"/>
      <c r="J37" s="189">
        <f t="shared" si="3"/>
        <v>0</v>
      </c>
      <c r="K37" s="189">
        <f t="shared" si="4"/>
        <v>0</v>
      </c>
      <c r="L37" s="129" t="str">
        <f t="shared" si="5"/>
        <v/>
      </c>
      <c r="M37" s="130" t="str">
        <f t="shared" si="5"/>
        <v/>
      </c>
      <c r="N37" s="131" t="str">
        <f t="shared" si="6"/>
        <v/>
      </c>
      <c r="O37" s="132" t="str">
        <f t="shared" si="7"/>
        <v/>
      </c>
      <c r="P37" s="129" t="str">
        <f t="shared" si="8"/>
        <v/>
      </c>
      <c r="Q37" s="132" t="str">
        <f t="shared" si="9"/>
        <v/>
      </c>
      <c r="R37" s="340">
        <f t="shared" si="10"/>
        <v>0</v>
      </c>
      <c r="S37" s="341"/>
      <c r="T37" s="340">
        <f t="shared" si="11"/>
        <v>0</v>
      </c>
      <c r="U37" s="341"/>
      <c r="V37" s="340">
        <f t="shared" si="12"/>
        <v>0</v>
      </c>
      <c r="W37" s="342"/>
      <c r="X37" s="181"/>
      <c r="Y37" s="134">
        <f t="shared" si="13"/>
        <v>0</v>
      </c>
      <c r="Z37" s="135" t="str">
        <f t="shared" si="14"/>
        <v/>
      </c>
      <c r="AA37" s="161"/>
      <c r="AB37" s="37">
        <f t="shared" si="15"/>
        <v>-7</v>
      </c>
      <c r="AC37" s="37">
        <f t="shared" si="16"/>
        <v>0</v>
      </c>
      <c r="AD37" s="37">
        <f t="shared" si="17"/>
        <v>-8</v>
      </c>
      <c r="AE37" s="37">
        <f t="shared" si="16"/>
        <v>0</v>
      </c>
      <c r="AF37" s="37">
        <f t="shared" si="18"/>
        <v>0</v>
      </c>
      <c r="AG37" s="37"/>
      <c r="AH37" s="136"/>
    </row>
    <row r="38" spans="1:34" ht="17.5" customHeight="1">
      <c r="A38" s="166" t="s">
        <v>114</v>
      </c>
      <c r="B38" s="167"/>
      <c r="C38" s="168"/>
      <c r="D38" s="169">
        <f t="shared" si="0"/>
        <v>0</v>
      </c>
      <c r="E38" s="169">
        <f t="shared" si="1"/>
        <v>0</v>
      </c>
      <c r="F38" s="170" t="str">
        <f t="shared" si="2"/>
        <v/>
      </c>
      <c r="G38" s="171" t="str">
        <f t="shared" si="2"/>
        <v/>
      </c>
      <c r="H38" s="167"/>
      <c r="I38" s="168"/>
      <c r="J38" s="189">
        <f t="shared" si="3"/>
        <v>0</v>
      </c>
      <c r="K38" s="189">
        <f t="shared" si="4"/>
        <v>0</v>
      </c>
      <c r="L38" s="129" t="str">
        <f t="shared" si="5"/>
        <v/>
      </c>
      <c r="M38" s="130" t="str">
        <f t="shared" si="5"/>
        <v/>
      </c>
      <c r="N38" s="131" t="str">
        <f t="shared" si="6"/>
        <v/>
      </c>
      <c r="O38" s="132" t="str">
        <f t="shared" si="7"/>
        <v/>
      </c>
      <c r="P38" s="129" t="str">
        <f t="shared" si="8"/>
        <v/>
      </c>
      <c r="Q38" s="132" t="str">
        <f t="shared" si="9"/>
        <v/>
      </c>
      <c r="R38" s="337">
        <f t="shared" si="10"/>
        <v>0</v>
      </c>
      <c r="S38" s="338"/>
      <c r="T38" s="337">
        <f t="shared" si="11"/>
        <v>0</v>
      </c>
      <c r="U38" s="338"/>
      <c r="V38" s="337">
        <f t="shared" si="12"/>
        <v>0</v>
      </c>
      <c r="W38" s="339"/>
      <c r="X38" s="181"/>
      <c r="Y38" s="134">
        <f t="shared" si="13"/>
        <v>0</v>
      </c>
      <c r="Z38" s="135" t="str">
        <f t="shared" si="14"/>
        <v/>
      </c>
      <c r="AB38" s="37">
        <f t="shared" si="15"/>
        <v>-7</v>
      </c>
      <c r="AC38" s="37">
        <f t="shared" si="16"/>
        <v>0</v>
      </c>
      <c r="AD38" s="37">
        <f t="shared" si="17"/>
        <v>-8</v>
      </c>
      <c r="AE38" s="37">
        <f t="shared" si="16"/>
        <v>0</v>
      </c>
      <c r="AF38" s="37">
        <f t="shared" si="18"/>
        <v>0</v>
      </c>
      <c r="AG38" s="37"/>
      <c r="AH38" s="136"/>
    </row>
    <row r="39" spans="1:34" ht="17.5" customHeight="1">
      <c r="A39" s="166" t="s">
        <v>115</v>
      </c>
      <c r="B39" s="167"/>
      <c r="C39" s="168"/>
      <c r="D39" s="169">
        <f t="shared" si="0"/>
        <v>0</v>
      </c>
      <c r="E39" s="169">
        <f t="shared" si="1"/>
        <v>0</v>
      </c>
      <c r="F39" s="170" t="str">
        <f t="shared" si="2"/>
        <v/>
      </c>
      <c r="G39" s="171" t="str">
        <f t="shared" si="2"/>
        <v/>
      </c>
      <c r="H39" s="167"/>
      <c r="I39" s="168"/>
      <c r="J39" s="189">
        <f t="shared" si="3"/>
        <v>0</v>
      </c>
      <c r="K39" s="189">
        <f t="shared" si="4"/>
        <v>0</v>
      </c>
      <c r="L39" s="129" t="str">
        <f t="shared" si="5"/>
        <v/>
      </c>
      <c r="M39" s="130" t="str">
        <f t="shared" si="5"/>
        <v/>
      </c>
      <c r="N39" s="131" t="str">
        <f t="shared" si="6"/>
        <v/>
      </c>
      <c r="O39" s="132" t="str">
        <f t="shared" si="7"/>
        <v/>
      </c>
      <c r="P39" s="129" t="str">
        <f t="shared" si="8"/>
        <v/>
      </c>
      <c r="Q39" s="132" t="str">
        <f t="shared" si="9"/>
        <v/>
      </c>
      <c r="R39" s="326">
        <f t="shared" si="10"/>
        <v>0</v>
      </c>
      <c r="S39" s="327"/>
      <c r="T39" s="326">
        <f t="shared" si="11"/>
        <v>0</v>
      </c>
      <c r="U39" s="327"/>
      <c r="V39" s="326">
        <f t="shared" si="12"/>
        <v>0</v>
      </c>
      <c r="W39" s="328"/>
      <c r="X39" s="181"/>
      <c r="Y39" s="134">
        <f t="shared" si="13"/>
        <v>0</v>
      </c>
      <c r="Z39" s="135" t="str">
        <f t="shared" si="14"/>
        <v/>
      </c>
      <c r="AB39" s="37">
        <f t="shared" si="15"/>
        <v>-7</v>
      </c>
      <c r="AC39" s="37">
        <f t="shared" si="16"/>
        <v>0</v>
      </c>
      <c r="AD39" s="37">
        <f t="shared" si="17"/>
        <v>-8</v>
      </c>
      <c r="AE39" s="37">
        <f t="shared" si="16"/>
        <v>0</v>
      </c>
      <c r="AF39" s="37">
        <f t="shared" si="18"/>
        <v>0</v>
      </c>
      <c r="AG39" s="37"/>
      <c r="AH39" s="136"/>
    </row>
    <row r="40" spans="1:34" ht="17.5" customHeight="1">
      <c r="A40" s="166" t="s">
        <v>116</v>
      </c>
      <c r="B40" s="167">
        <v>10</v>
      </c>
      <c r="C40" s="168">
        <v>0</v>
      </c>
      <c r="D40" s="169">
        <f t="shared" si="0"/>
        <v>10</v>
      </c>
      <c r="E40" s="169">
        <f t="shared" si="1"/>
        <v>0</v>
      </c>
      <c r="F40" s="170">
        <f t="shared" si="2"/>
        <v>10</v>
      </c>
      <c r="G40" s="171">
        <f t="shared" si="2"/>
        <v>0</v>
      </c>
      <c r="H40" s="173">
        <v>19</v>
      </c>
      <c r="I40" s="174">
        <v>45</v>
      </c>
      <c r="J40" s="189">
        <f t="shared" si="3"/>
        <v>19</v>
      </c>
      <c r="K40" s="189">
        <f t="shared" si="4"/>
        <v>45</v>
      </c>
      <c r="L40" s="129">
        <f t="shared" si="5"/>
        <v>19</v>
      </c>
      <c r="M40" s="130">
        <f t="shared" si="5"/>
        <v>45</v>
      </c>
      <c r="N40" s="131">
        <f t="shared" si="6"/>
        <v>10</v>
      </c>
      <c r="O40" s="132">
        <f t="shared" si="7"/>
        <v>0</v>
      </c>
      <c r="P40" s="129">
        <f t="shared" si="8"/>
        <v>19</v>
      </c>
      <c r="Q40" s="132">
        <f t="shared" si="9"/>
        <v>0.75</v>
      </c>
      <c r="R40" s="326">
        <f t="shared" si="10"/>
        <v>10</v>
      </c>
      <c r="S40" s="327"/>
      <c r="T40" s="326">
        <f t="shared" si="11"/>
        <v>19.75</v>
      </c>
      <c r="U40" s="327"/>
      <c r="V40" s="326">
        <f t="shared" si="12"/>
        <v>9.75</v>
      </c>
      <c r="W40" s="328"/>
      <c r="X40" s="181">
        <v>1</v>
      </c>
      <c r="Y40" s="134">
        <f t="shared" si="13"/>
        <v>8.75</v>
      </c>
      <c r="Z40" s="135">
        <f t="shared" si="14"/>
        <v>0.75</v>
      </c>
      <c r="AA40" s="154"/>
      <c r="AB40" s="37">
        <f t="shared" si="15"/>
        <v>1.75</v>
      </c>
      <c r="AC40" s="37">
        <f t="shared" si="16"/>
        <v>1.75</v>
      </c>
      <c r="AD40" s="37">
        <f t="shared" si="17"/>
        <v>0.75</v>
      </c>
      <c r="AE40" s="37">
        <f t="shared" si="16"/>
        <v>0.75</v>
      </c>
      <c r="AF40" s="37">
        <f t="shared" si="18"/>
        <v>1</v>
      </c>
      <c r="AG40" s="37"/>
      <c r="AH40" s="136"/>
    </row>
    <row r="41" spans="1:34" ht="17.5" customHeight="1">
      <c r="A41" s="166" t="s">
        <v>117</v>
      </c>
      <c r="B41" s="167">
        <v>10</v>
      </c>
      <c r="C41" s="168">
        <v>0</v>
      </c>
      <c r="D41" s="169">
        <f t="shared" si="0"/>
        <v>10</v>
      </c>
      <c r="E41" s="169">
        <f t="shared" si="1"/>
        <v>0</v>
      </c>
      <c r="F41" s="170">
        <f t="shared" si="2"/>
        <v>10</v>
      </c>
      <c r="G41" s="171">
        <f t="shared" si="2"/>
        <v>0</v>
      </c>
      <c r="H41" s="173">
        <v>20</v>
      </c>
      <c r="I41" s="174">
        <v>30</v>
      </c>
      <c r="J41" s="189">
        <f t="shared" si="3"/>
        <v>20</v>
      </c>
      <c r="K41" s="189">
        <f t="shared" si="4"/>
        <v>30</v>
      </c>
      <c r="L41" s="129">
        <f t="shared" si="5"/>
        <v>20</v>
      </c>
      <c r="M41" s="130">
        <f t="shared" si="5"/>
        <v>30</v>
      </c>
      <c r="N41" s="131">
        <f t="shared" si="6"/>
        <v>10</v>
      </c>
      <c r="O41" s="132">
        <f t="shared" si="7"/>
        <v>0</v>
      </c>
      <c r="P41" s="129">
        <f t="shared" si="8"/>
        <v>20</v>
      </c>
      <c r="Q41" s="132">
        <f t="shared" si="9"/>
        <v>0.5</v>
      </c>
      <c r="R41" s="326">
        <f t="shared" si="10"/>
        <v>10</v>
      </c>
      <c r="S41" s="327"/>
      <c r="T41" s="326">
        <f t="shared" si="11"/>
        <v>20.5</v>
      </c>
      <c r="U41" s="327"/>
      <c r="V41" s="326">
        <f t="shared" si="12"/>
        <v>10.5</v>
      </c>
      <c r="W41" s="328"/>
      <c r="X41" s="181">
        <v>1</v>
      </c>
      <c r="Y41" s="134">
        <f t="shared" si="13"/>
        <v>9.5</v>
      </c>
      <c r="Z41" s="135">
        <f t="shared" si="14"/>
        <v>1.5</v>
      </c>
      <c r="AB41" s="37">
        <f t="shared" si="15"/>
        <v>2.5</v>
      </c>
      <c r="AC41" s="37">
        <f t="shared" si="16"/>
        <v>2.5</v>
      </c>
      <c r="AD41" s="37">
        <f t="shared" si="17"/>
        <v>1.5</v>
      </c>
      <c r="AE41" s="37">
        <f t="shared" si="16"/>
        <v>1.5</v>
      </c>
      <c r="AF41" s="37">
        <f t="shared" si="18"/>
        <v>1</v>
      </c>
      <c r="AG41" s="37"/>
      <c r="AH41" s="136"/>
    </row>
    <row r="42" spans="1:34" ht="17.5" customHeight="1">
      <c r="A42" s="166" t="s">
        <v>118</v>
      </c>
      <c r="B42" s="167">
        <v>10</v>
      </c>
      <c r="C42" s="168">
        <v>0</v>
      </c>
      <c r="D42" s="169">
        <f t="shared" si="0"/>
        <v>10</v>
      </c>
      <c r="E42" s="169">
        <f t="shared" si="1"/>
        <v>0</v>
      </c>
      <c r="F42" s="170">
        <f t="shared" si="2"/>
        <v>10</v>
      </c>
      <c r="G42" s="171">
        <f t="shared" si="2"/>
        <v>0</v>
      </c>
      <c r="H42" s="173">
        <v>20</v>
      </c>
      <c r="I42" s="174">
        <v>15</v>
      </c>
      <c r="J42" s="189">
        <f t="shared" si="3"/>
        <v>20</v>
      </c>
      <c r="K42" s="189">
        <f t="shared" si="4"/>
        <v>15</v>
      </c>
      <c r="L42" s="129">
        <f t="shared" si="5"/>
        <v>20</v>
      </c>
      <c r="M42" s="130">
        <f t="shared" si="5"/>
        <v>15</v>
      </c>
      <c r="N42" s="131">
        <f t="shared" si="6"/>
        <v>10</v>
      </c>
      <c r="O42" s="132">
        <f t="shared" si="7"/>
        <v>0</v>
      </c>
      <c r="P42" s="129">
        <f t="shared" si="8"/>
        <v>20</v>
      </c>
      <c r="Q42" s="132">
        <f t="shared" si="9"/>
        <v>0.25</v>
      </c>
      <c r="R42" s="326">
        <f t="shared" si="10"/>
        <v>10</v>
      </c>
      <c r="S42" s="327"/>
      <c r="T42" s="326">
        <f t="shared" si="11"/>
        <v>20.25</v>
      </c>
      <c r="U42" s="327"/>
      <c r="V42" s="326">
        <f t="shared" si="12"/>
        <v>10.25</v>
      </c>
      <c r="W42" s="328"/>
      <c r="X42" s="181">
        <v>1</v>
      </c>
      <c r="Y42" s="134">
        <f t="shared" si="13"/>
        <v>9.25</v>
      </c>
      <c r="Z42" s="135">
        <f t="shared" si="14"/>
        <v>1.25</v>
      </c>
      <c r="AB42" s="37">
        <f t="shared" si="15"/>
        <v>2.25</v>
      </c>
      <c r="AC42" s="37">
        <f t="shared" si="16"/>
        <v>2.25</v>
      </c>
      <c r="AD42" s="37">
        <f t="shared" si="17"/>
        <v>1.25</v>
      </c>
      <c r="AE42" s="37">
        <f t="shared" si="16"/>
        <v>1.25</v>
      </c>
      <c r="AF42" s="37">
        <f t="shared" si="18"/>
        <v>1</v>
      </c>
      <c r="AG42" s="37"/>
      <c r="AH42" s="136"/>
    </row>
    <row r="43" spans="1:34" ht="17.5" customHeight="1">
      <c r="A43" s="166" t="s">
        <v>119</v>
      </c>
      <c r="B43" s="167">
        <v>10</v>
      </c>
      <c r="C43" s="168">
        <v>0</v>
      </c>
      <c r="D43" s="169">
        <f t="shared" si="0"/>
        <v>10</v>
      </c>
      <c r="E43" s="169">
        <f t="shared" si="1"/>
        <v>0</v>
      </c>
      <c r="F43" s="170">
        <f t="shared" si="2"/>
        <v>10</v>
      </c>
      <c r="G43" s="171">
        <f t="shared" si="2"/>
        <v>0</v>
      </c>
      <c r="H43" s="173">
        <v>21</v>
      </c>
      <c r="I43" s="174">
        <v>0</v>
      </c>
      <c r="J43" s="189">
        <f t="shared" si="3"/>
        <v>21</v>
      </c>
      <c r="K43" s="189">
        <f t="shared" si="4"/>
        <v>0</v>
      </c>
      <c r="L43" s="129">
        <f t="shared" si="5"/>
        <v>21</v>
      </c>
      <c r="M43" s="130">
        <f t="shared" si="5"/>
        <v>0</v>
      </c>
      <c r="N43" s="131">
        <f t="shared" si="6"/>
        <v>10</v>
      </c>
      <c r="O43" s="132">
        <f t="shared" si="7"/>
        <v>0</v>
      </c>
      <c r="P43" s="129">
        <f t="shared" si="8"/>
        <v>21</v>
      </c>
      <c r="Q43" s="132">
        <f t="shared" si="9"/>
        <v>0</v>
      </c>
      <c r="R43" s="326">
        <f t="shared" si="10"/>
        <v>10</v>
      </c>
      <c r="S43" s="327"/>
      <c r="T43" s="326">
        <f t="shared" si="11"/>
        <v>21</v>
      </c>
      <c r="U43" s="327"/>
      <c r="V43" s="326">
        <f t="shared" si="12"/>
        <v>11</v>
      </c>
      <c r="W43" s="328"/>
      <c r="X43" s="181">
        <v>1</v>
      </c>
      <c r="Y43" s="134">
        <f t="shared" si="13"/>
        <v>10</v>
      </c>
      <c r="Z43" s="135">
        <f t="shared" si="14"/>
        <v>2</v>
      </c>
      <c r="AB43" s="37">
        <f t="shared" si="15"/>
        <v>3</v>
      </c>
      <c r="AC43" s="37">
        <f t="shared" si="16"/>
        <v>3</v>
      </c>
      <c r="AD43" s="37">
        <f t="shared" si="17"/>
        <v>2</v>
      </c>
      <c r="AE43" s="37">
        <f t="shared" si="16"/>
        <v>2</v>
      </c>
      <c r="AF43" s="37">
        <f t="shared" si="18"/>
        <v>1</v>
      </c>
      <c r="AG43" s="37"/>
      <c r="AH43" s="136"/>
    </row>
    <row r="44" spans="1:34" ht="17.5" customHeight="1">
      <c r="A44" s="166" t="s">
        <v>120</v>
      </c>
      <c r="B44" s="167"/>
      <c r="C44" s="168"/>
      <c r="D44" s="169">
        <f t="shared" si="0"/>
        <v>0</v>
      </c>
      <c r="E44" s="169">
        <f t="shared" si="1"/>
        <v>0</v>
      </c>
      <c r="F44" s="170" t="str">
        <f t="shared" si="2"/>
        <v/>
      </c>
      <c r="G44" s="171" t="str">
        <f t="shared" si="2"/>
        <v/>
      </c>
      <c r="H44" s="173"/>
      <c r="I44" s="174"/>
      <c r="J44" s="189">
        <f t="shared" si="3"/>
        <v>0</v>
      </c>
      <c r="K44" s="189">
        <f t="shared" si="4"/>
        <v>0</v>
      </c>
      <c r="L44" s="129" t="str">
        <f t="shared" si="5"/>
        <v/>
      </c>
      <c r="M44" s="130" t="str">
        <f t="shared" si="5"/>
        <v/>
      </c>
      <c r="N44" s="131" t="str">
        <f t="shared" si="6"/>
        <v/>
      </c>
      <c r="O44" s="132" t="str">
        <f t="shared" si="7"/>
        <v/>
      </c>
      <c r="P44" s="129" t="str">
        <f t="shared" si="8"/>
        <v/>
      </c>
      <c r="Q44" s="132" t="str">
        <f t="shared" si="9"/>
        <v/>
      </c>
      <c r="R44" s="340">
        <f t="shared" si="10"/>
        <v>0</v>
      </c>
      <c r="S44" s="341"/>
      <c r="T44" s="340">
        <f t="shared" si="11"/>
        <v>0</v>
      </c>
      <c r="U44" s="341"/>
      <c r="V44" s="340">
        <f t="shared" si="12"/>
        <v>0</v>
      </c>
      <c r="W44" s="342"/>
      <c r="X44" s="181"/>
      <c r="Y44" s="134">
        <f t="shared" si="13"/>
        <v>0</v>
      </c>
      <c r="Z44" s="135" t="str">
        <f t="shared" si="14"/>
        <v/>
      </c>
      <c r="AB44" s="37">
        <f t="shared" si="15"/>
        <v>-7</v>
      </c>
      <c r="AC44" s="37">
        <f t="shared" si="16"/>
        <v>0</v>
      </c>
      <c r="AD44" s="37">
        <f t="shared" si="17"/>
        <v>-8</v>
      </c>
      <c r="AE44" s="37">
        <f t="shared" si="16"/>
        <v>0</v>
      </c>
      <c r="AF44" s="37">
        <f t="shared" si="18"/>
        <v>0</v>
      </c>
      <c r="AG44" s="37"/>
      <c r="AH44" s="136"/>
    </row>
    <row r="45" spans="1:34" ht="17.5" customHeight="1">
      <c r="A45" s="166" t="s">
        <v>121</v>
      </c>
      <c r="B45" s="167"/>
      <c r="C45" s="168"/>
      <c r="D45" s="169">
        <f t="shared" si="0"/>
        <v>0</v>
      </c>
      <c r="E45" s="169">
        <f t="shared" si="1"/>
        <v>0</v>
      </c>
      <c r="F45" s="170" t="str">
        <f t="shared" si="2"/>
        <v/>
      </c>
      <c r="G45" s="171" t="str">
        <f t="shared" si="2"/>
        <v/>
      </c>
      <c r="H45" s="173"/>
      <c r="I45" s="174"/>
      <c r="J45" s="189">
        <f t="shared" si="3"/>
        <v>0</v>
      </c>
      <c r="K45" s="189">
        <f t="shared" si="4"/>
        <v>0</v>
      </c>
      <c r="L45" s="129" t="str">
        <f t="shared" si="5"/>
        <v/>
      </c>
      <c r="M45" s="130" t="str">
        <f t="shared" si="5"/>
        <v/>
      </c>
      <c r="N45" s="131" t="str">
        <f t="shared" si="6"/>
        <v/>
      </c>
      <c r="O45" s="132" t="str">
        <f t="shared" si="7"/>
        <v/>
      </c>
      <c r="P45" s="129" t="str">
        <f t="shared" si="8"/>
        <v/>
      </c>
      <c r="Q45" s="132" t="str">
        <f t="shared" si="9"/>
        <v/>
      </c>
      <c r="R45" s="337">
        <f t="shared" si="10"/>
        <v>0</v>
      </c>
      <c r="S45" s="338"/>
      <c r="T45" s="337">
        <f t="shared" si="11"/>
        <v>0</v>
      </c>
      <c r="U45" s="338"/>
      <c r="V45" s="337">
        <f t="shared" si="12"/>
        <v>0</v>
      </c>
      <c r="W45" s="339"/>
      <c r="X45" s="181"/>
      <c r="Y45" s="134">
        <f t="shared" si="13"/>
        <v>0</v>
      </c>
      <c r="Z45" s="135" t="str">
        <f t="shared" si="14"/>
        <v/>
      </c>
      <c r="AB45" s="37">
        <f t="shared" si="15"/>
        <v>-7</v>
      </c>
      <c r="AC45" s="37">
        <f t="shared" si="16"/>
        <v>0</v>
      </c>
      <c r="AD45" s="37">
        <f t="shared" si="17"/>
        <v>-8</v>
      </c>
      <c r="AE45" s="37">
        <f t="shared" si="16"/>
        <v>0</v>
      </c>
      <c r="AF45" s="37">
        <f t="shared" si="18"/>
        <v>0</v>
      </c>
      <c r="AG45" s="37"/>
      <c r="AH45" s="136"/>
    </row>
    <row r="46" spans="1:34" ht="17.5" customHeight="1">
      <c r="A46" s="166" t="s">
        <v>122</v>
      </c>
      <c r="B46" s="167">
        <v>10</v>
      </c>
      <c r="C46" s="168">
        <v>0</v>
      </c>
      <c r="D46" s="169">
        <f t="shared" si="0"/>
        <v>10</v>
      </c>
      <c r="E46" s="169">
        <f t="shared" si="1"/>
        <v>0</v>
      </c>
      <c r="F46" s="170">
        <f t="shared" ref="F46:G61" si="19">IF(B46="","",D46)</f>
        <v>10</v>
      </c>
      <c r="G46" s="171">
        <f t="shared" si="19"/>
        <v>0</v>
      </c>
      <c r="H46" s="167">
        <v>20</v>
      </c>
      <c r="I46" s="168">
        <v>45</v>
      </c>
      <c r="J46" s="189">
        <f t="shared" si="3"/>
        <v>20</v>
      </c>
      <c r="K46" s="189">
        <f t="shared" si="4"/>
        <v>45</v>
      </c>
      <c r="L46" s="129">
        <f t="shared" ref="L46:M61" si="20">IF(H46="","",J46)</f>
        <v>20</v>
      </c>
      <c r="M46" s="130">
        <f t="shared" si="20"/>
        <v>45</v>
      </c>
      <c r="N46" s="131">
        <f t="shared" si="6"/>
        <v>10</v>
      </c>
      <c r="O46" s="132">
        <f t="shared" si="7"/>
        <v>0</v>
      </c>
      <c r="P46" s="129">
        <f t="shared" si="8"/>
        <v>20</v>
      </c>
      <c r="Q46" s="132">
        <f t="shared" si="9"/>
        <v>0.75</v>
      </c>
      <c r="R46" s="326">
        <f t="shared" si="10"/>
        <v>10</v>
      </c>
      <c r="S46" s="327"/>
      <c r="T46" s="326">
        <f t="shared" si="11"/>
        <v>20.75</v>
      </c>
      <c r="U46" s="327"/>
      <c r="V46" s="326">
        <f t="shared" si="12"/>
        <v>10.75</v>
      </c>
      <c r="W46" s="328"/>
      <c r="X46" s="181">
        <v>1</v>
      </c>
      <c r="Y46" s="134">
        <f t="shared" si="13"/>
        <v>9.75</v>
      </c>
      <c r="Z46" s="135">
        <f t="shared" si="14"/>
        <v>1.75</v>
      </c>
      <c r="AB46" s="37">
        <f t="shared" si="15"/>
        <v>2.75</v>
      </c>
      <c r="AC46" s="37">
        <f t="shared" ref="AC46:AC61" si="21">IF(AB46&lt;0,0,AB46)</f>
        <v>2.75</v>
      </c>
      <c r="AD46" s="37">
        <f t="shared" si="17"/>
        <v>1.75</v>
      </c>
      <c r="AE46" s="37">
        <f t="shared" ref="AE46:AE61" si="22">IF(AD46&lt;0,0,AD46)</f>
        <v>1.75</v>
      </c>
      <c r="AF46" s="37">
        <f t="shared" si="18"/>
        <v>1</v>
      </c>
      <c r="AG46" s="37"/>
      <c r="AH46" s="136"/>
    </row>
    <row r="47" spans="1:34" ht="17.5" customHeight="1">
      <c r="A47" s="166" t="s">
        <v>123</v>
      </c>
      <c r="B47" s="167">
        <v>10</v>
      </c>
      <c r="C47" s="168">
        <v>0</v>
      </c>
      <c r="D47" s="169">
        <f t="shared" si="0"/>
        <v>10</v>
      </c>
      <c r="E47" s="169">
        <f t="shared" si="1"/>
        <v>0</v>
      </c>
      <c r="F47" s="170">
        <f t="shared" si="19"/>
        <v>10</v>
      </c>
      <c r="G47" s="171">
        <f t="shared" si="19"/>
        <v>0</v>
      </c>
      <c r="H47" s="167">
        <v>22</v>
      </c>
      <c r="I47" s="168">
        <v>0</v>
      </c>
      <c r="J47" s="189">
        <f t="shared" si="3"/>
        <v>22</v>
      </c>
      <c r="K47" s="189">
        <f t="shared" si="4"/>
        <v>0</v>
      </c>
      <c r="L47" s="129">
        <f t="shared" si="20"/>
        <v>22</v>
      </c>
      <c r="M47" s="130">
        <f t="shared" si="20"/>
        <v>0</v>
      </c>
      <c r="N47" s="131">
        <f t="shared" si="6"/>
        <v>10</v>
      </c>
      <c r="O47" s="132">
        <f t="shared" si="7"/>
        <v>0</v>
      </c>
      <c r="P47" s="129">
        <f t="shared" si="8"/>
        <v>22</v>
      </c>
      <c r="Q47" s="132">
        <f t="shared" si="9"/>
        <v>0</v>
      </c>
      <c r="R47" s="326">
        <f t="shared" si="10"/>
        <v>10</v>
      </c>
      <c r="S47" s="327"/>
      <c r="T47" s="326">
        <f t="shared" si="11"/>
        <v>22</v>
      </c>
      <c r="U47" s="327"/>
      <c r="V47" s="326">
        <f t="shared" si="12"/>
        <v>12</v>
      </c>
      <c r="W47" s="328"/>
      <c r="X47" s="181">
        <v>1</v>
      </c>
      <c r="Y47" s="134">
        <f t="shared" si="13"/>
        <v>11</v>
      </c>
      <c r="Z47" s="135">
        <f t="shared" si="14"/>
        <v>3</v>
      </c>
      <c r="AB47" s="37">
        <f t="shared" si="15"/>
        <v>4</v>
      </c>
      <c r="AC47" s="37">
        <f t="shared" si="21"/>
        <v>4</v>
      </c>
      <c r="AD47" s="37">
        <f t="shared" si="17"/>
        <v>3</v>
      </c>
      <c r="AE47" s="37">
        <f t="shared" si="22"/>
        <v>3</v>
      </c>
      <c r="AF47" s="37">
        <f t="shared" si="18"/>
        <v>1</v>
      </c>
      <c r="AG47" s="37"/>
      <c r="AH47" s="136"/>
    </row>
    <row r="48" spans="1:34" ht="17.5" customHeight="1">
      <c r="A48" s="166" t="s">
        <v>124</v>
      </c>
      <c r="B48" s="167">
        <v>10</v>
      </c>
      <c r="C48" s="168">
        <v>0</v>
      </c>
      <c r="D48" s="169">
        <f t="shared" si="0"/>
        <v>10</v>
      </c>
      <c r="E48" s="169">
        <f t="shared" si="1"/>
        <v>0</v>
      </c>
      <c r="F48" s="170">
        <f t="shared" si="19"/>
        <v>10</v>
      </c>
      <c r="G48" s="171">
        <f t="shared" si="19"/>
        <v>0</v>
      </c>
      <c r="H48" s="167">
        <v>19</v>
      </c>
      <c r="I48" s="168">
        <v>45</v>
      </c>
      <c r="J48" s="189">
        <f t="shared" si="3"/>
        <v>19</v>
      </c>
      <c r="K48" s="189">
        <f t="shared" si="4"/>
        <v>45</v>
      </c>
      <c r="L48" s="129">
        <f t="shared" si="20"/>
        <v>19</v>
      </c>
      <c r="M48" s="130">
        <f t="shared" si="20"/>
        <v>45</v>
      </c>
      <c r="N48" s="131">
        <f t="shared" si="6"/>
        <v>10</v>
      </c>
      <c r="O48" s="132">
        <f t="shared" si="7"/>
        <v>0</v>
      </c>
      <c r="P48" s="129">
        <f t="shared" si="8"/>
        <v>19</v>
      </c>
      <c r="Q48" s="132">
        <f t="shared" si="9"/>
        <v>0.75</v>
      </c>
      <c r="R48" s="326">
        <f t="shared" si="10"/>
        <v>10</v>
      </c>
      <c r="S48" s="327"/>
      <c r="T48" s="326">
        <f t="shared" si="11"/>
        <v>19.75</v>
      </c>
      <c r="U48" s="327"/>
      <c r="V48" s="326">
        <f t="shared" si="12"/>
        <v>9.75</v>
      </c>
      <c r="W48" s="328"/>
      <c r="X48" s="181">
        <v>1</v>
      </c>
      <c r="Y48" s="134">
        <f t="shared" si="13"/>
        <v>8.75</v>
      </c>
      <c r="Z48" s="135">
        <f t="shared" si="14"/>
        <v>0.75</v>
      </c>
      <c r="AA48" s="154"/>
      <c r="AB48" s="37">
        <f t="shared" si="15"/>
        <v>1.75</v>
      </c>
      <c r="AC48" s="37">
        <f t="shared" si="21"/>
        <v>1.75</v>
      </c>
      <c r="AD48" s="37">
        <f t="shared" si="17"/>
        <v>0.75</v>
      </c>
      <c r="AE48" s="37">
        <f t="shared" si="22"/>
        <v>0.75</v>
      </c>
      <c r="AF48" s="37">
        <f t="shared" si="18"/>
        <v>1</v>
      </c>
      <c r="AG48" s="37"/>
      <c r="AH48" s="136"/>
    </row>
    <row r="49" spans="1:34" ht="17.5" customHeight="1">
      <c r="A49" s="166" t="s">
        <v>125</v>
      </c>
      <c r="B49" s="167">
        <v>10</v>
      </c>
      <c r="C49" s="168">
        <v>0</v>
      </c>
      <c r="D49" s="169">
        <f t="shared" si="0"/>
        <v>10</v>
      </c>
      <c r="E49" s="169">
        <f t="shared" si="1"/>
        <v>0</v>
      </c>
      <c r="F49" s="170">
        <f t="shared" si="19"/>
        <v>10</v>
      </c>
      <c r="G49" s="171">
        <f t="shared" si="19"/>
        <v>0</v>
      </c>
      <c r="H49" s="167">
        <v>19</v>
      </c>
      <c r="I49" s="168">
        <v>27</v>
      </c>
      <c r="J49" s="189">
        <f t="shared" si="3"/>
        <v>19</v>
      </c>
      <c r="K49" s="189">
        <f t="shared" si="4"/>
        <v>15</v>
      </c>
      <c r="L49" s="129">
        <f t="shared" si="20"/>
        <v>19</v>
      </c>
      <c r="M49" s="130">
        <f t="shared" si="20"/>
        <v>15</v>
      </c>
      <c r="N49" s="131">
        <f t="shared" si="6"/>
        <v>10</v>
      </c>
      <c r="O49" s="132">
        <f t="shared" si="7"/>
        <v>0</v>
      </c>
      <c r="P49" s="129">
        <f t="shared" si="8"/>
        <v>19</v>
      </c>
      <c r="Q49" s="132">
        <f t="shared" si="9"/>
        <v>0.25</v>
      </c>
      <c r="R49" s="326">
        <f t="shared" si="10"/>
        <v>10</v>
      </c>
      <c r="S49" s="327"/>
      <c r="T49" s="326">
        <f t="shared" si="11"/>
        <v>19.25</v>
      </c>
      <c r="U49" s="327"/>
      <c r="V49" s="326">
        <f t="shared" si="12"/>
        <v>9.25</v>
      </c>
      <c r="W49" s="328"/>
      <c r="X49" s="181">
        <v>1</v>
      </c>
      <c r="Y49" s="134">
        <f t="shared" si="13"/>
        <v>8.25</v>
      </c>
      <c r="Z49" s="135">
        <f t="shared" si="14"/>
        <v>0.25</v>
      </c>
      <c r="AA49" s="154"/>
      <c r="AB49" s="37">
        <f t="shared" si="15"/>
        <v>1.25</v>
      </c>
      <c r="AC49" s="37">
        <f t="shared" si="21"/>
        <v>1.25</v>
      </c>
      <c r="AD49" s="37">
        <f t="shared" si="17"/>
        <v>0.25</v>
      </c>
      <c r="AE49" s="37">
        <f t="shared" si="22"/>
        <v>0.25</v>
      </c>
      <c r="AF49" s="37">
        <f t="shared" si="18"/>
        <v>1</v>
      </c>
      <c r="AG49" s="37"/>
      <c r="AH49" s="136"/>
    </row>
    <row r="50" spans="1:34" ht="17.5" customHeight="1">
      <c r="A50" s="166" t="s">
        <v>126</v>
      </c>
      <c r="B50" s="167">
        <v>10</v>
      </c>
      <c r="C50" s="168">
        <v>0</v>
      </c>
      <c r="D50" s="169">
        <f>IF(AND(C50&gt;=46,C50&lt;=59),B50+1,B50)</f>
        <v>10</v>
      </c>
      <c r="E50" s="169">
        <f>IF(C50&gt;0,VLOOKUP(C50,$A$7:$H$10,7,TRUE),0)</f>
        <v>0</v>
      </c>
      <c r="F50" s="170">
        <f>IF(B50="","",D50)</f>
        <v>10</v>
      </c>
      <c r="G50" s="171">
        <f>IF(C50="","",E50)</f>
        <v>0</v>
      </c>
      <c r="H50" s="167">
        <v>21</v>
      </c>
      <c r="I50" s="168">
        <v>15</v>
      </c>
      <c r="J50" s="189">
        <f t="shared" si="3"/>
        <v>21</v>
      </c>
      <c r="K50" s="189">
        <f t="shared" si="4"/>
        <v>15</v>
      </c>
      <c r="L50" s="129">
        <f t="shared" si="20"/>
        <v>21</v>
      </c>
      <c r="M50" s="130">
        <f t="shared" si="20"/>
        <v>15</v>
      </c>
      <c r="N50" s="131">
        <f t="shared" si="6"/>
        <v>10</v>
      </c>
      <c r="O50" s="132">
        <f t="shared" si="7"/>
        <v>0</v>
      </c>
      <c r="P50" s="129">
        <f t="shared" si="8"/>
        <v>21</v>
      </c>
      <c r="Q50" s="132">
        <f t="shared" si="9"/>
        <v>0.25</v>
      </c>
      <c r="R50" s="326">
        <f t="shared" si="10"/>
        <v>10</v>
      </c>
      <c r="S50" s="327"/>
      <c r="T50" s="326">
        <f t="shared" si="11"/>
        <v>21.25</v>
      </c>
      <c r="U50" s="327"/>
      <c r="V50" s="326">
        <f t="shared" si="12"/>
        <v>11.25</v>
      </c>
      <c r="W50" s="328"/>
      <c r="X50" s="181">
        <v>1</v>
      </c>
      <c r="Y50" s="134">
        <f t="shared" si="13"/>
        <v>10.25</v>
      </c>
      <c r="Z50" s="135">
        <f t="shared" si="14"/>
        <v>2.25</v>
      </c>
      <c r="AB50" s="37">
        <f t="shared" si="15"/>
        <v>3.25</v>
      </c>
      <c r="AC50" s="37">
        <f t="shared" si="21"/>
        <v>3.25</v>
      </c>
      <c r="AD50" s="37">
        <f t="shared" si="17"/>
        <v>2.25</v>
      </c>
      <c r="AE50" s="37">
        <f t="shared" si="22"/>
        <v>2.25</v>
      </c>
      <c r="AF50" s="37">
        <f t="shared" si="18"/>
        <v>1</v>
      </c>
      <c r="AG50" s="37"/>
      <c r="AH50" s="136"/>
    </row>
    <row r="51" spans="1:34" ht="17.5" customHeight="1">
      <c r="A51" s="166" t="s">
        <v>127</v>
      </c>
      <c r="B51" s="167"/>
      <c r="C51" s="168"/>
      <c r="D51" s="169">
        <f>IF(AND(C51&gt;=46,C51&lt;=59),B51+1,B51)</f>
        <v>0</v>
      </c>
      <c r="E51" s="169">
        <f>IF(C51&gt;0,VLOOKUP(C51,$A$7:$H$10,7,TRUE),0)</f>
        <v>0</v>
      </c>
      <c r="F51" s="170" t="str">
        <f>IF(B51="","",D51)</f>
        <v/>
      </c>
      <c r="G51" s="171" t="str">
        <f>IF(C51="","",E51)</f>
        <v/>
      </c>
      <c r="H51" s="167"/>
      <c r="I51" s="168"/>
      <c r="J51" s="189">
        <f t="shared" si="3"/>
        <v>0</v>
      </c>
      <c r="K51" s="189">
        <f t="shared" si="4"/>
        <v>0</v>
      </c>
      <c r="L51" s="129" t="str">
        <f t="shared" si="20"/>
        <v/>
      </c>
      <c r="M51" s="130" t="str">
        <f t="shared" si="20"/>
        <v/>
      </c>
      <c r="N51" s="131" t="str">
        <f t="shared" si="6"/>
        <v/>
      </c>
      <c r="O51" s="132" t="str">
        <f t="shared" si="7"/>
        <v/>
      </c>
      <c r="P51" s="129" t="str">
        <f t="shared" si="8"/>
        <v/>
      </c>
      <c r="Q51" s="132" t="str">
        <f t="shared" si="9"/>
        <v/>
      </c>
      <c r="R51" s="340">
        <f t="shared" si="10"/>
        <v>0</v>
      </c>
      <c r="S51" s="341"/>
      <c r="T51" s="340">
        <f t="shared" si="11"/>
        <v>0</v>
      </c>
      <c r="U51" s="341"/>
      <c r="V51" s="340">
        <f t="shared" si="12"/>
        <v>0</v>
      </c>
      <c r="W51" s="342"/>
      <c r="X51" s="181"/>
      <c r="Y51" s="134">
        <f t="shared" si="13"/>
        <v>0</v>
      </c>
      <c r="Z51" s="135" t="str">
        <f t="shared" si="14"/>
        <v/>
      </c>
      <c r="AB51" s="37">
        <f t="shared" si="15"/>
        <v>-7</v>
      </c>
      <c r="AC51" s="37">
        <f t="shared" si="21"/>
        <v>0</v>
      </c>
      <c r="AD51" s="37">
        <f t="shared" si="17"/>
        <v>-8</v>
      </c>
      <c r="AE51" s="37">
        <f t="shared" si="22"/>
        <v>0</v>
      </c>
      <c r="AF51" s="37">
        <f t="shared" si="18"/>
        <v>0</v>
      </c>
      <c r="AG51" s="37"/>
      <c r="AH51" s="136"/>
    </row>
    <row r="52" spans="1:34" ht="17.5" customHeight="1">
      <c r="A52" s="166" t="s">
        <v>128</v>
      </c>
      <c r="B52" s="167"/>
      <c r="C52" s="168"/>
      <c r="D52" s="169">
        <f>IF(AND(C52&gt;=46,C52&lt;=59),B52+1,B52)</f>
        <v>0</v>
      </c>
      <c r="E52" s="169">
        <f>IF(C52&gt;0,VLOOKUP(C52,$A$7:$H$10,7,TRUE),0)</f>
        <v>0</v>
      </c>
      <c r="F52" s="170" t="str">
        <f t="shared" si="19"/>
        <v/>
      </c>
      <c r="G52" s="171" t="str">
        <f>IF(C52="","",E52)</f>
        <v/>
      </c>
      <c r="H52" s="167"/>
      <c r="I52" s="168"/>
      <c r="J52" s="189">
        <f t="shared" si="3"/>
        <v>0</v>
      </c>
      <c r="K52" s="189">
        <f t="shared" si="4"/>
        <v>0</v>
      </c>
      <c r="L52" s="129" t="str">
        <f t="shared" si="20"/>
        <v/>
      </c>
      <c r="M52" s="130" t="str">
        <f t="shared" si="20"/>
        <v/>
      </c>
      <c r="N52" s="131" t="str">
        <f t="shared" si="6"/>
        <v/>
      </c>
      <c r="O52" s="132" t="str">
        <f t="shared" si="7"/>
        <v/>
      </c>
      <c r="P52" s="129" t="str">
        <f t="shared" si="8"/>
        <v/>
      </c>
      <c r="Q52" s="132" t="str">
        <f t="shared" si="9"/>
        <v/>
      </c>
      <c r="R52" s="337">
        <f t="shared" si="10"/>
        <v>0</v>
      </c>
      <c r="S52" s="338"/>
      <c r="T52" s="337">
        <f t="shared" si="11"/>
        <v>0</v>
      </c>
      <c r="U52" s="338"/>
      <c r="V52" s="337">
        <f t="shared" si="12"/>
        <v>0</v>
      </c>
      <c r="W52" s="339"/>
      <c r="X52" s="181"/>
      <c r="Y52" s="134">
        <f t="shared" si="13"/>
        <v>0</v>
      </c>
      <c r="Z52" s="135" t="str">
        <f t="shared" si="14"/>
        <v/>
      </c>
      <c r="AB52" s="37">
        <f t="shared" si="15"/>
        <v>-7</v>
      </c>
      <c r="AC52" s="37">
        <f t="shared" si="21"/>
        <v>0</v>
      </c>
      <c r="AD52" s="37">
        <f t="shared" si="17"/>
        <v>-8</v>
      </c>
      <c r="AE52" s="37">
        <f t="shared" si="22"/>
        <v>0</v>
      </c>
      <c r="AF52" s="37">
        <f t="shared" si="18"/>
        <v>0</v>
      </c>
      <c r="AG52" s="37"/>
      <c r="AH52" s="136"/>
    </row>
    <row r="53" spans="1:34" ht="17.5" customHeight="1">
      <c r="A53" s="166" t="s">
        <v>129</v>
      </c>
      <c r="B53" s="167">
        <v>10</v>
      </c>
      <c r="C53" s="168">
        <v>0</v>
      </c>
      <c r="D53" s="169">
        <f t="shared" si="0"/>
        <v>10</v>
      </c>
      <c r="E53" s="169">
        <f t="shared" si="1"/>
        <v>0</v>
      </c>
      <c r="F53" s="170">
        <f t="shared" si="19"/>
        <v>10</v>
      </c>
      <c r="G53" s="171">
        <f t="shared" si="19"/>
        <v>0</v>
      </c>
      <c r="H53" s="167">
        <v>20</v>
      </c>
      <c r="I53" s="168">
        <v>45</v>
      </c>
      <c r="J53" s="189">
        <f t="shared" si="3"/>
        <v>20</v>
      </c>
      <c r="K53" s="189">
        <f>VLOOKUP(I53,$A$15:$H$18,7,TRUE)</f>
        <v>45</v>
      </c>
      <c r="L53" s="129">
        <f t="shared" si="20"/>
        <v>20</v>
      </c>
      <c r="M53" s="130">
        <f>IF(I53="","",K53)</f>
        <v>45</v>
      </c>
      <c r="N53" s="131">
        <f t="shared" si="6"/>
        <v>10</v>
      </c>
      <c r="O53" s="132">
        <f t="shared" si="7"/>
        <v>0</v>
      </c>
      <c r="P53" s="129">
        <f t="shared" si="8"/>
        <v>20</v>
      </c>
      <c r="Q53" s="132">
        <f t="shared" si="9"/>
        <v>0.75</v>
      </c>
      <c r="R53" s="326">
        <f t="shared" si="10"/>
        <v>10</v>
      </c>
      <c r="S53" s="327"/>
      <c r="T53" s="326">
        <f t="shared" si="11"/>
        <v>20.75</v>
      </c>
      <c r="U53" s="327"/>
      <c r="V53" s="326">
        <f t="shared" si="12"/>
        <v>10.75</v>
      </c>
      <c r="W53" s="328"/>
      <c r="X53" s="181">
        <v>1</v>
      </c>
      <c r="Y53" s="134">
        <f t="shared" si="13"/>
        <v>9.75</v>
      </c>
      <c r="Z53" s="135">
        <f t="shared" si="14"/>
        <v>1.75</v>
      </c>
      <c r="AB53" s="37">
        <f t="shared" si="15"/>
        <v>2.75</v>
      </c>
      <c r="AC53" s="37">
        <f t="shared" si="21"/>
        <v>2.75</v>
      </c>
      <c r="AD53" s="37">
        <f t="shared" si="17"/>
        <v>1.75</v>
      </c>
      <c r="AE53" s="37">
        <f t="shared" si="22"/>
        <v>1.75</v>
      </c>
      <c r="AF53" s="37">
        <f t="shared" si="18"/>
        <v>1</v>
      </c>
      <c r="AG53" s="37"/>
      <c r="AH53" s="136"/>
    </row>
    <row r="54" spans="1:34" ht="17.5" customHeight="1">
      <c r="A54" s="166" t="s">
        <v>130</v>
      </c>
      <c r="B54" s="167">
        <v>10</v>
      </c>
      <c r="C54" s="168">
        <v>0</v>
      </c>
      <c r="D54" s="169">
        <f>IF(AND(C54&gt;=46,C54&lt;=59),B54+1,B54)</f>
        <v>10</v>
      </c>
      <c r="E54" s="169">
        <f>IF(C54&gt;0,VLOOKUP(C54,$A$7:$H$10,7,TRUE),0)</f>
        <v>0</v>
      </c>
      <c r="F54" s="170">
        <f t="shared" si="19"/>
        <v>10</v>
      </c>
      <c r="G54" s="171">
        <f>IF(C54="","",E54)</f>
        <v>0</v>
      </c>
      <c r="H54" s="167">
        <v>21</v>
      </c>
      <c r="I54" s="168">
        <v>45</v>
      </c>
      <c r="J54" s="189">
        <f t="shared" si="3"/>
        <v>21</v>
      </c>
      <c r="K54" s="189">
        <f>VLOOKUP(I54,$A$15:$H$18,7,TRUE)</f>
        <v>45</v>
      </c>
      <c r="L54" s="129">
        <f t="shared" si="20"/>
        <v>21</v>
      </c>
      <c r="M54" s="130">
        <f>IF(I54="","",K54)</f>
        <v>45</v>
      </c>
      <c r="N54" s="131">
        <f t="shared" si="6"/>
        <v>10</v>
      </c>
      <c r="O54" s="132">
        <f t="shared" si="7"/>
        <v>0</v>
      </c>
      <c r="P54" s="129">
        <f t="shared" si="8"/>
        <v>21</v>
      </c>
      <c r="Q54" s="132">
        <f t="shared" si="9"/>
        <v>0.75</v>
      </c>
      <c r="R54" s="326">
        <f t="shared" si="10"/>
        <v>10</v>
      </c>
      <c r="S54" s="327"/>
      <c r="T54" s="326">
        <f t="shared" si="11"/>
        <v>21.75</v>
      </c>
      <c r="U54" s="327"/>
      <c r="V54" s="326">
        <f t="shared" si="12"/>
        <v>11.75</v>
      </c>
      <c r="W54" s="328"/>
      <c r="X54" s="181">
        <v>1</v>
      </c>
      <c r="Y54" s="134">
        <f t="shared" si="13"/>
        <v>10.75</v>
      </c>
      <c r="Z54" s="135">
        <f t="shared" si="14"/>
        <v>2.75</v>
      </c>
      <c r="AA54" s="161"/>
      <c r="AB54" s="37">
        <f t="shared" si="15"/>
        <v>3.75</v>
      </c>
      <c r="AC54" s="37">
        <f t="shared" si="21"/>
        <v>3.75</v>
      </c>
      <c r="AD54" s="37">
        <f t="shared" si="17"/>
        <v>2.75</v>
      </c>
      <c r="AE54" s="37">
        <f t="shared" si="22"/>
        <v>2.75</v>
      </c>
      <c r="AF54" s="37">
        <f t="shared" si="18"/>
        <v>1</v>
      </c>
      <c r="AG54" s="37"/>
      <c r="AH54" s="136"/>
    </row>
    <row r="55" spans="1:34" ht="17.5" customHeight="1">
      <c r="A55" s="166" t="s">
        <v>131</v>
      </c>
      <c r="B55" s="167">
        <v>10</v>
      </c>
      <c r="C55" s="168">
        <v>0</v>
      </c>
      <c r="D55" s="169">
        <f t="shared" si="0"/>
        <v>10</v>
      </c>
      <c r="E55" s="169">
        <f t="shared" si="1"/>
        <v>0</v>
      </c>
      <c r="F55" s="170">
        <f t="shared" si="19"/>
        <v>10</v>
      </c>
      <c r="G55" s="171">
        <f t="shared" si="19"/>
        <v>0</v>
      </c>
      <c r="H55" s="167">
        <v>20</v>
      </c>
      <c r="I55" s="168">
        <v>15</v>
      </c>
      <c r="J55" s="189">
        <f t="shared" si="3"/>
        <v>20</v>
      </c>
      <c r="K55" s="189">
        <f t="shared" si="4"/>
        <v>15</v>
      </c>
      <c r="L55" s="129">
        <f t="shared" si="20"/>
        <v>20</v>
      </c>
      <c r="M55" s="130">
        <f t="shared" si="20"/>
        <v>15</v>
      </c>
      <c r="N55" s="131">
        <f t="shared" si="6"/>
        <v>10</v>
      </c>
      <c r="O55" s="132">
        <f t="shared" si="7"/>
        <v>0</v>
      </c>
      <c r="P55" s="129">
        <f t="shared" si="8"/>
        <v>20</v>
      </c>
      <c r="Q55" s="132">
        <f t="shared" si="9"/>
        <v>0.25</v>
      </c>
      <c r="R55" s="326">
        <f t="shared" si="10"/>
        <v>10</v>
      </c>
      <c r="S55" s="327"/>
      <c r="T55" s="326">
        <f t="shared" si="11"/>
        <v>20.25</v>
      </c>
      <c r="U55" s="327"/>
      <c r="V55" s="326">
        <f t="shared" si="12"/>
        <v>10.25</v>
      </c>
      <c r="W55" s="328"/>
      <c r="X55" s="181">
        <v>1</v>
      </c>
      <c r="Y55" s="134">
        <f t="shared" si="13"/>
        <v>9.25</v>
      </c>
      <c r="Z55" s="135">
        <f t="shared" si="14"/>
        <v>1.25</v>
      </c>
      <c r="AB55" s="37">
        <f t="shared" si="15"/>
        <v>2.25</v>
      </c>
      <c r="AC55" s="37">
        <f t="shared" si="21"/>
        <v>2.25</v>
      </c>
      <c r="AD55" s="37">
        <f t="shared" si="17"/>
        <v>1.25</v>
      </c>
      <c r="AE55" s="37">
        <f t="shared" si="22"/>
        <v>1.25</v>
      </c>
      <c r="AF55" s="37">
        <f t="shared" si="18"/>
        <v>1</v>
      </c>
      <c r="AG55" s="37"/>
      <c r="AH55" s="136"/>
    </row>
    <row r="56" spans="1:34" ht="17.5" customHeight="1">
      <c r="A56" s="166" t="s">
        <v>132</v>
      </c>
      <c r="B56" s="167">
        <v>10</v>
      </c>
      <c r="C56" s="168">
        <v>0</v>
      </c>
      <c r="D56" s="169">
        <f t="shared" si="0"/>
        <v>10</v>
      </c>
      <c r="E56" s="169">
        <f t="shared" si="1"/>
        <v>0</v>
      </c>
      <c r="F56" s="170">
        <f t="shared" si="19"/>
        <v>10</v>
      </c>
      <c r="G56" s="171">
        <f t="shared" si="19"/>
        <v>0</v>
      </c>
      <c r="H56" s="167">
        <v>19</v>
      </c>
      <c r="I56" s="168">
        <v>15</v>
      </c>
      <c r="J56" s="189">
        <f t="shared" si="3"/>
        <v>19</v>
      </c>
      <c r="K56" s="189">
        <f t="shared" si="4"/>
        <v>15</v>
      </c>
      <c r="L56" s="129">
        <f t="shared" si="20"/>
        <v>19</v>
      </c>
      <c r="M56" s="130">
        <f t="shared" si="20"/>
        <v>15</v>
      </c>
      <c r="N56" s="131">
        <f t="shared" si="6"/>
        <v>10</v>
      </c>
      <c r="O56" s="132">
        <f t="shared" si="7"/>
        <v>0</v>
      </c>
      <c r="P56" s="129">
        <f t="shared" si="8"/>
        <v>19</v>
      </c>
      <c r="Q56" s="132">
        <f t="shared" si="9"/>
        <v>0.25</v>
      </c>
      <c r="R56" s="326">
        <f t="shared" si="10"/>
        <v>10</v>
      </c>
      <c r="S56" s="327"/>
      <c r="T56" s="326">
        <f t="shared" si="11"/>
        <v>19.25</v>
      </c>
      <c r="U56" s="327"/>
      <c r="V56" s="326">
        <f t="shared" si="12"/>
        <v>9.25</v>
      </c>
      <c r="W56" s="328"/>
      <c r="X56" s="181">
        <v>1</v>
      </c>
      <c r="Y56" s="134">
        <f t="shared" si="13"/>
        <v>8.25</v>
      </c>
      <c r="Z56" s="135">
        <f t="shared" si="14"/>
        <v>0.25</v>
      </c>
      <c r="AB56" s="37">
        <f t="shared" si="15"/>
        <v>1.25</v>
      </c>
      <c r="AC56" s="37">
        <f t="shared" si="21"/>
        <v>1.25</v>
      </c>
      <c r="AD56" s="37">
        <f t="shared" si="17"/>
        <v>0.25</v>
      </c>
      <c r="AE56" s="37">
        <f t="shared" si="22"/>
        <v>0.25</v>
      </c>
      <c r="AF56" s="37">
        <f t="shared" si="18"/>
        <v>1</v>
      </c>
      <c r="AG56" s="37"/>
      <c r="AH56" s="136"/>
    </row>
    <row r="57" spans="1:34" ht="17.5" customHeight="1">
      <c r="A57" s="166" t="s">
        <v>133</v>
      </c>
      <c r="B57" s="167">
        <v>10</v>
      </c>
      <c r="C57" s="168">
        <v>0</v>
      </c>
      <c r="D57" s="169">
        <f t="shared" si="0"/>
        <v>10</v>
      </c>
      <c r="E57" s="169">
        <f t="shared" si="1"/>
        <v>0</v>
      </c>
      <c r="F57" s="170">
        <f t="shared" si="19"/>
        <v>10</v>
      </c>
      <c r="G57" s="171">
        <f t="shared" si="19"/>
        <v>0</v>
      </c>
      <c r="H57" s="173">
        <v>19</v>
      </c>
      <c r="I57" s="174">
        <v>45</v>
      </c>
      <c r="J57" s="189">
        <f t="shared" si="3"/>
        <v>19</v>
      </c>
      <c r="K57" s="189">
        <f t="shared" si="4"/>
        <v>45</v>
      </c>
      <c r="L57" s="129">
        <f t="shared" si="20"/>
        <v>19</v>
      </c>
      <c r="M57" s="130">
        <f t="shared" si="20"/>
        <v>45</v>
      </c>
      <c r="N57" s="131">
        <f t="shared" si="6"/>
        <v>10</v>
      </c>
      <c r="O57" s="132">
        <f t="shared" si="7"/>
        <v>0</v>
      </c>
      <c r="P57" s="129">
        <f t="shared" si="8"/>
        <v>19</v>
      </c>
      <c r="Q57" s="132">
        <f t="shared" si="9"/>
        <v>0.75</v>
      </c>
      <c r="R57" s="326">
        <f t="shared" si="10"/>
        <v>10</v>
      </c>
      <c r="S57" s="327"/>
      <c r="T57" s="326">
        <f t="shared" si="11"/>
        <v>19.75</v>
      </c>
      <c r="U57" s="327"/>
      <c r="V57" s="326">
        <f t="shared" si="12"/>
        <v>9.75</v>
      </c>
      <c r="W57" s="328"/>
      <c r="X57" s="181">
        <v>1</v>
      </c>
      <c r="Y57" s="134">
        <f t="shared" si="13"/>
        <v>8.75</v>
      </c>
      <c r="Z57" s="135">
        <f t="shared" si="14"/>
        <v>0.75</v>
      </c>
      <c r="AB57" s="37">
        <f t="shared" si="15"/>
        <v>1.75</v>
      </c>
      <c r="AC57" s="37">
        <f t="shared" si="21"/>
        <v>1.75</v>
      </c>
      <c r="AD57" s="37">
        <f t="shared" si="17"/>
        <v>0.75</v>
      </c>
      <c r="AE57" s="37">
        <f t="shared" si="22"/>
        <v>0.75</v>
      </c>
      <c r="AF57" s="37">
        <f t="shared" si="18"/>
        <v>1</v>
      </c>
      <c r="AG57" s="37"/>
      <c r="AH57" s="136"/>
    </row>
    <row r="58" spans="1:34" ht="17.5" customHeight="1">
      <c r="A58" s="166" t="s">
        <v>134</v>
      </c>
      <c r="B58" s="167"/>
      <c r="C58" s="168"/>
      <c r="D58" s="169">
        <f t="shared" si="0"/>
        <v>0</v>
      </c>
      <c r="E58" s="169">
        <f t="shared" si="1"/>
        <v>0</v>
      </c>
      <c r="F58" s="170" t="str">
        <f t="shared" si="19"/>
        <v/>
      </c>
      <c r="G58" s="171" t="str">
        <f t="shared" si="19"/>
        <v/>
      </c>
      <c r="H58" s="167"/>
      <c r="I58" s="168"/>
      <c r="J58" s="189">
        <f t="shared" si="3"/>
        <v>0</v>
      </c>
      <c r="K58" s="189">
        <f t="shared" si="4"/>
        <v>0</v>
      </c>
      <c r="L58" s="129" t="str">
        <f t="shared" si="20"/>
        <v/>
      </c>
      <c r="M58" s="130" t="str">
        <f t="shared" si="20"/>
        <v/>
      </c>
      <c r="N58" s="131" t="str">
        <f t="shared" si="6"/>
        <v/>
      </c>
      <c r="O58" s="132" t="str">
        <f t="shared" si="7"/>
        <v/>
      </c>
      <c r="P58" s="129" t="str">
        <f t="shared" si="8"/>
        <v/>
      </c>
      <c r="Q58" s="132" t="str">
        <f t="shared" si="9"/>
        <v/>
      </c>
      <c r="R58" s="340">
        <f t="shared" si="10"/>
        <v>0</v>
      </c>
      <c r="S58" s="341"/>
      <c r="T58" s="340">
        <f t="shared" si="11"/>
        <v>0</v>
      </c>
      <c r="U58" s="341"/>
      <c r="V58" s="340">
        <f t="shared" si="12"/>
        <v>0</v>
      </c>
      <c r="W58" s="342"/>
      <c r="X58" s="181"/>
      <c r="Y58" s="134">
        <f t="shared" si="13"/>
        <v>0</v>
      </c>
      <c r="Z58" s="135" t="str">
        <f t="shared" si="14"/>
        <v/>
      </c>
      <c r="AB58" s="37">
        <f t="shared" si="15"/>
        <v>-7</v>
      </c>
      <c r="AC58" s="37">
        <f t="shared" si="21"/>
        <v>0</v>
      </c>
      <c r="AD58" s="37">
        <f t="shared" si="17"/>
        <v>-8</v>
      </c>
      <c r="AE58" s="37">
        <f t="shared" si="22"/>
        <v>0</v>
      </c>
      <c r="AF58" s="37">
        <f t="shared" si="18"/>
        <v>0</v>
      </c>
      <c r="AG58" s="37"/>
      <c r="AH58" s="136"/>
    </row>
    <row r="59" spans="1:34" ht="17.5" customHeight="1">
      <c r="A59" s="166" t="s">
        <v>135</v>
      </c>
      <c r="B59" s="167"/>
      <c r="C59" s="168"/>
      <c r="D59" s="169">
        <f t="shared" si="0"/>
        <v>0</v>
      </c>
      <c r="E59" s="169">
        <f t="shared" si="1"/>
        <v>0</v>
      </c>
      <c r="F59" s="170" t="str">
        <f t="shared" si="19"/>
        <v/>
      </c>
      <c r="G59" s="171" t="str">
        <f t="shared" si="19"/>
        <v/>
      </c>
      <c r="H59" s="167"/>
      <c r="I59" s="168"/>
      <c r="J59" s="189">
        <f t="shared" si="3"/>
        <v>0</v>
      </c>
      <c r="K59" s="189">
        <f t="shared" si="4"/>
        <v>0</v>
      </c>
      <c r="L59" s="129" t="str">
        <f t="shared" si="20"/>
        <v/>
      </c>
      <c r="M59" s="130" t="str">
        <f t="shared" si="20"/>
        <v/>
      </c>
      <c r="N59" s="131" t="str">
        <f t="shared" si="6"/>
        <v/>
      </c>
      <c r="O59" s="132" t="str">
        <f t="shared" si="7"/>
        <v/>
      </c>
      <c r="P59" s="129" t="str">
        <f t="shared" si="8"/>
        <v/>
      </c>
      <c r="Q59" s="132" t="str">
        <f t="shared" si="9"/>
        <v/>
      </c>
      <c r="R59" s="326">
        <f t="shared" si="10"/>
        <v>0</v>
      </c>
      <c r="S59" s="327"/>
      <c r="T59" s="326">
        <f t="shared" si="11"/>
        <v>0</v>
      </c>
      <c r="U59" s="327"/>
      <c r="V59" s="326">
        <f t="shared" si="12"/>
        <v>0</v>
      </c>
      <c r="W59" s="328"/>
      <c r="X59" s="181"/>
      <c r="Y59" s="134">
        <f t="shared" si="13"/>
        <v>0</v>
      </c>
      <c r="Z59" s="135" t="str">
        <f t="shared" si="14"/>
        <v/>
      </c>
      <c r="AB59" s="37">
        <f t="shared" si="15"/>
        <v>-7</v>
      </c>
      <c r="AC59" s="37">
        <f t="shared" si="21"/>
        <v>0</v>
      </c>
      <c r="AD59" s="37">
        <f t="shared" si="17"/>
        <v>-8</v>
      </c>
      <c r="AE59" s="37">
        <f t="shared" si="22"/>
        <v>0</v>
      </c>
      <c r="AF59" s="37">
        <f t="shared" si="18"/>
        <v>0</v>
      </c>
      <c r="AG59" s="37"/>
      <c r="AH59" s="136"/>
    </row>
    <row r="60" spans="1:34" ht="17.5" customHeight="1">
      <c r="A60" s="166" t="s">
        <v>136</v>
      </c>
      <c r="B60" s="167">
        <v>10</v>
      </c>
      <c r="C60" s="168">
        <v>0</v>
      </c>
      <c r="D60" s="169">
        <f t="shared" si="0"/>
        <v>10</v>
      </c>
      <c r="E60" s="169">
        <f t="shared" si="1"/>
        <v>0</v>
      </c>
      <c r="F60" s="170">
        <f t="shared" si="19"/>
        <v>10</v>
      </c>
      <c r="G60" s="171">
        <f t="shared" si="19"/>
        <v>0</v>
      </c>
      <c r="H60" s="167">
        <v>19</v>
      </c>
      <c r="I60" s="168">
        <v>30</v>
      </c>
      <c r="J60" s="189">
        <f t="shared" si="3"/>
        <v>19</v>
      </c>
      <c r="K60" s="189">
        <f t="shared" si="4"/>
        <v>30</v>
      </c>
      <c r="L60" s="129">
        <f t="shared" si="20"/>
        <v>19</v>
      </c>
      <c r="M60" s="130">
        <f t="shared" si="20"/>
        <v>30</v>
      </c>
      <c r="N60" s="131">
        <f t="shared" si="6"/>
        <v>10</v>
      </c>
      <c r="O60" s="132">
        <f t="shared" si="7"/>
        <v>0</v>
      </c>
      <c r="P60" s="129">
        <f t="shared" si="8"/>
        <v>19</v>
      </c>
      <c r="Q60" s="132">
        <f t="shared" si="9"/>
        <v>0.5</v>
      </c>
      <c r="R60" s="326">
        <f t="shared" si="10"/>
        <v>10</v>
      </c>
      <c r="S60" s="327"/>
      <c r="T60" s="326">
        <f t="shared" si="11"/>
        <v>19.5</v>
      </c>
      <c r="U60" s="327"/>
      <c r="V60" s="326">
        <f t="shared" si="12"/>
        <v>9.5</v>
      </c>
      <c r="W60" s="328"/>
      <c r="X60" s="181">
        <v>1</v>
      </c>
      <c r="Y60" s="134">
        <f t="shared" si="13"/>
        <v>8.5</v>
      </c>
      <c r="Z60" s="135">
        <f t="shared" si="14"/>
        <v>0.5</v>
      </c>
      <c r="AB60" s="37">
        <f t="shared" si="15"/>
        <v>1.5</v>
      </c>
      <c r="AC60" s="37">
        <f t="shared" si="21"/>
        <v>1.5</v>
      </c>
      <c r="AD60" s="37">
        <f t="shared" si="17"/>
        <v>0.5</v>
      </c>
      <c r="AE60" s="37">
        <f t="shared" si="22"/>
        <v>0.5</v>
      </c>
      <c r="AF60" s="37">
        <f t="shared" si="18"/>
        <v>1</v>
      </c>
      <c r="AG60" s="37"/>
      <c r="AH60" s="136"/>
    </row>
    <row r="61" spans="1:34" ht="17.5" customHeight="1" thickBot="1">
      <c r="A61" s="175"/>
      <c r="B61" s="176"/>
      <c r="C61" s="177"/>
      <c r="D61" s="178">
        <f t="shared" si="0"/>
        <v>0</v>
      </c>
      <c r="E61" s="178">
        <f t="shared" si="1"/>
        <v>0</v>
      </c>
      <c r="F61" s="179" t="str">
        <f t="shared" si="19"/>
        <v/>
      </c>
      <c r="G61" s="180" t="str">
        <f t="shared" si="19"/>
        <v/>
      </c>
      <c r="H61" s="176"/>
      <c r="I61" s="177"/>
      <c r="J61" s="163">
        <f t="shared" si="3"/>
        <v>0</v>
      </c>
      <c r="K61" s="163">
        <f t="shared" si="4"/>
        <v>0</v>
      </c>
      <c r="L61" s="164" t="str">
        <f t="shared" si="20"/>
        <v/>
      </c>
      <c r="M61" s="165" t="str">
        <f t="shared" si="20"/>
        <v/>
      </c>
      <c r="N61" s="131" t="str">
        <f t="shared" si="6"/>
        <v/>
      </c>
      <c r="O61" s="132" t="str">
        <f t="shared" si="7"/>
        <v/>
      </c>
      <c r="P61" s="129" t="str">
        <f t="shared" si="8"/>
        <v/>
      </c>
      <c r="Q61" s="132" t="str">
        <f t="shared" si="9"/>
        <v/>
      </c>
      <c r="R61" s="326">
        <f t="shared" si="10"/>
        <v>0</v>
      </c>
      <c r="S61" s="327"/>
      <c r="T61" s="326">
        <f t="shared" si="11"/>
        <v>0</v>
      </c>
      <c r="U61" s="327"/>
      <c r="V61" s="356">
        <f t="shared" si="12"/>
        <v>0</v>
      </c>
      <c r="W61" s="357"/>
      <c r="X61" s="181"/>
      <c r="Y61" s="134">
        <f t="shared" si="13"/>
        <v>0</v>
      </c>
      <c r="Z61" s="135" t="str">
        <f t="shared" si="14"/>
        <v/>
      </c>
      <c r="AB61" s="37">
        <f t="shared" si="15"/>
        <v>-7</v>
      </c>
      <c r="AC61" s="37">
        <f t="shared" si="21"/>
        <v>0</v>
      </c>
      <c r="AD61" s="37">
        <f t="shared" si="17"/>
        <v>-8</v>
      </c>
      <c r="AE61" s="37">
        <f t="shared" si="22"/>
        <v>0</v>
      </c>
      <c r="AF61" s="37">
        <f t="shared" si="18"/>
        <v>0</v>
      </c>
      <c r="AG61" s="37"/>
      <c r="AH61" s="136"/>
    </row>
    <row r="62" spans="1:34" ht="22.5" customHeight="1" thickTop="1" thickBot="1">
      <c r="A62" s="40" t="s">
        <v>12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1"/>
      <c r="Q62" s="351"/>
      <c r="R62" s="351"/>
      <c r="S62" s="351"/>
      <c r="T62" s="351"/>
      <c r="U62" s="352"/>
      <c r="V62" s="353">
        <f>SUM(V30:W61)</f>
        <v>197.5</v>
      </c>
      <c r="W62" s="354"/>
      <c r="X62" s="138">
        <f>SUM(X30:X61)</f>
        <v>19</v>
      </c>
      <c r="Y62" s="139">
        <f>SUM(Y30:Y61)</f>
        <v>178.5</v>
      </c>
      <c r="Z62" s="140">
        <f>SUM(Z30:Z61)</f>
        <v>26.5</v>
      </c>
      <c r="AA62" s="154">
        <f>SUM(AA30:AA61)</f>
        <v>0</v>
      </c>
    </row>
    <row r="63" spans="1:34" ht="24" customHeight="1">
      <c r="X63" s="355" t="s">
        <v>137</v>
      </c>
      <c r="Y63" s="355"/>
      <c r="Z63" s="141">
        <f>Y62-Z62-Z67</f>
        <v>152</v>
      </c>
      <c r="AA63" s="142"/>
    </row>
    <row r="64" spans="1:34" ht="24" customHeight="1">
      <c r="X64" s="349" t="s">
        <v>138</v>
      </c>
      <c r="Y64" s="349"/>
      <c r="Z64" s="141"/>
      <c r="AA64" s="143"/>
    </row>
    <row r="65" spans="24:27" ht="24" customHeight="1">
      <c r="X65" s="349" t="s">
        <v>139</v>
      </c>
      <c r="Y65" s="349"/>
      <c r="Z65" s="141">
        <f>Z62</f>
        <v>26.5</v>
      </c>
      <c r="AA65" s="143"/>
    </row>
    <row r="66" spans="24:27" ht="24" customHeight="1">
      <c r="X66" s="349" t="s">
        <v>140</v>
      </c>
      <c r="Y66" s="349"/>
      <c r="Z66" s="37">
        <f>AA62</f>
        <v>0</v>
      </c>
      <c r="AA66" s="37"/>
    </row>
    <row r="67" spans="24:27" ht="24" customHeight="1">
      <c r="X67" s="349" t="s">
        <v>141</v>
      </c>
      <c r="Y67" s="349"/>
      <c r="Z67" s="37"/>
      <c r="AA67" s="37"/>
    </row>
    <row r="68" spans="24:27" ht="24" customHeight="1">
      <c r="Z68" s="143"/>
    </row>
    <row r="69" spans="24:27" ht="24" customHeight="1"/>
    <row r="70" spans="24:27" ht="24" customHeight="1"/>
  </sheetData>
  <mergeCells count="166">
    <mergeCell ref="B3:C3"/>
    <mergeCell ref="S3:T3"/>
    <mergeCell ref="U3:V3"/>
    <mergeCell ref="X3:Y3"/>
    <mergeCell ref="A6:F6"/>
    <mergeCell ref="G6:H6"/>
    <mergeCell ref="R6:T7"/>
    <mergeCell ref="U6:W7"/>
    <mergeCell ref="X6:Y7"/>
    <mergeCell ref="Z6:AA7"/>
    <mergeCell ref="G7:H7"/>
    <mergeCell ref="I7:L7"/>
    <mergeCell ref="G8:H8"/>
    <mergeCell ref="I8:L8"/>
    <mergeCell ref="R8:T9"/>
    <mergeCell ref="U8:W9"/>
    <mergeCell ref="X8:Y9"/>
    <mergeCell ref="Z8:AA9"/>
    <mergeCell ref="G9:H9"/>
    <mergeCell ref="Z10:AA11"/>
    <mergeCell ref="G11:H11"/>
    <mergeCell ref="I11:L11"/>
    <mergeCell ref="R12:T13"/>
    <mergeCell ref="U12:W13"/>
    <mergeCell ref="X12:Y13"/>
    <mergeCell ref="Z12:AA13"/>
    <mergeCell ref="I9:L9"/>
    <mergeCell ref="G10:H10"/>
    <mergeCell ref="I10:L10"/>
    <mergeCell ref="R10:T11"/>
    <mergeCell ref="U10:W11"/>
    <mergeCell ref="X10:Y11"/>
    <mergeCell ref="A20:F20"/>
    <mergeCell ref="G20:H20"/>
    <mergeCell ref="L20:U22"/>
    <mergeCell ref="G21:H21"/>
    <mergeCell ref="G22:H22"/>
    <mergeCell ref="G23:H23"/>
    <mergeCell ref="A14:F14"/>
    <mergeCell ref="G14:H14"/>
    <mergeCell ref="G15:H15"/>
    <mergeCell ref="G16:H16"/>
    <mergeCell ref="G17:H17"/>
    <mergeCell ref="G18:H18"/>
    <mergeCell ref="G24:H24"/>
    <mergeCell ref="L24:X25"/>
    <mergeCell ref="B27:G27"/>
    <mergeCell ref="H27:M27"/>
    <mergeCell ref="N27:O28"/>
    <mergeCell ref="P27:Q28"/>
    <mergeCell ref="R27:S29"/>
    <mergeCell ref="T27:U29"/>
    <mergeCell ref="V27:W29"/>
    <mergeCell ref="X27:X29"/>
    <mergeCell ref="R30:S30"/>
    <mergeCell ref="T30:U30"/>
    <mergeCell ref="V30:W30"/>
    <mergeCell ref="R31:S31"/>
    <mergeCell ref="T31:U31"/>
    <mergeCell ref="V31:W31"/>
    <mergeCell ref="Y27:Y29"/>
    <mergeCell ref="Z27:Z29"/>
    <mergeCell ref="A28:A29"/>
    <mergeCell ref="B28:C28"/>
    <mergeCell ref="D28:E28"/>
    <mergeCell ref="F28:G28"/>
    <mergeCell ref="H28:I28"/>
    <mergeCell ref="J28:K28"/>
    <mergeCell ref="L28:M28"/>
    <mergeCell ref="R34:S34"/>
    <mergeCell ref="T34:U34"/>
    <mergeCell ref="V34:W34"/>
    <mergeCell ref="R35:S35"/>
    <mergeCell ref="T35:U35"/>
    <mergeCell ref="V35:W35"/>
    <mergeCell ref="R32:S32"/>
    <mergeCell ref="T32:U32"/>
    <mergeCell ref="V32:W32"/>
    <mergeCell ref="R33:S33"/>
    <mergeCell ref="T33:U33"/>
    <mergeCell ref="V33:W33"/>
    <mergeCell ref="R38:S38"/>
    <mergeCell ref="T38:U38"/>
    <mergeCell ref="V38:W38"/>
    <mergeCell ref="R39:S39"/>
    <mergeCell ref="T39:U39"/>
    <mergeCell ref="V39:W39"/>
    <mergeCell ref="R36:S36"/>
    <mergeCell ref="T36:U36"/>
    <mergeCell ref="V36:W36"/>
    <mergeCell ref="R37:S37"/>
    <mergeCell ref="T37:U37"/>
    <mergeCell ref="V37:W37"/>
    <mergeCell ref="R42:S42"/>
    <mergeCell ref="T42:U42"/>
    <mergeCell ref="V42:W42"/>
    <mergeCell ref="R43:S43"/>
    <mergeCell ref="T43:U43"/>
    <mergeCell ref="V43:W43"/>
    <mergeCell ref="R40:S40"/>
    <mergeCell ref="T40:U40"/>
    <mergeCell ref="V40:W40"/>
    <mergeCell ref="R41:S41"/>
    <mergeCell ref="T41:U41"/>
    <mergeCell ref="V41:W41"/>
    <mergeCell ref="R46:S46"/>
    <mergeCell ref="T46:U46"/>
    <mergeCell ref="V46:W46"/>
    <mergeCell ref="R47:S47"/>
    <mergeCell ref="T47:U47"/>
    <mergeCell ref="V47:W47"/>
    <mergeCell ref="R44:S44"/>
    <mergeCell ref="T44:U44"/>
    <mergeCell ref="V44:W44"/>
    <mergeCell ref="R45:S45"/>
    <mergeCell ref="T45:U45"/>
    <mergeCell ref="V45:W45"/>
    <mergeCell ref="R50:S50"/>
    <mergeCell ref="T50:U50"/>
    <mergeCell ref="V50:W50"/>
    <mergeCell ref="R51:S51"/>
    <mergeCell ref="T51:U51"/>
    <mergeCell ref="V51:W51"/>
    <mergeCell ref="R48:S48"/>
    <mergeCell ref="T48:U48"/>
    <mergeCell ref="V48:W48"/>
    <mergeCell ref="R49:S49"/>
    <mergeCell ref="T49:U49"/>
    <mergeCell ref="V49:W49"/>
    <mergeCell ref="R54:S54"/>
    <mergeCell ref="T54:U54"/>
    <mergeCell ref="V54:W54"/>
    <mergeCell ref="R55:S55"/>
    <mergeCell ref="T55:U55"/>
    <mergeCell ref="V55:W55"/>
    <mergeCell ref="R52:S52"/>
    <mergeCell ref="T52:U52"/>
    <mergeCell ref="V52:W52"/>
    <mergeCell ref="R53:S53"/>
    <mergeCell ref="T53:U53"/>
    <mergeCell ref="V53:W53"/>
    <mergeCell ref="R58:S58"/>
    <mergeCell ref="T58:U58"/>
    <mergeCell ref="V58:W58"/>
    <mergeCell ref="R59:S59"/>
    <mergeCell ref="T59:U59"/>
    <mergeCell ref="V59:W59"/>
    <mergeCell ref="R56:S56"/>
    <mergeCell ref="T56:U56"/>
    <mergeCell ref="V56:W56"/>
    <mergeCell ref="R57:S57"/>
    <mergeCell ref="T57:U57"/>
    <mergeCell ref="V57:W57"/>
    <mergeCell ref="X67:Y67"/>
    <mergeCell ref="B62:U62"/>
    <mergeCell ref="V62:W62"/>
    <mergeCell ref="X63:Y63"/>
    <mergeCell ref="X64:Y64"/>
    <mergeCell ref="X65:Y65"/>
    <mergeCell ref="X66:Y66"/>
    <mergeCell ref="R60:S60"/>
    <mergeCell ref="T60:U60"/>
    <mergeCell ref="V60:W60"/>
    <mergeCell ref="R61:S61"/>
    <mergeCell ref="T61:U61"/>
    <mergeCell ref="V61:W61"/>
  </mergeCells>
  <phoneticPr fontId="23"/>
  <pageMargins left="0.3" right="0.21944444444444444" top="0.3" bottom="0.31944444444444442" header="0.2298611111111111" footer="0.23958333333333334"/>
  <pageSetup paperSize="9" scale="73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23</vt:i4>
      </vt:variant>
    </vt:vector>
  </HeadingPairs>
  <TitlesOfParts>
    <vt:vector size="46" baseType="lpstr">
      <vt:lpstr>R4.9</vt:lpstr>
      <vt:lpstr>R4.8</vt:lpstr>
      <vt:lpstr>R4.7</vt:lpstr>
      <vt:lpstr>R4.6</vt:lpstr>
      <vt:lpstr>R4.5</vt:lpstr>
      <vt:lpstr>R4.4</vt:lpstr>
      <vt:lpstr>R4.3</vt:lpstr>
      <vt:lpstr>R4.2</vt:lpstr>
      <vt:lpstr>R4.1</vt:lpstr>
      <vt:lpstr>R3.12</vt:lpstr>
      <vt:lpstr>R3.11</vt:lpstr>
      <vt:lpstr>R3.10</vt:lpstr>
      <vt:lpstr>R3.9</vt:lpstr>
      <vt:lpstr>R3.8</vt:lpstr>
      <vt:lpstr>R3.7</vt:lpstr>
      <vt:lpstr>R3.6</vt:lpstr>
      <vt:lpstr>R3.5</vt:lpstr>
      <vt:lpstr>R3.4</vt:lpstr>
      <vt:lpstr>R3.3</vt:lpstr>
      <vt:lpstr>R3.2</vt:lpstr>
      <vt:lpstr>R3.1</vt:lpstr>
      <vt:lpstr>R2.12</vt:lpstr>
      <vt:lpstr>R2.11</vt:lpstr>
      <vt:lpstr>R2.11!Print_Area</vt:lpstr>
      <vt:lpstr>R2.12!Print_Area</vt:lpstr>
      <vt:lpstr>R3.1!Print_Area</vt:lpstr>
      <vt:lpstr>R3.10!Print_Area</vt:lpstr>
      <vt:lpstr>R3.11!Print_Area</vt:lpstr>
      <vt:lpstr>R3.12!Print_Area</vt:lpstr>
      <vt:lpstr>R3.2!Print_Area</vt:lpstr>
      <vt:lpstr>R3.3!Print_Area</vt:lpstr>
      <vt:lpstr>R3.4!Print_Area</vt:lpstr>
      <vt:lpstr>R3.5!Print_Area</vt:lpstr>
      <vt:lpstr>R3.6!Print_Area</vt:lpstr>
      <vt:lpstr>R3.7!Print_Area</vt:lpstr>
      <vt:lpstr>R3.8!Print_Area</vt:lpstr>
      <vt:lpstr>R3.9!Print_Area</vt:lpstr>
      <vt:lpstr>R4.1!Print_Area</vt:lpstr>
      <vt:lpstr>R4.2!Print_Area</vt:lpstr>
      <vt:lpstr>R4.3!Print_Area</vt:lpstr>
      <vt:lpstr>R4.4!Print_Area</vt:lpstr>
      <vt:lpstr>R4.5!Print_Area</vt:lpstr>
      <vt:lpstr>R4.6!Print_Area</vt:lpstr>
      <vt:lpstr>R4.7!Print_Area</vt:lpstr>
      <vt:lpstr>R4.8!Print_Area</vt:lpstr>
      <vt:lpstr>R4.9!Print_Area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さなみ社会保険労務管理事務所</dc:creator>
  <cp:keywords/>
  <dc:description/>
  <cp:lastModifiedBy>Microsoft Office User</cp:lastModifiedBy>
  <cp:revision/>
  <cp:lastPrinted>2022-09-05T05:22:51Z</cp:lastPrinted>
  <dcterms:created xsi:type="dcterms:W3CDTF">2008-05-17T02:16:30Z</dcterms:created>
  <dcterms:modified xsi:type="dcterms:W3CDTF">2022-09-30T09:53:34Z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1041-8.1.0.3156</vt:lpwstr>
  </property>
</Properties>
</file>