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0679449f372416/Documents/IMPORTANT FILES/Data/CD Research/"/>
    </mc:Choice>
  </mc:AlternateContent>
  <xr:revisionPtr revIDLastSave="0" documentId="14_{4E0B0936-4D27-4A04-950F-59C428CA48A8}" xr6:coauthVersionLast="47" xr6:coauthVersionMax="47" xr10:uidLastSave="{00000000-0000-0000-0000-000000000000}"/>
  <bookViews>
    <workbookView xWindow="-110" yWindow="-110" windowWidth="19420" windowHeight="10420" activeTab="1"/>
  </bookViews>
  <sheets>
    <sheet name="Batting Data" sheetId="1" r:id="rId1"/>
    <sheet name="Comparing Time Periods" sheetId="2" r:id="rId2"/>
  </sheets>
  <definedNames>
    <definedName name="_xlnm._FilterDatabase" localSheetId="0" hidden="1">'Batting Data'!$A$1:$V$181</definedName>
  </definedNames>
  <calcPr calcId="0"/>
</workbook>
</file>

<file path=xl/calcChain.xml><?xml version="1.0" encoding="utf-8"?>
<calcChain xmlns="http://schemas.openxmlformats.org/spreadsheetml/2006/main">
  <c r="W16" i="2" l="1"/>
  <c r="W17" i="2"/>
  <c r="W18" i="2"/>
  <c r="W21" i="2"/>
  <c r="X21" i="2" s="1"/>
  <c r="W22" i="2"/>
  <c r="Y22" i="2" s="1"/>
  <c r="W23" i="2"/>
  <c r="V7" i="2"/>
  <c r="V8" i="2"/>
  <c r="U22" i="2" s="1"/>
  <c r="V9" i="2"/>
  <c r="X23" i="2" s="1"/>
  <c r="R17" i="2"/>
  <c r="U17" i="2" s="1"/>
  <c r="R18" i="2"/>
  <c r="R20" i="2"/>
  <c r="R21" i="2"/>
  <c r="R22" i="2"/>
  <c r="R16" i="2"/>
  <c r="V4" i="2"/>
  <c r="Y17" i="2" s="1"/>
  <c r="V5" i="2"/>
  <c r="X18" i="2" s="1"/>
  <c r="V3" i="2"/>
  <c r="U16" i="2" s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52" i="1"/>
  <c r="AC156" i="1" s="1"/>
  <c r="AE161" i="1"/>
  <c r="AC161" i="1"/>
  <c r="AB161" i="1"/>
  <c r="AE160" i="1"/>
  <c r="AC160" i="1"/>
  <c r="AB160" i="1"/>
  <c r="AE159" i="1"/>
  <c r="AC159" i="1"/>
  <c r="AB159" i="1"/>
  <c r="AD154" i="1"/>
  <c r="AB154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22" i="1"/>
  <c r="AE131" i="1"/>
  <c r="AC131" i="1"/>
  <c r="AB131" i="1"/>
  <c r="AE130" i="1"/>
  <c r="AC130" i="1"/>
  <c r="AB130" i="1"/>
  <c r="AE129" i="1"/>
  <c r="AC129" i="1"/>
  <c r="AB129" i="1"/>
  <c r="AD124" i="1"/>
  <c r="AD94" i="1"/>
  <c r="AC42" i="1"/>
  <c r="AC41" i="1"/>
  <c r="AC40" i="1"/>
  <c r="AB42" i="1"/>
  <c r="AB41" i="1"/>
  <c r="AB40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92" i="1"/>
  <c r="AE101" i="1"/>
  <c r="AC101" i="1"/>
  <c r="AB101" i="1"/>
  <c r="AE100" i="1"/>
  <c r="AC100" i="1"/>
  <c r="AB100" i="1"/>
  <c r="AE99" i="1"/>
  <c r="AC99" i="1"/>
  <c r="AB99" i="1"/>
  <c r="AD35" i="1"/>
  <c r="W34" i="1"/>
  <c r="W36" i="1"/>
  <c r="W47" i="1"/>
  <c r="W38" i="1"/>
  <c r="W40" i="1"/>
  <c r="W37" i="1"/>
  <c r="W42" i="1"/>
  <c r="W55" i="1"/>
  <c r="W48" i="1"/>
  <c r="W35" i="1"/>
  <c r="W39" i="1"/>
  <c r="W51" i="1"/>
  <c r="W33" i="1"/>
  <c r="W45" i="1"/>
  <c r="W53" i="1"/>
  <c r="W46" i="1"/>
  <c r="W44" i="1"/>
  <c r="W57" i="1"/>
  <c r="W58" i="1"/>
  <c r="W41" i="1"/>
  <c r="W49" i="1"/>
  <c r="W50" i="1"/>
  <c r="W52" i="1"/>
  <c r="W61" i="1"/>
  <c r="W56" i="1"/>
  <c r="W43" i="1"/>
  <c r="W60" i="1"/>
  <c r="W59" i="1"/>
  <c r="W32" i="1"/>
  <c r="AE42" i="1"/>
  <c r="AE41" i="1"/>
  <c r="AE40" i="1"/>
  <c r="AB9" i="1"/>
  <c r="AC9" i="1"/>
  <c r="AD9" i="1"/>
  <c r="AE9" i="1"/>
  <c r="AB10" i="1"/>
  <c r="AC10" i="1"/>
  <c r="AD10" i="1"/>
  <c r="AE10" i="1"/>
  <c r="AB11" i="1"/>
  <c r="AC11" i="1"/>
  <c r="AD11" i="1"/>
  <c r="AE11" i="1"/>
  <c r="W6" i="1"/>
  <c r="W10" i="1"/>
  <c r="W2" i="1"/>
  <c r="W20" i="1"/>
  <c r="W16" i="1"/>
  <c r="W17" i="1"/>
  <c r="W8" i="1"/>
  <c r="W4" i="1"/>
  <c r="W7" i="1"/>
  <c r="W27" i="1"/>
  <c r="W9" i="1"/>
  <c r="W18" i="1"/>
  <c r="W25" i="1"/>
  <c r="W3" i="1"/>
  <c r="W14" i="1"/>
  <c r="W22" i="1"/>
  <c r="W13" i="1"/>
  <c r="W23" i="1"/>
  <c r="W21" i="1"/>
  <c r="W24" i="1"/>
  <c r="W11" i="1"/>
  <c r="W12" i="1"/>
  <c r="W26" i="1"/>
  <c r="W15" i="1"/>
  <c r="W29" i="1"/>
  <c r="W19" i="1"/>
  <c r="W28" i="1"/>
  <c r="W30" i="1"/>
  <c r="W5" i="1"/>
  <c r="AE155" i="1" l="1"/>
  <c r="AB156" i="1"/>
  <c r="U18" i="2"/>
  <c r="X17" i="2"/>
  <c r="V23" i="2"/>
  <c r="U21" i="2"/>
  <c r="U23" i="2"/>
  <c r="V21" i="2"/>
  <c r="V17" i="2"/>
  <c r="X22" i="2"/>
  <c r="Y18" i="2"/>
  <c r="Y16" i="2"/>
  <c r="V18" i="2"/>
  <c r="X16" i="2"/>
  <c r="Y23" i="2"/>
  <c r="V22" i="2"/>
  <c r="V16" i="2"/>
  <c r="Y21" i="2"/>
  <c r="AC154" i="1"/>
  <c r="AE156" i="1"/>
  <c r="AE154" i="1"/>
  <c r="AB155" i="1"/>
  <c r="AC155" i="1"/>
  <c r="AE126" i="1"/>
  <c r="AB125" i="1"/>
  <c r="AC125" i="1"/>
  <c r="AE124" i="1"/>
  <c r="AE125" i="1"/>
  <c r="AB126" i="1"/>
  <c r="AB124" i="1"/>
  <c r="AC126" i="1"/>
  <c r="AC124" i="1"/>
  <c r="AB37" i="1"/>
  <c r="AC36" i="1"/>
  <c r="AC37" i="1"/>
  <c r="AC35" i="1"/>
  <c r="AB35" i="1"/>
  <c r="AB36" i="1"/>
  <c r="AB4" i="1"/>
  <c r="AB94" i="1"/>
  <c r="AE94" i="1"/>
  <c r="AE96" i="1"/>
  <c r="AB95" i="1"/>
  <c r="AC95" i="1"/>
  <c r="AE95" i="1"/>
  <c r="AB96" i="1"/>
  <c r="AC96" i="1"/>
  <c r="AC94" i="1"/>
  <c r="AC5" i="1"/>
  <c r="AE35" i="1"/>
  <c r="AE36" i="1"/>
  <c r="AE37" i="1"/>
  <c r="AE5" i="1"/>
  <c r="AD5" i="1"/>
  <c r="AB5" i="1"/>
  <c r="AE6" i="1"/>
  <c r="AE4" i="1"/>
  <c r="AD6" i="1"/>
  <c r="AD4" i="1"/>
  <c r="AC6" i="1"/>
  <c r="AC4" i="1"/>
  <c r="AB6" i="1"/>
</calcChain>
</file>

<file path=xl/sharedStrings.xml><?xml version="1.0" encoding="utf-8"?>
<sst xmlns="http://schemas.openxmlformats.org/spreadsheetml/2006/main" count="383" uniqueCount="82">
  <si>
    <t>Year</t>
  </si>
  <si>
    <t>Team</t>
  </si>
  <si>
    <t>G</t>
  </si>
  <si>
    <t>AB</t>
  </si>
  <si>
    <t>PA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</si>
  <si>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</si>
  <si>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</si>
  <si>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</si>
  <si>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</si>
  <si>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</si>
  <si>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</si>
  <si>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</si>
  <si>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</si>
  <si>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</si>
  <si>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</si>
  <si>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</si>
  <si>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</si>
  <si>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</si>
  <si>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</si>
  <si>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</si>
  <si>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</si>
  <si>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</si>
  <si>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TOR</t>
  </si>
  <si>
    <t>NYM</t>
  </si>
  <si>
    <t>BOS</t>
  </si>
  <si>
    <t>LAD</t>
  </si>
  <si>
    <t>CHW</t>
  </si>
  <si>
    <t>COL</t>
  </si>
  <si>
    <t>CLE</t>
  </si>
  <si>
    <t>PHI</t>
  </si>
  <si>
    <t>ATL</t>
  </si>
  <si>
    <t>STL</t>
  </si>
  <si>
    <t>WSN</t>
  </si>
  <si>
    <t>HOU</t>
  </si>
  <si>
    <t>MIN</t>
  </si>
  <si>
    <t>KCR</t>
  </si>
  <si>
    <t>NYY</t>
  </si>
  <si>
    <t>SDP</t>
  </si>
  <si>
    <t>TBR</t>
  </si>
  <si>
    <t>TEX</t>
  </si>
  <si>
    <t>CHC</t>
  </si>
  <si>
    <t>BAL</t>
  </si>
  <si>
    <t>CIN</t>
  </si>
  <si>
    <t>MIL</t>
  </si>
  <si>
    <t>SFG</t>
  </si>
  <si>
    <t>LAA</t>
  </si>
  <si>
    <t>DET</t>
  </si>
  <si>
    <t>ARI</t>
  </si>
  <si>
    <t>MIA</t>
  </si>
  <si>
    <t>SEA</t>
  </si>
  <si>
    <t>PIT</t>
  </si>
  <si>
    <t>OAK</t>
  </si>
  <si>
    <t>R Dif</t>
  </si>
  <si>
    <t>League Wide</t>
  </si>
  <si>
    <t>Top 10</t>
  </si>
  <si>
    <t>Top 15</t>
  </si>
  <si>
    <t>Average</t>
  </si>
  <si>
    <t>Median</t>
  </si>
  <si>
    <t>Variance</t>
  </si>
  <si>
    <t>Std. Dev.</t>
  </si>
  <si>
    <t>Run Differential</t>
  </si>
  <si>
    <t>Runs Scored</t>
  </si>
  <si>
    <t>2022 Run Differential</t>
  </si>
  <si>
    <t>2022 Runs Scored</t>
  </si>
  <si>
    <t>2021 Run Differential</t>
  </si>
  <si>
    <t>2021 Runs Scored</t>
  </si>
  <si>
    <t>2019 Run Differential</t>
  </si>
  <si>
    <t>2018 Run Differential</t>
  </si>
  <si>
    <t>2015 Run Differential</t>
  </si>
  <si>
    <t>2014 Run Differential</t>
  </si>
  <si>
    <t>2013 Run Differential</t>
  </si>
  <si>
    <t>Range</t>
  </si>
  <si>
    <t>2019 Runs Scored</t>
  </si>
  <si>
    <t>2018 Runs Scored</t>
  </si>
  <si>
    <t>2017 Run Differential</t>
  </si>
  <si>
    <t>2017 Runs Scored</t>
  </si>
  <si>
    <t>2012 Run Differential</t>
  </si>
  <si>
    <t>Period Average</t>
  </si>
  <si>
    <t>Period Averages</t>
  </si>
  <si>
    <t>Comparing Periods</t>
  </si>
  <si>
    <t>Not Including 2015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</si>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</sst>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9" fontId="0" fillId="0" borderId="0" xfId="0" applyNumberFormat="1" applyBorder="1"/>
    <xf numFmtId="168" fontId="0" fillId="0" borderId="0" xfId="0" applyNumberFormat="1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/>
    <xf numFmtId="0" fontId="0" fillId="0" borderId="18" xfId="0" applyBorder="1"/>
    <xf numFmtId="168" fontId="0" fillId="0" borderId="19" xfId="0" applyNumberFormat="1" applyBorder="1"/>
    <xf numFmtId="1" fontId="0" fillId="0" borderId="20" xfId="0" applyNumberFormat="1" applyBorder="1"/>
    <xf numFmtId="0" fontId="0" fillId="0" borderId="0" xfId="0" applyBorder="1" applyAlignment="1"/>
    <xf numFmtId="1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169" fontId="0" fillId="0" borderId="17" xfId="0" applyNumberFormat="1" applyBorder="1"/>
    <xf numFmtId="169" fontId="0" fillId="0" borderId="20" xfId="0" applyNumberFormat="1" applyBorder="1"/>
    <xf numFmtId="0" fontId="16" fillId="0" borderId="0" xfId="0" applyFont="1" applyBorder="1" applyAlignment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69" fontId="16" fillId="0" borderId="0" xfId="0" applyNumberFormat="1" applyFont="1" applyBorder="1"/>
    <xf numFmtId="10" fontId="16" fillId="0" borderId="17" xfId="1" applyNumberFormat="1" applyFont="1" applyBorder="1"/>
    <xf numFmtId="169" fontId="16" fillId="0" borderId="19" xfId="0" applyNumberFormat="1" applyFont="1" applyBorder="1"/>
    <xf numFmtId="10" fontId="16" fillId="0" borderId="20" xfId="1" applyNumberFormat="1" applyFont="1" applyBorder="1"/>
    <xf numFmtId="169" fontId="0" fillId="0" borderId="16" xfId="0" applyNumberFormat="1" applyBorder="1"/>
    <xf numFmtId="169" fontId="0" fillId="0" borderId="18" xfId="0" applyNumberFormat="1" applyBorder="1"/>
    <xf numFmtId="2" fontId="16" fillId="0" borderId="16" xfId="0" applyNumberFormat="1" applyFont="1" applyBorder="1"/>
    <xf numFmtId="2" fontId="16" fillId="0" borderId="18" xfId="0" applyNumberFormat="1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topLeftCell="L7" zoomScale="70" zoomScaleNormal="70" workbookViewId="0">
      <selection activeCell="G193" sqref="G193"/>
    </sheetView>
  </sheetViews>
  <sheetFormatPr defaultRowHeight="14.5" x14ac:dyDescent="0.35"/>
  <cols>
    <col min="24" max="24" width="11.453125" bestFit="1" customWidth="1"/>
    <col min="27" max="27" width="11.453125" bestFit="1" customWidth="1"/>
    <col min="28" max="28" width="9.453125" bestFit="1" customWidth="1"/>
    <col min="29" max="29" width="7.36328125" bestFit="1" customWidth="1"/>
    <col min="30" max="31" width="11.9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52</v>
      </c>
    </row>
    <row r="2" spans="1:31" x14ac:dyDescent="0.35">
      <c r="A2">
        <v>2022</v>
      </c>
      <c r="B2" t="s">
        <v>25</v>
      </c>
      <c r="C2">
        <v>2326</v>
      </c>
      <c r="D2">
        <v>5526</v>
      </c>
      <c r="E2">
        <v>6247</v>
      </c>
      <c r="F2">
        <v>1418</v>
      </c>
      <c r="G2">
        <v>850</v>
      </c>
      <c r="H2">
        <v>325</v>
      </c>
      <c r="I2">
        <v>31</v>
      </c>
      <c r="J2">
        <v>212</v>
      </c>
      <c r="K2">
        <v>847</v>
      </c>
      <c r="L2">
        <v>812</v>
      </c>
      <c r="M2">
        <v>607</v>
      </c>
      <c r="N2">
        <v>22</v>
      </c>
      <c r="O2">
        <v>1374</v>
      </c>
      <c r="P2">
        <v>56</v>
      </c>
      <c r="Q2">
        <v>53</v>
      </c>
      <c r="R2">
        <v>3</v>
      </c>
      <c r="S2">
        <v>85</v>
      </c>
      <c r="T2">
        <v>98</v>
      </c>
      <c r="U2">
        <v>18</v>
      </c>
      <c r="V2">
        <v>0.25700000000000001</v>
      </c>
      <c r="W2">
        <f>K2-K3</f>
        <v>40</v>
      </c>
      <c r="AA2" s="1" t="s">
        <v>60</v>
      </c>
      <c r="AB2" s="1"/>
      <c r="AC2" s="1"/>
      <c r="AD2" s="1"/>
      <c r="AE2" s="1"/>
    </row>
    <row r="3" spans="1:31" x14ac:dyDescent="0.35">
      <c r="A3">
        <v>2022</v>
      </c>
      <c r="B3" t="s">
        <v>36</v>
      </c>
      <c r="C3">
        <v>2342</v>
      </c>
      <c r="D3">
        <v>5422</v>
      </c>
      <c r="E3">
        <v>6172</v>
      </c>
      <c r="F3">
        <v>1308</v>
      </c>
      <c r="G3">
        <v>821</v>
      </c>
      <c r="H3">
        <v>225</v>
      </c>
      <c r="I3">
        <v>8</v>
      </c>
      <c r="J3">
        <v>254</v>
      </c>
      <c r="K3">
        <v>807</v>
      </c>
      <c r="L3">
        <v>764</v>
      </c>
      <c r="M3">
        <v>620</v>
      </c>
      <c r="N3">
        <v>36</v>
      </c>
      <c r="O3">
        <v>1391</v>
      </c>
      <c r="P3">
        <v>70</v>
      </c>
      <c r="Q3">
        <v>41</v>
      </c>
      <c r="R3">
        <v>14</v>
      </c>
      <c r="S3">
        <v>121</v>
      </c>
      <c r="T3">
        <v>102</v>
      </c>
      <c r="U3">
        <v>33</v>
      </c>
      <c r="V3">
        <v>0.24099999999999999</v>
      </c>
      <c r="W3">
        <f>K3-K4</f>
        <v>18</v>
      </c>
      <c r="AB3" t="s">
        <v>56</v>
      </c>
      <c r="AC3" t="s">
        <v>57</v>
      </c>
      <c r="AD3" t="s">
        <v>58</v>
      </c>
      <c r="AE3" t="s">
        <v>59</v>
      </c>
    </row>
    <row r="4" spans="1:31" x14ac:dyDescent="0.35">
      <c r="A4">
        <v>2022</v>
      </c>
      <c r="B4" t="s">
        <v>30</v>
      </c>
      <c r="C4">
        <v>2259</v>
      </c>
      <c r="D4">
        <v>5509</v>
      </c>
      <c r="E4">
        <v>6082</v>
      </c>
      <c r="F4">
        <v>1394</v>
      </c>
      <c r="G4">
        <v>842</v>
      </c>
      <c r="H4">
        <v>298</v>
      </c>
      <c r="I4">
        <v>11</v>
      </c>
      <c r="J4">
        <v>243</v>
      </c>
      <c r="K4">
        <v>789</v>
      </c>
      <c r="L4">
        <v>753</v>
      </c>
      <c r="M4">
        <v>470</v>
      </c>
      <c r="N4">
        <v>13</v>
      </c>
      <c r="O4">
        <v>1498</v>
      </c>
      <c r="P4">
        <v>66</v>
      </c>
      <c r="Q4">
        <v>36</v>
      </c>
      <c r="R4">
        <v>1</v>
      </c>
      <c r="S4">
        <v>103</v>
      </c>
      <c r="T4">
        <v>87</v>
      </c>
      <c r="U4">
        <v>31</v>
      </c>
      <c r="V4">
        <v>0.253</v>
      </c>
      <c r="W4">
        <f>K4-K5</f>
        <v>14</v>
      </c>
      <c r="AA4" t="s">
        <v>53</v>
      </c>
      <c r="AB4">
        <f>AVERAGE(W2:W30)</f>
        <v>10</v>
      </c>
      <c r="AC4">
        <f>MEDIAN(W2:W30)</f>
        <v>9</v>
      </c>
      <c r="AD4" s="2">
        <f>_xlfn.VAR.S(W2:W30)</f>
        <v>72.928571428571431</v>
      </c>
      <c r="AE4" s="2">
        <f>_xlfn.STDEV.S(W2:W30)</f>
        <v>8.5398226813307687</v>
      </c>
    </row>
    <row r="5" spans="1:31" x14ac:dyDescent="0.35">
      <c r="A5">
        <v>2022</v>
      </c>
      <c r="B5" t="s">
        <v>22</v>
      </c>
      <c r="C5">
        <v>2445</v>
      </c>
      <c r="D5">
        <v>5555</v>
      </c>
      <c r="E5">
        <v>6158</v>
      </c>
      <c r="F5">
        <v>1464</v>
      </c>
      <c r="G5">
        <v>945</v>
      </c>
      <c r="H5">
        <v>307</v>
      </c>
      <c r="I5">
        <v>12</v>
      </c>
      <c r="J5">
        <v>200</v>
      </c>
      <c r="K5">
        <v>775</v>
      </c>
      <c r="L5">
        <v>756</v>
      </c>
      <c r="M5">
        <v>500</v>
      </c>
      <c r="N5">
        <v>13</v>
      </c>
      <c r="O5">
        <v>1242</v>
      </c>
      <c r="P5">
        <v>55</v>
      </c>
      <c r="Q5">
        <v>33</v>
      </c>
      <c r="R5">
        <v>8</v>
      </c>
      <c r="S5">
        <v>136</v>
      </c>
      <c r="T5">
        <v>67</v>
      </c>
      <c r="U5">
        <v>35</v>
      </c>
      <c r="V5">
        <v>0.26400000000000001</v>
      </c>
      <c r="W5">
        <f>K5-K6</f>
        <v>3</v>
      </c>
      <c r="AA5" t="s">
        <v>54</v>
      </c>
      <c r="AB5">
        <f>AVERAGE(W2:W11)</f>
        <v>13.1</v>
      </c>
      <c r="AC5">
        <f>MEDIAN(W2:W11)</f>
        <v>10</v>
      </c>
      <c r="AD5" s="2">
        <f>_xlfn.VAR.S(W2:W11)</f>
        <v>146.98888888888891</v>
      </c>
      <c r="AE5" s="2">
        <f>_xlfn.STDEV.S(W2:W11)</f>
        <v>12.123897429823831</v>
      </c>
    </row>
    <row r="6" spans="1:31" x14ac:dyDescent="0.35">
      <c r="A6">
        <v>2022</v>
      </c>
      <c r="B6" t="s">
        <v>23</v>
      </c>
      <c r="C6">
        <v>2340</v>
      </c>
      <c r="D6">
        <v>5489</v>
      </c>
      <c r="E6">
        <v>6176</v>
      </c>
      <c r="F6">
        <v>1422</v>
      </c>
      <c r="G6">
        <v>952</v>
      </c>
      <c r="H6">
        <v>272</v>
      </c>
      <c r="I6">
        <v>27</v>
      </c>
      <c r="J6">
        <v>171</v>
      </c>
      <c r="K6">
        <v>772</v>
      </c>
      <c r="L6">
        <v>735</v>
      </c>
      <c r="M6">
        <v>510</v>
      </c>
      <c r="N6">
        <v>25</v>
      </c>
      <c r="O6">
        <v>1217</v>
      </c>
      <c r="P6">
        <v>112</v>
      </c>
      <c r="Q6">
        <v>44</v>
      </c>
      <c r="R6">
        <v>20</v>
      </c>
      <c r="S6">
        <v>122</v>
      </c>
      <c r="T6">
        <v>62</v>
      </c>
      <c r="U6">
        <v>22</v>
      </c>
      <c r="V6">
        <v>0.25900000000000001</v>
      </c>
      <c r="W6">
        <f>K6-K7</f>
        <v>0</v>
      </c>
      <c r="AA6" t="s">
        <v>55</v>
      </c>
      <c r="AB6" s="2">
        <f>AVERAGE(W2:W16)</f>
        <v>9.9333333333333336</v>
      </c>
      <c r="AC6">
        <f>MEDIAN(W2:W16)</f>
        <v>9</v>
      </c>
      <c r="AD6" s="2">
        <f>_xlfn.VAR.S(W2:W16)</f>
        <v>119.20952380952382</v>
      </c>
      <c r="AE6" s="2">
        <f>_xlfn.STDEV.S(W2:W16)</f>
        <v>10.918311399182743</v>
      </c>
    </row>
    <row r="7" spans="1:31" x14ac:dyDescent="0.35">
      <c r="A7">
        <v>2022</v>
      </c>
      <c r="B7" t="s">
        <v>31</v>
      </c>
      <c r="C7">
        <v>2355</v>
      </c>
      <c r="D7">
        <v>5496</v>
      </c>
      <c r="E7">
        <v>6165</v>
      </c>
      <c r="F7">
        <v>1386</v>
      </c>
      <c r="G7">
        <v>878</v>
      </c>
      <c r="H7">
        <v>290</v>
      </c>
      <c r="I7">
        <v>21</v>
      </c>
      <c r="J7">
        <v>197</v>
      </c>
      <c r="K7">
        <v>772</v>
      </c>
      <c r="L7">
        <v>739</v>
      </c>
      <c r="M7">
        <v>537</v>
      </c>
      <c r="N7">
        <v>11</v>
      </c>
      <c r="O7">
        <v>1226</v>
      </c>
      <c r="P7">
        <v>80</v>
      </c>
      <c r="Q7">
        <v>45</v>
      </c>
      <c r="R7">
        <v>5</v>
      </c>
      <c r="S7">
        <v>112</v>
      </c>
      <c r="T7">
        <v>95</v>
      </c>
      <c r="U7">
        <v>25</v>
      </c>
      <c r="V7">
        <v>0.252</v>
      </c>
      <c r="W7">
        <f>K7-K8</f>
        <v>25</v>
      </c>
    </row>
    <row r="8" spans="1:31" x14ac:dyDescent="0.35">
      <c r="A8">
        <v>2022</v>
      </c>
      <c r="B8" t="s">
        <v>29</v>
      </c>
      <c r="C8">
        <v>2327</v>
      </c>
      <c r="D8">
        <v>5496</v>
      </c>
      <c r="E8">
        <v>6077</v>
      </c>
      <c r="F8">
        <v>1392</v>
      </c>
      <c r="G8">
        <v>903</v>
      </c>
      <c r="H8">
        <v>255</v>
      </c>
      <c r="I8">
        <v>29</v>
      </c>
      <c r="J8">
        <v>205</v>
      </c>
      <c r="K8">
        <v>747</v>
      </c>
      <c r="L8">
        <v>719</v>
      </c>
      <c r="M8">
        <v>478</v>
      </c>
      <c r="N8">
        <v>15</v>
      </c>
      <c r="O8">
        <v>1363</v>
      </c>
      <c r="P8">
        <v>52</v>
      </c>
      <c r="Q8">
        <v>44</v>
      </c>
      <c r="R8">
        <v>6</v>
      </c>
      <c r="S8">
        <v>116</v>
      </c>
      <c r="T8">
        <v>105</v>
      </c>
      <c r="U8">
        <v>28</v>
      </c>
      <c r="V8">
        <v>0.253</v>
      </c>
      <c r="W8">
        <f>K8-K9</f>
        <v>10</v>
      </c>
      <c r="AA8" s="1" t="s">
        <v>61</v>
      </c>
      <c r="AB8" s="1"/>
      <c r="AC8" s="1"/>
      <c r="AD8" s="1"/>
      <c r="AE8" s="1"/>
    </row>
    <row r="9" spans="1:31" x14ac:dyDescent="0.35">
      <c r="A9">
        <v>2022</v>
      </c>
      <c r="B9" t="s">
        <v>33</v>
      </c>
      <c r="C9">
        <v>2279</v>
      </c>
      <c r="D9">
        <v>5409</v>
      </c>
      <c r="E9">
        <v>6054</v>
      </c>
      <c r="F9">
        <v>1341</v>
      </c>
      <c r="G9">
        <v>830</v>
      </c>
      <c r="H9">
        <v>284</v>
      </c>
      <c r="I9">
        <v>13</v>
      </c>
      <c r="J9">
        <v>214</v>
      </c>
      <c r="K9">
        <v>737</v>
      </c>
      <c r="L9">
        <v>715</v>
      </c>
      <c r="M9">
        <v>528</v>
      </c>
      <c r="N9">
        <v>18</v>
      </c>
      <c r="O9">
        <v>1179</v>
      </c>
      <c r="P9">
        <v>60</v>
      </c>
      <c r="Q9">
        <v>42</v>
      </c>
      <c r="R9">
        <v>9</v>
      </c>
      <c r="S9">
        <v>118</v>
      </c>
      <c r="T9">
        <v>83</v>
      </c>
      <c r="U9">
        <v>22</v>
      </c>
      <c r="V9">
        <v>0.248</v>
      </c>
      <c r="W9">
        <f>K9-K10</f>
        <v>2</v>
      </c>
      <c r="AA9" t="s">
        <v>53</v>
      </c>
      <c r="AB9" s="4">
        <f>AVERAGE($K2:$K31)</f>
        <v>693.9</v>
      </c>
      <c r="AC9" s="3">
        <f>MEDIAN($K2:$K31)</f>
        <v>698</v>
      </c>
      <c r="AD9" s="2">
        <f>_xlfn.VAR.S($K2:$K31)</f>
        <v>5172.782758620664</v>
      </c>
      <c r="AE9" s="2">
        <f>_xlfn.STDEV.S($K2:$K31)</f>
        <v>71.922060305727229</v>
      </c>
    </row>
    <row r="10" spans="1:31" x14ac:dyDescent="0.35">
      <c r="A10">
        <v>2022</v>
      </c>
      <c r="B10" t="s">
        <v>24</v>
      </c>
      <c r="C10">
        <v>2379</v>
      </c>
      <c r="D10">
        <v>5539</v>
      </c>
      <c r="E10">
        <v>6144</v>
      </c>
      <c r="F10">
        <v>1427</v>
      </c>
      <c r="G10">
        <v>908</v>
      </c>
      <c r="H10">
        <v>352</v>
      </c>
      <c r="I10">
        <v>12</v>
      </c>
      <c r="J10">
        <v>155</v>
      </c>
      <c r="K10">
        <v>735</v>
      </c>
      <c r="L10">
        <v>704</v>
      </c>
      <c r="M10">
        <v>478</v>
      </c>
      <c r="N10">
        <v>23</v>
      </c>
      <c r="O10">
        <v>1373</v>
      </c>
      <c r="P10">
        <v>63</v>
      </c>
      <c r="Q10">
        <v>50</v>
      </c>
      <c r="R10">
        <v>12</v>
      </c>
      <c r="S10">
        <v>131</v>
      </c>
      <c r="T10">
        <v>52</v>
      </c>
      <c r="U10">
        <v>20</v>
      </c>
      <c r="V10">
        <v>0.25800000000000001</v>
      </c>
      <c r="W10">
        <f>K10-K11</f>
        <v>10</v>
      </c>
      <c r="AA10" t="s">
        <v>54</v>
      </c>
      <c r="AB10" s="4">
        <f>AVERAGE($K2:$K11)</f>
        <v>770.6</v>
      </c>
      <c r="AC10" s="3">
        <f>MEDIAN($K2:$K11)</f>
        <v>772</v>
      </c>
      <c r="AD10" s="2">
        <f>_xlfn.VAR.S($K2:$K11)</f>
        <v>1395.1555555555558</v>
      </c>
      <c r="AE10" s="2">
        <f>_xlfn.STDEV.S($K2:$K11)</f>
        <v>37.351781156399433</v>
      </c>
    </row>
    <row r="11" spans="1:31" x14ac:dyDescent="0.35">
      <c r="A11">
        <v>2022</v>
      </c>
      <c r="B11" t="s">
        <v>43</v>
      </c>
      <c r="C11">
        <v>2363</v>
      </c>
      <c r="D11">
        <v>5417</v>
      </c>
      <c r="E11">
        <v>6122</v>
      </c>
      <c r="F11">
        <v>1271</v>
      </c>
      <c r="G11">
        <v>784</v>
      </c>
      <c r="H11">
        <v>251</v>
      </c>
      <c r="I11">
        <v>17</v>
      </c>
      <c r="J11">
        <v>219</v>
      </c>
      <c r="K11">
        <v>725</v>
      </c>
      <c r="L11">
        <v>703</v>
      </c>
      <c r="M11">
        <v>577</v>
      </c>
      <c r="N11">
        <v>25</v>
      </c>
      <c r="O11">
        <v>1464</v>
      </c>
      <c r="P11">
        <v>80</v>
      </c>
      <c r="Q11">
        <v>37</v>
      </c>
      <c r="R11">
        <v>11</v>
      </c>
      <c r="S11">
        <v>117</v>
      </c>
      <c r="T11">
        <v>96</v>
      </c>
      <c r="U11">
        <v>30</v>
      </c>
      <c r="V11">
        <v>0.23499999999999999</v>
      </c>
      <c r="W11">
        <f>K11-K12</f>
        <v>9</v>
      </c>
      <c r="AA11" t="s">
        <v>55</v>
      </c>
      <c r="AB11" s="2">
        <f>AVERAGE($K2:$K16)</f>
        <v>748.93333333333328</v>
      </c>
      <c r="AC11" s="3">
        <f>MEDIAN($K2:$K16)</f>
        <v>737</v>
      </c>
      <c r="AD11" s="2">
        <f>_xlfn.VAR.S($K2:$K16)</f>
        <v>1915.7809523809531</v>
      </c>
      <c r="AE11" s="2">
        <f>_xlfn.STDEV.S($K2:$K16)</f>
        <v>43.769635049666029</v>
      </c>
    </row>
    <row r="12" spans="1:31" x14ac:dyDescent="0.35">
      <c r="A12">
        <v>2022</v>
      </c>
      <c r="B12" t="s">
        <v>44</v>
      </c>
      <c r="C12">
        <v>2552</v>
      </c>
      <c r="D12">
        <v>5392</v>
      </c>
      <c r="E12">
        <v>6117</v>
      </c>
      <c r="F12">
        <v>1261</v>
      </c>
      <c r="G12">
        <v>805</v>
      </c>
      <c r="H12">
        <v>255</v>
      </c>
      <c r="I12">
        <v>18</v>
      </c>
      <c r="J12">
        <v>183</v>
      </c>
      <c r="K12">
        <v>716</v>
      </c>
      <c r="L12">
        <v>683</v>
      </c>
      <c r="M12">
        <v>571</v>
      </c>
      <c r="N12">
        <v>14</v>
      </c>
      <c r="O12">
        <v>1462</v>
      </c>
      <c r="P12">
        <v>95</v>
      </c>
      <c r="Q12">
        <v>53</v>
      </c>
      <c r="R12">
        <v>6</v>
      </c>
      <c r="S12">
        <v>109</v>
      </c>
      <c r="T12">
        <v>64</v>
      </c>
      <c r="U12">
        <v>16</v>
      </c>
      <c r="V12">
        <v>0.23400000000000001</v>
      </c>
      <c r="W12">
        <f>K12-K13</f>
        <v>9</v>
      </c>
    </row>
    <row r="13" spans="1:31" x14ac:dyDescent="0.35">
      <c r="A13">
        <v>2022</v>
      </c>
      <c r="B13" t="s">
        <v>39</v>
      </c>
      <c r="C13">
        <v>2365</v>
      </c>
      <c r="D13">
        <v>5478</v>
      </c>
      <c r="E13">
        <v>6029</v>
      </c>
      <c r="F13">
        <v>1308</v>
      </c>
      <c r="G13">
        <v>866</v>
      </c>
      <c r="H13">
        <v>224</v>
      </c>
      <c r="I13">
        <v>20</v>
      </c>
      <c r="J13">
        <v>198</v>
      </c>
      <c r="K13">
        <v>707</v>
      </c>
      <c r="L13">
        <v>670</v>
      </c>
      <c r="M13">
        <v>456</v>
      </c>
      <c r="N13">
        <v>12</v>
      </c>
      <c r="O13">
        <v>1446</v>
      </c>
      <c r="P13">
        <v>47</v>
      </c>
      <c r="Q13">
        <v>38</v>
      </c>
      <c r="R13">
        <v>10</v>
      </c>
      <c r="S13">
        <v>82</v>
      </c>
      <c r="T13">
        <v>128</v>
      </c>
      <c r="U13">
        <v>41</v>
      </c>
      <c r="V13">
        <v>0.23899999999999999</v>
      </c>
      <c r="W13">
        <f>K13-K14</f>
        <v>2</v>
      </c>
    </row>
    <row r="14" spans="1:31" x14ac:dyDescent="0.35">
      <c r="A14">
        <v>2022</v>
      </c>
      <c r="B14" t="s">
        <v>37</v>
      </c>
      <c r="C14">
        <v>2323</v>
      </c>
      <c r="D14">
        <v>5468</v>
      </c>
      <c r="E14">
        <v>6175</v>
      </c>
      <c r="F14">
        <v>1317</v>
      </c>
      <c r="G14">
        <v>871</v>
      </c>
      <c r="H14">
        <v>275</v>
      </c>
      <c r="I14">
        <v>18</v>
      </c>
      <c r="J14">
        <v>153</v>
      </c>
      <c r="K14">
        <v>705</v>
      </c>
      <c r="L14">
        <v>682</v>
      </c>
      <c r="M14">
        <v>574</v>
      </c>
      <c r="N14">
        <v>24</v>
      </c>
      <c r="O14">
        <v>1327</v>
      </c>
      <c r="P14">
        <v>65</v>
      </c>
      <c r="Q14">
        <v>46</v>
      </c>
      <c r="R14">
        <v>17</v>
      </c>
      <c r="S14">
        <v>95</v>
      </c>
      <c r="T14">
        <v>49</v>
      </c>
      <c r="U14">
        <v>22</v>
      </c>
      <c r="V14">
        <v>0.24099999999999999</v>
      </c>
      <c r="W14">
        <f>K14-K15</f>
        <v>3</v>
      </c>
    </row>
    <row r="15" spans="1:31" x14ac:dyDescent="0.35">
      <c r="A15">
        <v>2022</v>
      </c>
      <c r="B15" t="s">
        <v>47</v>
      </c>
      <c r="C15">
        <v>2407</v>
      </c>
      <c r="D15">
        <v>5351</v>
      </c>
      <c r="E15">
        <v>6027</v>
      </c>
      <c r="F15">
        <v>1232</v>
      </c>
      <c r="G15">
        <v>773</v>
      </c>
      <c r="H15">
        <v>262</v>
      </c>
      <c r="I15">
        <v>24</v>
      </c>
      <c r="J15">
        <v>173</v>
      </c>
      <c r="K15">
        <v>702</v>
      </c>
      <c r="L15">
        <v>658</v>
      </c>
      <c r="M15">
        <v>531</v>
      </c>
      <c r="N15">
        <v>14</v>
      </c>
      <c r="O15">
        <v>1341</v>
      </c>
      <c r="P15">
        <v>60</v>
      </c>
      <c r="Q15">
        <v>50</v>
      </c>
      <c r="R15">
        <v>31</v>
      </c>
      <c r="S15">
        <v>97</v>
      </c>
      <c r="T15">
        <v>104</v>
      </c>
      <c r="U15">
        <v>29</v>
      </c>
      <c r="V15">
        <v>0.23</v>
      </c>
      <c r="W15">
        <f>K15-K16</f>
        <v>4</v>
      </c>
    </row>
    <row r="16" spans="1:31" x14ac:dyDescent="0.35">
      <c r="A16">
        <v>2022</v>
      </c>
      <c r="B16" t="s">
        <v>27</v>
      </c>
      <c r="C16">
        <v>2265</v>
      </c>
      <c r="D16">
        <v>5540</v>
      </c>
      <c r="E16">
        <v>6105</v>
      </c>
      <c r="F16">
        <v>1408</v>
      </c>
      <c r="G16">
        <v>945</v>
      </c>
      <c r="H16">
        <v>280</v>
      </c>
      <c r="I16">
        <v>34</v>
      </c>
      <c r="J16">
        <v>149</v>
      </c>
      <c r="K16">
        <v>698</v>
      </c>
      <c r="L16">
        <v>669</v>
      </c>
      <c r="M16">
        <v>453</v>
      </c>
      <c r="N16">
        <v>10</v>
      </c>
      <c r="O16">
        <v>1330</v>
      </c>
      <c r="P16">
        <v>61</v>
      </c>
      <c r="Q16">
        <v>40</v>
      </c>
      <c r="R16">
        <v>10</v>
      </c>
      <c r="S16">
        <v>139</v>
      </c>
      <c r="T16">
        <v>45</v>
      </c>
      <c r="U16">
        <v>20</v>
      </c>
      <c r="V16">
        <v>0.254</v>
      </c>
      <c r="W16">
        <f>K16-K17</f>
        <v>0</v>
      </c>
    </row>
    <row r="17" spans="1:23" x14ac:dyDescent="0.35">
      <c r="A17">
        <v>2022</v>
      </c>
      <c r="B17" t="s">
        <v>28</v>
      </c>
      <c r="C17">
        <v>2338</v>
      </c>
      <c r="D17">
        <v>5558</v>
      </c>
      <c r="E17">
        <v>6163</v>
      </c>
      <c r="F17">
        <v>1410</v>
      </c>
      <c r="G17">
        <v>979</v>
      </c>
      <c r="H17">
        <v>273</v>
      </c>
      <c r="I17">
        <v>31</v>
      </c>
      <c r="J17">
        <v>127</v>
      </c>
      <c r="K17">
        <v>698</v>
      </c>
      <c r="L17">
        <v>662</v>
      </c>
      <c r="M17">
        <v>450</v>
      </c>
      <c r="N17">
        <v>36</v>
      </c>
      <c r="O17">
        <v>1122</v>
      </c>
      <c r="P17">
        <v>81</v>
      </c>
      <c r="Q17">
        <v>52</v>
      </c>
      <c r="R17">
        <v>22</v>
      </c>
      <c r="S17">
        <v>115</v>
      </c>
      <c r="T17">
        <v>119</v>
      </c>
      <c r="U17">
        <v>27</v>
      </c>
      <c r="V17">
        <v>0.254</v>
      </c>
      <c r="W17">
        <f>K17-K18</f>
        <v>2</v>
      </c>
    </row>
    <row r="18" spans="1:23" x14ac:dyDescent="0.35">
      <c r="A18">
        <v>2022</v>
      </c>
      <c r="B18" t="s">
        <v>34</v>
      </c>
      <c r="C18">
        <v>2422</v>
      </c>
      <c r="D18">
        <v>5476</v>
      </c>
      <c r="E18">
        <v>6113</v>
      </c>
      <c r="F18">
        <v>1356</v>
      </c>
      <c r="G18">
        <v>891</v>
      </c>
      <c r="H18">
        <v>269</v>
      </c>
      <c r="I18">
        <v>18</v>
      </c>
      <c r="J18">
        <v>178</v>
      </c>
      <c r="K18">
        <v>696</v>
      </c>
      <c r="L18">
        <v>668</v>
      </c>
      <c r="M18">
        <v>518</v>
      </c>
      <c r="N18">
        <v>11</v>
      </c>
      <c r="O18">
        <v>1353</v>
      </c>
      <c r="P18">
        <v>62</v>
      </c>
      <c r="Q18">
        <v>46</v>
      </c>
      <c r="R18">
        <v>10</v>
      </c>
      <c r="S18">
        <v>133</v>
      </c>
      <c r="T18">
        <v>38</v>
      </c>
      <c r="U18">
        <v>17</v>
      </c>
      <c r="V18">
        <v>0.248</v>
      </c>
      <c r="W18">
        <f>K18-K19</f>
        <v>6</v>
      </c>
    </row>
    <row r="19" spans="1:23" x14ac:dyDescent="0.35">
      <c r="A19">
        <v>2022</v>
      </c>
      <c r="B19" t="s">
        <v>49</v>
      </c>
      <c r="C19">
        <v>2383</v>
      </c>
      <c r="D19">
        <v>5375</v>
      </c>
      <c r="E19">
        <v>6117</v>
      </c>
      <c r="F19">
        <v>1236</v>
      </c>
      <c r="G19">
        <v>791</v>
      </c>
      <c r="H19">
        <v>229</v>
      </c>
      <c r="I19">
        <v>19</v>
      </c>
      <c r="J19">
        <v>197</v>
      </c>
      <c r="K19">
        <v>690</v>
      </c>
      <c r="L19">
        <v>663</v>
      </c>
      <c r="M19">
        <v>596</v>
      </c>
      <c r="N19">
        <v>17</v>
      </c>
      <c r="O19">
        <v>1397</v>
      </c>
      <c r="P19">
        <v>89</v>
      </c>
      <c r="Q19">
        <v>45</v>
      </c>
      <c r="R19">
        <v>9</v>
      </c>
      <c r="S19">
        <v>120</v>
      </c>
      <c r="T19">
        <v>83</v>
      </c>
      <c r="U19">
        <v>27</v>
      </c>
      <c r="V19">
        <v>0.23</v>
      </c>
      <c r="W19">
        <f>K19-K20</f>
        <v>4</v>
      </c>
    </row>
    <row r="20" spans="1:23" x14ac:dyDescent="0.35">
      <c r="A20">
        <v>2022</v>
      </c>
      <c r="B20" t="s">
        <v>26</v>
      </c>
      <c r="C20">
        <v>2371</v>
      </c>
      <c r="D20">
        <v>5611</v>
      </c>
      <c r="E20">
        <v>6123</v>
      </c>
      <c r="F20">
        <v>1435</v>
      </c>
      <c r="G20">
        <v>1005</v>
      </c>
      <c r="H20">
        <v>272</v>
      </c>
      <c r="I20">
        <v>9</v>
      </c>
      <c r="J20">
        <v>149</v>
      </c>
      <c r="K20">
        <v>686</v>
      </c>
      <c r="L20">
        <v>654</v>
      </c>
      <c r="M20">
        <v>388</v>
      </c>
      <c r="N20">
        <v>9</v>
      </c>
      <c r="O20">
        <v>1269</v>
      </c>
      <c r="P20">
        <v>73</v>
      </c>
      <c r="Q20">
        <v>35</v>
      </c>
      <c r="R20">
        <v>16</v>
      </c>
      <c r="S20">
        <v>127</v>
      </c>
      <c r="T20">
        <v>58</v>
      </c>
      <c r="U20">
        <v>10</v>
      </c>
      <c r="V20">
        <v>0.25600000000000001</v>
      </c>
      <c r="W20">
        <f>K20-K21</f>
        <v>12</v>
      </c>
    </row>
    <row r="21" spans="1:23" x14ac:dyDescent="0.35">
      <c r="A21">
        <v>2022</v>
      </c>
      <c r="B21" t="s">
        <v>41</v>
      </c>
      <c r="C21">
        <v>2359</v>
      </c>
      <c r="D21">
        <v>5429</v>
      </c>
      <c r="E21">
        <v>6049</v>
      </c>
      <c r="F21">
        <v>1281</v>
      </c>
      <c r="G21">
        <v>810</v>
      </c>
      <c r="H21">
        <v>275</v>
      </c>
      <c r="I21">
        <v>25</v>
      </c>
      <c r="J21">
        <v>171</v>
      </c>
      <c r="K21">
        <v>674</v>
      </c>
      <c r="L21">
        <v>639</v>
      </c>
      <c r="M21">
        <v>476</v>
      </c>
      <c r="N21">
        <v>10</v>
      </c>
      <c r="O21">
        <v>1390</v>
      </c>
      <c r="P21">
        <v>83</v>
      </c>
      <c r="Q21">
        <v>43</v>
      </c>
      <c r="R21">
        <v>12</v>
      </c>
      <c r="S21">
        <v>95</v>
      </c>
      <c r="T21">
        <v>95</v>
      </c>
      <c r="U21">
        <v>31</v>
      </c>
      <c r="V21">
        <v>0.23599999999999999</v>
      </c>
      <c r="W21">
        <f>K21-K22</f>
        <v>8</v>
      </c>
    </row>
    <row r="22" spans="1:23" x14ac:dyDescent="0.35">
      <c r="A22">
        <v>2022</v>
      </c>
      <c r="B22" t="s">
        <v>38</v>
      </c>
      <c r="C22">
        <v>2403</v>
      </c>
      <c r="D22">
        <v>5412</v>
      </c>
      <c r="E22">
        <v>6008</v>
      </c>
      <c r="F22">
        <v>1294</v>
      </c>
      <c r="G22">
        <v>842</v>
      </c>
      <c r="H22">
        <v>296</v>
      </c>
      <c r="I22">
        <v>17</v>
      </c>
      <c r="J22">
        <v>139</v>
      </c>
      <c r="K22">
        <v>666</v>
      </c>
      <c r="L22">
        <v>634</v>
      </c>
      <c r="M22">
        <v>500</v>
      </c>
      <c r="N22">
        <v>13</v>
      </c>
      <c r="O22">
        <v>1395</v>
      </c>
      <c r="P22">
        <v>57</v>
      </c>
      <c r="Q22">
        <v>31</v>
      </c>
      <c r="R22">
        <v>7</v>
      </c>
      <c r="S22">
        <v>93</v>
      </c>
      <c r="T22">
        <v>95</v>
      </c>
      <c r="U22">
        <v>37</v>
      </c>
      <c r="V22">
        <v>0.23899999999999999</v>
      </c>
      <c r="W22">
        <f>K22-K23</f>
        <v>9</v>
      </c>
    </row>
    <row r="23" spans="1:23" x14ac:dyDescent="0.35">
      <c r="A23">
        <v>2022</v>
      </c>
      <c r="B23" t="s">
        <v>40</v>
      </c>
      <c r="C23">
        <v>2388</v>
      </c>
      <c r="D23">
        <v>5425</v>
      </c>
      <c r="E23">
        <v>6072</v>
      </c>
      <c r="F23">
        <v>1293</v>
      </c>
      <c r="G23">
        <v>838</v>
      </c>
      <c r="H23">
        <v>265</v>
      </c>
      <c r="I23">
        <v>31</v>
      </c>
      <c r="J23">
        <v>159</v>
      </c>
      <c r="K23">
        <v>657</v>
      </c>
      <c r="L23">
        <v>620</v>
      </c>
      <c r="M23">
        <v>507</v>
      </c>
      <c r="N23">
        <v>16</v>
      </c>
      <c r="O23">
        <v>1448</v>
      </c>
      <c r="P23">
        <v>84</v>
      </c>
      <c r="Q23">
        <v>36</v>
      </c>
      <c r="R23">
        <v>19</v>
      </c>
      <c r="S23">
        <v>130</v>
      </c>
      <c r="T23">
        <v>111</v>
      </c>
      <c r="U23">
        <v>37</v>
      </c>
      <c r="V23">
        <v>0.23799999999999999</v>
      </c>
      <c r="W23">
        <f>K23-K24</f>
        <v>9</v>
      </c>
    </row>
    <row r="24" spans="1:23" x14ac:dyDescent="0.35">
      <c r="A24">
        <v>2022</v>
      </c>
      <c r="B24" t="s">
        <v>42</v>
      </c>
      <c r="C24">
        <v>2406</v>
      </c>
      <c r="D24">
        <v>5380</v>
      </c>
      <c r="E24">
        <v>5978</v>
      </c>
      <c r="F24">
        <v>1264</v>
      </c>
      <c r="G24">
        <v>855</v>
      </c>
      <c r="H24">
        <v>235</v>
      </c>
      <c r="I24">
        <v>18</v>
      </c>
      <c r="J24">
        <v>156</v>
      </c>
      <c r="K24">
        <v>648</v>
      </c>
      <c r="L24">
        <v>618</v>
      </c>
      <c r="M24">
        <v>452</v>
      </c>
      <c r="N24">
        <v>6</v>
      </c>
      <c r="O24">
        <v>1430</v>
      </c>
      <c r="P24">
        <v>92</v>
      </c>
      <c r="Q24">
        <v>33</v>
      </c>
      <c r="R24">
        <v>12</v>
      </c>
      <c r="S24">
        <v>127</v>
      </c>
      <c r="T24">
        <v>58</v>
      </c>
      <c r="U24">
        <v>33</v>
      </c>
      <c r="V24">
        <v>0.23499999999999999</v>
      </c>
      <c r="W24">
        <f>K24-K25</f>
        <v>8</v>
      </c>
    </row>
    <row r="25" spans="1:23" x14ac:dyDescent="0.35">
      <c r="A25">
        <v>2022</v>
      </c>
      <c r="B25" t="s">
        <v>35</v>
      </c>
      <c r="C25">
        <v>2372</v>
      </c>
      <c r="D25">
        <v>5437</v>
      </c>
      <c r="E25">
        <v>6010</v>
      </c>
      <c r="F25">
        <v>1327</v>
      </c>
      <c r="G25">
        <v>904</v>
      </c>
      <c r="H25">
        <v>247</v>
      </c>
      <c r="I25">
        <v>38</v>
      </c>
      <c r="J25">
        <v>138</v>
      </c>
      <c r="K25">
        <v>640</v>
      </c>
      <c r="L25">
        <v>613</v>
      </c>
      <c r="M25">
        <v>460</v>
      </c>
      <c r="N25">
        <v>7</v>
      </c>
      <c r="O25">
        <v>1287</v>
      </c>
      <c r="P25">
        <v>48</v>
      </c>
      <c r="Q25">
        <v>44</v>
      </c>
      <c r="R25">
        <v>20</v>
      </c>
      <c r="S25">
        <v>101</v>
      </c>
      <c r="T25">
        <v>104</v>
      </c>
      <c r="U25">
        <v>34</v>
      </c>
      <c r="V25">
        <v>0.24399999999999999</v>
      </c>
      <c r="W25">
        <f>K25-K26</f>
        <v>17</v>
      </c>
    </row>
    <row r="26" spans="1:23" x14ac:dyDescent="0.35">
      <c r="A26">
        <v>2022</v>
      </c>
      <c r="B26" t="s">
        <v>45</v>
      </c>
      <c r="C26">
        <v>2327</v>
      </c>
      <c r="D26">
        <v>5423</v>
      </c>
      <c r="E26">
        <v>5977</v>
      </c>
      <c r="F26">
        <v>1265</v>
      </c>
      <c r="G26">
        <v>825</v>
      </c>
      <c r="H26">
        <v>219</v>
      </c>
      <c r="I26">
        <v>31</v>
      </c>
      <c r="J26">
        <v>190</v>
      </c>
      <c r="K26">
        <v>623</v>
      </c>
      <c r="L26">
        <v>600</v>
      </c>
      <c r="M26">
        <v>449</v>
      </c>
      <c r="N26">
        <v>28</v>
      </c>
      <c r="O26">
        <v>1539</v>
      </c>
      <c r="P26">
        <v>54</v>
      </c>
      <c r="Q26">
        <v>25</v>
      </c>
      <c r="R26">
        <v>25</v>
      </c>
      <c r="S26">
        <v>95</v>
      </c>
      <c r="T26">
        <v>77</v>
      </c>
      <c r="U26">
        <v>27</v>
      </c>
      <c r="V26">
        <v>0.23300000000000001</v>
      </c>
      <c r="W26">
        <f>K26-K27</f>
        <v>20</v>
      </c>
    </row>
    <row r="27" spans="1:23" x14ac:dyDescent="0.35">
      <c r="A27">
        <v>2022</v>
      </c>
      <c r="B27" t="s">
        <v>32</v>
      </c>
      <c r="C27">
        <v>2347</v>
      </c>
      <c r="D27">
        <v>5434</v>
      </c>
      <c r="E27">
        <v>5998</v>
      </c>
      <c r="F27">
        <v>1351</v>
      </c>
      <c r="G27">
        <v>943</v>
      </c>
      <c r="H27">
        <v>252</v>
      </c>
      <c r="I27">
        <v>20</v>
      </c>
      <c r="J27">
        <v>136</v>
      </c>
      <c r="K27">
        <v>603</v>
      </c>
      <c r="L27">
        <v>579</v>
      </c>
      <c r="M27">
        <v>442</v>
      </c>
      <c r="N27">
        <v>12</v>
      </c>
      <c r="O27">
        <v>1221</v>
      </c>
      <c r="P27">
        <v>60</v>
      </c>
      <c r="Q27">
        <v>37</v>
      </c>
      <c r="R27">
        <v>20</v>
      </c>
      <c r="S27">
        <v>140</v>
      </c>
      <c r="T27">
        <v>75</v>
      </c>
      <c r="U27">
        <v>31</v>
      </c>
      <c r="V27">
        <v>0.249</v>
      </c>
      <c r="W27">
        <f>K27-K28</f>
        <v>12</v>
      </c>
    </row>
    <row r="28" spans="1:23" x14ac:dyDescent="0.35">
      <c r="A28">
        <v>2022</v>
      </c>
      <c r="B28" t="s">
        <v>50</v>
      </c>
      <c r="C28">
        <v>2340</v>
      </c>
      <c r="D28">
        <v>5331</v>
      </c>
      <c r="E28">
        <v>5912</v>
      </c>
      <c r="F28">
        <v>1186</v>
      </c>
      <c r="G28">
        <v>778</v>
      </c>
      <c r="H28">
        <v>221</v>
      </c>
      <c r="I28">
        <v>29</v>
      </c>
      <c r="J28">
        <v>158</v>
      </c>
      <c r="K28">
        <v>591</v>
      </c>
      <c r="L28">
        <v>555</v>
      </c>
      <c r="M28">
        <v>476</v>
      </c>
      <c r="N28">
        <v>14</v>
      </c>
      <c r="O28">
        <v>1497</v>
      </c>
      <c r="P28">
        <v>54</v>
      </c>
      <c r="Q28">
        <v>32</v>
      </c>
      <c r="R28">
        <v>19</v>
      </c>
      <c r="S28">
        <v>96</v>
      </c>
      <c r="T28">
        <v>89</v>
      </c>
      <c r="U28">
        <v>32</v>
      </c>
      <c r="V28">
        <v>0.222</v>
      </c>
      <c r="W28">
        <f>K28-K29</f>
        <v>5</v>
      </c>
    </row>
    <row r="29" spans="1:23" x14ac:dyDescent="0.35">
      <c r="A29">
        <v>2022</v>
      </c>
      <c r="B29" t="s">
        <v>48</v>
      </c>
      <c r="C29">
        <v>2384</v>
      </c>
      <c r="D29">
        <v>5395</v>
      </c>
      <c r="E29">
        <v>5949</v>
      </c>
      <c r="F29">
        <v>1241</v>
      </c>
      <c r="G29">
        <v>829</v>
      </c>
      <c r="H29">
        <v>248</v>
      </c>
      <c r="I29">
        <v>20</v>
      </c>
      <c r="J29">
        <v>144</v>
      </c>
      <c r="K29">
        <v>586</v>
      </c>
      <c r="L29">
        <v>554</v>
      </c>
      <c r="M29">
        <v>436</v>
      </c>
      <c r="N29">
        <v>6</v>
      </c>
      <c r="O29">
        <v>1429</v>
      </c>
      <c r="P29">
        <v>70</v>
      </c>
      <c r="Q29">
        <v>36</v>
      </c>
      <c r="R29">
        <v>4</v>
      </c>
      <c r="S29">
        <v>120</v>
      </c>
      <c r="T29">
        <v>122</v>
      </c>
      <c r="U29">
        <v>29</v>
      </c>
      <c r="V29">
        <v>0.23</v>
      </c>
      <c r="W29">
        <f>K29-K30</f>
        <v>18</v>
      </c>
    </row>
    <row r="30" spans="1:23" x14ac:dyDescent="0.35">
      <c r="A30">
        <v>2022</v>
      </c>
      <c r="B30" t="s">
        <v>51</v>
      </c>
      <c r="C30">
        <v>2394</v>
      </c>
      <c r="D30">
        <v>5314</v>
      </c>
      <c r="E30">
        <v>5863</v>
      </c>
      <c r="F30">
        <v>1147</v>
      </c>
      <c r="G30">
        <v>746</v>
      </c>
      <c r="H30">
        <v>249</v>
      </c>
      <c r="I30">
        <v>15</v>
      </c>
      <c r="J30">
        <v>137</v>
      </c>
      <c r="K30">
        <v>568</v>
      </c>
      <c r="L30">
        <v>537</v>
      </c>
      <c r="M30">
        <v>433</v>
      </c>
      <c r="N30">
        <v>7</v>
      </c>
      <c r="O30">
        <v>1389</v>
      </c>
      <c r="P30">
        <v>59</v>
      </c>
      <c r="Q30">
        <v>33</v>
      </c>
      <c r="R30">
        <v>22</v>
      </c>
      <c r="S30">
        <v>109</v>
      </c>
      <c r="T30">
        <v>78</v>
      </c>
      <c r="U30">
        <v>23</v>
      </c>
      <c r="V30">
        <v>0.216</v>
      </c>
      <c r="W30">
        <f>K30-K31</f>
        <v>11</v>
      </c>
    </row>
    <row r="31" spans="1:23" x14ac:dyDescent="0.35">
      <c r="A31">
        <v>2022</v>
      </c>
      <c r="B31" t="s">
        <v>46</v>
      </c>
      <c r="C31">
        <v>2350</v>
      </c>
      <c r="D31">
        <v>5378</v>
      </c>
      <c r="E31">
        <v>5870</v>
      </c>
      <c r="F31">
        <v>1240</v>
      </c>
      <c r="G31">
        <v>868</v>
      </c>
      <c r="H31">
        <v>235</v>
      </c>
      <c r="I31">
        <v>27</v>
      </c>
      <c r="J31">
        <v>110</v>
      </c>
      <c r="K31">
        <v>557</v>
      </c>
      <c r="L31">
        <v>530</v>
      </c>
      <c r="M31">
        <v>380</v>
      </c>
      <c r="N31">
        <v>8</v>
      </c>
      <c r="O31">
        <v>1413</v>
      </c>
      <c r="P31">
        <v>58</v>
      </c>
      <c r="Q31">
        <v>44</v>
      </c>
      <c r="R31">
        <v>10</v>
      </c>
      <c r="S31">
        <v>108</v>
      </c>
      <c r="T31">
        <v>47</v>
      </c>
      <c r="U31">
        <v>24</v>
      </c>
      <c r="V31">
        <v>0.23100000000000001</v>
      </c>
    </row>
    <row r="32" spans="1:23" x14ac:dyDescent="0.35">
      <c r="A32">
        <v>2021</v>
      </c>
      <c r="B32" t="s">
        <v>33</v>
      </c>
      <c r="C32">
        <v>2319</v>
      </c>
      <c r="D32">
        <v>5593</v>
      </c>
      <c r="E32">
        <v>6291</v>
      </c>
      <c r="F32">
        <v>1496</v>
      </c>
      <c r="G32">
        <v>962</v>
      </c>
      <c r="H32">
        <v>299</v>
      </c>
      <c r="I32">
        <v>14</v>
      </c>
      <c r="J32">
        <v>221</v>
      </c>
      <c r="K32">
        <v>863</v>
      </c>
      <c r="L32">
        <v>834</v>
      </c>
      <c r="M32">
        <v>569</v>
      </c>
      <c r="N32">
        <v>25</v>
      </c>
      <c r="O32">
        <v>1222</v>
      </c>
      <c r="P32">
        <v>64</v>
      </c>
      <c r="Q32">
        <v>54</v>
      </c>
      <c r="R32">
        <v>9</v>
      </c>
      <c r="S32">
        <v>136</v>
      </c>
      <c r="T32">
        <v>53</v>
      </c>
      <c r="U32">
        <v>16</v>
      </c>
      <c r="V32">
        <v>0.26700000000000002</v>
      </c>
      <c r="W32">
        <f>K32-K33</f>
        <v>6</v>
      </c>
    </row>
    <row r="33" spans="1:31" x14ac:dyDescent="0.35">
      <c r="A33">
        <v>2021</v>
      </c>
      <c r="B33" t="s">
        <v>38</v>
      </c>
      <c r="C33">
        <v>2389</v>
      </c>
      <c r="D33">
        <v>5507</v>
      </c>
      <c r="E33">
        <v>6213</v>
      </c>
      <c r="F33">
        <v>1336</v>
      </c>
      <c r="G33">
        <v>790</v>
      </c>
      <c r="H33">
        <v>288</v>
      </c>
      <c r="I33">
        <v>36</v>
      </c>
      <c r="J33">
        <v>222</v>
      </c>
      <c r="K33">
        <v>857</v>
      </c>
      <c r="L33">
        <v>810</v>
      </c>
      <c r="M33">
        <v>585</v>
      </c>
      <c r="N33">
        <v>27</v>
      </c>
      <c r="O33">
        <v>1542</v>
      </c>
      <c r="P33">
        <v>72</v>
      </c>
      <c r="Q33">
        <v>41</v>
      </c>
      <c r="R33">
        <v>6</v>
      </c>
      <c r="S33">
        <v>75</v>
      </c>
      <c r="T33">
        <v>88</v>
      </c>
      <c r="U33">
        <v>42</v>
      </c>
      <c r="V33">
        <v>0.24299999999999999</v>
      </c>
      <c r="W33">
        <f>K33-K34</f>
        <v>11</v>
      </c>
      <c r="AA33" s="1" t="s">
        <v>60</v>
      </c>
      <c r="AB33" s="1"/>
      <c r="AC33" s="1"/>
      <c r="AD33" s="1"/>
      <c r="AE33" s="1"/>
    </row>
    <row r="34" spans="1:31" x14ac:dyDescent="0.35">
      <c r="A34">
        <v>2021</v>
      </c>
      <c r="B34" t="s">
        <v>22</v>
      </c>
      <c r="C34">
        <v>2383</v>
      </c>
      <c r="D34">
        <v>5476</v>
      </c>
      <c r="E34">
        <v>6070</v>
      </c>
      <c r="F34">
        <v>1455</v>
      </c>
      <c r="G34">
        <v>895</v>
      </c>
      <c r="H34">
        <v>285</v>
      </c>
      <c r="I34">
        <v>13</v>
      </c>
      <c r="J34">
        <v>262</v>
      </c>
      <c r="K34">
        <v>846</v>
      </c>
      <c r="L34">
        <v>816</v>
      </c>
      <c r="M34">
        <v>496</v>
      </c>
      <c r="N34">
        <v>14</v>
      </c>
      <c r="O34">
        <v>1218</v>
      </c>
      <c r="P34">
        <v>51</v>
      </c>
      <c r="Q34">
        <v>35</v>
      </c>
      <c r="R34">
        <v>10</v>
      </c>
      <c r="S34">
        <v>112</v>
      </c>
      <c r="T34">
        <v>81</v>
      </c>
      <c r="U34">
        <v>20</v>
      </c>
      <c r="V34">
        <v>0.26600000000000001</v>
      </c>
      <c r="W34">
        <f>K34-K35</f>
        <v>16</v>
      </c>
      <c r="AB34" t="s">
        <v>56</v>
      </c>
      <c r="AC34" t="s">
        <v>57</v>
      </c>
      <c r="AD34" t="s">
        <v>71</v>
      </c>
      <c r="AE34" t="s">
        <v>59</v>
      </c>
    </row>
    <row r="35" spans="1:31" x14ac:dyDescent="0.35">
      <c r="A35">
        <v>2021</v>
      </c>
      <c r="B35" t="s">
        <v>25</v>
      </c>
      <c r="C35">
        <v>2459</v>
      </c>
      <c r="D35">
        <v>5445</v>
      </c>
      <c r="E35">
        <v>6239</v>
      </c>
      <c r="F35">
        <v>1330</v>
      </c>
      <c r="G35">
        <v>822</v>
      </c>
      <c r="H35">
        <v>247</v>
      </c>
      <c r="I35">
        <v>24</v>
      </c>
      <c r="J35">
        <v>237</v>
      </c>
      <c r="K35">
        <v>830</v>
      </c>
      <c r="L35">
        <v>799</v>
      </c>
      <c r="M35">
        <v>613</v>
      </c>
      <c r="N35">
        <v>36</v>
      </c>
      <c r="O35">
        <v>1408</v>
      </c>
      <c r="P35">
        <v>104</v>
      </c>
      <c r="Q35">
        <v>45</v>
      </c>
      <c r="R35">
        <v>32</v>
      </c>
      <c r="S35">
        <v>96</v>
      </c>
      <c r="T35">
        <v>65</v>
      </c>
      <c r="U35">
        <v>17</v>
      </c>
      <c r="V35">
        <v>0.24399999999999999</v>
      </c>
      <c r="W35">
        <f>K35-K36</f>
        <v>1</v>
      </c>
      <c r="AA35" t="s">
        <v>53</v>
      </c>
      <c r="AB35">
        <f>AVERAGE(W32:W60)</f>
        <v>8.6785714285714288</v>
      </c>
      <c r="AC35">
        <f>MEDIAN(W32:W60)</f>
        <v>6</v>
      </c>
      <c r="AD35" s="2">
        <f>(MAX(K32:K61)-MIN(K32:K61))/30</f>
        <v>8.4666666666666668</v>
      </c>
      <c r="AE35" s="2">
        <f>_xlfn.STDEV.S(W33:W61)</f>
        <v>60.136265018459291</v>
      </c>
    </row>
    <row r="36" spans="1:31" x14ac:dyDescent="0.35">
      <c r="A36">
        <v>2021</v>
      </c>
      <c r="B36" t="s">
        <v>24</v>
      </c>
      <c r="C36">
        <v>2353</v>
      </c>
      <c r="D36">
        <v>5495</v>
      </c>
      <c r="E36">
        <v>6122</v>
      </c>
      <c r="F36">
        <v>1434</v>
      </c>
      <c r="G36">
        <v>862</v>
      </c>
      <c r="H36">
        <v>330</v>
      </c>
      <c r="I36">
        <v>23</v>
      </c>
      <c r="J36">
        <v>219</v>
      </c>
      <c r="K36">
        <v>829</v>
      </c>
      <c r="L36">
        <v>783</v>
      </c>
      <c r="M36">
        <v>512</v>
      </c>
      <c r="N36">
        <v>22</v>
      </c>
      <c r="O36">
        <v>1386</v>
      </c>
      <c r="P36">
        <v>61</v>
      </c>
      <c r="Q36">
        <v>42</v>
      </c>
      <c r="R36">
        <v>10</v>
      </c>
      <c r="S36">
        <v>100</v>
      </c>
      <c r="T36">
        <v>40</v>
      </c>
      <c r="U36">
        <v>21</v>
      </c>
      <c r="V36">
        <v>0.26100000000000001</v>
      </c>
      <c r="W36">
        <f>K36-K37</f>
        <v>25</v>
      </c>
      <c r="AA36" t="s">
        <v>54</v>
      </c>
      <c r="AB36">
        <f>AVERAGE(W32:W41)</f>
        <v>12.4</v>
      </c>
      <c r="AC36">
        <f>MEDIAN(W32:W41)</f>
        <v>7</v>
      </c>
      <c r="AD36" s="2"/>
      <c r="AE36" s="2">
        <f>_xlfn.STDEV.S(W33:W42)</f>
        <v>13.203114110777889</v>
      </c>
    </row>
    <row r="37" spans="1:31" x14ac:dyDescent="0.35">
      <c r="A37">
        <v>2021</v>
      </c>
      <c r="B37" t="s">
        <v>44</v>
      </c>
      <c r="C37">
        <v>2597</v>
      </c>
      <c r="D37">
        <v>5462</v>
      </c>
      <c r="E37">
        <v>6196</v>
      </c>
      <c r="F37">
        <v>1360</v>
      </c>
      <c r="G37">
        <v>823</v>
      </c>
      <c r="H37">
        <v>271</v>
      </c>
      <c r="I37">
        <v>25</v>
      </c>
      <c r="J37">
        <v>241</v>
      </c>
      <c r="K37">
        <v>804</v>
      </c>
      <c r="L37">
        <v>768</v>
      </c>
      <c r="M37">
        <v>602</v>
      </c>
      <c r="N37">
        <v>45</v>
      </c>
      <c r="O37">
        <v>1461</v>
      </c>
      <c r="P37">
        <v>64</v>
      </c>
      <c r="Q37">
        <v>30</v>
      </c>
      <c r="R37">
        <v>36</v>
      </c>
      <c r="S37">
        <v>117</v>
      </c>
      <c r="T37">
        <v>66</v>
      </c>
      <c r="U37">
        <v>14</v>
      </c>
      <c r="V37">
        <v>0.249</v>
      </c>
      <c r="W37">
        <f>K37-K38</f>
        <v>8</v>
      </c>
      <c r="AA37" t="s">
        <v>55</v>
      </c>
      <c r="AB37" s="2">
        <f>AVERAGE(W32:W46)</f>
        <v>9.2666666666666675</v>
      </c>
      <c r="AC37">
        <f>MEDIAN(W32:W46)</f>
        <v>5</v>
      </c>
      <c r="AD37" s="2"/>
      <c r="AE37" s="2">
        <f>_xlfn.STDEV.S(W33:W47)</f>
        <v>11.510657587437745</v>
      </c>
    </row>
    <row r="38" spans="1:31" x14ac:dyDescent="0.35">
      <c r="A38">
        <v>2021</v>
      </c>
      <c r="B38" t="s">
        <v>26</v>
      </c>
      <c r="C38">
        <v>2292</v>
      </c>
      <c r="D38">
        <v>5357</v>
      </c>
      <c r="E38">
        <v>6084</v>
      </c>
      <c r="F38">
        <v>1373</v>
      </c>
      <c r="G38">
        <v>886</v>
      </c>
      <c r="H38">
        <v>275</v>
      </c>
      <c r="I38">
        <v>22</v>
      </c>
      <c r="J38">
        <v>190</v>
      </c>
      <c r="K38">
        <v>796</v>
      </c>
      <c r="L38">
        <v>757</v>
      </c>
      <c r="M38">
        <v>586</v>
      </c>
      <c r="N38">
        <v>10</v>
      </c>
      <c r="O38">
        <v>1389</v>
      </c>
      <c r="P38">
        <v>78</v>
      </c>
      <c r="Q38">
        <v>39</v>
      </c>
      <c r="R38">
        <v>24</v>
      </c>
      <c r="S38">
        <v>139</v>
      </c>
      <c r="T38">
        <v>57</v>
      </c>
      <c r="U38">
        <v>20</v>
      </c>
      <c r="V38">
        <v>0.25600000000000001</v>
      </c>
      <c r="W38">
        <f>K38-K39</f>
        <v>6</v>
      </c>
    </row>
    <row r="39" spans="1:31" x14ac:dyDescent="0.35">
      <c r="A39">
        <v>2021</v>
      </c>
      <c r="B39" t="s">
        <v>30</v>
      </c>
      <c r="C39">
        <v>2392</v>
      </c>
      <c r="D39">
        <v>5363</v>
      </c>
      <c r="E39">
        <v>6056</v>
      </c>
      <c r="F39">
        <v>1307</v>
      </c>
      <c r="G39">
        <v>779</v>
      </c>
      <c r="H39">
        <v>269</v>
      </c>
      <c r="I39">
        <v>20</v>
      </c>
      <c r="J39">
        <v>239</v>
      </c>
      <c r="K39">
        <v>790</v>
      </c>
      <c r="L39">
        <v>762</v>
      </c>
      <c r="M39">
        <v>549</v>
      </c>
      <c r="N39">
        <v>36</v>
      </c>
      <c r="O39">
        <v>1453</v>
      </c>
      <c r="P39">
        <v>67</v>
      </c>
      <c r="Q39">
        <v>43</v>
      </c>
      <c r="R39">
        <v>32</v>
      </c>
      <c r="S39">
        <v>81</v>
      </c>
      <c r="T39">
        <v>59</v>
      </c>
      <c r="U39">
        <v>19</v>
      </c>
      <c r="V39">
        <v>0.24399999999999999</v>
      </c>
      <c r="W39">
        <f>K39-K40</f>
        <v>4</v>
      </c>
      <c r="AA39" s="1" t="s">
        <v>61</v>
      </c>
      <c r="AB39" s="1"/>
      <c r="AC39" s="1"/>
      <c r="AD39" s="1"/>
      <c r="AE39" s="1"/>
    </row>
    <row r="40" spans="1:31" x14ac:dyDescent="0.35">
      <c r="A40">
        <v>2021</v>
      </c>
      <c r="B40" t="s">
        <v>42</v>
      </c>
      <c r="C40">
        <v>2472</v>
      </c>
      <c r="D40">
        <v>5423</v>
      </c>
      <c r="E40">
        <v>6162</v>
      </c>
      <c r="F40">
        <v>1352</v>
      </c>
      <c r="G40">
        <v>822</v>
      </c>
      <c r="H40">
        <v>295</v>
      </c>
      <c r="I40">
        <v>13</v>
      </c>
      <c r="J40">
        <v>222</v>
      </c>
      <c r="K40">
        <v>786</v>
      </c>
      <c r="L40">
        <v>756</v>
      </c>
      <c r="M40">
        <v>553</v>
      </c>
      <c r="N40">
        <v>22</v>
      </c>
      <c r="O40">
        <v>1425</v>
      </c>
      <c r="P40">
        <v>105</v>
      </c>
      <c r="Q40">
        <v>45</v>
      </c>
      <c r="R40">
        <v>35</v>
      </c>
      <c r="S40">
        <v>129</v>
      </c>
      <c r="T40">
        <v>36</v>
      </c>
      <c r="U40">
        <v>24</v>
      </c>
      <c r="V40">
        <v>0.249</v>
      </c>
      <c r="W40">
        <f>K40-K41</f>
        <v>43</v>
      </c>
      <c r="AA40" t="s">
        <v>53</v>
      </c>
      <c r="AB40" s="4">
        <f>AVERAGE($K32:$K61)</f>
        <v>733.66666666666663</v>
      </c>
      <c r="AC40" s="3">
        <f>MEDIAN($K32:$K61)</f>
        <v>726.5</v>
      </c>
      <c r="AD40" s="2"/>
      <c r="AE40" s="2">
        <f>_xlfn.STDEV.S($K33:$K62)</f>
        <v>104.3329165281235</v>
      </c>
    </row>
    <row r="41" spans="1:31" x14ac:dyDescent="0.35">
      <c r="A41">
        <v>2021</v>
      </c>
      <c r="B41" t="s">
        <v>51</v>
      </c>
      <c r="C41">
        <v>2353</v>
      </c>
      <c r="D41">
        <v>5395</v>
      </c>
      <c r="E41">
        <v>6104</v>
      </c>
      <c r="F41">
        <v>1284</v>
      </c>
      <c r="G41">
        <v>795</v>
      </c>
      <c r="H41">
        <v>271</v>
      </c>
      <c r="I41">
        <v>19</v>
      </c>
      <c r="J41">
        <v>199</v>
      </c>
      <c r="K41">
        <v>743</v>
      </c>
      <c r="L41">
        <v>698</v>
      </c>
      <c r="M41">
        <v>545</v>
      </c>
      <c r="N41">
        <v>17</v>
      </c>
      <c r="O41">
        <v>1349</v>
      </c>
      <c r="P41">
        <v>98</v>
      </c>
      <c r="Q41">
        <v>49</v>
      </c>
      <c r="R41">
        <v>17</v>
      </c>
      <c r="S41">
        <v>99</v>
      </c>
      <c r="T41">
        <v>88</v>
      </c>
      <c r="U41">
        <v>20</v>
      </c>
      <c r="V41">
        <v>0.23799999999999999</v>
      </c>
      <c r="W41">
        <f>K41-K42</f>
        <v>4</v>
      </c>
      <c r="AA41" t="s">
        <v>54</v>
      </c>
      <c r="AB41" s="4">
        <f>AVERAGE($K32:$K41)</f>
        <v>814.4</v>
      </c>
      <c r="AC41" s="3">
        <f>MEDIAN($K32:$K41)</f>
        <v>816.5</v>
      </c>
      <c r="AD41" s="2"/>
      <c r="AE41" s="2">
        <f>_xlfn.STDEV.S($K33:$K42)</f>
        <v>39.949968710876355</v>
      </c>
    </row>
    <row r="42" spans="1:31" x14ac:dyDescent="0.35">
      <c r="A42">
        <v>2021</v>
      </c>
      <c r="B42" t="s">
        <v>27</v>
      </c>
      <c r="C42">
        <v>2344</v>
      </c>
      <c r="D42">
        <v>5374</v>
      </c>
      <c r="E42">
        <v>6007</v>
      </c>
      <c r="F42">
        <v>1338</v>
      </c>
      <c r="G42">
        <v>847</v>
      </c>
      <c r="H42">
        <v>275</v>
      </c>
      <c r="I42">
        <v>34</v>
      </c>
      <c r="J42">
        <v>182</v>
      </c>
      <c r="K42">
        <v>739</v>
      </c>
      <c r="L42">
        <v>709</v>
      </c>
      <c r="M42">
        <v>491</v>
      </c>
      <c r="N42">
        <v>24</v>
      </c>
      <c r="O42">
        <v>1356</v>
      </c>
      <c r="P42">
        <v>58</v>
      </c>
      <c r="Q42">
        <v>36</v>
      </c>
      <c r="R42">
        <v>48</v>
      </c>
      <c r="S42">
        <v>98</v>
      </c>
      <c r="T42">
        <v>76</v>
      </c>
      <c r="U42">
        <v>23</v>
      </c>
      <c r="V42">
        <v>0.249</v>
      </c>
      <c r="W42">
        <f>K42-K43</f>
        <v>1</v>
      </c>
      <c r="AA42" t="s">
        <v>55</v>
      </c>
      <c r="AB42" s="2">
        <f>AVERAGE($K32:$K46)</f>
        <v>787.5333333333333</v>
      </c>
      <c r="AC42" s="3">
        <f>MEDIAN($K32:$K46)</f>
        <v>790</v>
      </c>
      <c r="AD42" s="2"/>
      <c r="AE42" s="2">
        <f>_xlfn.STDEV.S($K33:$K47)</f>
        <v>47.341414467773596</v>
      </c>
    </row>
    <row r="43" spans="1:31" x14ac:dyDescent="0.35">
      <c r="A43">
        <v>2021</v>
      </c>
      <c r="B43" t="s">
        <v>43</v>
      </c>
      <c r="C43">
        <v>2403</v>
      </c>
      <c r="D43">
        <v>5362</v>
      </c>
      <c r="E43">
        <v>6099</v>
      </c>
      <c r="F43">
        <v>1251</v>
      </c>
      <c r="G43">
        <v>784</v>
      </c>
      <c r="H43">
        <v>255</v>
      </c>
      <c r="I43">
        <v>18</v>
      </c>
      <c r="J43">
        <v>194</v>
      </c>
      <c r="K43">
        <v>738</v>
      </c>
      <c r="L43">
        <v>700</v>
      </c>
      <c r="M43">
        <v>586</v>
      </c>
      <c r="N43">
        <v>26</v>
      </c>
      <c r="O43">
        <v>1465</v>
      </c>
      <c r="P43">
        <v>88</v>
      </c>
      <c r="Q43">
        <v>35</v>
      </c>
      <c r="R43">
        <v>25</v>
      </c>
      <c r="S43">
        <v>102</v>
      </c>
      <c r="T43">
        <v>82</v>
      </c>
      <c r="U43">
        <v>21</v>
      </c>
      <c r="V43">
        <v>0.23300000000000001</v>
      </c>
      <c r="W43">
        <f>K43-K44</f>
        <v>4</v>
      </c>
    </row>
    <row r="44" spans="1:31" x14ac:dyDescent="0.35">
      <c r="A44">
        <v>2021</v>
      </c>
      <c r="B44" t="s">
        <v>29</v>
      </c>
      <c r="C44">
        <v>2394</v>
      </c>
      <c r="D44">
        <v>5366</v>
      </c>
      <c r="E44">
        <v>6089</v>
      </c>
      <c r="F44">
        <v>1288</v>
      </c>
      <c r="G44">
        <v>804</v>
      </c>
      <c r="H44">
        <v>262</v>
      </c>
      <c r="I44">
        <v>24</v>
      </c>
      <c r="J44">
        <v>198</v>
      </c>
      <c r="K44">
        <v>734</v>
      </c>
      <c r="L44">
        <v>700</v>
      </c>
      <c r="M44">
        <v>564</v>
      </c>
      <c r="N44">
        <v>37</v>
      </c>
      <c r="O44">
        <v>1402</v>
      </c>
      <c r="P44">
        <v>67</v>
      </c>
      <c r="Q44">
        <v>43</v>
      </c>
      <c r="R44">
        <v>47</v>
      </c>
      <c r="S44">
        <v>103</v>
      </c>
      <c r="T44">
        <v>77</v>
      </c>
      <c r="U44">
        <v>19</v>
      </c>
      <c r="V44">
        <v>0.24</v>
      </c>
      <c r="W44">
        <f>K44-K45</f>
        <v>5</v>
      </c>
    </row>
    <row r="45" spans="1:31" x14ac:dyDescent="0.35">
      <c r="A45">
        <v>2021</v>
      </c>
      <c r="B45" t="s">
        <v>37</v>
      </c>
      <c r="C45">
        <v>2497</v>
      </c>
      <c r="D45">
        <v>5384</v>
      </c>
      <c r="E45">
        <v>6119</v>
      </c>
      <c r="F45">
        <v>1305</v>
      </c>
      <c r="G45">
        <v>831</v>
      </c>
      <c r="H45">
        <v>273</v>
      </c>
      <c r="I45">
        <v>21</v>
      </c>
      <c r="J45">
        <v>180</v>
      </c>
      <c r="K45">
        <v>729</v>
      </c>
      <c r="L45">
        <v>695</v>
      </c>
      <c r="M45">
        <v>586</v>
      </c>
      <c r="N45">
        <v>42</v>
      </c>
      <c r="O45">
        <v>1324</v>
      </c>
      <c r="P45">
        <v>61</v>
      </c>
      <c r="Q45">
        <v>46</v>
      </c>
      <c r="R45">
        <v>36</v>
      </c>
      <c r="S45">
        <v>121</v>
      </c>
      <c r="T45">
        <v>110</v>
      </c>
      <c r="U45">
        <v>39</v>
      </c>
      <c r="V45">
        <v>0.24199999999999999</v>
      </c>
      <c r="W45">
        <f>K45-K46</f>
        <v>0</v>
      </c>
    </row>
    <row r="46" spans="1:31" x14ac:dyDescent="0.35">
      <c r="A46">
        <v>2021</v>
      </c>
      <c r="B46" t="s">
        <v>34</v>
      </c>
      <c r="C46">
        <v>2356</v>
      </c>
      <c r="D46">
        <v>5431</v>
      </c>
      <c r="E46">
        <v>6078</v>
      </c>
      <c r="F46">
        <v>1311</v>
      </c>
      <c r="G46">
        <v>795</v>
      </c>
      <c r="H46">
        <v>271</v>
      </c>
      <c r="I46">
        <v>17</v>
      </c>
      <c r="J46">
        <v>228</v>
      </c>
      <c r="K46">
        <v>729</v>
      </c>
      <c r="L46">
        <v>690</v>
      </c>
      <c r="M46">
        <v>525</v>
      </c>
      <c r="N46">
        <v>17</v>
      </c>
      <c r="O46">
        <v>1405</v>
      </c>
      <c r="P46">
        <v>70</v>
      </c>
      <c r="Q46">
        <v>42</v>
      </c>
      <c r="R46">
        <v>7</v>
      </c>
      <c r="S46">
        <v>122</v>
      </c>
      <c r="T46">
        <v>54</v>
      </c>
      <c r="U46">
        <v>15</v>
      </c>
      <c r="V46">
        <v>0.24099999999999999</v>
      </c>
      <c r="W46">
        <f>K46-K47</f>
        <v>5</v>
      </c>
    </row>
    <row r="47" spans="1:31" x14ac:dyDescent="0.35">
      <c r="A47">
        <v>2021</v>
      </c>
      <c r="B47" t="s">
        <v>32</v>
      </c>
      <c r="C47">
        <v>2386</v>
      </c>
      <c r="D47">
        <v>5385</v>
      </c>
      <c r="E47">
        <v>6113</v>
      </c>
      <c r="F47">
        <v>1388</v>
      </c>
      <c r="G47">
        <v>914</v>
      </c>
      <c r="H47">
        <v>272</v>
      </c>
      <c r="I47">
        <v>20</v>
      </c>
      <c r="J47">
        <v>182</v>
      </c>
      <c r="K47">
        <v>724</v>
      </c>
      <c r="L47">
        <v>686</v>
      </c>
      <c r="M47">
        <v>573</v>
      </c>
      <c r="N47">
        <v>43</v>
      </c>
      <c r="O47">
        <v>1303</v>
      </c>
      <c r="P47">
        <v>84</v>
      </c>
      <c r="Q47">
        <v>31</v>
      </c>
      <c r="R47">
        <v>38</v>
      </c>
      <c r="S47">
        <v>158</v>
      </c>
      <c r="T47">
        <v>56</v>
      </c>
      <c r="U47">
        <v>26</v>
      </c>
      <c r="V47">
        <v>0.25800000000000001</v>
      </c>
      <c r="W47">
        <f>K47-K48</f>
        <v>1</v>
      </c>
    </row>
    <row r="48" spans="1:31" x14ac:dyDescent="0.35">
      <c r="A48">
        <v>2021</v>
      </c>
      <c r="B48" t="s">
        <v>45</v>
      </c>
      <c r="C48">
        <v>2325</v>
      </c>
      <c r="D48">
        <v>5437</v>
      </c>
      <c r="E48">
        <v>6016</v>
      </c>
      <c r="F48">
        <v>1331</v>
      </c>
      <c r="G48">
        <v>853</v>
      </c>
      <c r="H48">
        <v>265</v>
      </c>
      <c r="I48">
        <v>23</v>
      </c>
      <c r="J48">
        <v>190</v>
      </c>
      <c r="K48">
        <v>723</v>
      </c>
      <c r="L48">
        <v>691</v>
      </c>
      <c r="M48">
        <v>464</v>
      </c>
      <c r="N48">
        <v>35</v>
      </c>
      <c r="O48">
        <v>1394</v>
      </c>
      <c r="P48">
        <v>59</v>
      </c>
      <c r="Q48">
        <v>25</v>
      </c>
      <c r="R48">
        <v>30</v>
      </c>
      <c r="S48">
        <v>107</v>
      </c>
      <c r="T48">
        <v>79</v>
      </c>
      <c r="U48">
        <v>26</v>
      </c>
      <c r="V48">
        <v>0.245</v>
      </c>
      <c r="W48">
        <f>K48-K49</f>
        <v>6</v>
      </c>
    </row>
    <row r="49" spans="1:23" x14ac:dyDescent="0.35">
      <c r="A49">
        <v>2021</v>
      </c>
      <c r="B49" t="s">
        <v>28</v>
      </c>
      <c r="C49">
        <v>2300</v>
      </c>
      <c r="D49">
        <v>5332</v>
      </c>
      <c r="E49">
        <v>5907</v>
      </c>
      <c r="F49">
        <v>1269</v>
      </c>
      <c r="G49">
        <v>796</v>
      </c>
      <c r="H49">
        <v>248</v>
      </c>
      <c r="I49">
        <v>22</v>
      </c>
      <c r="J49">
        <v>203</v>
      </c>
      <c r="K49">
        <v>717</v>
      </c>
      <c r="L49">
        <v>686</v>
      </c>
      <c r="M49">
        <v>453</v>
      </c>
      <c r="N49">
        <v>18</v>
      </c>
      <c r="O49">
        <v>1387</v>
      </c>
      <c r="P49">
        <v>64</v>
      </c>
      <c r="Q49">
        <v>36</v>
      </c>
      <c r="R49">
        <v>20</v>
      </c>
      <c r="S49">
        <v>105</v>
      </c>
      <c r="T49">
        <v>109</v>
      </c>
      <c r="U49">
        <v>17</v>
      </c>
      <c r="V49">
        <v>0.23799999999999999</v>
      </c>
      <c r="W49">
        <f>K49-K50</f>
        <v>6</v>
      </c>
    </row>
    <row r="50" spans="1:23" x14ac:dyDescent="0.35">
      <c r="A50">
        <v>2021</v>
      </c>
      <c r="B50" t="s">
        <v>36</v>
      </c>
      <c r="C50">
        <v>2354</v>
      </c>
      <c r="D50">
        <v>5331</v>
      </c>
      <c r="E50">
        <v>6060</v>
      </c>
      <c r="F50">
        <v>1266</v>
      </c>
      <c r="G50">
        <v>819</v>
      </c>
      <c r="H50">
        <v>213</v>
      </c>
      <c r="I50">
        <v>12</v>
      </c>
      <c r="J50">
        <v>222</v>
      </c>
      <c r="K50">
        <v>711</v>
      </c>
      <c r="L50">
        <v>666</v>
      </c>
      <c r="M50">
        <v>621</v>
      </c>
      <c r="N50">
        <v>14</v>
      </c>
      <c r="O50">
        <v>1482</v>
      </c>
      <c r="P50">
        <v>63</v>
      </c>
      <c r="Q50">
        <v>34</v>
      </c>
      <c r="R50">
        <v>10</v>
      </c>
      <c r="S50">
        <v>154</v>
      </c>
      <c r="T50">
        <v>63</v>
      </c>
      <c r="U50">
        <v>18</v>
      </c>
      <c r="V50">
        <v>0.23699999999999999</v>
      </c>
      <c r="W50">
        <f>K50-K51</f>
        <v>5</v>
      </c>
    </row>
    <row r="51" spans="1:23" x14ac:dyDescent="0.35">
      <c r="A51">
        <v>2021</v>
      </c>
      <c r="B51" t="s">
        <v>31</v>
      </c>
      <c r="C51">
        <v>2384</v>
      </c>
      <c r="D51">
        <v>5351</v>
      </c>
      <c r="E51">
        <v>6001</v>
      </c>
      <c r="F51">
        <v>1303</v>
      </c>
      <c r="G51">
        <v>822</v>
      </c>
      <c r="H51">
        <v>261</v>
      </c>
      <c r="I51">
        <v>22</v>
      </c>
      <c r="J51">
        <v>198</v>
      </c>
      <c r="K51">
        <v>706</v>
      </c>
      <c r="L51">
        <v>678</v>
      </c>
      <c r="M51">
        <v>478</v>
      </c>
      <c r="N51">
        <v>32</v>
      </c>
      <c r="O51">
        <v>1341</v>
      </c>
      <c r="P51">
        <v>86</v>
      </c>
      <c r="Q51">
        <v>44</v>
      </c>
      <c r="R51">
        <v>40</v>
      </c>
      <c r="S51">
        <v>99</v>
      </c>
      <c r="T51">
        <v>89</v>
      </c>
      <c r="U51">
        <v>22</v>
      </c>
      <c r="V51">
        <v>0.24399999999999999</v>
      </c>
      <c r="W51">
        <f>K51-K52</f>
        <v>1</v>
      </c>
    </row>
    <row r="52" spans="1:23" x14ac:dyDescent="0.35">
      <c r="A52">
        <v>2021</v>
      </c>
      <c r="B52" t="s">
        <v>40</v>
      </c>
      <c r="C52">
        <v>2475</v>
      </c>
      <c r="D52">
        <v>5306</v>
      </c>
      <c r="E52">
        <v>5972</v>
      </c>
      <c r="F52">
        <v>1255</v>
      </c>
      <c r="G52">
        <v>794</v>
      </c>
      <c r="H52">
        <v>225</v>
      </c>
      <c r="I52">
        <v>26</v>
      </c>
      <c r="J52">
        <v>210</v>
      </c>
      <c r="K52">
        <v>705</v>
      </c>
      <c r="L52">
        <v>672</v>
      </c>
      <c r="M52">
        <v>502</v>
      </c>
      <c r="N52">
        <v>17</v>
      </c>
      <c r="O52">
        <v>1596</v>
      </c>
      <c r="P52">
        <v>92</v>
      </c>
      <c r="Q52">
        <v>30</v>
      </c>
      <c r="R52">
        <v>40</v>
      </c>
      <c r="S52">
        <v>133</v>
      </c>
      <c r="T52">
        <v>86</v>
      </c>
      <c r="U52">
        <v>37</v>
      </c>
      <c r="V52">
        <v>0.23699999999999999</v>
      </c>
      <c r="W52">
        <f>K52-K53</f>
        <v>8</v>
      </c>
    </row>
    <row r="53" spans="1:23" x14ac:dyDescent="0.35">
      <c r="A53">
        <v>2021</v>
      </c>
      <c r="B53" t="s">
        <v>46</v>
      </c>
      <c r="C53">
        <v>2341</v>
      </c>
      <c r="D53">
        <v>5376</v>
      </c>
      <c r="E53">
        <v>5979</v>
      </c>
      <c r="F53">
        <v>1299</v>
      </c>
      <c r="G53">
        <v>847</v>
      </c>
      <c r="H53">
        <v>236</v>
      </c>
      <c r="I53">
        <v>37</v>
      </c>
      <c r="J53">
        <v>179</v>
      </c>
      <c r="K53">
        <v>697</v>
      </c>
      <c r="L53">
        <v>675</v>
      </c>
      <c r="M53">
        <v>490</v>
      </c>
      <c r="N53">
        <v>8</v>
      </c>
      <c r="O53">
        <v>1514</v>
      </c>
      <c r="P53">
        <v>44</v>
      </c>
      <c r="Q53">
        <v>50</v>
      </c>
      <c r="R53">
        <v>17</v>
      </c>
      <c r="S53">
        <v>113</v>
      </c>
      <c r="T53">
        <v>88</v>
      </c>
      <c r="U53">
        <v>25</v>
      </c>
      <c r="V53">
        <v>0.24199999999999999</v>
      </c>
      <c r="W53">
        <f>K53-K54</f>
        <v>0</v>
      </c>
    </row>
    <row r="54" spans="1:23" x14ac:dyDescent="0.35">
      <c r="A54">
        <v>2021</v>
      </c>
      <c r="B54" t="s">
        <v>49</v>
      </c>
      <c r="C54">
        <v>2360</v>
      </c>
      <c r="D54">
        <v>5355</v>
      </c>
      <c r="E54">
        <v>6010</v>
      </c>
      <c r="F54">
        <v>1209</v>
      </c>
      <c r="G54">
        <v>766</v>
      </c>
      <c r="H54">
        <v>233</v>
      </c>
      <c r="I54">
        <v>11</v>
      </c>
      <c r="J54">
        <v>199</v>
      </c>
      <c r="K54">
        <v>697</v>
      </c>
      <c r="L54">
        <v>673</v>
      </c>
      <c r="M54">
        <v>535</v>
      </c>
      <c r="N54">
        <v>8</v>
      </c>
      <c r="O54">
        <v>1492</v>
      </c>
      <c r="P54">
        <v>72</v>
      </c>
      <c r="Q54">
        <v>36</v>
      </c>
      <c r="R54">
        <v>9</v>
      </c>
      <c r="S54">
        <v>92</v>
      </c>
      <c r="T54">
        <v>64</v>
      </c>
      <c r="U54">
        <v>24</v>
      </c>
      <c r="V54">
        <v>0.22600000000000001</v>
      </c>
    </row>
    <row r="55" spans="1:23" x14ac:dyDescent="0.35">
      <c r="A55">
        <v>2021</v>
      </c>
      <c r="B55" t="s">
        <v>35</v>
      </c>
      <c r="C55">
        <v>2368</v>
      </c>
      <c r="D55">
        <v>5427</v>
      </c>
      <c r="E55">
        <v>5993</v>
      </c>
      <c r="F55">
        <v>1349</v>
      </c>
      <c r="G55">
        <v>906</v>
      </c>
      <c r="H55">
        <v>251</v>
      </c>
      <c r="I55">
        <v>29</v>
      </c>
      <c r="J55">
        <v>163</v>
      </c>
      <c r="K55">
        <v>686</v>
      </c>
      <c r="L55">
        <v>647</v>
      </c>
      <c r="M55">
        <v>421</v>
      </c>
      <c r="N55">
        <v>8</v>
      </c>
      <c r="O55">
        <v>1258</v>
      </c>
      <c r="P55">
        <v>55</v>
      </c>
      <c r="Q55">
        <v>52</v>
      </c>
      <c r="R55">
        <v>31</v>
      </c>
      <c r="S55">
        <v>100</v>
      </c>
      <c r="T55">
        <v>124</v>
      </c>
      <c r="U55">
        <v>33</v>
      </c>
      <c r="V55">
        <v>0.249</v>
      </c>
      <c r="W55">
        <f>K55-K56</f>
        <v>7</v>
      </c>
    </row>
    <row r="56" spans="1:23" x14ac:dyDescent="0.35">
      <c r="A56">
        <v>2021</v>
      </c>
      <c r="B56" t="s">
        <v>47</v>
      </c>
      <c r="C56">
        <v>2449</v>
      </c>
      <c r="D56">
        <v>5489</v>
      </c>
      <c r="E56">
        <v>6144</v>
      </c>
      <c r="F56">
        <v>1297</v>
      </c>
      <c r="G56">
        <v>814</v>
      </c>
      <c r="H56">
        <v>308</v>
      </c>
      <c r="I56">
        <v>31</v>
      </c>
      <c r="J56">
        <v>144</v>
      </c>
      <c r="K56">
        <v>679</v>
      </c>
      <c r="L56">
        <v>644</v>
      </c>
      <c r="M56">
        <v>537</v>
      </c>
      <c r="N56">
        <v>24</v>
      </c>
      <c r="O56">
        <v>1465</v>
      </c>
      <c r="P56">
        <v>54</v>
      </c>
      <c r="Q56">
        <v>28</v>
      </c>
      <c r="R56">
        <v>32</v>
      </c>
      <c r="S56">
        <v>99</v>
      </c>
      <c r="T56">
        <v>43</v>
      </c>
      <c r="U56">
        <v>16</v>
      </c>
      <c r="V56">
        <v>0.23599999999999999</v>
      </c>
      <c r="W56">
        <f>K56-K57</f>
        <v>20</v>
      </c>
    </row>
    <row r="57" spans="1:23" x14ac:dyDescent="0.35">
      <c r="A57">
        <v>2021</v>
      </c>
      <c r="B57" t="s">
        <v>41</v>
      </c>
      <c r="C57">
        <v>2376</v>
      </c>
      <c r="D57">
        <v>5420</v>
      </c>
      <c r="E57">
        <v>5983</v>
      </c>
      <c r="F57">
        <v>1296</v>
      </c>
      <c r="G57">
        <v>820</v>
      </c>
      <c r="H57">
        <v>266</v>
      </c>
      <c r="I57">
        <v>15</v>
      </c>
      <c r="J57">
        <v>195</v>
      </c>
      <c r="K57">
        <v>659</v>
      </c>
      <c r="L57">
        <v>632</v>
      </c>
      <c r="M57">
        <v>451</v>
      </c>
      <c r="N57">
        <v>12</v>
      </c>
      <c r="O57">
        <v>1454</v>
      </c>
      <c r="P57">
        <v>65</v>
      </c>
      <c r="Q57">
        <v>31</v>
      </c>
      <c r="R57">
        <v>14</v>
      </c>
      <c r="S57">
        <v>105</v>
      </c>
      <c r="T57">
        <v>54</v>
      </c>
      <c r="U57">
        <v>23</v>
      </c>
      <c r="V57">
        <v>0.23899999999999999</v>
      </c>
      <c r="W57">
        <f>K57-K58</f>
        <v>23</v>
      </c>
    </row>
    <row r="58" spans="1:23" x14ac:dyDescent="0.35">
      <c r="A58">
        <v>2021</v>
      </c>
      <c r="B58" t="s">
        <v>23</v>
      </c>
      <c r="C58">
        <v>2419</v>
      </c>
      <c r="D58">
        <v>5210</v>
      </c>
      <c r="E58">
        <v>5856</v>
      </c>
      <c r="F58">
        <v>1243</v>
      </c>
      <c r="G58">
        <v>821</v>
      </c>
      <c r="H58">
        <v>228</v>
      </c>
      <c r="I58">
        <v>18</v>
      </c>
      <c r="J58">
        <v>176</v>
      </c>
      <c r="K58">
        <v>636</v>
      </c>
      <c r="L58">
        <v>604</v>
      </c>
      <c r="M58">
        <v>495</v>
      </c>
      <c r="N58">
        <v>25</v>
      </c>
      <c r="O58">
        <v>1392</v>
      </c>
      <c r="P58">
        <v>94</v>
      </c>
      <c r="Q58">
        <v>23</v>
      </c>
      <c r="R58">
        <v>34</v>
      </c>
      <c r="S58">
        <v>123</v>
      </c>
      <c r="T58">
        <v>54</v>
      </c>
      <c r="U58">
        <v>26</v>
      </c>
      <c r="V58">
        <v>0.23899999999999999</v>
      </c>
      <c r="W58">
        <f>K58-K59</f>
        <v>11</v>
      </c>
    </row>
    <row r="59" spans="1:23" x14ac:dyDescent="0.35">
      <c r="A59">
        <v>2021</v>
      </c>
      <c r="B59" t="s">
        <v>39</v>
      </c>
      <c r="C59">
        <v>2252</v>
      </c>
      <c r="D59">
        <v>5405</v>
      </c>
      <c r="E59">
        <v>5943</v>
      </c>
      <c r="F59">
        <v>1254</v>
      </c>
      <c r="G59">
        <v>838</v>
      </c>
      <c r="H59">
        <v>225</v>
      </c>
      <c r="I59">
        <v>24</v>
      </c>
      <c r="J59">
        <v>167</v>
      </c>
      <c r="K59">
        <v>625</v>
      </c>
      <c r="L59">
        <v>598</v>
      </c>
      <c r="M59">
        <v>433</v>
      </c>
      <c r="N59">
        <v>10</v>
      </c>
      <c r="O59">
        <v>1381</v>
      </c>
      <c r="P59">
        <v>58</v>
      </c>
      <c r="Q59">
        <v>31</v>
      </c>
      <c r="R59">
        <v>16</v>
      </c>
      <c r="S59">
        <v>113</v>
      </c>
      <c r="T59">
        <v>106</v>
      </c>
      <c r="U59">
        <v>29</v>
      </c>
      <c r="V59">
        <v>0.23200000000000001</v>
      </c>
      <c r="W59">
        <f>K59-K60</f>
        <v>2</v>
      </c>
    </row>
    <row r="60" spans="1:23" x14ac:dyDescent="0.35">
      <c r="A60">
        <v>2021</v>
      </c>
      <c r="B60" t="s">
        <v>48</v>
      </c>
      <c r="C60">
        <v>2436</v>
      </c>
      <c r="D60">
        <v>5348</v>
      </c>
      <c r="E60">
        <v>5928</v>
      </c>
      <c r="F60">
        <v>1244</v>
      </c>
      <c r="G60">
        <v>837</v>
      </c>
      <c r="H60">
        <v>226</v>
      </c>
      <c r="I60">
        <v>23</v>
      </c>
      <c r="J60">
        <v>158</v>
      </c>
      <c r="K60">
        <v>623</v>
      </c>
      <c r="L60">
        <v>594</v>
      </c>
      <c r="M60">
        <v>450</v>
      </c>
      <c r="N60">
        <v>25</v>
      </c>
      <c r="O60">
        <v>1553</v>
      </c>
      <c r="P60">
        <v>65</v>
      </c>
      <c r="Q60">
        <v>30</v>
      </c>
      <c r="R60">
        <v>30</v>
      </c>
      <c r="S60">
        <v>95</v>
      </c>
      <c r="T60">
        <v>106</v>
      </c>
      <c r="U60">
        <v>29</v>
      </c>
      <c r="V60">
        <v>0.23300000000000001</v>
      </c>
      <c r="W60">
        <f>K60-K61</f>
        <v>14</v>
      </c>
    </row>
    <row r="61" spans="1:23" x14ac:dyDescent="0.35">
      <c r="A61">
        <v>2021</v>
      </c>
      <c r="B61" t="s">
        <v>50</v>
      </c>
      <c r="C61">
        <v>2393</v>
      </c>
      <c r="D61">
        <v>5336</v>
      </c>
      <c r="E61">
        <v>5983</v>
      </c>
      <c r="F61">
        <v>1261</v>
      </c>
      <c r="G61">
        <v>862</v>
      </c>
      <c r="H61">
        <v>240</v>
      </c>
      <c r="I61">
        <v>35</v>
      </c>
      <c r="J61">
        <v>124</v>
      </c>
      <c r="K61">
        <v>609</v>
      </c>
      <c r="L61">
        <v>570</v>
      </c>
      <c r="M61">
        <v>529</v>
      </c>
      <c r="N61">
        <v>24</v>
      </c>
      <c r="O61">
        <v>1328</v>
      </c>
      <c r="P61">
        <v>49</v>
      </c>
      <c r="Q61">
        <v>37</v>
      </c>
      <c r="R61">
        <v>31</v>
      </c>
      <c r="S61">
        <v>102</v>
      </c>
      <c r="T61">
        <v>60</v>
      </c>
      <c r="U61">
        <v>30</v>
      </c>
      <c r="V61">
        <v>0.23599999999999999</v>
      </c>
      <c r="W61">
        <f>K61-K62</f>
        <v>323</v>
      </c>
    </row>
    <row r="62" spans="1:23" x14ac:dyDescent="0.35">
      <c r="A62">
        <v>2020</v>
      </c>
      <c r="B62" t="s">
        <v>23</v>
      </c>
      <c r="C62">
        <v>902</v>
      </c>
      <c r="D62">
        <v>2023</v>
      </c>
      <c r="E62">
        <v>2279</v>
      </c>
      <c r="F62">
        <v>551</v>
      </c>
      <c r="G62">
        <v>352</v>
      </c>
      <c r="H62">
        <v>106</v>
      </c>
      <c r="I62">
        <v>7</v>
      </c>
      <c r="J62">
        <v>86</v>
      </c>
      <c r="K62">
        <v>286</v>
      </c>
      <c r="L62">
        <v>278</v>
      </c>
      <c r="M62">
        <v>197</v>
      </c>
      <c r="N62">
        <v>8</v>
      </c>
      <c r="O62">
        <v>498</v>
      </c>
      <c r="P62">
        <v>45</v>
      </c>
      <c r="Q62">
        <v>13</v>
      </c>
      <c r="R62">
        <v>1</v>
      </c>
      <c r="S62">
        <v>53</v>
      </c>
      <c r="T62">
        <v>20</v>
      </c>
      <c r="U62">
        <v>10</v>
      </c>
      <c r="V62">
        <v>0.27200000000000002</v>
      </c>
    </row>
    <row r="63" spans="1:23" x14ac:dyDescent="0.35">
      <c r="A63">
        <v>2020</v>
      </c>
      <c r="B63" t="s">
        <v>30</v>
      </c>
      <c r="C63">
        <v>900</v>
      </c>
      <c r="D63">
        <v>2074</v>
      </c>
      <c r="E63">
        <v>2344</v>
      </c>
      <c r="F63">
        <v>556</v>
      </c>
      <c r="G63">
        <v>320</v>
      </c>
      <c r="H63">
        <v>130</v>
      </c>
      <c r="I63">
        <v>3</v>
      </c>
      <c r="J63">
        <v>103</v>
      </c>
      <c r="K63">
        <v>348</v>
      </c>
      <c r="L63">
        <v>338</v>
      </c>
      <c r="M63">
        <v>239</v>
      </c>
      <c r="N63">
        <v>13</v>
      </c>
      <c r="O63">
        <v>573</v>
      </c>
      <c r="P63">
        <v>23</v>
      </c>
      <c r="Q63">
        <v>7</v>
      </c>
      <c r="R63">
        <v>1</v>
      </c>
      <c r="S63">
        <v>39</v>
      </c>
      <c r="T63">
        <v>23</v>
      </c>
      <c r="U63">
        <v>4</v>
      </c>
      <c r="V63">
        <v>0.26800000000000002</v>
      </c>
    </row>
    <row r="64" spans="1:23" x14ac:dyDescent="0.35">
      <c r="A64">
        <v>2020</v>
      </c>
      <c r="B64" t="s">
        <v>24</v>
      </c>
      <c r="C64">
        <v>884</v>
      </c>
      <c r="D64">
        <v>2083</v>
      </c>
      <c r="E64">
        <v>2304</v>
      </c>
      <c r="F64">
        <v>552</v>
      </c>
      <c r="G64">
        <v>346</v>
      </c>
      <c r="H64">
        <v>118</v>
      </c>
      <c r="I64">
        <v>7</v>
      </c>
      <c r="J64">
        <v>81</v>
      </c>
      <c r="K64">
        <v>292</v>
      </c>
      <c r="L64">
        <v>278</v>
      </c>
      <c r="M64">
        <v>187</v>
      </c>
      <c r="N64">
        <v>8</v>
      </c>
      <c r="O64">
        <v>545</v>
      </c>
      <c r="P64">
        <v>21</v>
      </c>
      <c r="Q64">
        <v>9</v>
      </c>
      <c r="R64">
        <v>4</v>
      </c>
      <c r="S64">
        <v>51</v>
      </c>
      <c r="T64">
        <v>31</v>
      </c>
      <c r="U64">
        <v>9</v>
      </c>
      <c r="V64">
        <v>0.26500000000000001</v>
      </c>
    </row>
    <row r="65" spans="1:22" x14ac:dyDescent="0.35">
      <c r="A65">
        <v>2020</v>
      </c>
      <c r="B65" t="s">
        <v>32</v>
      </c>
      <c r="C65">
        <v>870</v>
      </c>
      <c r="D65">
        <v>1968</v>
      </c>
      <c r="E65">
        <v>2218</v>
      </c>
      <c r="F65">
        <v>519</v>
      </c>
      <c r="G65">
        <v>329</v>
      </c>
      <c r="H65">
        <v>112</v>
      </c>
      <c r="I65">
        <v>12</v>
      </c>
      <c r="J65">
        <v>66</v>
      </c>
      <c r="K65">
        <v>293</v>
      </c>
      <c r="L65">
        <v>279</v>
      </c>
      <c r="M65">
        <v>192</v>
      </c>
      <c r="N65">
        <v>16</v>
      </c>
      <c r="O65">
        <v>451</v>
      </c>
      <c r="P65">
        <v>32</v>
      </c>
      <c r="Q65">
        <v>21</v>
      </c>
      <c r="R65">
        <v>5</v>
      </c>
      <c r="S65">
        <v>42</v>
      </c>
      <c r="T65">
        <v>33</v>
      </c>
      <c r="U65">
        <v>12</v>
      </c>
      <c r="V65">
        <v>0.26400000000000001</v>
      </c>
    </row>
    <row r="66" spans="1:22" x14ac:dyDescent="0.35">
      <c r="A66">
        <v>2020</v>
      </c>
      <c r="B66" t="s">
        <v>44</v>
      </c>
      <c r="C66">
        <v>974</v>
      </c>
      <c r="D66">
        <v>2019</v>
      </c>
      <c r="E66">
        <v>2259</v>
      </c>
      <c r="F66">
        <v>532</v>
      </c>
      <c r="G66">
        <v>330</v>
      </c>
      <c r="H66">
        <v>107</v>
      </c>
      <c r="I66">
        <v>14</v>
      </c>
      <c r="J66">
        <v>81</v>
      </c>
      <c r="K66">
        <v>299</v>
      </c>
      <c r="L66">
        <v>290</v>
      </c>
      <c r="M66">
        <v>195</v>
      </c>
      <c r="N66">
        <v>8</v>
      </c>
      <c r="O66">
        <v>499</v>
      </c>
      <c r="P66">
        <v>27</v>
      </c>
      <c r="Q66">
        <v>13</v>
      </c>
      <c r="R66">
        <v>4</v>
      </c>
      <c r="S66">
        <v>51</v>
      </c>
      <c r="T66">
        <v>19</v>
      </c>
      <c r="U66">
        <v>8</v>
      </c>
      <c r="V66">
        <v>0.26300000000000001</v>
      </c>
    </row>
    <row r="67" spans="1:22" x14ac:dyDescent="0.35">
      <c r="A67">
        <v>2020</v>
      </c>
      <c r="B67" t="s">
        <v>26</v>
      </c>
      <c r="C67">
        <v>889</v>
      </c>
      <c r="D67">
        <v>2047</v>
      </c>
      <c r="E67">
        <v>2267</v>
      </c>
      <c r="F67">
        <v>534</v>
      </c>
      <c r="G67">
        <v>338</v>
      </c>
      <c r="H67">
        <v>94</v>
      </c>
      <c r="I67">
        <v>6</v>
      </c>
      <c r="J67">
        <v>96</v>
      </c>
      <c r="K67">
        <v>306</v>
      </c>
      <c r="L67">
        <v>294</v>
      </c>
      <c r="M67">
        <v>179</v>
      </c>
      <c r="N67">
        <v>1</v>
      </c>
      <c r="O67">
        <v>571</v>
      </c>
      <c r="P67">
        <v>24</v>
      </c>
      <c r="Q67">
        <v>13</v>
      </c>
      <c r="R67">
        <v>1</v>
      </c>
      <c r="S67">
        <v>44</v>
      </c>
      <c r="T67">
        <v>20</v>
      </c>
      <c r="U67">
        <v>8</v>
      </c>
      <c r="V67">
        <v>0.26100000000000001</v>
      </c>
    </row>
    <row r="68" spans="1:22" x14ac:dyDescent="0.35">
      <c r="A68">
        <v>2020</v>
      </c>
      <c r="B68" t="s">
        <v>41</v>
      </c>
      <c r="C68">
        <v>906</v>
      </c>
      <c r="D68">
        <v>2026</v>
      </c>
      <c r="E68">
        <v>2242</v>
      </c>
      <c r="F68">
        <v>523</v>
      </c>
      <c r="G68">
        <v>337</v>
      </c>
      <c r="H68">
        <v>102</v>
      </c>
      <c r="I68">
        <v>7</v>
      </c>
      <c r="J68">
        <v>77</v>
      </c>
      <c r="K68">
        <v>274</v>
      </c>
      <c r="L68">
        <v>264</v>
      </c>
      <c r="M68">
        <v>164</v>
      </c>
      <c r="N68">
        <v>5</v>
      </c>
      <c r="O68">
        <v>514</v>
      </c>
      <c r="P68">
        <v>27</v>
      </c>
      <c r="Q68">
        <v>10</v>
      </c>
      <c r="R68">
        <v>15</v>
      </c>
      <c r="S68">
        <v>32</v>
      </c>
      <c r="T68">
        <v>19</v>
      </c>
      <c r="U68">
        <v>14</v>
      </c>
      <c r="V68">
        <v>0.25800000000000001</v>
      </c>
    </row>
    <row r="69" spans="1:22" x14ac:dyDescent="0.35">
      <c r="A69">
        <v>2020</v>
      </c>
      <c r="B69" t="s">
        <v>27</v>
      </c>
      <c r="C69">
        <v>888</v>
      </c>
      <c r="D69">
        <v>2057</v>
      </c>
      <c r="E69">
        <v>2257</v>
      </c>
      <c r="F69">
        <v>528</v>
      </c>
      <c r="G69">
        <v>365</v>
      </c>
      <c r="H69">
        <v>84</v>
      </c>
      <c r="I69">
        <v>16</v>
      </c>
      <c r="J69">
        <v>63</v>
      </c>
      <c r="K69">
        <v>275</v>
      </c>
      <c r="L69">
        <v>264</v>
      </c>
      <c r="M69">
        <v>161</v>
      </c>
      <c r="N69">
        <v>12</v>
      </c>
      <c r="O69">
        <v>543</v>
      </c>
      <c r="P69">
        <v>10</v>
      </c>
      <c r="Q69">
        <v>19</v>
      </c>
      <c r="R69">
        <v>7</v>
      </c>
      <c r="S69">
        <v>41</v>
      </c>
      <c r="T69">
        <v>42</v>
      </c>
      <c r="U69">
        <v>9</v>
      </c>
      <c r="V69">
        <v>0.25700000000000001</v>
      </c>
    </row>
    <row r="70" spans="1:22" x14ac:dyDescent="0.35">
      <c r="A70">
        <v>2020</v>
      </c>
      <c r="B70" t="s">
        <v>29</v>
      </c>
      <c r="C70">
        <v>875</v>
      </c>
      <c r="D70">
        <v>1948</v>
      </c>
      <c r="E70">
        <v>2223</v>
      </c>
      <c r="F70">
        <v>500</v>
      </c>
      <c r="G70">
        <v>318</v>
      </c>
      <c r="H70">
        <v>90</v>
      </c>
      <c r="I70">
        <v>10</v>
      </c>
      <c r="J70">
        <v>82</v>
      </c>
      <c r="K70">
        <v>306</v>
      </c>
      <c r="L70">
        <v>289</v>
      </c>
      <c r="M70">
        <v>229</v>
      </c>
      <c r="N70">
        <v>16</v>
      </c>
      <c r="O70">
        <v>480</v>
      </c>
      <c r="P70">
        <v>28</v>
      </c>
      <c r="Q70">
        <v>10</v>
      </c>
      <c r="R70">
        <v>8</v>
      </c>
      <c r="S70">
        <v>40</v>
      </c>
      <c r="T70">
        <v>35</v>
      </c>
      <c r="U70">
        <v>8</v>
      </c>
      <c r="V70">
        <v>0.25700000000000001</v>
      </c>
    </row>
    <row r="71" spans="1:22" x14ac:dyDescent="0.35">
      <c r="A71">
        <v>2020</v>
      </c>
      <c r="B71" t="s">
        <v>37</v>
      </c>
      <c r="C71">
        <v>913</v>
      </c>
      <c r="D71">
        <v>1972</v>
      </c>
      <c r="E71">
        <v>2231</v>
      </c>
      <c r="F71">
        <v>506</v>
      </c>
      <c r="G71">
        <v>296</v>
      </c>
      <c r="H71">
        <v>103</v>
      </c>
      <c r="I71">
        <v>12</v>
      </c>
      <c r="J71">
        <v>95</v>
      </c>
      <c r="K71">
        <v>325</v>
      </c>
      <c r="L71">
        <v>312</v>
      </c>
      <c r="M71">
        <v>204</v>
      </c>
      <c r="N71">
        <v>6</v>
      </c>
      <c r="O71">
        <v>479</v>
      </c>
      <c r="P71">
        <v>28</v>
      </c>
      <c r="Q71">
        <v>14</v>
      </c>
      <c r="R71">
        <v>12</v>
      </c>
      <c r="S71">
        <v>37</v>
      </c>
      <c r="T71">
        <v>55</v>
      </c>
      <c r="U71">
        <v>13</v>
      </c>
      <c r="V71">
        <v>0.25700000000000001</v>
      </c>
    </row>
    <row r="72" spans="1:22" x14ac:dyDescent="0.35">
      <c r="A72">
        <v>2020</v>
      </c>
      <c r="B72" t="s">
        <v>25</v>
      </c>
      <c r="C72">
        <v>921</v>
      </c>
      <c r="D72">
        <v>2042</v>
      </c>
      <c r="E72">
        <v>2316</v>
      </c>
      <c r="F72">
        <v>523</v>
      </c>
      <c r="G72">
        <v>302</v>
      </c>
      <c r="H72">
        <v>97</v>
      </c>
      <c r="I72">
        <v>6</v>
      </c>
      <c r="J72">
        <v>118</v>
      </c>
      <c r="K72">
        <v>349</v>
      </c>
      <c r="L72">
        <v>327</v>
      </c>
      <c r="M72">
        <v>228</v>
      </c>
      <c r="N72">
        <v>7</v>
      </c>
      <c r="O72">
        <v>471</v>
      </c>
      <c r="P72">
        <v>30</v>
      </c>
      <c r="Q72">
        <v>12</v>
      </c>
      <c r="R72">
        <v>3</v>
      </c>
      <c r="S72">
        <v>46</v>
      </c>
      <c r="T72">
        <v>29</v>
      </c>
      <c r="U72">
        <v>8</v>
      </c>
      <c r="V72">
        <v>0.25600000000000001</v>
      </c>
    </row>
    <row r="73" spans="1:22" x14ac:dyDescent="0.35">
      <c r="A73">
        <v>2020</v>
      </c>
      <c r="B73" t="s">
        <v>22</v>
      </c>
      <c r="C73">
        <v>910</v>
      </c>
      <c r="D73">
        <v>2023</v>
      </c>
      <c r="E73">
        <v>2263</v>
      </c>
      <c r="F73">
        <v>516</v>
      </c>
      <c r="G73">
        <v>320</v>
      </c>
      <c r="H73">
        <v>104</v>
      </c>
      <c r="I73">
        <v>4</v>
      </c>
      <c r="J73">
        <v>88</v>
      </c>
      <c r="K73">
        <v>302</v>
      </c>
      <c r="L73">
        <v>288</v>
      </c>
      <c r="M73">
        <v>203</v>
      </c>
      <c r="N73">
        <v>4</v>
      </c>
      <c r="O73">
        <v>508</v>
      </c>
      <c r="P73">
        <v>12</v>
      </c>
      <c r="Q73">
        <v>14</v>
      </c>
      <c r="R73">
        <v>8</v>
      </c>
      <c r="S73">
        <v>39</v>
      </c>
      <c r="T73">
        <v>33</v>
      </c>
      <c r="U73">
        <v>6</v>
      </c>
      <c r="V73">
        <v>0.255</v>
      </c>
    </row>
    <row r="74" spans="1:22" x14ac:dyDescent="0.35">
      <c r="A74">
        <v>2020</v>
      </c>
      <c r="B74" t="s">
        <v>45</v>
      </c>
      <c r="C74">
        <v>890</v>
      </c>
      <c r="D74">
        <v>2020</v>
      </c>
      <c r="E74">
        <v>2308</v>
      </c>
      <c r="F74">
        <v>501</v>
      </c>
      <c r="G74">
        <v>311</v>
      </c>
      <c r="H74">
        <v>97</v>
      </c>
      <c r="I74">
        <v>8</v>
      </c>
      <c r="J74">
        <v>85</v>
      </c>
      <c r="K74">
        <v>294</v>
      </c>
      <c r="L74">
        <v>285</v>
      </c>
      <c r="M74">
        <v>239</v>
      </c>
      <c r="N74">
        <v>8</v>
      </c>
      <c r="O74">
        <v>490</v>
      </c>
      <c r="P74">
        <v>25</v>
      </c>
      <c r="Q74">
        <v>18</v>
      </c>
      <c r="R74">
        <v>6</v>
      </c>
      <c r="S74">
        <v>49</v>
      </c>
      <c r="T74">
        <v>21</v>
      </c>
      <c r="U74">
        <v>8</v>
      </c>
      <c r="V74">
        <v>0.248</v>
      </c>
    </row>
    <row r="75" spans="1:22" x14ac:dyDescent="0.35">
      <c r="A75">
        <v>2020</v>
      </c>
      <c r="B75" t="s">
        <v>36</v>
      </c>
      <c r="C75">
        <v>878</v>
      </c>
      <c r="D75">
        <v>1915</v>
      </c>
      <c r="E75">
        <v>2210</v>
      </c>
      <c r="F75">
        <v>473</v>
      </c>
      <c r="G75">
        <v>285</v>
      </c>
      <c r="H75">
        <v>87</v>
      </c>
      <c r="I75">
        <v>7</v>
      </c>
      <c r="J75">
        <v>94</v>
      </c>
      <c r="K75">
        <v>315</v>
      </c>
      <c r="L75">
        <v>301</v>
      </c>
      <c r="M75">
        <v>251</v>
      </c>
      <c r="N75">
        <v>5</v>
      </c>
      <c r="O75">
        <v>480</v>
      </c>
      <c r="P75">
        <v>30</v>
      </c>
      <c r="Q75">
        <v>11</v>
      </c>
      <c r="R75">
        <v>1</v>
      </c>
      <c r="S75">
        <v>51</v>
      </c>
      <c r="T75">
        <v>27</v>
      </c>
      <c r="U75">
        <v>7</v>
      </c>
      <c r="V75">
        <v>0.247</v>
      </c>
    </row>
    <row r="76" spans="1:22" x14ac:dyDescent="0.35">
      <c r="A76">
        <v>2020</v>
      </c>
      <c r="B76" t="s">
        <v>46</v>
      </c>
      <c r="C76">
        <v>882</v>
      </c>
      <c r="D76">
        <v>1893</v>
      </c>
      <c r="E76">
        <v>2076</v>
      </c>
      <c r="F76">
        <v>463</v>
      </c>
      <c r="G76">
        <v>311</v>
      </c>
      <c r="H76">
        <v>78</v>
      </c>
      <c r="I76">
        <v>12</v>
      </c>
      <c r="J76">
        <v>62</v>
      </c>
      <c r="K76">
        <v>249</v>
      </c>
      <c r="L76">
        <v>242</v>
      </c>
      <c r="M76">
        <v>147</v>
      </c>
      <c r="N76">
        <v>1</v>
      </c>
      <c r="O76">
        <v>567</v>
      </c>
      <c r="P76">
        <v>19</v>
      </c>
      <c r="Q76">
        <v>14</v>
      </c>
      <c r="R76">
        <v>1</v>
      </c>
      <c r="S76">
        <v>42</v>
      </c>
      <c r="T76">
        <v>19</v>
      </c>
      <c r="U76">
        <v>6</v>
      </c>
      <c r="V76">
        <v>0.245</v>
      </c>
    </row>
    <row r="77" spans="1:22" x14ac:dyDescent="0.35">
      <c r="A77">
        <v>2020</v>
      </c>
      <c r="B77" t="s">
        <v>35</v>
      </c>
      <c r="C77">
        <v>940</v>
      </c>
      <c r="D77">
        <v>1988</v>
      </c>
      <c r="E77">
        <v>2200</v>
      </c>
      <c r="F77">
        <v>485</v>
      </c>
      <c r="G77">
        <v>313</v>
      </c>
      <c r="H77">
        <v>97</v>
      </c>
      <c r="I77">
        <v>7</v>
      </c>
      <c r="J77">
        <v>68</v>
      </c>
      <c r="K77">
        <v>248</v>
      </c>
      <c r="L77">
        <v>237</v>
      </c>
      <c r="M77">
        <v>172</v>
      </c>
      <c r="N77">
        <v>3</v>
      </c>
      <c r="O77">
        <v>527</v>
      </c>
      <c r="P77">
        <v>18</v>
      </c>
      <c r="Q77">
        <v>10</v>
      </c>
      <c r="R77">
        <v>8</v>
      </c>
      <c r="S77">
        <v>28</v>
      </c>
      <c r="T77">
        <v>49</v>
      </c>
      <c r="U77">
        <v>20</v>
      </c>
      <c r="V77">
        <v>0.24399999999999999</v>
      </c>
    </row>
    <row r="78" spans="1:22" x14ac:dyDescent="0.35">
      <c r="A78">
        <v>2020</v>
      </c>
      <c r="B78" t="s">
        <v>48</v>
      </c>
      <c r="C78">
        <v>904</v>
      </c>
      <c r="D78">
        <v>1935</v>
      </c>
      <c r="E78">
        <v>2167</v>
      </c>
      <c r="F78">
        <v>472</v>
      </c>
      <c r="G78">
        <v>325</v>
      </c>
      <c r="H78">
        <v>82</v>
      </c>
      <c r="I78">
        <v>5</v>
      </c>
      <c r="J78">
        <v>60</v>
      </c>
      <c r="K78">
        <v>263</v>
      </c>
      <c r="L78">
        <v>247</v>
      </c>
      <c r="M78">
        <v>191</v>
      </c>
      <c r="N78">
        <v>6</v>
      </c>
      <c r="O78">
        <v>537</v>
      </c>
      <c r="P78">
        <v>25</v>
      </c>
      <c r="Q78">
        <v>9</v>
      </c>
      <c r="R78">
        <v>6</v>
      </c>
      <c r="S78">
        <v>37</v>
      </c>
      <c r="T78">
        <v>51</v>
      </c>
      <c r="U78">
        <v>14</v>
      </c>
      <c r="V78">
        <v>0.24399999999999999</v>
      </c>
    </row>
    <row r="79" spans="1:22" x14ac:dyDescent="0.35">
      <c r="A79">
        <v>2020</v>
      </c>
      <c r="B79" t="s">
        <v>34</v>
      </c>
      <c r="C79">
        <v>882</v>
      </c>
      <c r="D79">
        <v>1937</v>
      </c>
      <c r="E79">
        <v>2168</v>
      </c>
      <c r="F79">
        <v>468</v>
      </c>
      <c r="G79">
        <v>293</v>
      </c>
      <c r="H79">
        <v>81</v>
      </c>
      <c r="I79">
        <v>3</v>
      </c>
      <c r="J79">
        <v>91</v>
      </c>
      <c r="K79">
        <v>269</v>
      </c>
      <c r="L79">
        <v>258</v>
      </c>
      <c r="M79">
        <v>186</v>
      </c>
      <c r="N79">
        <v>9</v>
      </c>
      <c r="O79">
        <v>528</v>
      </c>
      <c r="P79">
        <v>29</v>
      </c>
      <c r="Q79">
        <v>14</v>
      </c>
      <c r="R79">
        <v>2</v>
      </c>
      <c r="S79">
        <v>38</v>
      </c>
      <c r="T79">
        <v>14</v>
      </c>
      <c r="U79">
        <v>7</v>
      </c>
      <c r="V79">
        <v>0.24199999999999999</v>
      </c>
    </row>
    <row r="80" spans="1:22" x14ac:dyDescent="0.35">
      <c r="A80">
        <v>2020</v>
      </c>
      <c r="B80" t="s">
        <v>47</v>
      </c>
      <c r="C80">
        <v>862</v>
      </c>
      <c r="D80">
        <v>1997</v>
      </c>
      <c r="E80">
        <v>2238</v>
      </c>
      <c r="F80">
        <v>482</v>
      </c>
      <c r="G80">
        <v>311</v>
      </c>
      <c r="H80">
        <v>101</v>
      </c>
      <c r="I80">
        <v>12</v>
      </c>
      <c r="J80">
        <v>58</v>
      </c>
      <c r="K80">
        <v>269</v>
      </c>
      <c r="L80">
        <v>255</v>
      </c>
      <c r="M80">
        <v>181</v>
      </c>
      <c r="N80">
        <v>5</v>
      </c>
      <c r="O80">
        <v>461</v>
      </c>
      <c r="P80">
        <v>36</v>
      </c>
      <c r="Q80">
        <v>23</v>
      </c>
      <c r="R80">
        <v>1</v>
      </c>
      <c r="S80">
        <v>37</v>
      </c>
      <c r="T80">
        <v>23</v>
      </c>
      <c r="U80">
        <v>7</v>
      </c>
      <c r="V80">
        <v>0.24099999999999999</v>
      </c>
    </row>
    <row r="81" spans="1:31" x14ac:dyDescent="0.35">
      <c r="A81">
        <v>2020</v>
      </c>
      <c r="B81" t="s">
        <v>33</v>
      </c>
      <c r="C81">
        <v>860</v>
      </c>
      <c r="D81">
        <v>1992</v>
      </c>
      <c r="E81">
        <v>2229</v>
      </c>
      <c r="F81">
        <v>478</v>
      </c>
      <c r="G81">
        <v>294</v>
      </c>
      <c r="H81">
        <v>103</v>
      </c>
      <c r="I81">
        <v>12</v>
      </c>
      <c r="J81">
        <v>69</v>
      </c>
      <c r="K81">
        <v>279</v>
      </c>
      <c r="L81">
        <v>268</v>
      </c>
      <c r="M81">
        <v>192</v>
      </c>
      <c r="N81">
        <v>5</v>
      </c>
      <c r="O81">
        <v>440</v>
      </c>
      <c r="P81">
        <v>23</v>
      </c>
      <c r="Q81">
        <v>13</v>
      </c>
      <c r="R81">
        <v>6</v>
      </c>
      <c r="S81">
        <v>39</v>
      </c>
      <c r="T81">
        <v>22</v>
      </c>
      <c r="U81">
        <v>11</v>
      </c>
      <c r="V81">
        <v>0.24</v>
      </c>
    </row>
    <row r="82" spans="1:31" x14ac:dyDescent="0.35">
      <c r="A82">
        <v>2020</v>
      </c>
      <c r="B82" t="s">
        <v>38</v>
      </c>
      <c r="C82">
        <v>946</v>
      </c>
      <c r="D82">
        <v>1975</v>
      </c>
      <c r="E82">
        <v>2261</v>
      </c>
      <c r="F82">
        <v>470</v>
      </c>
      <c r="G82">
        <v>273</v>
      </c>
      <c r="H82">
        <v>105</v>
      </c>
      <c r="I82">
        <v>12</v>
      </c>
      <c r="J82">
        <v>80</v>
      </c>
      <c r="K82">
        <v>289</v>
      </c>
      <c r="L82">
        <v>274</v>
      </c>
      <c r="M82">
        <v>243</v>
      </c>
      <c r="N82">
        <v>9</v>
      </c>
      <c r="O82">
        <v>608</v>
      </c>
      <c r="P82">
        <v>28</v>
      </c>
      <c r="Q82">
        <v>14</v>
      </c>
      <c r="R82">
        <v>0</v>
      </c>
      <c r="S82">
        <v>38</v>
      </c>
      <c r="T82">
        <v>48</v>
      </c>
      <c r="U82">
        <v>9</v>
      </c>
      <c r="V82">
        <v>0.23799999999999999</v>
      </c>
    </row>
    <row r="83" spans="1:31" x14ac:dyDescent="0.35">
      <c r="A83">
        <v>2020</v>
      </c>
      <c r="B83" t="s">
        <v>31</v>
      </c>
      <c r="C83">
        <v>827</v>
      </c>
      <c r="D83">
        <v>1752</v>
      </c>
      <c r="E83">
        <v>2011</v>
      </c>
      <c r="F83">
        <v>410</v>
      </c>
      <c r="G83">
        <v>279</v>
      </c>
      <c r="H83">
        <v>73</v>
      </c>
      <c r="I83">
        <v>7</v>
      </c>
      <c r="J83">
        <v>51</v>
      </c>
      <c r="K83">
        <v>240</v>
      </c>
      <c r="L83">
        <v>231</v>
      </c>
      <c r="M83">
        <v>205</v>
      </c>
      <c r="N83">
        <v>3</v>
      </c>
      <c r="O83">
        <v>477</v>
      </c>
      <c r="P83">
        <v>33</v>
      </c>
      <c r="Q83">
        <v>16</v>
      </c>
      <c r="R83">
        <v>4</v>
      </c>
      <c r="S83">
        <v>38</v>
      </c>
      <c r="T83">
        <v>18</v>
      </c>
      <c r="U83">
        <v>10</v>
      </c>
      <c r="V83">
        <v>0.23400000000000001</v>
      </c>
    </row>
    <row r="84" spans="1:31" x14ac:dyDescent="0.35">
      <c r="A84">
        <v>2020</v>
      </c>
      <c r="B84" t="s">
        <v>28</v>
      </c>
      <c r="C84">
        <v>869</v>
      </c>
      <c r="D84">
        <v>1959</v>
      </c>
      <c r="E84">
        <v>2247</v>
      </c>
      <c r="F84">
        <v>446</v>
      </c>
      <c r="G84">
        <v>286</v>
      </c>
      <c r="H84">
        <v>96</v>
      </c>
      <c r="I84">
        <v>5</v>
      </c>
      <c r="J84">
        <v>59</v>
      </c>
      <c r="K84">
        <v>248</v>
      </c>
      <c r="L84">
        <v>234</v>
      </c>
      <c r="M84">
        <v>239</v>
      </c>
      <c r="N84">
        <v>4</v>
      </c>
      <c r="O84">
        <v>517</v>
      </c>
      <c r="P84">
        <v>24</v>
      </c>
      <c r="Q84">
        <v>16</v>
      </c>
      <c r="R84">
        <v>7</v>
      </c>
      <c r="S84">
        <v>40</v>
      </c>
      <c r="T84">
        <v>25</v>
      </c>
      <c r="U84">
        <v>10</v>
      </c>
      <c r="V84">
        <v>0.22800000000000001</v>
      </c>
    </row>
    <row r="85" spans="1:31" x14ac:dyDescent="0.35">
      <c r="A85">
        <v>2020</v>
      </c>
      <c r="B85" t="s">
        <v>49</v>
      </c>
      <c r="C85">
        <v>843</v>
      </c>
      <c r="D85">
        <v>1929</v>
      </c>
      <c r="E85">
        <v>2181</v>
      </c>
      <c r="F85">
        <v>435</v>
      </c>
      <c r="G85">
        <v>282</v>
      </c>
      <c r="H85">
        <v>88</v>
      </c>
      <c r="I85">
        <v>5</v>
      </c>
      <c r="J85">
        <v>60</v>
      </c>
      <c r="K85">
        <v>254</v>
      </c>
      <c r="L85">
        <v>244</v>
      </c>
      <c r="M85">
        <v>207</v>
      </c>
      <c r="N85">
        <v>5</v>
      </c>
      <c r="O85">
        <v>545</v>
      </c>
      <c r="P85">
        <v>30</v>
      </c>
      <c r="Q85">
        <v>12</v>
      </c>
      <c r="R85">
        <v>3</v>
      </c>
      <c r="S85">
        <v>35</v>
      </c>
      <c r="T85">
        <v>50</v>
      </c>
      <c r="U85">
        <v>16</v>
      </c>
      <c r="V85">
        <v>0.22600000000000001</v>
      </c>
    </row>
    <row r="86" spans="1:31" x14ac:dyDescent="0.35">
      <c r="A86">
        <v>2020</v>
      </c>
      <c r="B86" t="s">
        <v>51</v>
      </c>
      <c r="C86">
        <v>865</v>
      </c>
      <c r="D86">
        <v>1908</v>
      </c>
      <c r="E86">
        <v>2201</v>
      </c>
      <c r="F86">
        <v>430</v>
      </c>
      <c r="G86">
        <v>257</v>
      </c>
      <c r="H86">
        <v>91</v>
      </c>
      <c r="I86">
        <v>11</v>
      </c>
      <c r="J86">
        <v>71</v>
      </c>
      <c r="K86">
        <v>274</v>
      </c>
      <c r="L86">
        <v>264</v>
      </c>
      <c r="M86">
        <v>238</v>
      </c>
      <c r="N86">
        <v>5</v>
      </c>
      <c r="O86">
        <v>524</v>
      </c>
      <c r="P86">
        <v>39</v>
      </c>
      <c r="Q86">
        <v>14</v>
      </c>
      <c r="R86">
        <v>2</v>
      </c>
      <c r="S86">
        <v>44</v>
      </c>
      <c r="T86">
        <v>26</v>
      </c>
      <c r="U86">
        <v>3</v>
      </c>
      <c r="V86">
        <v>0.22500000000000001</v>
      </c>
    </row>
    <row r="87" spans="1:31" x14ac:dyDescent="0.35">
      <c r="A87">
        <v>2020</v>
      </c>
      <c r="B87" t="s">
        <v>43</v>
      </c>
      <c r="C87">
        <v>906</v>
      </c>
      <c r="D87">
        <v>1920</v>
      </c>
      <c r="E87">
        <v>2188</v>
      </c>
      <c r="F87">
        <v>429</v>
      </c>
      <c r="G87">
        <v>266</v>
      </c>
      <c r="H87">
        <v>83</v>
      </c>
      <c r="I87">
        <v>5</v>
      </c>
      <c r="J87">
        <v>75</v>
      </c>
      <c r="K87">
        <v>247</v>
      </c>
      <c r="L87">
        <v>238</v>
      </c>
      <c r="M87">
        <v>221</v>
      </c>
      <c r="N87">
        <v>8</v>
      </c>
      <c r="O87">
        <v>582</v>
      </c>
      <c r="P87">
        <v>35</v>
      </c>
      <c r="Q87">
        <v>10</v>
      </c>
      <c r="R87">
        <v>0</v>
      </c>
      <c r="S87">
        <v>53</v>
      </c>
      <c r="T87">
        <v>15</v>
      </c>
      <c r="U87">
        <v>11</v>
      </c>
      <c r="V87">
        <v>0.223</v>
      </c>
    </row>
    <row r="88" spans="1:31" x14ac:dyDescent="0.35">
      <c r="A88">
        <v>2020</v>
      </c>
      <c r="B88" t="s">
        <v>40</v>
      </c>
      <c r="C88">
        <v>908</v>
      </c>
      <c r="D88">
        <v>1918</v>
      </c>
      <c r="E88">
        <v>2214</v>
      </c>
      <c r="F88">
        <v>422</v>
      </c>
      <c r="G88">
        <v>258</v>
      </c>
      <c r="H88">
        <v>82</v>
      </c>
      <c r="I88">
        <v>8</v>
      </c>
      <c r="J88">
        <v>74</v>
      </c>
      <c r="K88">
        <v>265</v>
      </c>
      <c r="L88">
        <v>248</v>
      </c>
      <c r="M88">
        <v>229</v>
      </c>
      <c r="N88">
        <v>9</v>
      </c>
      <c r="O88">
        <v>568</v>
      </c>
      <c r="P88">
        <v>52</v>
      </c>
      <c r="Q88">
        <v>13</v>
      </c>
      <c r="R88">
        <v>1</v>
      </c>
      <c r="S88">
        <v>42</v>
      </c>
      <c r="T88">
        <v>24</v>
      </c>
      <c r="U88">
        <v>10</v>
      </c>
      <c r="V88">
        <v>0.22</v>
      </c>
    </row>
    <row r="89" spans="1:31" x14ac:dyDescent="0.35">
      <c r="A89">
        <v>2020</v>
      </c>
      <c r="B89" t="s">
        <v>50</v>
      </c>
      <c r="C89">
        <v>873</v>
      </c>
      <c r="D89">
        <v>1932</v>
      </c>
      <c r="E89">
        <v>2134</v>
      </c>
      <c r="F89">
        <v>425</v>
      </c>
      <c r="G89">
        <v>284</v>
      </c>
      <c r="H89">
        <v>76</v>
      </c>
      <c r="I89">
        <v>6</v>
      </c>
      <c r="J89">
        <v>59</v>
      </c>
      <c r="K89">
        <v>219</v>
      </c>
      <c r="L89">
        <v>210</v>
      </c>
      <c r="M89">
        <v>167</v>
      </c>
      <c r="N89">
        <v>6</v>
      </c>
      <c r="O89">
        <v>521</v>
      </c>
      <c r="P89">
        <v>11</v>
      </c>
      <c r="Q89">
        <v>15</v>
      </c>
      <c r="R89">
        <v>7</v>
      </c>
      <c r="S89">
        <v>34</v>
      </c>
      <c r="T89">
        <v>16</v>
      </c>
      <c r="U89">
        <v>11</v>
      </c>
      <c r="V89">
        <v>0.22</v>
      </c>
    </row>
    <row r="90" spans="1:31" x14ac:dyDescent="0.35">
      <c r="A90">
        <v>2020</v>
      </c>
      <c r="B90" t="s">
        <v>39</v>
      </c>
      <c r="C90">
        <v>865</v>
      </c>
      <c r="D90">
        <v>1936</v>
      </c>
      <c r="E90">
        <v>2147</v>
      </c>
      <c r="F90">
        <v>420</v>
      </c>
      <c r="G90">
        <v>269</v>
      </c>
      <c r="H90">
        <v>80</v>
      </c>
      <c r="I90">
        <v>9</v>
      </c>
      <c r="J90">
        <v>62</v>
      </c>
      <c r="K90">
        <v>224</v>
      </c>
      <c r="L90">
        <v>204</v>
      </c>
      <c r="M90">
        <v>167</v>
      </c>
      <c r="N90">
        <v>3</v>
      </c>
      <c r="O90">
        <v>548</v>
      </c>
      <c r="P90">
        <v>24</v>
      </c>
      <c r="Q90">
        <v>18</v>
      </c>
      <c r="R90">
        <v>2</v>
      </c>
      <c r="S90">
        <v>33</v>
      </c>
      <c r="T90">
        <v>49</v>
      </c>
      <c r="U90">
        <v>14</v>
      </c>
      <c r="V90">
        <v>0.217</v>
      </c>
    </row>
    <row r="91" spans="1:31" x14ac:dyDescent="0.35">
      <c r="A91">
        <v>2020</v>
      </c>
      <c r="B91" t="s">
        <v>42</v>
      </c>
      <c r="C91">
        <v>889</v>
      </c>
      <c r="D91">
        <v>1842</v>
      </c>
      <c r="E91">
        <v>2123</v>
      </c>
      <c r="F91">
        <v>390</v>
      </c>
      <c r="G91">
        <v>221</v>
      </c>
      <c r="H91">
        <v>76</v>
      </c>
      <c r="I91">
        <v>3</v>
      </c>
      <c r="J91">
        <v>90</v>
      </c>
      <c r="K91">
        <v>243</v>
      </c>
      <c r="L91">
        <v>237</v>
      </c>
      <c r="M91">
        <v>239</v>
      </c>
      <c r="N91">
        <v>4</v>
      </c>
      <c r="O91">
        <v>534</v>
      </c>
      <c r="P91">
        <v>33</v>
      </c>
      <c r="Q91">
        <v>7</v>
      </c>
      <c r="R91">
        <v>0</v>
      </c>
      <c r="S91">
        <v>44</v>
      </c>
      <c r="T91">
        <v>29</v>
      </c>
      <c r="U91">
        <v>9</v>
      </c>
      <c r="V91">
        <v>0.21199999999999999</v>
      </c>
    </row>
    <row r="92" spans="1:31" x14ac:dyDescent="0.35">
      <c r="A92">
        <v>2019</v>
      </c>
      <c r="B92" t="s">
        <v>36</v>
      </c>
      <c r="C92">
        <v>2312</v>
      </c>
      <c r="D92">
        <v>5583</v>
      </c>
      <c r="E92">
        <v>6245</v>
      </c>
      <c r="F92">
        <v>1493</v>
      </c>
      <c r="G92">
        <v>880</v>
      </c>
      <c r="H92">
        <v>290</v>
      </c>
      <c r="I92">
        <v>17</v>
      </c>
      <c r="J92">
        <v>306</v>
      </c>
      <c r="K92">
        <v>943</v>
      </c>
      <c r="L92">
        <v>904</v>
      </c>
      <c r="M92">
        <v>569</v>
      </c>
      <c r="N92">
        <v>18</v>
      </c>
      <c r="O92">
        <v>1437</v>
      </c>
      <c r="P92">
        <v>49</v>
      </c>
      <c r="Q92">
        <v>33</v>
      </c>
      <c r="R92">
        <v>10</v>
      </c>
      <c r="S92">
        <v>113</v>
      </c>
      <c r="T92">
        <v>55</v>
      </c>
      <c r="U92">
        <v>22</v>
      </c>
      <c r="V92">
        <v>0.26700000000000002</v>
      </c>
      <c r="W92">
        <f>K92-K93</f>
        <v>4</v>
      </c>
      <c r="AA92" s="1" t="s">
        <v>60</v>
      </c>
      <c r="AB92" s="1"/>
      <c r="AC92" s="1"/>
      <c r="AD92" s="1"/>
      <c r="AE92" s="1"/>
    </row>
    <row r="93" spans="1:31" x14ac:dyDescent="0.35">
      <c r="A93">
        <v>2019</v>
      </c>
      <c r="B93" t="s">
        <v>34</v>
      </c>
      <c r="C93">
        <v>2320</v>
      </c>
      <c r="D93">
        <v>5732</v>
      </c>
      <c r="E93">
        <v>6392</v>
      </c>
      <c r="F93">
        <v>1547</v>
      </c>
      <c r="G93">
        <v>899</v>
      </c>
      <c r="H93">
        <v>318</v>
      </c>
      <c r="I93">
        <v>23</v>
      </c>
      <c r="J93">
        <v>307</v>
      </c>
      <c r="K93">
        <v>939</v>
      </c>
      <c r="L93">
        <v>906</v>
      </c>
      <c r="M93">
        <v>525</v>
      </c>
      <c r="N93">
        <v>21</v>
      </c>
      <c r="O93">
        <v>1334</v>
      </c>
      <c r="P93">
        <v>81</v>
      </c>
      <c r="Q93">
        <v>41</v>
      </c>
      <c r="R93">
        <v>10</v>
      </c>
      <c r="S93">
        <v>101</v>
      </c>
      <c r="T93">
        <v>28</v>
      </c>
      <c r="U93">
        <v>21</v>
      </c>
      <c r="V93">
        <v>0.27</v>
      </c>
      <c r="W93">
        <f t="shared" ref="W93:W120" si="0">K93-K94</f>
        <v>19</v>
      </c>
      <c r="AB93" t="s">
        <v>56</v>
      </c>
      <c r="AC93" t="s">
        <v>57</v>
      </c>
      <c r="AD93" t="s">
        <v>71</v>
      </c>
      <c r="AE93" t="s">
        <v>59</v>
      </c>
    </row>
    <row r="94" spans="1:31" x14ac:dyDescent="0.35">
      <c r="A94">
        <v>2019</v>
      </c>
      <c r="B94" t="s">
        <v>33</v>
      </c>
      <c r="C94">
        <v>2309</v>
      </c>
      <c r="D94">
        <v>5613</v>
      </c>
      <c r="E94">
        <v>6394</v>
      </c>
      <c r="F94">
        <v>1538</v>
      </c>
      <c r="G94">
        <v>899</v>
      </c>
      <c r="H94">
        <v>323</v>
      </c>
      <c r="I94">
        <v>28</v>
      </c>
      <c r="J94">
        <v>288</v>
      </c>
      <c r="K94">
        <v>920</v>
      </c>
      <c r="L94">
        <v>891</v>
      </c>
      <c r="M94">
        <v>645</v>
      </c>
      <c r="N94">
        <v>17</v>
      </c>
      <c r="O94">
        <v>1166</v>
      </c>
      <c r="P94">
        <v>66</v>
      </c>
      <c r="Q94">
        <v>57</v>
      </c>
      <c r="R94">
        <v>10</v>
      </c>
      <c r="S94">
        <v>146</v>
      </c>
      <c r="T94">
        <v>67</v>
      </c>
      <c r="U94">
        <v>27</v>
      </c>
      <c r="V94">
        <v>0.27400000000000002</v>
      </c>
      <c r="W94">
        <f t="shared" si="0"/>
        <v>19</v>
      </c>
      <c r="AA94" t="s">
        <v>53</v>
      </c>
      <c r="AB94">
        <f>AVERAGE(W92:W120)</f>
        <v>12.448275862068966</v>
      </c>
      <c r="AC94">
        <f>MEDIAN(W92:W120)</f>
        <v>10</v>
      </c>
      <c r="AD94" s="2">
        <f>(MAX(K92:K120)-MIN(K92:K120))/30</f>
        <v>10.933333333333334</v>
      </c>
      <c r="AE94" s="2">
        <f>_xlfn.STDEV.S(W92:W120)</f>
        <v>13.130080532057871</v>
      </c>
    </row>
    <row r="95" spans="1:31" x14ac:dyDescent="0.35">
      <c r="A95">
        <v>2019</v>
      </c>
      <c r="B95" t="s">
        <v>24</v>
      </c>
      <c r="C95">
        <v>2455</v>
      </c>
      <c r="D95">
        <v>5770</v>
      </c>
      <c r="E95">
        <v>6475</v>
      </c>
      <c r="F95">
        <v>1554</v>
      </c>
      <c r="G95">
        <v>937</v>
      </c>
      <c r="H95">
        <v>345</v>
      </c>
      <c r="I95">
        <v>27</v>
      </c>
      <c r="J95">
        <v>245</v>
      </c>
      <c r="K95">
        <v>901</v>
      </c>
      <c r="L95">
        <v>857</v>
      </c>
      <c r="M95">
        <v>590</v>
      </c>
      <c r="N95">
        <v>36</v>
      </c>
      <c r="O95">
        <v>1382</v>
      </c>
      <c r="P95">
        <v>49</v>
      </c>
      <c r="Q95">
        <v>44</v>
      </c>
      <c r="R95">
        <v>20</v>
      </c>
      <c r="S95">
        <v>127</v>
      </c>
      <c r="T95">
        <v>68</v>
      </c>
      <c r="U95">
        <v>30</v>
      </c>
      <c r="V95">
        <v>0.26900000000000002</v>
      </c>
      <c r="W95">
        <f t="shared" si="0"/>
        <v>15</v>
      </c>
      <c r="AA95" t="s">
        <v>54</v>
      </c>
      <c r="AB95">
        <f>AVERAGE(W92:W101)</f>
        <v>13</v>
      </c>
      <c r="AC95">
        <f>MEDIAN(W92:W101)</f>
        <v>14</v>
      </c>
      <c r="AD95" s="2"/>
      <c r="AE95" s="2">
        <f>_xlfn.STDEV.S(W92:W101)</f>
        <v>6.7330032922413858</v>
      </c>
    </row>
    <row r="96" spans="1:31" x14ac:dyDescent="0.35">
      <c r="A96">
        <v>2019</v>
      </c>
      <c r="B96" t="s">
        <v>25</v>
      </c>
      <c r="C96">
        <v>2413</v>
      </c>
      <c r="D96">
        <v>5493</v>
      </c>
      <c r="E96">
        <v>6281</v>
      </c>
      <c r="F96">
        <v>1414</v>
      </c>
      <c r="G96">
        <v>813</v>
      </c>
      <c r="H96">
        <v>302</v>
      </c>
      <c r="I96">
        <v>20</v>
      </c>
      <c r="J96">
        <v>279</v>
      </c>
      <c r="K96">
        <v>886</v>
      </c>
      <c r="L96">
        <v>861</v>
      </c>
      <c r="M96">
        <v>607</v>
      </c>
      <c r="N96">
        <v>47</v>
      </c>
      <c r="O96">
        <v>1356</v>
      </c>
      <c r="P96">
        <v>81</v>
      </c>
      <c r="Q96">
        <v>45</v>
      </c>
      <c r="R96">
        <v>55</v>
      </c>
      <c r="S96">
        <v>100</v>
      </c>
      <c r="T96">
        <v>57</v>
      </c>
      <c r="U96">
        <v>10</v>
      </c>
      <c r="V96">
        <v>0.25700000000000001</v>
      </c>
      <c r="W96">
        <f t="shared" si="0"/>
        <v>13</v>
      </c>
      <c r="AA96" t="s">
        <v>55</v>
      </c>
      <c r="AB96" s="2">
        <f>AVERAGE(W92:W106)</f>
        <v>11.6</v>
      </c>
      <c r="AC96">
        <f>MEDIAN(W92:W106)</f>
        <v>13</v>
      </c>
      <c r="AD96" s="2"/>
      <c r="AE96" s="2">
        <f>_xlfn.STDEV.S(W92:W106)</f>
        <v>7.3853136116794076</v>
      </c>
    </row>
    <row r="97" spans="1:31" x14ac:dyDescent="0.35">
      <c r="A97">
        <v>2019</v>
      </c>
      <c r="B97" t="s">
        <v>32</v>
      </c>
      <c r="C97">
        <v>2327</v>
      </c>
      <c r="D97">
        <v>5512</v>
      </c>
      <c r="E97">
        <v>6267</v>
      </c>
      <c r="F97">
        <v>1460</v>
      </c>
      <c r="G97">
        <v>904</v>
      </c>
      <c r="H97">
        <v>298</v>
      </c>
      <c r="I97">
        <v>27</v>
      </c>
      <c r="J97">
        <v>231</v>
      </c>
      <c r="K97">
        <v>873</v>
      </c>
      <c r="L97">
        <v>824</v>
      </c>
      <c r="M97">
        <v>584</v>
      </c>
      <c r="N97">
        <v>33</v>
      </c>
      <c r="O97">
        <v>1308</v>
      </c>
      <c r="P97">
        <v>81</v>
      </c>
      <c r="Q97">
        <v>42</v>
      </c>
      <c r="R97">
        <v>48</v>
      </c>
      <c r="S97">
        <v>117</v>
      </c>
      <c r="T97">
        <v>116</v>
      </c>
      <c r="U97">
        <v>29</v>
      </c>
      <c r="V97">
        <v>0.26500000000000001</v>
      </c>
      <c r="W97">
        <f t="shared" si="0"/>
        <v>18</v>
      </c>
    </row>
    <row r="98" spans="1:31" x14ac:dyDescent="0.35">
      <c r="A98">
        <v>2019</v>
      </c>
      <c r="B98" t="s">
        <v>30</v>
      </c>
      <c r="C98">
        <v>2411</v>
      </c>
      <c r="D98">
        <v>5560</v>
      </c>
      <c r="E98">
        <v>6302</v>
      </c>
      <c r="F98">
        <v>1432</v>
      </c>
      <c r="G98">
        <v>877</v>
      </c>
      <c r="H98">
        <v>277</v>
      </c>
      <c r="I98">
        <v>29</v>
      </c>
      <c r="J98">
        <v>249</v>
      </c>
      <c r="K98">
        <v>855</v>
      </c>
      <c r="L98">
        <v>824</v>
      </c>
      <c r="M98">
        <v>619</v>
      </c>
      <c r="N98">
        <v>39</v>
      </c>
      <c r="O98">
        <v>1467</v>
      </c>
      <c r="P98">
        <v>60</v>
      </c>
      <c r="Q98">
        <v>35</v>
      </c>
      <c r="R98">
        <v>25</v>
      </c>
      <c r="S98">
        <v>104</v>
      </c>
      <c r="T98">
        <v>89</v>
      </c>
      <c r="U98">
        <v>28</v>
      </c>
      <c r="V98">
        <v>0.25800000000000001</v>
      </c>
      <c r="W98">
        <f t="shared" si="0"/>
        <v>10</v>
      </c>
      <c r="AA98" s="1" t="s">
        <v>61</v>
      </c>
      <c r="AB98" s="1"/>
      <c r="AC98" s="1"/>
      <c r="AD98" s="1"/>
      <c r="AE98" s="1"/>
    </row>
    <row r="99" spans="1:31" x14ac:dyDescent="0.35">
      <c r="A99">
        <v>2019</v>
      </c>
      <c r="B99" t="s">
        <v>51</v>
      </c>
      <c r="C99">
        <v>2363</v>
      </c>
      <c r="D99">
        <v>5561</v>
      </c>
      <c r="E99">
        <v>6269</v>
      </c>
      <c r="F99">
        <v>1384</v>
      </c>
      <c r="G99">
        <v>812</v>
      </c>
      <c r="H99">
        <v>292</v>
      </c>
      <c r="I99">
        <v>23</v>
      </c>
      <c r="J99">
        <v>257</v>
      </c>
      <c r="K99">
        <v>845</v>
      </c>
      <c r="L99">
        <v>800</v>
      </c>
      <c r="M99">
        <v>578</v>
      </c>
      <c r="N99">
        <v>17</v>
      </c>
      <c r="O99">
        <v>1338</v>
      </c>
      <c r="P99">
        <v>87</v>
      </c>
      <c r="Q99">
        <v>36</v>
      </c>
      <c r="R99">
        <v>7</v>
      </c>
      <c r="S99">
        <v>140</v>
      </c>
      <c r="T99">
        <v>49</v>
      </c>
      <c r="U99">
        <v>21</v>
      </c>
      <c r="V99">
        <v>0.249</v>
      </c>
      <c r="W99">
        <f t="shared" si="0"/>
        <v>10</v>
      </c>
      <c r="AA99" t="s">
        <v>53</v>
      </c>
      <c r="AB99" s="4">
        <f>AVERAGE($K92:$K121)</f>
        <v>782.23333333333335</v>
      </c>
      <c r="AC99" s="3">
        <f>MEDIAN($K92:$K121)</f>
        <v>769</v>
      </c>
      <c r="AD99" s="2"/>
      <c r="AE99" s="2">
        <f>_xlfn.STDEV.S($K92:$K121)</f>
        <v>90.021332082374087</v>
      </c>
    </row>
    <row r="100" spans="1:31" x14ac:dyDescent="0.35">
      <c r="A100">
        <v>2019</v>
      </c>
      <c r="B100" t="s">
        <v>27</v>
      </c>
      <c r="C100">
        <v>2452</v>
      </c>
      <c r="D100">
        <v>5660</v>
      </c>
      <c r="E100">
        <v>6288</v>
      </c>
      <c r="F100">
        <v>1502</v>
      </c>
      <c r="G100">
        <v>914</v>
      </c>
      <c r="H100">
        <v>323</v>
      </c>
      <c r="I100">
        <v>41</v>
      </c>
      <c r="J100">
        <v>224</v>
      </c>
      <c r="K100">
        <v>835</v>
      </c>
      <c r="L100">
        <v>803</v>
      </c>
      <c r="M100">
        <v>489</v>
      </c>
      <c r="N100">
        <v>25</v>
      </c>
      <c r="O100">
        <v>1503</v>
      </c>
      <c r="P100">
        <v>43</v>
      </c>
      <c r="Q100">
        <v>43</v>
      </c>
      <c r="R100">
        <v>51</v>
      </c>
      <c r="S100">
        <v>111</v>
      </c>
      <c r="T100">
        <v>71</v>
      </c>
      <c r="U100">
        <v>31</v>
      </c>
      <c r="V100">
        <v>0.26500000000000001</v>
      </c>
      <c r="W100">
        <f t="shared" si="0"/>
        <v>21</v>
      </c>
      <c r="AA100" t="s">
        <v>54</v>
      </c>
      <c r="AB100" s="4">
        <f>AVERAGE($K92:$K101)</f>
        <v>881.1</v>
      </c>
      <c r="AC100" s="3">
        <f>MEDIAN($K92:$K101)</f>
        <v>879.5</v>
      </c>
      <c r="AD100" s="2"/>
      <c r="AE100" s="2">
        <f>_xlfn.STDEV.S($K92:$K101)</f>
        <v>44.465842071314825</v>
      </c>
    </row>
    <row r="101" spans="1:31" x14ac:dyDescent="0.35">
      <c r="A101">
        <v>2019</v>
      </c>
      <c r="B101" t="s">
        <v>40</v>
      </c>
      <c r="C101">
        <v>2429</v>
      </c>
      <c r="D101">
        <v>5461</v>
      </c>
      <c r="E101">
        <v>6195</v>
      </c>
      <c r="F101">
        <v>1378</v>
      </c>
      <c r="G101">
        <v>826</v>
      </c>
      <c r="H101">
        <v>270</v>
      </c>
      <c r="I101">
        <v>26</v>
      </c>
      <c r="J101">
        <v>256</v>
      </c>
      <c r="K101">
        <v>814</v>
      </c>
      <c r="L101">
        <v>783</v>
      </c>
      <c r="M101">
        <v>581</v>
      </c>
      <c r="N101">
        <v>33</v>
      </c>
      <c r="O101">
        <v>1460</v>
      </c>
      <c r="P101">
        <v>83</v>
      </c>
      <c r="Q101">
        <v>39</v>
      </c>
      <c r="R101">
        <v>30</v>
      </c>
      <c r="S101">
        <v>127</v>
      </c>
      <c r="T101">
        <v>45</v>
      </c>
      <c r="U101">
        <v>24</v>
      </c>
      <c r="V101">
        <v>0.252</v>
      </c>
      <c r="W101">
        <f t="shared" si="0"/>
        <v>1</v>
      </c>
      <c r="AA101" t="s">
        <v>55</v>
      </c>
      <c r="AB101" s="2">
        <f>AVERAGE($K92:$K106)</f>
        <v>851.2</v>
      </c>
      <c r="AC101" s="3">
        <f>MEDIAN($K92:$K106)</f>
        <v>845</v>
      </c>
      <c r="AD101" s="2"/>
      <c r="AE101" s="2">
        <f>_xlfn.STDEV.S($K92:$K106)</f>
        <v>57.465766206623279</v>
      </c>
    </row>
    <row r="102" spans="1:31" x14ac:dyDescent="0.35">
      <c r="A102">
        <v>2019</v>
      </c>
      <c r="B102" t="s">
        <v>47</v>
      </c>
      <c r="C102">
        <v>2418</v>
      </c>
      <c r="D102">
        <v>5633</v>
      </c>
      <c r="E102">
        <v>6315</v>
      </c>
      <c r="F102">
        <v>1419</v>
      </c>
      <c r="G102">
        <v>871</v>
      </c>
      <c r="H102">
        <v>288</v>
      </c>
      <c r="I102">
        <v>40</v>
      </c>
      <c r="J102">
        <v>220</v>
      </c>
      <c r="K102">
        <v>813</v>
      </c>
      <c r="L102">
        <v>778</v>
      </c>
      <c r="M102">
        <v>540</v>
      </c>
      <c r="N102">
        <v>36</v>
      </c>
      <c r="O102">
        <v>1360</v>
      </c>
      <c r="P102">
        <v>70</v>
      </c>
      <c r="Q102">
        <v>40</v>
      </c>
      <c r="R102">
        <v>31</v>
      </c>
      <c r="S102">
        <v>120</v>
      </c>
      <c r="T102">
        <v>88</v>
      </c>
      <c r="U102">
        <v>14</v>
      </c>
      <c r="V102">
        <v>0.252</v>
      </c>
      <c r="W102">
        <f t="shared" si="0"/>
        <v>3</v>
      </c>
    </row>
    <row r="103" spans="1:31" x14ac:dyDescent="0.35">
      <c r="A103">
        <v>2019</v>
      </c>
      <c r="B103" t="s">
        <v>39</v>
      </c>
      <c r="C103">
        <v>2273</v>
      </c>
      <c r="D103">
        <v>5540</v>
      </c>
      <c r="E103">
        <v>6204</v>
      </c>
      <c r="F103">
        <v>1374</v>
      </c>
      <c r="G103">
        <v>831</v>
      </c>
      <c r="H103">
        <v>296</v>
      </c>
      <c r="I103">
        <v>24</v>
      </c>
      <c r="J103">
        <v>223</v>
      </c>
      <c r="K103">
        <v>810</v>
      </c>
      <c r="L103">
        <v>765</v>
      </c>
      <c r="M103">
        <v>534</v>
      </c>
      <c r="N103">
        <v>18</v>
      </c>
      <c r="O103">
        <v>1578</v>
      </c>
      <c r="P103">
        <v>67</v>
      </c>
      <c r="Q103">
        <v>44</v>
      </c>
      <c r="R103">
        <v>17</v>
      </c>
      <c r="S103">
        <v>98</v>
      </c>
      <c r="T103">
        <v>131</v>
      </c>
      <c r="U103">
        <v>38</v>
      </c>
      <c r="V103">
        <v>0.248</v>
      </c>
      <c r="W103">
        <f t="shared" si="0"/>
        <v>19</v>
      </c>
    </row>
    <row r="104" spans="1:31" x14ac:dyDescent="0.35">
      <c r="A104">
        <v>2019</v>
      </c>
      <c r="B104" t="s">
        <v>23</v>
      </c>
      <c r="C104">
        <v>2445</v>
      </c>
      <c r="D104">
        <v>5624</v>
      </c>
      <c r="E104">
        <v>6290</v>
      </c>
      <c r="F104">
        <v>1445</v>
      </c>
      <c r="G104">
        <v>906</v>
      </c>
      <c r="H104">
        <v>280</v>
      </c>
      <c r="I104">
        <v>17</v>
      </c>
      <c r="J104">
        <v>242</v>
      </c>
      <c r="K104">
        <v>791</v>
      </c>
      <c r="L104">
        <v>767</v>
      </c>
      <c r="M104">
        <v>516</v>
      </c>
      <c r="N104">
        <v>34</v>
      </c>
      <c r="O104">
        <v>1384</v>
      </c>
      <c r="P104">
        <v>95</v>
      </c>
      <c r="Q104">
        <v>27</v>
      </c>
      <c r="R104">
        <v>28</v>
      </c>
      <c r="S104">
        <v>129</v>
      </c>
      <c r="T104">
        <v>56</v>
      </c>
      <c r="U104">
        <v>27</v>
      </c>
      <c r="V104">
        <v>0.25700000000000001</v>
      </c>
      <c r="W104">
        <f t="shared" si="0"/>
        <v>17</v>
      </c>
    </row>
    <row r="105" spans="1:31" x14ac:dyDescent="0.35">
      <c r="A105">
        <v>2019</v>
      </c>
      <c r="B105" t="s">
        <v>29</v>
      </c>
      <c r="C105">
        <v>2431</v>
      </c>
      <c r="D105">
        <v>5571</v>
      </c>
      <c r="E105">
        <v>6261</v>
      </c>
      <c r="F105">
        <v>1369</v>
      </c>
      <c r="G105">
        <v>817</v>
      </c>
      <c r="H105">
        <v>311</v>
      </c>
      <c r="I105">
        <v>26</v>
      </c>
      <c r="J105">
        <v>215</v>
      </c>
      <c r="K105">
        <v>774</v>
      </c>
      <c r="L105">
        <v>742</v>
      </c>
      <c r="M105">
        <v>562</v>
      </c>
      <c r="N105">
        <v>47</v>
      </c>
      <c r="O105">
        <v>1453</v>
      </c>
      <c r="P105">
        <v>57</v>
      </c>
      <c r="Q105">
        <v>34</v>
      </c>
      <c r="R105">
        <v>34</v>
      </c>
      <c r="S105">
        <v>97</v>
      </c>
      <c r="T105">
        <v>78</v>
      </c>
      <c r="U105">
        <v>18</v>
      </c>
      <c r="V105">
        <v>0.246</v>
      </c>
      <c r="W105">
        <f t="shared" si="0"/>
        <v>5</v>
      </c>
    </row>
    <row r="106" spans="1:31" x14ac:dyDescent="0.35">
      <c r="A106">
        <v>2019</v>
      </c>
      <c r="B106" t="s">
        <v>38</v>
      </c>
      <c r="C106">
        <v>2459</v>
      </c>
      <c r="D106">
        <v>5628</v>
      </c>
      <c r="E106">
        <v>6285</v>
      </c>
      <c r="F106">
        <v>1427</v>
      </c>
      <c r="G106">
        <v>890</v>
      </c>
      <c r="H106">
        <v>291</v>
      </c>
      <c r="I106">
        <v>29</v>
      </c>
      <c r="J106">
        <v>217</v>
      </c>
      <c r="K106">
        <v>769</v>
      </c>
      <c r="L106">
        <v>730</v>
      </c>
      <c r="M106">
        <v>542</v>
      </c>
      <c r="N106">
        <v>20</v>
      </c>
      <c r="O106">
        <v>1493</v>
      </c>
      <c r="P106">
        <v>73</v>
      </c>
      <c r="Q106">
        <v>34</v>
      </c>
      <c r="R106">
        <v>8</v>
      </c>
      <c r="S106">
        <v>114</v>
      </c>
      <c r="T106">
        <v>94</v>
      </c>
      <c r="U106">
        <v>37</v>
      </c>
      <c r="V106">
        <v>0.254</v>
      </c>
      <c r="W106">
        <f t="shared" si="0"/>
        <v>0</v>
      </c>
    </row>
    <row r="107" spans="1:31" x14ac:dyDescent="0.35">
      <c r="A107">
        <v>2019</v>
      </c>
      <c r="B107" t="s">
        <v>28</v>
      </c>
      <c r="C107">
        <v>2321</v>
      </c>
      <c r="D107">
        <v>5425</v>
      </c>
      <c r="E107">
        <v>6124</v>
      </c>
      <c r="F107">
        <v>1354</v>
      </c>
      <c r="G107">
        <v>827</v>
      </c>
      <c r="H107">
        <v>286</v>
      </c>
      <c r="I107">
        <v>18</v>
      </c>
      <c r="J107">
        <v>223</v>
      </c>
      <c r="K107">
        <v>769</v>
      </c>
      <c r="L107">
        <v>731</v>
      </c>
      <c r="M107">
        <v>563</v>
      </c>
      <c r="N107">
        <v>30</v>
      </c>
      <c r="O107">
        <v>1332</v>
      </c>
      <c r="P107">
        <v>50</v>
      </c>
      <c r="Q107">
        <v>46</v>
      </c>
      <c r="R107">
        <v>40</v>
      </c>
      <c r="S107">
        <v>110</v>
      </c>
      <c r="T107">
        <v>103</v>
      </c>
      <c r="U107">
        <v>35</v>
      </c>
      <c r="V107">
        <v>0.25</v>
      </c>
      <c r="W107">
        <f t="shared" si="0"/>
        <v>0</v>
      </c>
    </row>
    <row r="108" spans="1:31" x14ac:dyDescent="0.35">
      <c r="A108">
        <v>2019</v>
      </c>
      <c r="B108" t="s">
        <v>45</v>
      </c>
      <c r="C108">
        <v>2425</v>
      </c>
      <c r="D108">
        <v>5542</v>
      </c>
      <c r="E108">
        <v>6251</v>
      </c>
      <c r="F108">
        <v>1368</v>
      </c>
      <c r="G108">
        <v>859</v>
      </c>
      <c r="H108">
        <v>268</v>
      </c>
      <c r="I108">
        <v>21</v>
      </c>
      <c r="J108">
        <v>220</v>
      </c>
      <c r="K108">
        <v>769</v>
      </c>
      <c r="L108">
        <v>734</v>
      </c>
      <c r="M108">
        <v>586</v>
      </c>
      <c r="N108">
        <v>29</v>
      </c>
      <c r="O108">
        <v>1276</v>
      </c>
      <c r="P108">
        <v>67</v>
      </c>
      <c r="Q108">
        <v>42</v>
      </c>
      <c r="R108">
        <v>4</v>
      </c>
      <c r="S108">
        <v>143</v>
      </c>
      <c r="T108">
        <v>65</v>
      </c>
      <c r="U108">
        <v>20</v>
      </c>
      <c r="V108">
        <v>0.247</v>
      </c>
      <c r="W108">
        <f t="shared" si="0"/>
        <v>0</v>
      </c>
    </row>
    <row r="109" spans="1:31" x14ac:dyDescent="0.35">
      <c r="A109">
        <v>2019</v>
      </c>
      <c r="B109" t="s">
        <v>43</v>
      </c>
      <c r="C109">
        <v>2514</v>
      </c>
      <c r="D109">
        <v>5542</v>
      </c>
      <c r="E109">
        <v>6309</v>
      </c>
      <c r="F109">
        <v>1366</v>
      </c>
      <c r="G109">
        <v>820</v>
      </c>
      <c r="H109">
        <v>279</v>
      </c>
      <c r="I109">
        <v>17</v>
      </c>
      <c r="J109">
        <v>250</v>
      </c>
      <c r="K109">
        <v>769</v>
      </c>
      <c r="L109">
        <v>744</v>
      </c>
      <c r="M109">
        <v>629</v>
      </c>
      <c r="N109">
        <v>42</v>
      </c>
      <c r="O109">
        <v>1563</v>
      </c>
      <c r="P109">
        <v>72</v>
      </c>
      <c r="Q109">
        <v>38</v>
      </c>
      <c r="R109">
        <v>20</v>
      </c>
      <c r="S109">
        <v>120</v>
      </c>
      <c r="T109">
        <v>101</v>
      </c>
      <c r="U109">
        <v>25</v>
      </c>
      <c r="V109">
        <v>0.246</v>
      </c>
      <c r="W109">
        <f t="shared" si="0"/>
        <v>5</v>
      </c>
    </row>
    <row r="110" spans="1:31" x14ac:dyDescent="0.35">
      <c r="A110">
        <v>2019</v>
      </c>
      <c r="B110" t="s">
        <v>31</v>
      </c>
      <c r="C110">
        <v>2413</v>
      </c>
      <c r="D110">
        <v>5449</v>
      </c>
      <c r="E110">
        <v>6167</v>
      </c>
      <c r="F110">
        <v>1336</v>
      </c>
      <c r="G110">
        <v>856</v>
      </c>
      <c r="H110">
        <v>246</v>
      </c>
      <c r="I110">
        <v>24</v>
      </c>
      <c r="J110">
        <v>210</v>
      </c>
      <c r="K110">
        <v>764</v>
      </c>
      <c r="L110">
        <v>714</v>
      </c>
      <c r="M110">
        <v>561</v>
      </c>
      <c r="N110">
        <v>15</v>
      </c>
      <c r="O110">
        <v>1420</v>
      </c>
      <c r="P110">
        <v>76</v>
      </c>
      <c r="Q110">
        <v>39</v>
      </c>
      <c r="R110">
        <v>40</v>
      </c>
      <c r="S110">
        <v>110</v>
      </c>
      <c r="T110">
        <v>116</v>
      </c>
      <c r="U110">
        <v>29</v>
      </c>
      <c r="V110">
        <v>0.245</v>
      </c>
      <c r="W110">
        <f t="shared" si="0"/>
        <v>6</v>
      </c>
    </row>
    <row r="111" spans="1:31" x14ac:dyDescent="0.35">
      <c r="A111">
        <v>2019</v>
      </c>
      <c r="B111" t="s">
        <v>50</v>
      </c>
      <c r="C111">
        <v>2441</v>
      </c>
      <c r="D111">
        <v>5657</v>
      </c>
      <c r="E111">
        <v>6228</v>
      </c>
      <c r="F111">
        <v>1497</v>
      </c>
      <c r="G111">
        <v>981</v>
      </c>
      <c r="H111">
        <v>315</v>
      </c>
      <c r="I111">
        <v>38</v>
      </c>
      <c r="J111">
        <v>163</v>
      </c>
      <c r="K111">
        <v>758</v>
      </c>
      <c r="L111">
        <v>722</v>
      </c>
      <c r="M111">
        <v>425</v>
      </c>
      <c r="N111">
        <v>41</v>
      </c>
      <c r="O111">
        <v>1213</v>
      </c>
      <c r="P111">
        <v>63</v>
      </c>
      <c r="Q111">
        <v>34</v>
      </c>
      <c r="R111">
        <v>47</v>
      </c>
      <c r="S111">
        <v>119</v>
      </c>
      <c r="T111">
        <v>64</v>
      </c>
      <c r="U111">
        <v>29</v>
      </c>
      <c r="V111">
        <v>0.26500000000000001</v>
      </c>
      <c r="W111">
        <f t="shared" si="0"/>
        <v>0</v>
      </c>
    </row>
    <row r="112" spans="1:31" x14ac:dyDescent="0.35">
      <c r="A112">
        <v>2019</v>
      </c>
      <c r="B112" t="s">
        <v>49</v>
      </c>
      <c r="C112">
        <v>2347</v>
      </c>
      <c r="D112">
        <v>5500</v>
      </c>
      <c r="E112">
        <v>6199</v>
      </c>
      <c r="F112">
        <v>1305</v>
      </c>
      <c r="G112">
        <v>784</v>
      </c>
      <c r="H112">
        <v>254</v>
      </c>
      <c r="I112">
        <v>28</v>
      </c>
      <c r="J112">
        <v>239</v>
      </c>
      <c r="K112">
        <v>758</v>
      </c>
      <c r="L112">
        <v>730</v>
      </c>
      <c r="M112">
        <v>588</v>
      </c>
      <c r="N112">
        <v>7</v>
      </c>
      <c r="O112">
        <v>1581</v>
      </c>
      <c r="P112">
        <v>58</v>
      </c>
      <c r="Q112">
        <v>37</v>
      </c>
      <c r="R112">
        <v>14</v>
      </c>
      <c r="S112">
        <v>83</v>
      </c>
      <c r="T112">
        <v>115</v>
      </c>
      <c r="U112">
        <v>47</v>
      </c>
      <c r="V112">
        <v>0.23699999999999999</v>
      </c>
      <c r="W112">
        <f t="shared" si="0"/>
        <v>29</v>
      </c>
    </row>
    <row r="113" spans="1:31" x14ac:dyDescent="0.35">
      <c r="A113">
        <v>2019</v>
      </c>
      <c r="B113" t="s">
        <v>41</v>
      </c>
      <c r="C113">
        <v>2386</v>
      </c>
      <c r="D113">
        <v>5596</v>
      </c>
      <c r="E113">
        <v>6189</v>
      </c>
      <c r="F113">
        <v>1379</v>
      </c>
      <c r="G113">
        <v>889</v>
      </c>
      <c r="H113">
        <v>252</v>
      </c>
      <c r="I113">
        <v>25</v>
      </c>
      <c r="J113">
        <v>213</v>
      </c>
      <c r="K113">
        <v>729</v>
      </c>
      <c r="L113">
        <v>698</v>
      </c>
      <c r="M113">
        <v>462</v>
      </c>
      <c r="N113">
        <v>8</v>
      </c>
      <c r="O113">
        <v>1435</v>
      </c>
      <c r="P113">
        <v>71</v>
      </c>
      <c r="Q113">
        <v>37</v>
      </c>
      <c r="R113">
        <v>22</v>
      </c>
      <c r="S113">
        <v>111</v>
      </c>
      <c r="T113">
        <v>84</v>
      </c>
      <c r="U113">
        <v>30</v>
      </c>
      <c r="V113">
        <v>0.246</v>
      </c>
      <c r="W113">
        <f t="shared" si="0"/>
        <v>3</v>
      </c>
    </row>
    <row r="114" spans="1:31" x14ac:dyDescent="0.35">
      <c r="A114">
        <v>2019</v>
      </c>
      <c r="B114" t="s">
        <v>22</v>
      </c>
      <c r="C114">
        <v>2354</v>
      </c>
      <c r="D114">
        <v>5493</v>
      </c>
      <c r="E114">
        <v>6091</v>
      </c>
      <c r="F114">
        <v>1299</v>
      </c>
      <c r="G114">
        <v>761</v>
      </c>
      <c r="H114">
        <v>270</v>
      </c>
      <c r="I114">
        <v>21</v>
      </c>
      <c r="J114">
        <v>247</v>
      </c>
      <c r="K114">
        <v>726</v>
      </c>
      <c r="L114">
        <v>697</v>
      </c>
      <c r="M114">
        <v>509</v>
      </c>
      <c r="N114">
        <v>10</v>
      </c>
      <c r="O114">
        <v>1514</v>
      </c>
      <c r="P114">
        <v>45</v>
      </c>
      <c r="Q114">
        <v>28</v>
      </c>
      <c r="R114">
        <v>14</v>
      </c>
      <c r="S114">
        <v>107</v>
      </c>
      <c r="T114">
        <v>51</v>
      </c>
      <c r="U114">
        <v>20</v>
      </c>
      <c r="V114">
        <v>0.23599999999999999</v>
      </c>
      <c r="W114">
        <f t="shared" si="0"/>
        <v>18</v>
      </c>
    </row>
    <row r="115" spans="1:31" x14ac:dyDescent="0.35">
      <c r="A115">
        <v>2019</v>
      </c>
      <c r="B115" t="s">
        <v>26</v>
      </c>
      <c r="C115">
        <v>2311</v>
      </c>
      <c r="D115">
        <v>5529</v>
      </c>
      <c r="E115">
        <v>6042</v>
      </c>
      <c r="F115">
        <v>1443</v>
      </c>
      <c r="G115">
        <v>981</v>
      </c>
      <c r="H115">
        <v>260</v>
      </c>
      <c r="I115">
        <v>20</v>
      </c>
      <c r="J115">
        <v>182</v>
      </c>
      <c r="K115">
        <v>708</v>
      </c>
      <c r="L115">
        <v>676</v>
      </c>
      <c r="M115">
        <v>378</v>
      </c>
      <c r="N115">
        <v>13</v>
      </c>
      <c r="O115">
        <v>1549</v>
      </c>
      <c r="P115">
        <v>66</v>
      </c>
      <c r="Q115">
        <v>32</v>
      </c>
      <c r="R115">
        <v>36</v>
      </c>
      <c r="S115">
        <v>114</v>
      </c>
      <c r="T115">
        <v>63</v>
      </c>
      <c r="U115">
        <v>28</v>
      </c>
      <c r="V115">
        <v>0.26100000000000001</v>
      </c>
      <c r="W115">
        <f t="shared" si="0"/>
        <v>7</v>
      </c>
    </row>
    <row r="116" spans="1:31" x14ac:dyDescent="0.35">
      <c r="A116">
        <v>2019</v>
      </c>
      <c r="B116" t="s">
        <v>42</v>
      </c>
      <c r="C116">
        <v>2462</v>
      </c>
      <c r="D116">
        <v>5450</v>
      </c>
      <c r="E116">
        <v>6100</v>
      </c>
      <c r="F116">
        <v>1328</v>
      </c>
      <c r="G116">
        <v>839</v>
      </c>
      <c r="H116">
        <v>235</v>
      </c>
      <c r="I116">
        <v>27</v>
      </c>
      <c r="J116">
        <v>227</v>
      </c>
      <c r="K116">
        <v>701</v>
      </c>
      <c r="L116">
        <v>679</v>
      </c>
      <c r="M116">
        <v>492</v>
      </c>
      <c r="N116">
        <v>25</v>
      </c>
      <c r="O116">
        <v>1436</v>
      </c>
      <c r="P116">
        <v>89</v>
      </c>
      <c r="Q116">
        <v>33</v>
      </c>
      <c r="R116">
        <v>30</v>
      </c>
      <c r="S116">
        <v>111</v>
      </c>
      <c r="T116">
        <v>80</v>
      </c>
      <c r="U116">
        <v>38</v>
      </c>
      <c r="V116">
        <v>0.24399999999999999</v>
      </c>
      <c r="W116">
        <f t="shared" si="0"/>
        <v>10</v>
      </c>
    </row>
    <row r="117" spans="1:31" x14ac:dyDescent="0.35">
      <c r="A117">
        <v>2019</v>
      </c>
      <c r="B117" t="s">
        <v>35</v>
      </c>
      <c r="C117">
        <v>2269</v>
      </c>
      <c r="D117">
        <v>5496</v>
      </c>
      <c r="E117">
        <v>6080</v>
      </c>
      <c r="F117">
        <v>1356</v>
      </c>
      <c r="G117">
        <v>873</v>
      </c>
      <c r="H117">
        <v>281</v>
      </c>
      <c r="I117">
        <v>40</v>
      </c>
      <c r="J117">
        <v>162</v>
      </c>
      <c r="K117">
        <v>691</v>
      </c>
      <c r="L117">
        <v>655</v>
      </c>
      <c r="M117">
        <v>456</v>
      </c>
      <c r="N117">
        <v>17</v>
      </c>
      <c r="O117">
        <v>1405</v>
      </c>
      <c r="P117">
        <v>59</v>
      </c>
      <c r="Q117">
        <v>42</v>
      </c>
      <c r="R117">
        <v>24</v>
      </c>
      <c r="S117">
        <v>113</v>
      </c>
      <c r="T117">
        <v>117</v>
      </c>
      <c r="U117">
        <v>39</v>
      </c>
      <c r="V117">
        <v>0.247</v>
      </c>
      <c r="W117">
        <f t="shared" si="0"/>
        <v>9</v>
      </c>
    </row>
    <row r="118" spans="1:31" x14ac:dyDescent="0.35">
      <c r="A118">
        <v>2019</v>
      </c>
      <c r="B118" t="s">
        <v>37</v>
      </c>
      <c r="C118">
        <v>2413</v>
      </c>
      <c r="D118">
        <v>5391</v>
      </c>
      <c r="E118">
        <v>6019</v>
      </c>
      <c r="F118">
        <v>1281</v>
      </c>
      <c r="G118">
        <v>814</v>
      </c>
      <c r="H118">
        <v>224</v>
      </c>
      <c r="I118">
        <v>24</v>
      </c>
      <c r="J118">
        <v>219</v>
      </c>
      <c r="K118">
        <v>682</v>
      </c>
      <c r="L118">
        <v>652</v>
      </c>
      <c r="M118">
        <v>504</v>
      </c>
      <c r="N118">
        <v>19</v>
      </c>
      <c r="O118">
        <v>1581</v>
      </c>
      <c r="P118">
        <v>55</v>
      </c>
      <c r="Q118">
        <v>31</v>
      </c>
      <c r="R118">
        <v>37</v>
      </c>
      <c r="S118">
        <v>120</v>
      </c>
      <c r="T118">
        <v>70</v>
      </c>
      <c r="U118">
        <v>37</v>
      </c>
      <c r="V118">
        <v>0.23799999999999999</v>
      </c>
      <c r="W118">
        <f t="shared" si="0"/>
        <v>4</v>
      </c>
    </row>
    <row r="119" spans="1:31" x14ac:dyDescent="0.35">
      <c r="A119">
        <v>2019</v>
      </c>
      <c r="B119" t="s">
        <v>44</v>
      </c>
      <c r="C119">
        <v>2493</v>
      </c>
      <c r="D119">
        <v>5579</v>
      </c>
      <c r="E119">
        <v>6170</v>
      </c>
      <c r="F119">
        <v>1332</v>
      </c>
      <c r="G119">
        <v>839</v>
      </c>
      <c r="H119">
        <v>300</v>
      </c>
      <c r="I119">
        <v>26</v>
      </c>
      <c r="J119">
        <v>167</v>
      </c>
      <c r="K119">
        <v>678</v>
      </c>
      <c r="L119">
        <v>655</v>
      </c>
      <c r="M119">
        <v>475</v>
      </c>
      <c r="N119">
        <v>26</v>
      </c>
      <c r="O119">
        <v>1435</v>
      </c>
      <c r="P119">
        <v>50</v>
      </c>
      <c r="Q119">
        <v>42</v>
      </c>
      <c r="R119">
        <v>24</v>
      </c>
      <c r="S119">
        <v>111</v>
      </c>
      <c r="T119">
        <v>47</v>
      </c>
      <c r="U119">
        <v>28</v>
      </c>
      <c r="V119">
        <v>0.23899999999999999</v>
      </c>
      <c r="W119">
        <f t="shared" si="0"/>
        <v>63</v>
      </c>
    </row>
    <row r="120" spans="1:31" x14ac:dyDescent="0.35">
      <c r="A120">
        <v>2019</v>
      </c>
      <c r="B120" t="s">
        <v>48</v>
      </c>
      <c r="C120">
        <v>2402</v>
      </c>
      <c r="D120">
        <v>5512</v>
      </c>
      <c r="E120">
        <v>6045</v>
      </c>
      <c r="F120">
        <v>1326</v>
      </c>
      <c r="G120">
        <v>897</v>
      </c>
      <c r="H120">
        <v>265</v>
      </c>
      <c r="I120">
        <v>18</v>
      </c>
      <c r="J120">
        <v>146</v>
      </c>
      <c r="K120">
        <v>615</v>
      </c>
      <c r="L120">
        <v>593</v>
      </c>
      <c r="M120">
        <v>395</v>
      </c>
      <c r="N120">
        <v>16</v>
      </c>
      <c r="O120">
        <v>1469</v>
      </c>
      <c r="P120">
        <v>73</v>
      </c>
      <c r="Q120">
        <v>33</v>
      </c>
      <c r="R120">
        <v>31</v>
      </c>
      <c r="S120">
        <v>139</v>
      </c>
      <c r="T120">
        <v>55</v>
      </c>
      <c r="U120">
        <v>30</v>
      </c>
      <c r="V120">
        <v>0.24099999999999999</v>
      </c>
      <c r="W120">
        <f t="shared" si="0"/>
        <v>33</v>
      </c>
    </row>
    <row r="121" spans="1:31" x14ac:dyDescent="0.35">
      <c r="A121">
        <v>2019</v>
      </c>
      <c r="B121" t="s">
        <v>46</v>
      </c>
      <c r="C121">
        <v>2316</v>
      </c>
      <c r="D121">
        <v>5549</v>
      </c>
      <c r="E121">
        <v>6039</v>
      </c>
      <c r="F121">
        <v>1333</v>
      </c>
      <c r="G121">
        <v>851</v>
      </c>
      <c r="H121">
        <v>292</v>
      </c>
      <c r="I121">
        <v>41</v>
      </c>
      <c r="J121">
        <v>149</v>
      </c>
      <c r="K121">
        <v>582</v>
      </c>
      <c r="L121">
        <v>556</v>
      </c>
      <c r="M121">
        <v>391</v>
      </c>
      <c r="N121">
        <v>14</v>
      </c>
      <c r="O121">
        <v>1595</v>
      </c>
      <c r="P121">
        <v>48</v>
      </c>
      <c r="Q121">
        <v>42</v>
      </c>
      <c r="R121">
        <v>9</v>
      </c>
      <c r="S121">
        <v>108</v>
      </c>
      <c r="T121">
        <v>57</v>
      </c>
      <c r="U121">
        <v>20</v>
      </c>
      <c r="V121">
        <v>0.24</v>
      </c>
    </row>
    <row r="122" spans="1:31" x14ac:dyDescent="0.35">
      <c r="A122">
        <v>2018</v>
      </c>
      <c r="B122" t="s">
        <v>24</v>
      </c>
      <c r="C122">
        <v>2345</v>
      </c>
      <c r="D122">
        <v>5623</v>
      </c>
      <c r="E122">
        <v>6302</v>
      </c>
      <c r="F122">
        <v>1509</v>
      </c>
      <c r="G122">
        <v>915</v>
      </c>
      <c r="H122">
        <v>355</v>
      </c>
      <c r="I122">
        <v>31</v>
      </c>
      <c r="J122">
        <v>208</v>
      </c>
      <c r="K122">
        <v>876</v>
      </c>
      <c r="L122">
        <v>829</v>
      </c>
      <c r="M122">
        <v>569</v>
      </c>
      <c r="N122">
        <v>38</v>
      </c>
      <c r="O122">
        <v>1253</v>
      </c>
      <c r="P122">
        <v>55</v>
      </c>
      <c r="Q122">
        <v>48</v>
      </c>
      <c r="R122">
        <v>7</v>
      </c>
      <c r="S122">
        <v>130</v>
      </c>
      <c r="T122">
        <v>125</v>
      </c>
      <c r="U122">
        <v>31</v>
      </c>
      <c r="V122">
        <v>0.26800000000000002</v>
      </c>
      <c r="W122">
        <f>K122-K123</f>
        <v>25</v>
      </c>
      <c r="AA122" s="1" t="s">
        <v>60</v>
      </c>
      <c r="AB122" s="1"/>
      <c r="AC122" s="1"/>
      <c r="AD122" s="1"/>
      <c r="AE122" s="1"/>
    </row>
    <row r="123" spans="1:31" x14ac:dyDescent="0.35">
      <c r="A123">
        <v>2018</v>
      </c>
      <c r="B123" t="s">
        <v>36</v>
      </c>
      <c r="C123">
        <v>2269</v>
      </c>
      <c r="D123">
        <v>5515</v>
      </c>
      <c r="E123">
        <v>6271</v>
      </c>
      <c r="F123">
        <v>1374</v>
      </c>
      <c r="G123">
        <v>815</v>
      </c>
      <c r="H123">
        <v>269</v>
      </c>
      <c r="I123">
        <v>23</v>
      </c>
      <c r="J123">
        <v>267</v>
      </c>
      <c r="K123">
        <v>851</v>
      </c>
      <c r="L123">
        <v>821</v>
      </c>
      <c r="M123">
        <v>625</v>
      </c>
      <c r="N123">
        <v>21</v>
      </c>
      <c r="O123">
        <v>1421</v>
      </c>
      <c r="P123">
        <v>62</v>
      </c>
      <c r="Q123">
        <v>59</v>
      </c>
      <c r="R123">
        <v>10</v>
      </c>
      <c r="S123">
        <v>107</v>
      </c>
      <c r="T123">
        <v>63</v>
      </c>
      <c r="U123">
        <v>21</v>
      </c>
      <c r="V123">
        <v>0.249</v>
      </c>
      <c r="W123">
        <f t="shared" ref="W123:W151" si="1">K123-K124</f>
        <v>33</v>
      </c>
      <c r="AB123" t="s">
        <v>56</v>
      </c>
      <c r="AC123" t="s">
        <v>57</v>
      </c>
      <c r="AD123" t="s">
        <v>71</v>
      </c>
      <c r="AE123" t="s">
        <v>59</v>
      </c>
    </row>
    <row r="124" spans="1:31" x14ac:dyDescent="0.35">
      <c r="A124">
        <v>2018</v>
      </c>
      <c r="B124" t="s">
        <v>28</v>
      </c>
      <c r="C124">
        <v>2413</v>
      </c>
      <c r="D124">
        <v>5595</v>
      </c>
      <c r="E124">
        <v>6300</v>
      </c>
      <c r="F124">
        <v>1447</v>
      </c>
      <c r="G124">
        <v>915</v>
      </c>
      <c r="H124">
        <v>297</v>
      </c>
      <c r="I124">
        <v>19</v>
      </c>
      <c r="J124">
        <v>216</v>
      </c>
      <c r="K124">
        <v>818</v>
      </c>
      <c r="L124">
        <v>786</v>
      </c>
      <c r="M124">
        <v>554</v>
      </c>
      <c r="N124">
        <v>32</v>
      </c>
      <c r="O124">
        <v>1189</v>
      </c>
      <c r="P124">
        <v>80</v>
      </c>
      <c r="Q124">
        <v>44</v>
      </c>
      <c r="R124">
        <v>25</v>
      </c>
      <c r="S124">
        <v>98</v>
      </c>
      <c r="T124">
        <v>135</v>
      </c>
      <c r="U124">
        <v>36</v>
      </c>
      <c r="V124">
        <v>0.25900000000000001</v>
      </c>
      <c r="W124">
        <f t="shared" si="1"/>
        <v>5</v>
      </c>
      <c r="AA124" t="s">
        <v>53</v>
      </c>
      <c r="AB124">
        <f>AVERAGE(W122:W150)</f>
        <v>9.8965517241379306</v>
      </c>
      <c r="AC124">
        <f>MEDIAN(W122:W150)</f>
        <v>8</v>
      </c>
      <c r="AD124" s="2">
        <f>(MAX(K122:K150)-MIN(K122:K150))/30</f>
        <v>9.1</v>
      </c>
      <c r="AE124" s="2">
        <f>_xlfn.STDEV.S(W122:W150)</f>
        <v>7.9926074218001464</v>
      </c>
    </row>
    <row r="125" spans="1:31" x14ac:dyDescent="0.35">
      <c r="A125">
        <v>2018</v>
      </c>
      <c r="B125" t="s">
        <v>51</v>
      </c>
      <c r="C125">
        <v>2403</v>
      </c>
      <c r="D125">
        <v>5579</v>
      </c>
      <c r="E125">
        <v>6255</v>
      </c>
      <c r="F125">
        <v>1407</v>
      </c>
      <c r="G125">
        <v>838</v>
      </c>
      <c r="H125">
        <v>322</v>
      </c>
      <c r="I125">
        <v>20</v>
      </c>
      <c r="J125">
        <v>227</v>
      </c>
      <c r="K125">
        <v>813</v>
      </c>
      <c r="L125">
        <v>778</v>
      </c>
      <c r="M125">
        <v>550</v>
      </c>
      <c r="N125">
        <v>18</v>
      </c>
      <c r="O125">
        <v>1381</v>
      </c>
      <c r="P125">
        <v>76</v>
      </c>
      <c r="Q125">
        <v>44</v>
      </c>
      <c r="R125">
        <v>6</v>
      </c>
      <c r="S125">
        <v>136</v>
      </c>
      <c r="T125">
        <v>35</v>
      </c>
      <c r="U125">
        <v>21</v>
      </c>
      <c r="V125">
        <v>0.252</v>
      </c>
      <c r="W125">
        <f t="shared" si="1"/>
        <v>9</v>
      </c>
      <c r="AA125" t="s">
        <v>54</v>
      </c>
      <c r="AB125">
        <f>AVERAGE(W122:W131)</f>
        <v>11.7</v>
      </c>
      <c r="AC125">
        <f>MEDIAN(W122:W131)</f>
        <v>9</v>
      </c>
      <c r="AD125" s="2"/>
      <c r="AE125" s="2">
        <f>_xlfn.STDEV.S(W122:W131)</f>
        <v>10.403525043625036</v>
      </c>
    </row>
    <row r="126" spans="1:31" x14ac:dyDescent="0.35">
      <c r="A126">
        <v>2018</v>
      </c>
      <c r="B126" t="s">
        <v>25</v>
      </c>
      <c r="C126">
        <v>2574</v>
      </c>
      <c r="D126">
        <v>5572</v>
      </c>
      <c r="E126">
        <v>6358</v>
      </c>
      <c r="F126">
        <v>1394</v>
      </c>
      <c r="G126">
        <v>830</v>
      </c>
      <c r="H126">
        <v>296</v>
      </c>
      <c r="I126">
        <v>33</v>
      </c>
      <c r="J126">
        <v>235</v>
      </c>
      <c r="K126">
        <v>804</v>
      </c>
      <c r="L126">
        <v>756</v>
      </c>
      <c r="M126">
        <v>647</v>
      </c>
      <c r="N126">
        <v>47</v>
      </c>
      <c r="O126">
        <v>1436</v>
      </c>
      <c r="P126">
        <v>61</v>
      </c>
      <c r="Q126">
        <v>39</v>
      </c>
      <c r="R126">
        <v>39</v>
      </c>
      <c r="S126">
        <v>119</v>
      </c>
      <c r="T126">
        <v>75</v>
      </c>
      <c r="U126">
        <v>24</v>
      </c>
      <c r="V126">
        <v>0.25</v>
      </c>
      <c r="W126">
        <f t="shared" si="1"/>
        <v>7</v>
      </c>
      <c r="AA126" t="s">
        <v>55</v>
      </c>
      <c r="AB126" s="2">
        <f>AVERAGE(W122:W136)</f>
        <v>10.666666666666666</v>
      </c>
      <c r="AC126">
        <f>MEDIAN(W122:W136)</f>
        <v>9</v>
      </c>
      <c r="AD126" s="2"/>
      <c r="AE126" s="2">
        <f>_xlfn.STDEV.S(W122:W136)</f>
        <v>9.2556289179432127</v>
      </c>
    </row>
    <row r="127" spans="1:31" x14ac:dyDescent="0.35">
      <c r="A127">
        <v>2018</v>
      </c>
      <c r="B127" t="s">
        <v>33</v>
      </c>
      <c r="C127">
        <v>2348</v>
      </c>
      <c r="D127">
        <v>5453</v>
      </c>
      <c r="E127">
        <v>6146</v>
      </c>
      <c r="F127">
        <v>1390</v>
      </c>
      <c r="G127">
        <v>889</v>
      </c>
      <c r="H127">
        <v>278</v>
      </c>
      <c r="I127">
        <v>18</v>
      </c>
      <c r="J127">
        <v>205</v>
      </c>
      <c r="K127">
        <v>797</v>
      </c>
      <c r="L127">
        <v>763</v>
      </c>
      <c r="M127">
        <v>565</v>
      </c>
      <c r="N127">
        <v>19</v>
      </c>
      <c r="O127">
        <v>1197</v>
      </c>
      <c r="P127">
        <v>61</v>
      </c>
      <c r="Q127">
        <v>45</v>
      </c>
      <c r="R127">
        <v>14</v>
      </c>
      <c r="S127">
        <v>156</v>
      </c>
      <c r="T127">
        <v>71</v>
      </c>
      <c r="U127">
        <v>26</v>
      </c>
      <c r="V127">
        <v>0.255</v>
      </c>
      <c r="W127">
        <f t="shared" si="1"/>
        <v>17</v>
      </c>
    </row>
    <row r="128" spans="1:31" x14ac:dyDescent="0.35">
      <c r="A128">
        <v>2018</v>
      </c>
      <c r="B128" t="s">
        <v>27</v>
      </c>
      <c r="C128">
        <v>2368</v>
      </c>
      <c r="D128">
        <v>5541</v>
      </c>
      <c r="E128">
        <v>6178</v>
      </c>
      <c r="F128">
        <v>1418</v>
      </c>
      <c r="G128">
        <v>886</v>
      </c>
      <c r="H128">
        <v>280</v>
      </c>
      <c r="I128">
        <v>42</v>
      </c>
      <c r="J128">
        <v>210</v>
      </c>
      <c r="K128">
        <v>780</v>
      </c>
      <c r="L128">
        <v>748</v>
      </c>
      <c r="M128">
        <v>507</v>
      </c>
      <c r="N128">
        <v>38</v>
      </c>
      <c r="O128">
        <v>1397</v>
      </c>
      <c r="P128">
        <v>51</v>
      </c>
      <c r="Q128">
        <v>37</v>
      </c>
      <c r="R128">
        <v>42</v>
      </c>
      <c r="S128">
        <v>114</v>
      </c>
      <c r="T128">
        <v>95</v>
      </c>
      <c r="U128">
        <v>33</v>
      </c>
      <c r="V128">
        <v>0.25600000000000001</v>
      </c>
      <c r="W128">
        <f t="shared" si="1"/>
        <v>9</v>
      </c>
      <c r="AA128" s="1" t="s">
        <v>61</v>
      </c>
      <c r="AB128" s="1"/>
      <c r="AC128" s="1"/>
      <c r="AD128" s="1"/>
      <c r="AE128" s="1"/>
    </row>
    <row r="129" spans="1:31" x14ac:dyDescent="0.35">
      <c r="A129">
        <v>2018</v>
      </c>
      <c r="B129" t="s">
        <v>32</v>
      </c>
      <c r="C129">
        <v>2441</v>
      </c>
      <c r="D129">
        <v>5517</v>
      </c>
      <c r="E129">
        <v>6288</v>
      </c>
      <c r="F129">
        <v>1402</v>
      </c>
      <c r="G129">
        <v>902</v>
      </c>
      <c r="H129">
        <v>284</v>
      </c>
      <c r="I129">
        <v>25</v>
      </c>
      <c r="J129">
        <v>191</v>
      </c>
      <c r="K129">
        <v>771</v>
      </c>
      <c r="L129">
        <v>737</v>
      </c>
      <c r="M129">
        <v>631</v>
      </c>
      <c r="N129">
        <v>56</v>
      </c>
      <c r="O129">
        <v>1289</v>
      </c>
      <c r="P129">
        <v>59</v>
      </c>
      <c r="Q129">
        <v>40</v>
      </c>
      <c r="R129">
        <v>41</v>
      </c>
      <c r="S129">
        <v>104</v>
      </c>
      <c r="T129">
        <v>119</v>
      </c>
      <c r="U129">
        <v>33</v>
      </c>
      <c r="V129">
        <v>0.254</v>
      </c>
      <c r="W129">
        <f t="shared" si="1"/>
        <v>10</v>
      </c>
      <c r="AA129" t="s">
        <v>53</v>
      </c>
      <c r="AB129" s="4">
        <f>AVERAGE($K122:$K151)</f>
        <v>721</v>
      </c>
      <c r="AC129" s="3">
        <f>MEDIAN($K122:$K151)</f>
        <v>718.5</v>
      </c>
      <c r="AD129" s="2"/>
      <c r="AE129" s="2">
        <f>_xlfn.STDEV.S($K122:$K151)</f>
        <v>75.026891730622964</v>
      </c>
    </row>
    <row r="130" spans="1:31" x14ac:dyDescent="0.35">
      <c r="A130">
        <v>2018</v>
      </c>
      <c r="B130" t="s">
        <v>40</v>
      </c>
      <c r="C130">
        <v>2490</v>
      </c>
      <c r="D130">
        <v>5624</v>
      </c>
      <c r="E130">
        <v>6369</v>
      </c>
      <c r="F130">
        <v>1453</v>
      </c>
      <c r="G130">
        <v>966</v>
      </c>
      <c r="H130">
        <v>286</v>
      </c>
      <c r="I130">
        <v>34</v>
      </c>
      <c r="J130">
        <v>167</v>
      </c>
      <c r="K130">
        <v>761</v>
      </c>
      <c r="L130">
        <v>722</v>
      </c>
      <c r="M130">
        <v>576</v>
      </c>
      <c r="N130">
        <v>67</v>
      </c>
      <c r="O130">
        <v>1388</v>
      </c>
      <c r="P130">
        <v>78</v>
      </c>
      <c r="Q130">
        <v>46</v>
      </c>
      <c r="R130">
        <v>40</v>
      </c>
      <c r="S130">
        <v>107</v>
      </c>
      <c r="T130">
        <v>66</v>
      </c>
      <c r="U130">
        <v>38</v>
      </c>
      <c r="V130">
        <v>0.25800000000000001</v>
      </c>
      <c r="W130">
        <f t="shared" si="1"/>
        <v>2</v>
      </c>
      <c r="AA130" t="s">
        <v>54</v>
      </c>
      <c r="AB130" s="4">
        <f>AVERAGE($K122:$K131)</f>
        <v>803</v>
      </c>
      <c r="AC130" s="3">
        <f>MEDIAN($K122:$K131)</f>
        <v>800.5</v>
      </c>
      <c r="AD130" s="2"/>
      <c r="AE130" s="2">
        <f>_xlfn.STDEV.S($K122:$K131)</f>
        <v>38.366652186501753</v>
      </c>
    </row>
    <row r="131" spans="1:31" x14ac:dyDescent="0.35">
      <c r="A131">
        <v>2018</v>
      </c>
      <c r="B131" t="s">
        <v>30</v>
      </c>
      <c r="C131">
        <v>2377</v>
      </c>
      <c r="D131">
        <v>5582</v>
      </c>
      <c r="E131">
        <v>6251</v>
      </c>
      <c r="F131">
        <v>1433</v>
      </c>
      <c r="G131">
        <v>915</v>
      </c>
      <c r="H131">
        <v>314</v>
      </c>
      <c r="I131">
        <v>29</v>
      </c>
      <c r="J131">
        <v>175</v>
      </c>
      <c r="K131">
        <v>759</v>
      </c>
      <c r="L131">
        <v>717</v>
      </c>
      <c r="M131">
        <v>511</v>
      </c>
      <c r="N131">
        <v>53</v>
      </c>
      <c r="O131">
        <v>1290</v>
      </c>
      <c r="P131">
        <v>66</v>
      </c>
      <c r="Q131">
        <v>43</v>
      </c>
      <c r="R131">
        <v>49</v>
      </c>
      <c r="S131">
        <v>99</v>
      </c>
      <c r="T131">
        <v>90</v>
      </c>
      <c r="U131">
        <v>36</v>
      </c>
      <c r="V131">
        <v>0.25700000000000001</v>
      </c>
      <c r="W131">
        <f t="shared" si="1"/>
        <v>0</v>
      </c>
      <c r="AA131" t="s">
        <v>55</v>
      </c>
      <c r="AB131" s="2">
        <f>AVERAGE($K122:$K136)</f>
        <v>782.6</v>
      </c>
      <c r="AC131" s="3">
        <f>MEDIAN($K122:$K136)</f>
        <v>771</v>
      </c>
      <c r="AD131" s="2"/>
      <c r="AE131" s="2">
        <f>_xlfn.STDEV.S($K122:$K136)</f>
        <v>43.627972678088078</v>
      </c>
    </row>
    <row r="132" spans="1:31" x14ac:dyDescent="0.35">
      <c r="A132">
        <v>2018</v>
      </c>
      <c r="B132" t="s">
        <v>31</v>
      </c>
      <c r="C132">
        <v>2464</v>
      </c>
      <c r="D132">
        <v>5498</v>
      </c>
      <c r="E132">
        <v>6200</v>
      </c>
      <c r="F132">
        <v>1369</v>
      </c>
      <c r="G132">
        <v>907</v>
      </c>
      <c r="H132">
        <v>248</v>
      </c>
      <c r="I132">
        <v>9</v>
      </c>
      <c r="J132">
        <v>205</v>
      </c>
      <c r="K132">
        <v>759</v>
      </c>
      <c r="L132">
        <v>725</v>
      </c>
      <c r="M132">
        <v>525</v>
      </c>
      <c r="N132">
        <v>40</v>
      </c>
      <c r="O132">
        <v>1380</v>
      </c>
      <c r="P132">
        <v>80</v>
      </c>
      <c r="Q132">
        <v>48</v>
      </c>
      <c r="R132">
        <v>46</v>
      </c>
      <c r="S132">
        <v>92</v>
      </c>
      <c r="T132">
        <v>63</v>
      </c>
      <c r="U132">
        <v>32</v>
      </c>
      <c r="V132">
        <v>0.249</v>
      </c>
      <c r="W132">
        <f t="shared" si="1"/>
        <v>5</v>
      </c>
    </row>
    <row r="133" spans="1:31" x14ac:dyDescent="0.35">
      <c r="A133">
        <v>2018</v>
      </c>
      <c r="B133" t="s">
        <v>43</v>
      </c>
      <c r="C133">
        <v>2496</v>
      </c>
      <c r="D133">
        <v>5542</v>
      </c>
      <c r="E133">
        <v>6210</v>
      </c>
      <c r="F133">
        <v>1398</v>
      </c>
      <c r="G133">
        <v>904</v>
      </c>
      <c r="H133">
        <v>252</v>
      </c>
      <c r="I133">
        <v>24</v>
      </c>
      <c r="J133">
        <v>218</v>
      </c>
      <c r="K133">
        <v>754</v>
      </c>
      <c r="L133">
        <v>711</v>
      </c>
      <c r="M133">
        <v>537</v>
      </c>
      <c r="N133">
        <v>32</v>
      </c>
      <c r="O133">
        <v>1458</v>
      </c>
      <c r="P133">
        <v>58</v>
      </c>
      <c r="Q133">
        <v>41</v>
      </c>
      <c r="R133">
        <v>29</v>
      </c>
      <c r="S133">
        <v>128</v>
      </c>
      <c r="T133">
        <v>124</v>
      </c>
      <c r="U133">
        <v>32</v>
      </c>
      <c r="V133">
        <v>0.252</v>
      </c>
      <c r="W133">
        <f t="shared" si="1"/>
        <v>16</v>
      </c>
    </row>
    <row r="134" spans="1:31" x14ac:dyDescent="0.35">
      <c r="A134">
        <v>2018</v>
      </c>
      <c r="B134" t="s">
        <v>34</v>
      </c>
      <c r="C134">
        <v>2351</v>
      </c>
      <c r="D134">
        <v>5526</v>
      </c>
      <c r="E134">
        <v>6154</v>
      </c>
      <c r="F134">
        <v>1379</v>
      </c>
      <c r="G134">
        <v>874</v>
      </c>
      <c r="H134">
        <v>317</v>
      </c>
      <c r="I134">
        <v>22</v>
      </c>
      <c r="J134">
        <v>166</v>
      </c>
      <c r="K134">
        <v>738</v>
      </c>
      <c r="L134">
        <v>704</v>
      </c>
      <c r="M134">
        <v>534</v>
      </c>
      <c r="N134">
        <v>25</v>
      </c>
      <c r="O134">
        <v>1328</v>
      </c>
      <c r="P134">
        <v>37</v>
      </c>
      <c r="Q134">
        <v>38</v>
      </c>
      <c r="R134">
        <v>19</v>
      </c>
      <c r="S134">
        <v>89</v>
      </c>
      <c r="T134">
        <v>47</v>
      </c>
      <c r="U134">
        <v>27</v>
      </c>
      <c r="V134">
        <v>0.25</v>
      </c>
      <c r="W134">
        <f t="shared" si="1"/>
        <v>1</v>
      </c>
    </row>
    <row r="135" spans="1:31" x14ac:dyDescent="0.35">
      <c r="A135">
        <v>2018</v>
      </c>
      <c r="B135" t="s">
        <v>39</v>
      </c>
      <c r="C135">
        <v>2300</v>
      </c>
      <c r="D135">
        <v>5453</v>
      </c>
      <c r="E135">
        <v>6163</v>
      </c>
      <c r="F135">
        <v>1308</v>
      </c>
      <c r="G135">
        <v>824</v>
      </c>
      <c r="H135">
        <v>266</v>
      </c>
      <c r="I135">
        <v>24</v>
      </c>
      <c r="J135">
        <v>194</v>
      </c>
      <c r="K135">
        <v>737</v>
      </c>
      <c r="L135">
        <v>696</v>
      </c>
      <c r="M135">
        <v>555</v>
      </c>
      <c r="N135">
        <v>16</v>
      </c>
      <c r="O135">
        <v>1484</v>
      </c>
      <c r="P135">
        <v>88</v>
      </c>
      <c r="Q135">
        <v>34</v>
      </c>
      <c r="R135">
        <v>33</v>
      </c>
      <c r="S135">
        <v>104</v>
      </c>
      <c r="T135">
        <v>74</v>
      </c>
      <c r="U135">
        <v>35</v>
      </c>
      <c r="V135">
        <v>0.24</v>
      </c>
      <c r="W135">
        <f t="shared" si="1"/>
        <v>16</v>
      </c>
    </row>
    <row r="136" spans="1:31" x14ac:dyDescent="0.35">
      <c r="A136">
        <v>2018</v>
      </c>
      <c r="B136" t="s">
        <v>45</v>
      </c>
      <c r="C136">
        <v>2467</v>
      </c>
      <c r="D136">
        <v>5472</v>
      </c>
      <c r="E136">
        <v>6108</v>
      </c>
      <c r="F136">
        <v>1323</v>
      </c>
      <c r="G136">
        <v>837</v>
      </c>
      <c r="H136">
        <v>249</v>
      </c>
      <c r="I136">
        <v>23</v>
      </c>
      <c r="J136">
        <v>214</v>
      </c>
      <c r="K136">
        <v>721</v>
      </c>
      <c r="L136">
        <v>690</v>
      </c>
      <c r="M136">
        <v>514</v>
      </c>
      <c r="N136">
        <v>38</v>
      </c>
      <c r="O136">
        <v>1300</v>
      </c>
      <c r="P136">
        <v>73</v>
      </c>
      <c r="Q136">
        <v>39</v>
      </c>
      <c r="R136">
        <v>7</v>
      </c>
      <c r="S136">
        <v>111</v>
      </c>
      <c r="T136">
        <v>89</v>
      </c>
      <c r="U136">
        <v>22</v>
      </c>
      <c r="V136">
        <v>0.24199999999999999</v>
      </c>
      <c r="W136">
        <f t="shared" si="1"/>
        <v>5</v>
      </c>
    </row>
    <row r="137" spans="1:31" x14ac:dyDescent="0.35">
      <c r="A137">
        <v>2018</v>
      </c>
      <c r="B137" t="s">
        <v>38</v>
      </c>
      <c r="C137">
        <v>2371</v>
      </c>
      <c r="D137">
        <v>5475</v>
      </c>
      <c r="E137">
        <v>6195</v>
      </c>
      <c r="F137">
        <v>1415</v>
      </c>
      <c r="G137">
        <v>948</v>
      </c>
      <c r="H137">
        <v>274</v>
      </c>
      <c r="I137">
        <v>43</v>
      </c>
      <c r="J137">
        <v>150</v>
      </c>
      <c r="K137">
        <v>716</v>
      </c>
      <c r="L137">
        <v>664</v>
      </c>
      <c r="M137">
        <v>540</v>
      </c>
      <c r="N137">
        <v>17</v>
      </c>
      <c r="O137">
        <v>1388</v>
      </c>
      <c r="P137">
        <v>101</v>
      </c>
      <c r="Q137">
        <v>50</v>
      </c>
      <c r="R137">
        <v>28</v>
      </c>
      <c r="S137">
        <v>122</v>
      </c>
      <c r="T137">
        <v>128</v>
      </c>
      <c r="U137">
        <v>51</v>
      </c>
      <c r="V137">
        <v>0.25800000000000001</v>
      </c>
      <c r="W137">
        <f t="shared" si="1"/>
        <v>7</v>
      </c>
    </row>
    <row r="138" spans="1:31" x14ac:dyDescent="0.35">
      <c r="A138">
        <v>2018</v>
      </c>
      <c r="B138" t="s">
        <v>22</v>
      </c>
      <c r="C138">
        <v>2435</v>
      </c>
      <c r="D138">
        <v>5477</v>
      </c>
      <c r="E138">
        <v>6076</v>
      </c>
      <c r="F138">
        <v>1336</v>
      </c>
      <c r="G138">
        <v>783</v>
      </c>
      <c r="H138">
        <v>320</v>
      </c>
      <c r="I138">
        <v>16</v>
      </c>
      <c r="J138">
        <v>217</v>
      </c>
      <c r="K138">
        <v>709</v>
      </c>
      <c r="L138">
        <v>680</v>
      </c>
      <c r="M138">
        <v>499</v>
      </c>
      <c r="N138">
        <v>15</v>
      </c>
      <c r="O138">
        <v>1387</v>
      </c>
      <c r="P138">
        <v>58</v>
      </c>
      <c r="Q138">
        <v>37</v>
      </c>
      <c r="R138">
        <v>5</v>
      </c>
      <c r="S138">
        <v>118</v>
      </c>
      <c r="T138">
        <v>47</v>
      </c>
      <c r="U138">
        <v>30</v>
      </c>
      <c r="V138">
        <v>0.24399999999999999</v>
      </c>
      <c r="W138">
        <f t="shared" si="1"/>
        <v>13</v>
      </c>
    </row>
    <row r="139" spans="1:31" x14ac:dyDescent="0.35">
      <c r="A139">
        <v>2018</v>
      </c>
      <c r="B139" t="s">
        <v>42</v>
      </c>
      <c r="C139">
        <v>2402</v>
      </c>
      <c r="D139">
        <v>5532</v>
      </c>
      <c r="E139">
        <v>6240</v>
      </c>
      <c r="F139">
        <v>1404</v>
      </c>
      <c r="G139">
        <v>956</v>
      </c>
      <c r="H139">
        <v>251</v>
      </c>
      <c r="I139">
        <v>25</v>
      </c>
      <c r="J139">
        <v>172</v>
      </c>
      <c r="K139">
        <v>696</v>
      </c>
      <c r="L139">
        <v>665</v>
      </c>
      <c r="M139">
        <v>559</v>
      </c>
      <c r="N139">
        <v>35</v>
      </c>
      <c r="O139">
        <v>1376</v>
      </c>
      <c r="P139">
        <v>65</v>
      </c>
      <c r="Q139">
        <v>35</v>
      </c>
      <c r="R139">
        <v>49</v>
      </c>
      <c r="S139">
        <v>128</v>
      </c>
      <c r="T139">
        <v>77</v>
      </c>
      <c r="U139">
        <v>33</v>
      </c>
      <c r="V139">
        <v>0.254</v>
      </c>
      <c r="W139">
        <f t="shared" si="1"/>
        <v>3</v>
      </c>
    </row>
    <row r="140" spans="1:31" x14ac:dyDescent="0.35">
      <c r="A140">
        <v>2018</v>
      </c>
      <c r="B140" t="s">
        <v>47</v>
      </c>
      <c r="C140">
        <v>2409</v>
      </c>
      <c r="D140">
        <v>5460</v>
      </c>
      <c r="E140">
        <v>6157</v>
      </c>
      <c r="F140">
        <v>1283</v>
      </c>
      <c r="G140">
        <v>798</v>
      </c>
      <c r="H140">
        <v>259</v>
      </c>
      <c r="I140">
        <v>50</v>
      </c>
      <c r="J140">
        <v>176</v>
      </c>
      <c r="K140">
        <v>693</v>
      </c>
      <c r="L140">
        <v>658</v>
      </c>
      <c r="M140">
        <v>560</v>
      </c>
      <c r="N140">
        <v>36</v>
      </c>
      <c r="O140">
        <v>1460</v>
      </c>
      <c r="P140">
        <v>52</v>
      </c>
      <c r="Q140">
        <v>45</v>
      </c>
      <c r="R140">
        <v>38</v>
      </c>
      <c r="S140">
        <v>110</v>
      </c>
      <c r="T140">
        <v>79</v>
      </c>
      <c r="U140">
        <v>25</v>
      </c>
      <c r="V140">
        <v>0.23499999999999999</v>
      </c>
      <c r="W140">
        <f t="shared" si="1"/>
        <v>1</v>
      </c>
    </row>
    <row r="141" spans="1:31" x14ac:dyDescent="0.35">
      <c r="A141">
        <v>2018</v>
      </c>
      <c r="B141" t="s">
        <v>50</v>
      </c>
      <c r="C141">
        <v>2293</v>
      </c>
      <c r="D141">
        <v>5447</v>
      </c>
      <c r="E141">
        <v>6066</v>
      </c>
      <c r="F141">
        <v>1381</v>
      </c>
      <c r="G141">
        <v>896</v>
      </c>
      <c r="H141">
        <v>290</v>
      </c>
      <c r="I141">
        <v>38</v>
      </c>
      <c r="J141">
        <v>157</v>
      </c>
      <c r="K141">
        <v>692</v>
      </c>
      <c r="L141">
        <v>665</v>
      </c>
      <c r="M141">
        <v>474</v>
      </c>
      <c r="N141">
        <v>38</v>
      </c>
      <c r="O141">
        <v>1229</v>
      </c>
      <c r="P141">
        <v>59</v>
      </c>
      <c r="Q141">
        <v>52</v>
      </c>
      <c r="R141">
        <v>31</v>
      </c>
      <c r="S141">
        <v>121</v>
      </c>
      <c r="T141">
        <v>70</v>
      </c>
      <c r="U141">
        <v>38</v>
      </c>
      <c r="V141">
        <v>0.254</v>
      </c>
      <c r="W141">
        <f t="shared" si="1"/>
        <v>15</v>
      </c>
    </row>
    <row r="142" spans="1:31" x14ac:dyDescent="0.35">
      <c r="A142">
        <v>2018</v>
      </c>
      <c r="B142" t="s">
        <v>49</v>
      </c>
      <c r="C142">
        <v>2373</v>
      </c>
      <c r="D142">
        <v>5513</v>
      </c>
      <c r="E142">
        <v>6087</v>
      </c>
      <c r="F142">
        <v>1402</v>
      </c>
      <c r="G142">
        <v>938</v>
      </c>
      <c r="H142">
        <v>256</v>
      </c>
      <c r="I142">
        <v>32</v>
      </c>
      <c r="J142">
        <v>176</v>
      </c>
      <c r="K142">
        <v>677</v>
      </c>
      <c r="L142">
        <v>644</v>
      </c>
      <c r="M142">
        <v>430</v>
      </c>
      <c r="N142">
        <v>17</v>
      </c>
      <c r="O142">
        <v>1221</v>
      </c>
      <c r="P142">
        <v>70</v>
      </c>
      <c r="Q142">
        <v>41</v>
      </c>
      <c r="R142">
        <v>29</v>
      </c>
      <c r="S142">
        <v>128</v>
      </c>
      <c r="T142">
        <v>79</v>
      </c>
      <c r="U142">
        <v>37</v>
      </c>
      <c r="V142">
        <v>0.254</v>
      </c>
      <c r="W142">
        <f t="shared" si="1"/>
        <v>0</v>
      </c>
    </row>
    <row r="143" spans="1:31" x14ac:dyDescent="0.35">
      <c r="A143">
        <v>2018</v>
      </c>
      <c r="B143" t="s">
        <v>29</v>
      </c>
      <c r="C143">
        <v>2474</v>
      </c>
      <c r="D143">
        <v>5424</v>
      </c>
      <c r="E143">
        <v>6136</v>
      </c>
      <c r="F143">
        <v>1270</v>
      </c>
      <c r="G143">
        <v>813</v>
      </c>
      <c r="H143">
        <v>241</v>
      </c>
      <c r="I143">
        <v>30</v>
      </c>
      <c r="J143">
        <v>186</v>
      </c>
      <c r="K143">
        <v>677</v>
      </c>
      <c r="L143">
        <v>653</v>
      </c>
      <c r="M143">
        <v>582</v>
      </c>
      <c r="N143">
        <v>33</v>
      </c>
      <c r="O143">
        <v>1520</v>
      </c>
      <c r="P143">
        <v>64</v>
      </c>
      <c r="Q143">
        <v>32</v>
      </c>
      <c r="R143">
        <v>32</v>
      </c>
      <c r="S143">
        <v>102</v>
      </c>
      <c r="T143">
        <v>69</v>
      </c>
      <c r="U143">
        <v>26</v>
      </c>
      <c r="V143">
        <v>0.23400000000000001</v>
      </c>
      <c r="W143">
        <f t="shared" si="1"/>
        <v>1</v>
      </c>
    </row>
    <row r="144" spans="1:31" x14ac:dyDescent="0.35">
      <c r="A144">
        <v>2018</v>
      </c>
      <c r="B144" t="s">
        <v>23</v>
      </c>
      <c r="C144">
        <v>2333</v>
      </c>
      <c r="D144">
        <v>5468</v>
      </c>
      <c r="E144">
        <v>6177</v>
      </c>
      <c r="F144">
        <v>1282</v>
      </c>
      <c r="G144">
        <v>813</v>
      </c>
      <c r="H144">
        <v>265</v>
      </c>
      <c r="I144">
        <v>34</v>
      </c>
      <c r="J144">
        <v>170</v>
      </c>
      <c r="K144">
        <v>676</v>
      </c>
      <c r="L144">
        <v>649</v>
      </c>
      <c r="M144">
        <v>566</v>
      </c>
      <c r="N144">
        <v>36</v>
      </c>
      <c r="O144">
        <v>1404</v>
      </c>
      <c r="P144">
        <v>73</v>
      </c>
      <c r="Q144">
        <v>42</v>
      </c>
      <c r="R144">
        <v>28</v>
      </c>
      <c r="S144">
        <v>116</v>
      </c>
      <c r="T144">
        <v>71</v>
      </c>
      <c r="U144">
        <v>39</v>
      </c>
      <c r="V144">
        <v>0.23400000000000001</v>
      </c>
      <c r="W144">
        <f t="shared" si="1"/>
        <v>20</v>
      </c>
    </row>
    <row r="145" spans="1:31" x14ac:dyDescent="0.35">
      <c r="A145">
        <v>2018</v>
      </c>
      <c r="B145" t="s">
        <v>26</v>
      </c>
      <c r="C145">
        <v>2348</v>
      </c>
      <c r="D145">
        <v>5523</v>
      </c>
      <c r="E145">
        <v>6071</v>
      </c>
      <c r="F145">
        <v>1332</v>
      </c>
      <c r="G145">
        <v>851</v>
      </c>
      <c r="H145">
        <v>259</v>
      </c>
      <c r="I145">
        <v>40</v>
      </c>
      <c r="J145">
        <v>182</v>
      </c>
      <c r="K145">
        <v>656</v>
      </c>
      <c r="L145">
        <v>639</v>
      </c>
      <c r="M145">
        <v>425</v>
      </c>
      <c r="N145">
        <v>18</v>
      </c>
      <c r="O145">
        <v>1594</v>
      </c>
      <c r="P145">
        <v>66</v>
      </c>
      <c r="Q145">
        <v>32</v>
      </c>
      <c r="R145">
        <v>24</v>
      </c>
      <c r="S145">
        <v>99</v>
      </c>
      <c r="T145">
        <v>98</v>
      </c>
      <c r="U145">
        <v>41</v>
      </c>
      <c r="V145">
        <v>0.24099999999999999</v>
      </c>
      <c r="W145">
        <f t="shared" si="1"/>
        <v>18</v>
      </c>
    </row>
    <row r="146" spans="1:31" x14ac:dyDescent="0.35">
      <c r="A146">
        <v>2018</v>
      </c>
      <c r="B146" t="s">
        <v>35</v>
      </c>
      <c r="C146">
        <v>2184</v>
      </c>
      <c r="D146">
        <v>5505</v>
      </c>
      <c r="E146">
        <v>6063</v>
      </c>
      <c r="F146">
        <v>1350</v>
      </c>
      <c r="G146">
        <v>883</v>
      </c>
      <c r="H146">
        <v>283</v>
      </c>
      <c r="I146">
        <v>29</v>
      </c>
      <c r="J146">
        <v>155</v>
      </c>
      <c r="K146">
        <v>638</v>
      </c>
      <c r="L146">
        <v>606</v>
      </c>
      <c r="M146">
        <v>427</v>
      </c>
      <c r="N146">
        <v>13</v>
      </c>
      <c r="O146">
        <v>1310</v>
      </c>
      <c r="P146">
        <v>67</v>
      </c>
      <c r="Q146">
        <v>40</v>
      </c>
      <c r="R146">
        <v>24</v>
      </c>
      <c r="S146">
        <v>123</v>
      </c>
      <c r="T146">
        <v>117</v>
      </c>
      <c r="U146">
        <v>38</v>
      </c>
      <c r="V146">
        <v>0.245</v>
      </c>
      <c r="W146">
        <f t="shared" si="1"/>
        <v>8</v>
      </c>
    </row>
    <row r="147" spans="1:31" x14ac:dyDescent="0.35">
      <c r="A147">
        <v>2018</v>
      </c>
      <c r="B147" t="s">
        <v>46</v>
      </c>
      <c r="C147">
        <v>2323</v>
      </c>
      <c r="D147">
        <v>5494</v>
      </c>
      <c r="E147">
        <v>6029</v>
      </c>
      <c r="F147">
        <v>1326</v>
      </c>
      <c r="G147">
        <v>872</v>
      </c>
      <c r="H147">
        <v>284</v>
      </c>
      <c r="I147">
        <v>35</v>
      </c>
      <c r="J147">
        <v>135</v>
      </c>
      <c r="K147">
        <v>630</v>
      </c>
      <c r="L147">
        <v>597</v>
      </c>
      <c r="M147">
        <v>428</v>
      </c>
      <c r="N147">
        <v>18</v>
      </c>
      <c r="O147">
        <v>1341</v>
      </c>
      <c r="P147">
        <v>52</v>
      </c>
      <c r="Q147">
        <v>40</v>
      </c>
      <c r="R147">
        <v>15</v>
      </c>
      <c r="S147">
        <v>110</v>
      </c>
      <c r="T147">
        <v>70</v>
      </c>
      <c r="U147">
        <v>30</v>
      </c>
      <c r="V147">
        <v>0.24099999999999999</v>
      </c>
      <c r="W147">
        <f t="shared" si="1"/>
        <v>8</v>
      </c>
    </row>
    <row r="148" spans="1:31" x14ac:dyDescent="0.35">
      <c r="A148">
        <v>2018</v>
      </c>
      <c r="B148" t="s">
        <v>41</v>
      </c>
      <c r="C148">
        <v>2313</v>
      </c>
      <c r="D148">
        <v>5507</v>
      </c>
      <c r="E148">
        <v>6034</v>
      </c>
      <c r="F148">
        <v>1317</v>
      </c>
      <c r="G148">
        <v>872</v>
      </c>
      <c r="H148">
        <v>242</v>
      </c>
      <c r="I148">
        <v>15</v>
      </c>
      <c r="J148">
        <v>188</v>
      </c>
      <c r="K148">
        <v>622</v>
      </c>
      <c r="L148">
        <v>593</v>
      </c>
      <c r="M148">
        <v>422</v>
      </c>
      <c r="N148">
        <v>19</v>
      </c>
      <c r="O148">
        <v>1412</v>
      </c>
      <c r="P148">
        <v>57</v>
      </c>
      <c r="Q148">
        <v>35</v>
      </c>
      <c r="R148">
        <v>13</v>
      </c>
      <c r="S148">
        <v>132</v>
      </c>
      <c r="T148">
        <v>81</v>
      </c>
      <c r="U148">
        <v>22</v>
      </c>
      <c r="V148">
        <v>0.23899999999999999</v>
      </c>
      <c r="W148">
        <f t="shared" si="1"/>
        <v>5</v>
      </c>
    </row>
    <row r="149" spans="1:31" x14ac:dyDescent="0.35">
      <c r="A149">
        <v>2018</v>
      </c>
      <c r="B149" t="s">
        <v>37</v>
      </c>
      <c r="C149">
        <v>2380</v>
      </c>
      <c r="D149">
        <v>5486</v>
      </c>
      <c r="E149">
        <v>6059</v>
      </c>
      <c r="F149">
        <v>1289</v>
      </c>
      <c r="G149">
        <v>847</v>
      </c>
      <c r="H149">
        <v>250</v>
      </c>
      <c r="I149">
        <v>30</v>
      </c>
      <c r="J149">
        <v>162</v>
      </c>
      <c r="K149">
        <v>617</v>
      </c>
      <c r="L149">
        <v>583</v>
      </c>
      <c r="M149">
        <v>471</v>
      </c>
      <c r="N149">
        <v>28</v>
      </c>
      <c r="O149">
        <v>1523</v>
      </c>
      <c r="P149">
        <v>31</v>
      </c>
      <c r="Q149">
        <v>36</v>
      </c>
      <c r="R149">
        <v>35</v>
      </c>
      <c r="S149">
        <v>122</v>
      </c>
      <c r="T149">
        <v>95</v>
      </c>
      <c r="U149">
        <v>36</v>
      </c>
      <c r="V149">
        <v>0.23499999999999999</v>
      </c>
      <c r="W149">
        <f t="shared" si="1"/>
        <v>14</v>
      </c>
    </row>
    <row r="150" spans="1:31" x14ac:dyDescent="0.35">
      <c r="A150">
        <v>2018</v>
      </c>
      <c r="B150" t="s">
        <v>44</v>
      </c>
      <c r="C150">
        <v>2412</v>
      </c>
      <c r="D150">
        <v>5541</v>
      </c>
      <c r="E150">
        <v>6113</v>
      </c>
      <c r="F150">
        <v>1324</v>
      </c>
      <c r="G150">
        <v>906</v>
      </c>
      <c r="H150">
        <v>255</v>
      </c>
      <c r="I150">
        <v>30</v>
      </c>
      <c r="J150">
        <v>133</v>
      </c>
      <c r="K150">
        <v>603</v>
      </c>
      <c r="L150">
        <v>573</v>
      </c>
      <c r="M150">
        <v>448</v>
      </c>
      <c r="N150">
        <v>40</v>
      </c>
      <c r="O150">
        <v>1467</v>
      </c>
      <c r="P150">
        <v>49</v>
      </c>
      <c r="Q150">
        <v>42</v>
      </c>
      <c r="R150">
        <v>33</v>
      </c>
      <c r="S150">
        <v>113</v>
      </c>
      <c r="T150">
        <v>77</v>
      </c>
      <c r="U150">
        <v>34</v>
      </c>
      <c r="V150">
        <v>0.23899999999999999</v>
      </c>
      <c r="W150">
        <f t="shared" si="1"/>
        <v>14</v>
      </c>
    </row>
    <row r="151" spans="1:31" x14ac:dyDescent="0.35">
      <c r="A151">
        <v>2018</v>
      </c>
      <c r="B151" t="s">
        <v>48</v>
      </c>
      <c r="C151">
        <v>2434</v>
      </c>
      <c r="D151">
        <v>5488</v>
      </c>
      <c r="E151">
        <v>6083</v>
      </c>
      <c r="F151">
        <v>1303</v>
      </c>
      <c r="G151">
        <v>929</v>
      </c>
      <c r="H151">
        <v>222</v>
      </c>
      <c r="I151">
        <v>24</v>
      </c>
      <c r="J151">
        <v>128</v>
      </c>
      <c r="K151">
        <v>589</v>
      </c>
      <c r="L151">
        <v>554</v>
      </c>
      <c r="M151">
        <v>455</v>
      </c>
      <c r="N151">
        <v>26</v>
      </c>
      <c r="O151">
        <v>1384</v>
      </c>
      <c r="P151">
        <v>73</v>
      </c>
      <c r="Q151">
        <v>31</v>
      </c>
      <c r="R151">
        <v>32</v>
      </c>
      <c r="S151">
        <v>119</v>
      </c>
      <c r="T151">
        <v>45</v>
      </c>
      <c r="U151">
        <v>31</v>
      </c>
      <c r="V151">
        <v>0.23699999999999999</v>
      </c>
    </row>
    <row r="152" spans="1:31" x14ac:dyDescent="0.35">
      <c r="A152">
        <v>2017</v>
      </c>
      <c r="B152" t="s">
        <v>33</v>
      </c>
      <c r="C152">
        <v>2313</v>
      </c>
      <c r="D152">
        <v>5611</v>
      </c>
      <c r="E152">
        <v>6271</v>
      </c>
      <c r="F152">
        <v>1581</v>
      </c>
      <c r="G152">
        <v>977</v>
      </c>
      <c r="H152">
        <v>346</v>
      </c>
      <c r="I152">
        <v>20</v>
      </c>
      <c r="J152">
        <v>238</v>
      </c>
      <c r="K152">
        <v>896</v>
      </c>
      <c r="L152">
        <v>854</v>
      </c>
      <c r="M152">
        <v>509</v>
      </c>
      <c r="N152">
        <v>27</v>
      </c>
      <c r="O152">
        <v>1087</v>
      </c>
      <c r="P152">
        <v>70</v>
      </c>
      <c r="Q152">
        <v>61</v>
      </c>
      <c r="R152">
        <v>11</v>
      </c>
      <c r="S152">
        <v>139</v>
      </c>
      <c r="T152">
        <v>98</v>
      </c>
      <c r="W152">
        <f>K152-K153</f>
        <v>38</v>
      </c>
      <c r="AA152" s="1" t="s">
        <v>60</v>
      </c>
      <c r="AB152" s="1"/>
      <c r="AC152" s="1"/>
      <c r="AD152" s="1"/>
      <c r="AE152" s="1"/>
    </row>
    <row r="153" spans="1:31" x14ac:dyDescent="0.35">
      <c r="A153">
        <v>2017</v>
      </c>
      <c r="B153" t="s">
        <v>36</v>
      </c>
      <c r="C153">
        <v>2294</v>
      </c>
      <c r="D153">
        <v>5594</v>
      </c>
      <c r="E153">
        <v>6354</v>
      </c>
      <c r="F153">
        <v>1463</v>
      </c>
      <c r="G153">
        <v>933</v>
      </c>
      <c r="H153">
        <v>266</v>
      </c>
      <c r="I153">
        <v>23</v>
      </c>
      <c r="J153">
        <v>241</v>
      </c>
      <c r="K153">
        <v>858</v>
      </c>
      <c r="L153">
        <v>821</v>
      </c>
      <c r="M153">
        <v>616</v>
      </c>
      <c r="N153">
        <v>22</v>
      </c>
      <c r="O153">
        <v>1386</v>
      </c>
      <c r="P153">
        <v>64</v>
      </c>
      <c r="Q153">
        <v>56</v>
      </c>
      <c r="R153">
        <v>18</v>
      </c>
      <c r="S153">
        <v>119</v>
      </c>
      <c r="T153">
        <v>90</v>
      </c>
      <c r="W153">
        <f t="shared" ref="W153:W180" si="2">K153-K154</f>
        <v>34</v>
      </c>
      <c r="AB153" t="s">
        <v>56</v>
      </c>
      <c r="AC153" t="s">
        <v>57</v>
      </c>
      <c r="AD153" t="s">
        <v>71</v>
      </c>
      <c r="AE153" t="s">
        <v>59</v>
      </c>
    </row>
    <row r="154" spans="1:31" x14ac:dyDescent="0.35">
      <c r="A154">
        <v>2017</v>
      </c>
      <c r="B154" t="s">
        <v>27</v>
      </c>
      <c r="C154">
        <v>2374</v>
      </c>
      <c r="D154">
        <v>5534</v>
      </c>
      <c r="E154">
        <v>6201</v>
      </c>
      <c r="F154">
        <v>1510</v>
      </c>
      <c r="G154">
        <v>987</v>
      </c>
      <c r="H154">
        <v>293</v>
      </c>
      <c r="I154">
        <v>38</v>
      </c>
      <c r="J154">
        <v>192</v>
      </c>
      <c r="K154">
        <v>824</v>
      </c>
      <c r="L154">
        <v>793</v>
      </c>
      <c r="M154">
        <v>519</v>
      </c>
      <c r="N154">
        <v>46</v>
      </c>
      <c r="O154">
        <v>1408</v>
      </c>
      <c r="P154">
        <v>44</v>
      </c>
      <c r="Q154">
        <v>41</v>
      </c>
      <c r="R154">
        <v>62</v>
      </c>
      <c r="S154">
        <v>143</v>
      </c>
      <c r="T154">
        <v>59</v>
      </c>
      <c r="W154">
        <f t="shared" si="2"/>
        <v>2</v>
      </c>
      <c r="AA154" t="s">
        <v>53</v>
      </c>
      <c r="AB154">
        <f>AVERAGE(W152:W180)</f>
        <v>10.068965517241379</v>
      </c>
      <c r="AC154">
        <f>MEDIAN(W152:W180)</f>
        <v>4</v>
      </c>
      <c r="AD154" s="2">
        <f>(MAX(K152:K180)-MIN(K152:K180))/30</f>
        <v>8.5666666666666664</v>
      </c>
      <c r="AE154" s="2">
        <f>_xlfn.STDEV.S(W152:W180)</f>
        <v>11.266039469138969</v>
      </c>
    </row>
    <row r="155" spans="1:31" x14ac:dyDescent="0.35">
      <c r="A155">
        <v>2017</v>
      </c>
      <c r="B155" t="s">
        <v>40</v>
      </c>
      <c r="C155">
        <v>2420</v>
      </c>
      <c r="D155">
        <v>5496</v>
      </c>
      <c r="E155">
        <v>6283</v>
      </c>
      <c r="F155">
        <v>1402</v>
      </c>
      <c r="G155">
        <v>876</v>
      </c>
      <c r="H155">
        <v>274</v>
      </c>
      <c r="I155">
        <v>29</v>
      </c>
      <c r="J155">
        <v>223</v>
      </c>
      <c r="K155">
        <v>822</v>
      </c>
      <c r="L155">
        <v>785</v>
      </c>
      <c r="M155">
        <v>622</v>
      </c>
      <c r="N155">
        <v>54</v>
      </c>
      <c r="O155">
        <v>1401</v>
      </c>
      <c r="P155">
        <v>82</v>
      </c>
      <c r="Q155">
        <v>32</v>
      </c>
      <c r="R155">
        <v>48</v>
      </c>
      <c r="S155">
        <v>134</v>
      </c>
      <c r="T155">
        <v>62</v>
      </c>
      <c r="W155">
        <f t="shared" si="2"/>
        <v>3</v>
      </c>
      <c r="AA155" t="s">
        <v>54</v>
      </c>
      <c r="AB155">
        <f>AVERAGE(W152:W161)</f>
        <v>11.8</v>
      </c>
      <c r="AC155">
        <f>MEDIAN(W152:W161)</f>
        <v>5</v>
      </c>
      <c r="AD155" s="2"/>
      <c r="AE155" s="2">
        <f>_xlfn.STDEV.S(W152:W161)</f>
        <v>13.554826938523904</v>
      </c>
    </row>
    <row r="156" spans="1:31" x14ac:dyDescent="0.35">
      <c r="A156">
        <v>2017</v>
      </c>
      <c r="B156" t="s">
        <v>32</v>
      </c>
      <c r="C156">
        <v>2322</v>
      </c>
      <c r="D156">
        <v>5553</v>
      </c>
      <c r="E156">
        <v>6214</v>
      </c>
      <c r="F156">
        <v>1477</v>
      </c>
      <c r="G156">
        <v>920</v>
      </c>
      <c r="H156">
        <v>311</v>
      </c>
      <c r="I156">
        <v>31</v>
      </c>
      <c r="J156">
        <v>215</v>
      </c>
      <c r="K156">
        <v>819</v>
      </c>
      <c r="L156">
        <v>796</v>
      </c>
      <c r="M156">
        <v>542</v>
      </c>
      <c r="N156">
        <v>56</v>
      </c>
      <c r="O156">
        <v>1327</v>
      </c>
      <c r="P156">
        <v>31</v>
      </c>
      <c r="Q156">
        <v>45</v>
      </c>
      <c r="R156">
        <v>43</v>
      </c>
      <c r="S156">
        <v>116</v>
      </c>
      <c r="T156">
        <v>108</v>
      </c>
      <c r="W156">
        <f t="shared" si="2"/>
        <v>1</v>
      </c>
      <c r="AA156" t="s">
        <v>55</v>
      </c>
      <c r="AB156" s="2">
        <f>AVERAGE(W152:W166)</f>
        <v>10.199999999999999</v>
      </c>
      <c r="AC156">
        <f>MEDIAN(W152:W166)</f>
        <v>7</v>
      </c>
      <c r="AD156" s="2"/>
      <c r="AE156" s="2">
        <f>_xlfn.STDEV.S(W152:W166)</f>
        <v>11.188003779559095</v>
      </c>
    </row>
    <row r="157" spans="1:31" x14ac:dyDescent="0.35">
      <c r="A157">
        <v>2017</v>
      </c>
      <c r="B157" t="s">
        <v>28</v>
      </c>
      <c r="C157">
        <v>2367</v>
      </c>
      <c r="D157">
        <v>5511</v>
      </c>
      <c r="E157">
        <v>6234</v>
      </c>
      <c r="F157">
        <v>1449</v>
      </c>
      <c r="G157">
        <v>875</v>
      </c>
      <c r="H157">
        <v>333</v>
      </c>
      <c r="I157">
        <v>29</v>
      </c>
      <c r="J157">
        <v>212</v>
      </c>
      <c r="K157">
        <v>818</v>
      </c>
      <c r="L157">
        <v>780</v>
      </c>
      <c r="M157">
        <v>604</v>
      </c>
      <c r="N157">
        <v>30</v>
      </c>
      <c r="O157">
        <v>1153</v>
      </c>
      <c r="P157">
        <v>50</v>
      </c>
      <c r="Q157">
        <v>45</v>
      </c>
      <c r="R157">
        <v>23</v>
      </c>
      <c r="S157">
        <v>125</v>
      </c>
      <c r="T157">
        <v>88</v>
      </c>
      <c r="W157">
        <f t="shared" si="2"/>
        <v>3</v>
      </c>
    </row>
    <row r="158" spans="1:31" x14ac:dyDescent="0.35">
      <c r="A158">
        <v>2017</v>
      </c>
      <c r="B158" t="s">
        <v>34</v>
      </c>
      <c r="C158">
        <v>2324</v>
      </c>
      <c r="D158">
        <v>5557</v>
      </c>
      <c r="E158">
        <v>6261</v>
      </c>
      <c r="F158">
        <v>1444</v>
      </c>
      <c r="G158">
        <v>921</v>
      </c>
      <c r="H158">
        <v>286</v>
      </c>
      <c r="I158">
        <v>31</v>
      </c>
      <c r="J158">
        <v>206</v>
      </c>
      <c r="K158">
        <v>815</v>
      </c>
      <c r="L158">
        <v>781</v>
      </c>
      <c r="M158">
        <v>593</v>
      </c>
      <c r="N158">
        <v>26</v>
      </c>
      <c r="O158">
        <v>1342</v>
      </c>
      <c r="P158">
        <v>46</v>
      </c>
      <c r="Q158">
        <v>39</v>
      </c>
      <c r="R158">
        <v>26</v>
      </c>
      <c r="S158">
        <v>105</v>
      </c>
      <c r="T158">
        <v>95</v>
      </c>
      <c r="W158">
        <f t="shared" si="2"/>
        <v>3</v>
      </c>
      <c r="AA158" s="1" t="s">
        <v>61</v>
      </c>
      <c r="AB158" s="1"/>
      <c r="AC158" s="1"/>
      <c r="AD158" s="1"/>
      <c r="AE158" s="1"/>
    </row>
    <row r="159" spans="1:31" x14ac:dyDescent="0.35">
      <c r="A159">
        <v>2017</v>
      </c>
      <c r="B159" t="s">
        <v>47</v>
      </c>
      <c r="C159">
        <v>2360</v>
      </c>
      <c r="D159">
        <v>5525</v>
      </c>
      <c r="E159">
        <v>6224</v>
      </c>
      <c r="F159">
        <v>1405</v>
      </c>
      <c r="G159">
        <v>832</v>
      </c>
      <c r="H159">
        <v>314</v>
      </c>
      <c r="I159">
        <v>39</v>
      </c>
      <c r="J159">
        <v>220</v>
      </c>
      <c r="K159">
        <v>812</v>
      </c>
      <c r="L159">
        <v>776</v>
      </c>
      <c r="M159">
        <v>578</v>
      </c>
      <c r="N159">
        <v>44</v>
      </c>
      <c r="O159">
        <v>1456</v>
      </c>
      <c r="P159">
        <v>54</v>
      </c>
      <c r="Q159">
        <v>27</v>
      </c>
      <c r="R159">
        <v>39</v>
      </c>
      <c r="S159">
        <v>106</v>
      </c>
      <c r="T159">
        <v>103</v>
      </c>
      <c r="W159">
        <f t="shared" si="2"/>
        <v>13</v>
      </c>
      <c r="AA159" t="s">
        <v>53</v>
      </c>
      <c r="AB159" s="4">
        <f>AVERAGE($K152:$K181)</f>
        <v>752.73333333333335</v>
      </c>
      <c r="AC159" s="3">
        <f>MEDIAN($K152:$K181)</f>
        <v>746.5</v>
      </c>
      <c r="AD159" s="2"/>
      <c r="AE159" s="2">
        <f>_xlfn.STDEV.S($K152:$K181)</f>
        <v>65.195691275724201</v>
      </c>
    </row>
    <row r="160" spans="1:31" x14ac:dyDescent="0.35">
      <c r="A160">
        <v>2017</v>
      </c>
      <c r="B160" t="s">
        <v>39</v>
      </c>
      <c r="C160">
        <v>2268</v>
      </c>
      <c r="D160">
        <v>5430</v>
      </c>
      <c r="E160">
        <v>6122</v>
      </c>
      <c r="F160">
        <v>1326</v>
      </c>
      <c r="G160">
        <v>813</v>
      </c>
      <c r="H160">
        <v>255</v>
      </c>
      <c r="I160">
        <v>21</v>
      </c>
      <c r="J160">
        <v>237</v>
      </c>
      <c r="K160">
        <v>799</v>
      </c>
      <c r="L160">
        <v>756</v>
      </c>
      <c r="M160">
        <v>544</v>
      </c>
      <c r="N160">
        <v>18</v>
      </c>
      <c r="O160">
        <v>1493</v>
      </c>
      <c r="P160">
        <v>81</v>
      </c>
      <c r="Q160">
        <v>39</v>
      </c>
      <c r="R160">
        <v>27</v>
      </c>
      <c r="S160">
        <v>110</v>
      </c>
      <c r="T160">
        <v>113</v>
      </c>
      <c r="W160">
        <f t="shared" si="2"/>
        <v>14</v>
      </c>
      <c r="AA160" t="s">
        <v>54</v>
      </c>
      <c r="AB160" s="4">
        <f>AVERAGE($K152:$K161)</f>
        <v>824.8</v>
      </c>
      <c r="AC160" s="3">
        <f>MEDIAN($K152:$K161)</f>
        <v>818.5</v>
      </c>
      <c r="AD160" s="2"/>
      <c r="AE160" s="2">
        <f>_xlfn.STDEV.S($K152:$K161)</f>
        <v>31.215380824202676</v>
      </c>
    </row>
    <row r="161" spans="1:31" x14ac:dyDescent="0.35">
      <c r="A161">
        <v>2017</v>
      </c>
      <c r="B161" t="s">
        <v>24</v>
      </c>
      <c r="C161">
        <v>2334</v>
      </c>
      <c r="D161">
        <v>5669</v>
      </c>
      <c r="E161">
        <v>6338</v>
      </c>
      <c r="F161">
        <v>1461</v>
      </c>
      <c r="G161">
        <v>972</v>
      </c>
      <c r="H161">
        <v>302</v>
      </c>
      <c r="I161">
        <v>19</v>
      </c>
      <c r="J161">
        <v>168</v>
      </c>
      <c r="K161">
        <v>785</v>
      </c>
      <c r="L161">
        <v>735</v>
      </c>
      <c r="M161">
        <v>571</v>
      </c>
      <c r="N161">
        <v>48</v>
      </c>
      <c r="O161">
        <v>1224</v>
      </c>
      <c r="P161">
        <v>53</v>
      </c>
      <c r="Q161">
        <v>36</v>
      </c>
      <c r="R161">
        <v>9</v>
      </c>
      <c r="S161">
        <v>141</v>
      </c>
      <c r="T161">
        <v>106</v>
      </c>
      <c r="W161">
        <f t="shared" si="2"/>
        <v>7</v>
      </c>
      <c r="AA161" t="s">
        <v>55</v>
      </c>
      <c r="AB161" s="2">
        <f>AVERAGE($K152:$K166)</f>
        <v>804</v>
      </c>
      <c r="AC161" s="3">
        <f>MEDIAN($K152:$K166)</f>
        <v>812</v>
      </c>
      <c r="AD161" s="2"/>
      <c r="AE161" s="2">
        <f>_xlfn.STDEV.S($K152:$K166)</f>
        <v>39.905244911271645</v>
      </c>
    </row>
    <row r="162" spans="1:31" x14ac:dyDescent="0.35">
      <c r="A162">
        <v>2017</v>
      </c>
      <c r="B162" t="s">
        <v>48</v>
      </c>
      <c r="C162">
        <v>2399</v>
      </c>
      <c r="D162">
        <v>5602</v>
      </c>
      <c r="E162">
        <v>6248</v>
      </c>
      <c r="F162">
        <v>1497</v>
      </c>
      <c r="G162">
        <v>1001</v>
      </c>
      <c r="H162">
        <v>271</v>
      </c>
      <c r="I162">
        <v>31</v>
      </c>
      <c r="J162">
        <v>194</v>
      </c>
      <c r="K162">
        <v>778</v>
      </c>
      <c r="L162">
        <v>743</v>
      </c>
      <c r="M162">
        <v>486</v>
      </c>
      <c r="N162">
        <v>48</v>
      </c>
      <c r="O162">
        <v>1282</v>
      </c>
      <c r="P162">
        <v>67</v>
      </c>
      <c r="Q162">
        <v>41</v>
      </c>
      <c r="R162">
        <v>50</v>
      </c>
      <c r="S162">
        <v>119</v>
      </c>
      <c r="T162">
        <v>91</v>
      </c>
      <c r="W162">
        <f t="shared" si="2"/>
        <v>8</v>
      </c>
    </row>
    <row r="163" spans="1:31" x14ac:dyDescent="0.35">
      <c r="A163">
        <v>2017</v>
      </c>
      <c r="B163" t="s">
        <v>25</v>
      </c>
      <c r="C163">
        <v>2464</v>
      </c>
      <c r="D163">
        <v>5408</v>
      </c>
      <c r="E163">
        <v>6191</v>
      </c>
      <c r="F163">
        <v>1347</v>
      </c>
      <c r="G163">
        <v>794</v>
      </c>
      <c r="H163">
        <v>312</v>
      </c>
      <c r="I163">
        <v>20</v>
      </c>
      <c r="J163">
        <v>221</v>
      </c>
      <c r="K163">
        <v>770</v>
      </c>
      <c r="L163">
        <v>730</v>
      </c>
      <c r="M163">
        <v>649</v>
      </c>
      <c r="N163">
        <v>41</v>
      </c>
      <c r="O163">
        <v>1380</v>
      </c>
      <c r="P163">
        <v>64</v>
      </c>
      <c r="Q163">
        <v>38</v>
      </c>
      <c r="R163">
        <v>31</v>
      </c>
      <c r="S163">
        <v>119</v>
      </c>
      <c r="T163">
        <v>77</v>
      </c>
      <c r="W163">
        <f t="shared" si="2"/>
        <v>9</v>
      </c>
    </row>
    <row r="164" spans="1:31" x14ac:dyDescent="0.35">
      <c r="A164">
        <v>2017</v>
      </c>
      <c r="B164" t="s">
        <v>31</v>
      </c>
      <c r="C164">
        <v>2416</v>
      </c>
      <c r="D164">
        <v>5470</v>
      </c>
      <c r="E164">
        <v>6219</v>
      </c>
      <c r="F164">
        <v>1402</v>
      </c>
      <c r="G164">
        <v>894</v>
      </c>
      <c r="H164">
        <v>284</v>
      </c>
      <c r="I164">
        <v>28</v>
      </c>
      <c r="J164">
        <v>196</v>
      </c>
      <c r="K164">
        <v>761</v>
      </c>
      <c r="L164">
        <v>728</v>
      </c>
      <c r="M164">
        <v>593</v>
      </c>
      <c r="N164">
        <v>36</v>
      </c>
      <c r="O164">
        <v>1348</v>
      </c>
      <c r="P164">
        <v>65</v>
      </c>
      <c r="Q164">
        <v>44</v>
      </c>
      <c r="R164">
        <v>47</v>
      </c>
      <c r="S164">
        <v>139</v>
      </c>
      <c r="T164">
        <v>81</v>
      </c>
      <c r="W164">
        <f t="shared" si="2"/>
        <v>8</v>
      </c>
    </row>
    <row r="165" spans="1:31" x14ac:dyDescent="0.35">
      <c r="A165">
        <v>2017</v>
      </c>
      <c r="B165" t="s">
        <v>42</v>
      </c>
      <c r="C165">
        <v>2321</v>
      </c>
      <c r="D165">
        <v>5484</v>
      </c>
      <c r="E165">
        <v>6213</v>
      </c>
      <c r="F165">
        <v>1390</v>
      </c>
      <c r="G165">
        <v>884</v>
      </c>
      <c r="H165">
        <v>249</v>
      </c>
      <c r="I165">
        <v>38</v>
      </c>
      <c r="J165">
        <v>219</v>
      </c>
      <c r="K165">
        <v>753</v>
      </c>
      <c r="L165">
        <v>715</v>
      </c>
      <c r="M165">
        <v>565</v>
      </c>
      <c r="N165">
        <v>41</v>
      </c>
      <c r="O165">
        <v>1329</v>
      </c>
      <c r="P165">
        <v>72</v>
      </c>
      <c r="Q165">
        <v>42</v>
      </c>
      <c r="R165">
        <v>50</v>
      </c>
      <c r="S165">
        <v>116</v>
      </c>
      <c r="T165">
        <v>120</v>
      </c>
      <c r="W165">
        <f t="shared" si="2"/>
        <v>3</v>
      </c>
    </row>
    <row r="166" spans="1:31" x14ac:dyDescent="0.35">
      <c r="A166">
        <v>2017</v>
      </c>
      <c r="B166" t="s">
        <v>49</v>
      </c>
      <c r="C166">
        <v>2323</v>
      </c>
      <c r="D166">
        <v>5551</v>
      </c>
      <c r="E166">
        <v>6166</v>
      </c>
      <c r="F166">
        <v>1436</v>
      </c>
      <c r="G166">
        <v>938</v>
      </c>
      <c r="H166">
        <v>281</v>
      </c>
      <c r="I166">
        <v>17</v>
      </c>
      <c r="J166">
        <v>200</v>
      </c>
      <c r="K166">
        <v>750</v>
      </c>
      <c r="L166">
        <v>714</v>
      </c>
      <c r="M166">
        <v>487</v>
      </c>
      <c r="N166">
        <v>31</v>
      </c>
      <c r="O166">
        <v>1267</v>
      </c>
      <c r="P166">
        <v>78</v>
      </c>
      <c r="Q166">
        <v>35</v>
      </c>
      <c r="R166">
        <v>14</v>
      </c>
      <c r="S166">
        <v>131</v>
      </c>
      <c r="T166">
        <v>89</v>
      </c>
      <c r="W166">
        <f t="shared" si="2"/>
        <v>7</v>
      </c>
    </row>
    <row r="167" spans="1:31" x14ac:dyDescent="0.35">
      <c r="A167">
        <v>2017</v>
      </c>
      <c r="B167" t="s">
        <v>41</v>
      </c>
      <c r="C167">
        <v>2351</v>
      </c>
      <c r="D167">
        <v>5650</v>
      </c>
      <c r="E167">
        <v>6140</v>
      </c>
      <c r="F167">
        <v>1469</v>
      </c>
      <c r="G167">
        <v>956</v>
      </c>
      <c r="H167">
        <v>269</v>
      </c>
      <c r="I167">
        <v>12</v>
      </c>
      <c r="J167">
        <v>232</v>
      </c>
      <c r="K167">
        <v>743</v>
      </c>
      <c r="L167">
        <v>713</v>
      </c>
      <c r="M167">
        <v>392</v>
      </c>
      <c r="N167">
        <v>12</v>
      </c>
      <c r="O167">
        <v>1412</v>
      </c>
      <c r="P167">
        <v>50</v>
      </c>
      <c r="Q167">
        <v>37</v>
      </c>
      <c r="R167">
        <v>10</v>
      </c>
      <c r="S167">
        <v>138</v>
      </c>
      <c r="T167">
        <v>32</v>
      </c>
      <c r="W167">
        <f t="shared" si="2"/>
        <v>4</v>
      </c>
    </row>
    <row r="168" spans="1:31" x14ac:dyDescent="0.35">
      <c r="A168">
        <v>2017</v>
      </c>
      <c r="B168" t="s">
        <v>51</v>
      </c>
      <c r="C168">
        <v>2350</v>
      </c>
      <c r="D168">
        <v>5464</v>
      </c>
      <c r="E168">
        <v>6126</v>
      </c>
      <c r="F168">
        <v>1344</v>
      </c>
      <c r="G168">
        <v>790</v>
      </c>
      <c r="H168">
        <v>305</v>
      </c>
      <c r="I168">
        <v>15</v>
      </c>
      <c r="J168">
        <v>234</v>
      </c>
      <c r="K168">
        <v>739</v>
      </c>
      <c r="L168">
        <v>708</v>
      </c>
      <c r="M168">
        <v>565</v>
      </c>
      <c r="N168">
        <v>15</v>
      </c>
      <c r="O168">
        <v>1491</v>
      </c>
      <c r="P168">
        <v>43</v>
      </c>
      <c r="Q168">
        <v>40</v>
      </c>
      <c r="R168">
        <v>13</v>
      </c>
      <c r="S168">
        <v>129</v>
      </c>
      <c r="T168">
        <v>57</v>
      </c>
      <c r="W168">
        <f t="shared" si="2"/>
        <v>4</v>
      </c>
    </row>
    <row r="169" spans="1:31" x14ac:dyDescent="0.35">
      <c r="A169">
        <v>2017</v>
      </c>
      <c r="B169" t="s">
        <v>46</v>
      </c>
      <c r="C169">
        <v>2336</v>
      </c>
      <c r="D169">
        <v>5556</v>
      </c>
      <c r="E169">
        <v>6150</v>
      </c>
      <c r="F169">
        <v>1435</v>
      </c>
      <c r="G169">
        <v>924</v>
      </c>
      <c r="H169">
        <v>289</v>
      </c>
      <c r="I169">
        <v>35</v>
      </c>
      <c r="J169">
        <v>187</v>
      </c>
      <c r="K169">
        <v>735</v>
      </c>
      <c r="L169">
        <v>699</v>
      </c>
      <c r="M169">
        <v>503</v>
      </c>
      <c r="N169">
        <v>21</v>
      </c>
      <c r="O169">
        <v>1313</v>
      </c>
      <c r="P169">
        <v>52</v>
      </c>
      <c r="Q169">
        <v>27</v>
      </c>
      <c r="R169">
        <v>11</v>
      </c>
      <c r="S169">
        <v>128</v>
      </c>
      <c r="T169">
        <v>65</v>
      </c>
      <c r="W169">
        <f t="shared" si="2"/>
        <v>0</v>
      </c>
    </row>
    <row r="170" spans="1:31" x14ac:dyDescent="0.35">
      <c r="A170">
        <v>2017</v>
      </c>
      <c r="B170" t="s">
        <v>23</v>
      </c>
      <c r="C170">
        <v>2396</v>
      </c>
      <c r="D170">
        <v>5510</v>
      </c>
      <c r="E170">
        <v>6169</v>
      </c>
      <c r="F170">
        <v>1379</v>
      </c>
      <c r="G170">
        <v>841</v>
      </c>
      <c r="H170">
        <v>286</v>
      </c>
      <c r="I170">
        <v>28</v>
      </c>
      <c r="J170">
        <v>224</v>
      </c>
      <c r="K170">
        <v>735</v>
      </c>
      <c r="L170">
        <v>713</v>
      </c>
      <c r="M170">
        <v>529</v>
      </c>
      <c r="N170">
        <v>31</v>
      </c>
      <c r="O170">
        <v>1291</v>
      </c>
      <c r="P170">
        <v>57</v>
      </c>
      <c r="Q170">
        <v>37</v>
      </c>
      <c r="R170">
        <v>36</v>
      </c>
      <c r="S170">
        <v>118</v>
      </c>
      <c r="T170">
        <v>58</v>
      </c>
      <c r="W170">
        <f t="shared" si="2"/>
        <v>3</v>
      </c>
    </row>
    <row r="171" spans="1:31" x14ac:dyDescent="0.35">
      <c r="A171">
        <v>2017</v>
      </c>
      <c r="B171" t="s">
        <v>30</v>
      </c>
      <c r="C171">
        <v>2374</v>
      </c>
      <c r="D171">
        <v>5584</v>
      </c>
      <c r="E171">
        <v>6216</v>
      </c>
      <c r="F171">
        <v>1467</v>
      </c>
      <c r="G171">
        <v>987</v>
      </c>
      <c r="H171">
        <v>289</v>
      </c>
      <c r="I171">
        <v>26</v>
      </c>
      <c r="J171">
        <v>165</v>
      </c>
      <c r="K171">
        <v>732</v>
      </c>
      <c r="L171">
        <v>706</v>
      </c>
      <c r="M171">
        <v>474</v>
      </c>
      <c r="N171">
        <v>57</v>
      </c>
      <c r="O171">
        <v>1184</v>
      </c>
      <c r="P171">
        <v>66</v>
      </c>
      <c r="Q171">
        <v>32</v>
      </c>
      <c r="R171">
        <v>59</v>
      </c>
      <c r="S171">
        <v>137</v>
      </c>
      <c r="T171">
        <v>77</v>
      </c>
      <c r="W171">
        <f t="shared" si="2"/>
        <v>0</v>
      </c>
    </row>
    <row r="172" spans="1:31" x14ac:dyDescent="0.35">
      <c r="A172">
        <v>2017</v>
      </c>
      <c r="B172" t="s">
        <v>43</v>
      </c>
      <c r="C172">
        <v>2423</v>
      </c>
      <c r="D172">
        <v>5467</v>
      </c>
      <c r="E172">
        <v>6135</v>
      </c>
      <c r="F172">
        <v>1363</v>
      </c>
      <c r="G172">
        <v>850</v>
      </c>
      <c r="H172">
        <v>267</v>
      </c>
      <c r="I172">
        <v>22</v>
      </c>
      <c r="J172">
        <v>224</v>
      </c>
      <c r="K172">
        <v>732</v>
      </c>
      <c r="L172">
        <v>695</v>
      </c>
      <c r="M172">
        <v>547</v>
      </c>
      <c r="N172">
        <v>34</v>
      </c>
      <c r="O172">
        <v>1571</v>
      </c>
      <c r="P172">
        <v>53</v>
      </c>
      <c r="Q172">
        <v>26</v>
      </c>
      <c r="R172">
        <v>42</v>
      </c>
      <c r="S172">
        <v>116</v>
      </c>
      <c r="T172">
        <v>128</v>
      </c>
      <c r="W172">
        <f t="shared" si="2"/>
        <v>22</v>
      </c>
    </row>
    <row r="173" spans="1:31" x14ac:dyDescent="0.35">
      <c r="A173">
        <v>2017</v>
      </c>
      <c r="B173" t="s">
        <v>45</v>
      </c>
      <c r="C173">
        <v>2392</v>
      </c>
      <c r="D173">
        <v>5415</v>
      </c>
      <c r="E173">
        <v>6073</v>
      </c>
      <c r="F173">
        <v>1314</v>
      </c>
      <c r="G173">
        <v>863</v>
      </c>
      <c r="H173">
        <v>251</v>
      </c>
      <c r="I173">
        <v>14</v>
      </c>
      <c r="J173">
        <v>186</v>
      </c>
      <c r="K173">
        <v>710</v>
      </c>
      <c r="L173">
        <v>678</v>
      </c>
      <c r="M173">
        <v>523</v>
      </c>
      <c r="N173">
        <v>30</v>
      </c>
      <c r="O173">
        <v>1198</v>
      </c>
      <c r="P173">
        <v>70</v>
      </c>
      <c r="Q173">
        <v>46</v>
      </c>
      <c r="R173">
        <v>17</v>
      </c>
      <c r="S173">
        <v>141</v>
      </c>
      <c r="T173">
        <v>136</v>
      </c>
      <c r="W173">
        <f t="shared" si="2"/>
        <v>4</v>
      </c>
    </row>
    <row r="174" spans="1:31" x14ac:dyDescent="0.35">
      <c r="A174">
        <v>2017</v>
      </c>
      <c r="B174" t="s">
        <v>26</v>
      </c>
      <c r="C174">
        <v>2289</v>
      </c>
      <c r="D174">
        <v>5513</v>
      </c>
      <c r="E174">
        <v>6059</v>
      </c>
      <c r="F174">
        <v>1412</v>
      </c>
      <c r="G174">
        <v>933</v>
      </c>
      <c r="H174">
        <v>256</v>
      </c>
      <c r="I174">
        <v>37</v>
      </c>
      <c r="J174">
        <v>186</v>
      </c>
      <c r="K174">
        <v>706</v>
      </c>
      <c r="L174">
        <v>670</v>
      </c>
      <c r="M174">
        <v>401</v>
      </c>
      <c r="N174">
        <v>17</v>
      </c>
      <c r="O174">
        <v>1397</v>
      </c>
      <c r="P174">
        <v>76</v>
      </c>
      <c r="Q174">
        <v>33</v>
      </c>
      <c r="R174">
        <v>35</v>
      </c>
      <c r="S174">
        <v>124</v>
      </c>
      <c r="T174">
        <v>71</v>
      </c>
      <c r="W174">
        <f t="shared" si="2"/>
        <v>4</v>
      </c>
    </row>
    <row r="175" spans="1:31" x14ac:dyDescent="0.35">
      <c r="A175">
        <v>2017</v>
      </c>
      <c r="B175" t="s">
        <v>35</v>
      </c>
      <c r="C175">
        <v>2342</v>
      </c>
      <c r="D175">
        <v>5536</v>
      </c>
      <c r="E175">
        <v>6027</v>
      </c>
      <c r="F175">
        <v>1436</v>
      </c>
      <c r="G175">
        <v>959</v>
      </c>
      <c r="H175">
        <v>260</v>
      </c>
      <c r="I175">
        <v>24</v>
      </c>
      <c r="J175">
        <v>193</v>
      </c>
      <c r="K175">
        <v>702</v>
      </c>
      <c r="L175">
        <v>660</v>
      </c>
      <c r="M175">
        <v>390</v>
      </c>
      <c r="N175">
        <v>19</v>
      </c>
      <c r="O175">
        <v>1166</v>
      </c>
      <c r="P175">
        <v>45</v>
      </c>
      <c r="Q175">
        <v>37</v>
      </c>
      <c r="R175">
        <v>17</v>
      </c>
      <c r="S175">
        <v>160</v>
      </c>
      <c r="T175">
        <v>91</v>
      </c>
      <c r="W175">
        <f t="shared" si="2"/>
        <v>8</v>
      </c>
    </row>
    <row r="176" spans="1:31" x14ac:dyDescent="0.35">
      <c r="A176">
        <v>2017</v>
      </c>
      <c r="B176" t="s">
        <v>38</v>
      </c>
      <c r="C176">
        <v>2345</v>
      </c>
      <c r="D176">
        <v>5478</v>
      </c>
      <c r="E176">
        <v>6147</v>
      </c>
      <c r="F176">
        <v>1340</v>
      </c>
      <c r="G176">
        <v>854</v>
      </c>
      <c r="H176">
        <v>226</v>
      </c>
      <c r="I176">
        <v>32</v>
      </c>
      <c r="J176">
        <v>228</v>
      </c>
      <c r="K176">
        <v>694</v>
      </c>
      <c r="L176">
        <v>671</v>
      </c>
      <c r="M176">
        <v>545</v>
      </c>
      <c r="N176">
        <v>33</v>
      </c>
      <c r="O176">
        <v>1538</v>
      </c>
      <c r="P176">
        <v>55</v>
      </c>
      <c r="Q176">
        <v>48</v>
      </c>
      <c r="R176">
        <v>16</v>
      </c>
      <c r="S176">
        <v>115</v>
      </c>
      <c r="T176">
        <v>88</v>
      </c>
      <c r="W176">
        <f t="shared" si="2"/>
        <v>1</v>
      </c>
    </row>
    <row r="177" spans="1:23" x14ac:dyDescent="0.35">
      <c r="A177">
        <v>2017</v>
      </c>
      <c r="B177" t="s">
        <v>22</v>
      </c>
      <c r="C177">
        <v>2455</v>
      </c>
      <c r="D177">
        <v>5499</v>
      </c>
      <c r="E177">
        <v>6154</v>
      </c>
      <c r="F177">
        <v>1320</v>
      </c>
      <c r="G177">
        <v>824</v>
      </c>
      <c r="H177">
        <v>269</v>
      </c>
      <c r="I177">
        <v>5</v>
      </c>
      <c r="J177">
        <v>222</v>
      </c>
      <c r="K177">
        <v>693</v>
      </c>
      <c r="L177">
        <v>661</v>
      </c>
      <c r="M177">
        <v>542</v>
      </c>
      <c r="N177">
        <v>12</v>
      </c>
      <c r="O177">
        <v>1327</v>
      </c>
      <c r="P177">
        <v>51</v>
      </c>
      <c r="Q177">
        <v>35</v>
      </c>
      <c r="R177">
        <v>25</v>
      </c>
      <c r="S177">
        <v>153</v>
      </c>
      <c r="T177">
        <v>53</v>
      </c>
      <c r="W177">
        <f t="shared" si="2"/>
        <v>3</v>
      </c>
    </row>
    <row r="178" spans="1:23" x14ac:dyDescent="0.35">
      <c r="A178">
        <v>2017</v>
      </c>
      <c r="B178" t="s">
        <v>29</v>
      </c>
      <c r="C178">
        <v>2308</v>
      </c>
      <c r="D178">
        <v>5535</v>
      </c>
      <c r="E178">
        <v>6133</v>
      </c>
      <c r="F178">
        <v>1382</v>
      </c>
      <c r="G178">
        <v>885</v>
      </c>
      <c r="H178">
        <v>287</v>
      </c>
      <c r="I178">
        <v>36</v>
      </c>
      <c r="J178">
        <v>174</v>
      </c>
      <c r="K178">
        <v>690</v>
      </c>
      <c r="L178">
        <v>654</v>
      </c>
      <c r="M178">
        <v>494</v>
      </c>
      <c r="N178">
        <v>25</v>
      </c>
      <c r="O178">
        <v>1417</v>
      </c>
      <c r="P178">
        <v>47</v>
      </c>
      <c r="Q178">
        <v>36</v>
      </c>
      <c r="R178">
        <v>21</v>
      </c>
      <c r="S178">
        <v>128</v>
      </c>
      <c r="T178">
        <v>59</v>
      </c>
      <c r="W178">
        <f t="shared" si="2"/>
        <v>22</v>
      </c>
    </row>
    <row r="179" spans="1:23" x14ac:dyDescent="0.35">
      <c r="A179">
        <v>2017</v>
      </c>
      <c r="B179" t="s">
        <v>50</v>
      </c>
      <c r="C179">
        <v>2371</v>
      </c>
      <c r="D179">
        <v>5458</v>
      </c>
      <c r="E179">
        <v>6136</v>
      </c>
      <c r="F179">
        <v>1331</v>
      </c>
      <c r="G179">
        <v>895</v>
      </c>
      <c r="H179">
        <v>249</v>
      </c>
      <c r="I179">
        <v>36</v>
      </c>
      <c r="J179">
        <v>151</v>
      </c>
      <c r="K179">
        <v>668</v>
      </c>
      <c r="L179">
        <v>635</v>
      </c>
      <c r="M179">
        <v>519</v>
      </c>
      <c r="N179">
        <v>39</v>
      </c>
      <c r="O179">
        <v>1213</v>
      </c>
      <c r="P179">
        <v>88</v>
      </c>
      <c r="Q179">
        <v>28</v>
      </c>
      <c r="R179">
        <v>42</v>
      </c>
      <c r="S179">
        <v>120</v>
      </c>
      <c r="T179">
        <v>67</v>
      </c>
      <c r="W179">
        <f t="shared" si="2"/>
        <v>29</v>
      </c>
    </row>
    <row r="180" spans="1:23" x14ac:dyDescent="0.35">
      <c r="A180">
        <v>2017</v>
      </c>
      <c r="B180" t="s">
        <v>44</v>
      </c>
      <c r="C180">
        <v>2372</v>
      </c>
      <c r="D180">
        <v>5551</v>
      </c>
      <c r="E180">
        <v>6137</v>
      </c>
      <c r="F180">
        <v>1382</v>
      </c>
      <c r="G180">
        <v>936</v>
      </c>
      <c r="H180">
        <v>290</v>
      </c>
      <c r="I180">
        <v>28</v>
      </c>
      <c r="J180">
        <v>128</v>
      </c>
      <c r="K180">
        <v>639</v>
      </c>
      <c r="L180">
        <v>612</v>
      </c>
      <c r="M180">
        <v>467</v>
      </c>
      <c r="N180">
        <v>37</v>
      </c>
      <c r="O180">
        <v>1204</v>
      </c>
      <c r="P180">
        <v>36</v>
      </c>
      <c r="Q180">
        <v>52</v>
      </c>
      <c r="R180">
        <v>31</v>
      </c>
      <c r="S180">
        <v>136</v>
      </c>
      <c r="T180">
        <v>76</v>
      </c>
      <c r="W180">
        <f t="shared" si="2"/>
        <v>35</v>
      </c>
    </row>
    <row r="181" spans="1:23" x14ac:dyDescent="0.35">
      <c r="A181">
        <v>2017</v>
      </c>
      <c r="B181" t="s">
        <v>37</v>
      </c>
      <c r="C181">
        <v>2342</v>
      </c>
      <c r="D181">
        <v>5356</v>
      </c>
      <c r="E181">
        <v>5954</v>
      </c>
      <c r="F181">
        <v>1251</v>
      </c>
      <c r="G181">
        <v>804</v>
      </c>
      <c r="H181">
        <v>227</v>
      </c>
      <c r="I181">
        <v>31</v>
      </c>
      <c r="J181">
        <v>189</v>
      </c>
      <c r="K181">
        <v>604</v>
      </c>
      <c r="L181">
        <v>576</v>
      </c>
      <c r="M181">
        <v>460</v>
      </c>
      <c r="N181">
        <v>20</v>
      </c>
      <c r="O181">
        <v>1499</v>
      </c>
      <c r="P181">
        <v>53</v>
      </c>
      <c r="Q181">
        <v>33</v>
      </c>
      <c r="R181">
        <v>52</v>
      </c>
      <c r="S181">
        <v>99</v>
      </c>
      <c r="T181">
        <v>89</v>
      </c>
    </row>
  </sheetData>
  <autoFilter ref="A1:V181">
    <sortState xmlns:xlrd2="http://schemas.microsoft.com/office/spreadsheetml/2017/richdata2" ref="A152:V181">
      <sortCondition descending="1" ref="K1:K181"/>
    </sortState>
  </autoFilter>
  <sortState xmlns:xlrd2="http://schemas.microsoft.com/office/spreadsheetml/2017/richdata2" ref="A32:W61">
    <sortCondition descending="1" ref="K1:K181"/>
  </sortState>
  <mergeCells count="10">
    <mergeCell ref="AA122:AE122"/>
    <mergeCell ref="AA128:AE128"/>
    <mergeCell ref="AA152:AE152"/>
    <mergeCell ref="AA158:AE158"/>
    <mergeCell ref="AA2:AE2"/>
    <mergeCell ref="AA8:AE8"/>
    <mergeCell ref="AA33:AE33"/>
    <mergeCell ref="AA39:AE39"/>
    <mergeCell ref="AA92:AE92"/>
    <mergeCell ref="AA98:AE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80" workbookViewId="0">
      <selection activeCell="R15" sqref="Q15:R15"/>
    </sheetView>
  </sheetViews>
  <sheetFormatPr defaultRowHeight="14.5" x14ac:dyDescent="0.35"/>
  <cols>
    <col min="1" max="1" width="11.453125" bestFit="1" customWidth="1"/>
    <col min="5" max="5" width="11.453125" bestFit="1" customWidth="1"/>
    <col min="9" max="9" width="11.453125" bestFit="1" customWidth="1"/>
    <col min="13" max="13" width="11.453125" bestFit="1" customWidth="1"/>
    <col min="17" max="17" width="11.453125" bestFit="1" customWidth="1"/>
    <col min="20" max="21" width="11.7265625" bestFit="1" customWidth="1"/>
  </cols>
  <sheetData>
    <row r="1" spans="1:26" ht="15" thickBot="1" x14ac:dyDescent="0.4">
      <c r="A1" s="7" t="s">
        <v>62</v>
      </c>
      <c r="B1" s="8"/>
      <c r="C1" s="9"/>
      <c r="D1" s="5"/>
      <c r="E1" s="7" t="s">
        <v>64</v>
      </c>
      <c r="F1" s="8"/>
      <c r="G1" s="9"/>
      <c r="I1" s="7" t="s">
        <v>66</v>
      </c>
      <c r="J1" s="8"/>
      <c r="K1" s="9"/>
      <c r="M1" s="7" t="s">
        <v>67</v>
      </c>
      <c r="N1" s="8"/>
      <c r="O1" s="9"/>
      <c r="Q1" s="7" t="s">
        <v>74</v>
      </c>
      <c r="R1" s="8"/>
      <c r="S1" s="9"/>
      <c r="U1" s="23" t="s">
        <v>77</v>
      </c>
      <c r="V1" s="25"/>
    </row>
    <row r="2" spans="1:26" x14ac:dyDescent="0.35">
      <c r="A2" s="10"/>
      <c r="B2" s="6" t="s">
        <v>56</v>
      </c>
      <c r="C2" s="11" t="s">
        <v>57</v>
      </c>
      <c r="E2" s="10"/>
      <c r="F2" s="6" t="s">
        <v>56</v>
      </c>
      <c r="G2" s="11" t="s">
        <v>57</v>
      </c>
      <c r="I2" s="10"/>
      <c r="J2" s="6" t="s">
        <v>56</v>
      </c>
      <c r="K2" s="11" t="s">
        <v>57</v>
      </c>
      <c r="M2" s="10"/>
      <c r="N2" s="6" t="s">
        <v>56</v>
      </c>
      <c r="O2" s="11" t="s">
        <v>57</v>
      </c>
      <c r="Q2" s="10"/>
      <c r="R2" s="6" t="s">
        <v>56</v>
      </c>
      <c r="S2" s="11" t="s">
        <v>57</v>
      </c>
      <c r="U2" s="7" t="s">
        <v>60</v>
      </c>
      <c r="V2" s="9"/>
    </row>
    <row r="3" spans="1:26" x14ac:dyDescent="0.35">
      <c r="A3" s="10" t="s">
        <v>53</v>
      </c>
      <c r="B3" s="12">
        <v>10</v>
      </c>
      <c r="C3" s="11">
        <v>9</v>
      </c>
      <c r="D3" s="2"/>
      <c r="E3" s="10" t="s">
        <v>53</v>
      </c>
      <c r="F3" s="12">
        <v>9</v>
      </c>
      <c r="G3" s="11">
        <v>6</v>
      </c>
      <c r="I3" s="10" t="s">
        <v>53</v>
      </c>
      <c r="J3" s="12">
        <v>12.5</v>
      </c>
      <c r="K3" s="11">
        <v>10</v>
      </c>
      <c r="M3" s="10" t="s">
        <v>53</v>
      </c>
      <c r="N3" s="12">
        <v>10</v>
      </c>
      <c r="O3" s="11">
        <v>8</v>
      </c>
      <c r="Q3" s="10" t="s">
        <v>53</v>
      </c>
      <c r="R3" s="12">
        <v>10</v>
      </c>
      <c r="S3" s="11">
        <v>4</v>
      </c>
      <c r="U3" s="10" t="s">
        <v>53</v>
      </c>
      <c r="V3" s="29">
        <f>AVERAGE(R3,N3,J3, F3, B3)</f>
        <v>10.3</v>
      </c>
    </row>
    <row r="4" spans="1:26" x14ac:dyDescent="0.35">
      <c r="A4" s="10" t="s">
        <v>54</v>
      </c>
      <c r="B4" s="6">
        <v>13.1</v>
      </c>
      <c r="C4" s="11">
        <v>10</v>
      </c>
      <c r="D4" s="2"/>
      <c r="E4" s="10" t="s">
        <v>54</v>
      </c>
      <c r="F4" s="6">
        <v>12</v>
      </c>
      <c r="G4" s="11">
        <v>7</v>
      </c>
      <c r="I4" s="10" t="s">
        <v>54</v>
      </c>
      <c r="J4" s="6">
        <v>13</v>
      </c>
      <c r="K4" s="11">
        <v>14</v>
      </c>
      <c r="M4" s="10" t="s">
        <v>54</v>
      </c>
      <c r="N4" s="6">
        <v>12</v>
      </c>
      <c r="O4" s="11">
        <v>9</v>
      </c>
      <c r="Q4" s="10" t="s">
        <v>54</v>
      </c>
      <c r="R4" s="6">
        <v>12</v>
      </c>
      <c r="S4" s="11">
        <v>5</v>
      </c>
      <c r="U4" s="10" t="s">
        <v>54</v>
      </c>
      <c r="V4" s="29">
        <f>AVERAGE(R4,N4,J4, F4, B4)</f>
        <v>12.42</v>
      </c>
    </row>
    <row r="5" spans="1:26" ht="15" thickBot="1" x14ac:dyDescent="0.4">
      <c r="A5" s="10" t="s">
        <v>55</v>
      </c>
      <c r="B5" s="13">
        <v>9.9329999999999998</v>
      </c>
      <c r="C5" s="11">
        <v>9</v>
      </c>
      <c r="D5" s="2"/>
      <c r="E5" s="10" t="s">
        <v>55</v>
      </c>
      <c r="F5" s="13">
        <v>9</v>
      </c>
      <c r="G5" s="11">
        <v>5</v>
      </c>
      <c r="I5" s="10" t="s">
        <v>55</v>
      </c>
      <c r="J5" s="13">
        <v>12</v>
      </c>
      <c r="K5" s="11">
        <v>13</v>
      </c>
      <c r="M5" s="10" t="s">
        <v>55</v>
      </c>
      <c r="N5" s="13">
        <v>11</v>
      </c>
      <c r="O5" s="11">
        <v>9</v>
      </c>
      <c r="Q5" s="10" t="s">
        <v>55</v>
      </c>
      <c r="R5" s="13">
        <v>10</v>
      </c>
      <c r="S5" s="11">
        <v>7</v>
      </c>
      <c r="U5" s="18" t="s">
        <v>55</v>
      </c>
      <c r="V5" s="30">
        <f>AVERAGE(R5,N5,J5, F5, B5)</f>
        <v>10.3866</v>
      </c>
    </row>
    <row r="6" spans="1:26" s="6" customFormat="1" x14ac:dyDescent="0.35">
      <c r="A6" s="14"/>
      <c r="B6" s="15"/>
      <c r="C6" s="16"/>
      <c r="E6" s="14"/>
      <c r="F6" s="15"/>
      <c r="G6" s="16"/>
      <c r="I6" s="14"/>
      <c r="J6" s="15"/>
      <c r="K6" s="16"/>
      <c r="M6" s="14"/>
      <c r="N6" s="15"/>
      <c r="O6" s="16"/>
      <c r="Q6" s="14"/>
      <c r="R6" s="15"/>
      <c r="S6" s="16"/>
      <c r="U6" s="7" t="s">
        <v>61</v>
      </c>
      <c r="V6" s="9"/>
    </row>
    <row r="7" spans="1:26" x14ac:dyDescent="0.35">
      <c r="A7" s="14" t="s">
        <v>63</v>
      </c>
      <c r="B7" s="15"/>
      <c r="C7" s="16"/>
      <c r="D7" s="5"/>
      <c r="E7" s="14" t="s">
        <v>65</v>
      </c>
      <c r="F7" s="15"/>
      <c r="G7" s="16"/>
      <c r="I7" s="14" t="s">
        <v>72</v>
      </c>
      <c r="J7" s="15"/>
      <c r="K7" s="16"/>
      <c r="M7" s="14" t="s">
        <v>73</v>
      </c>
      <c r="N7" s="15"/>
      <c r="O7" s="16"/>
      <c r="Q7" s="14" t="s">
        <v>75</v>
      </c>
      <c r="R7" s="15"/>
      <c r="S7" s="16"/>
      <c r="U7" s="10" t="s">
        <v>53</v>
      </c>
      <c r="V7" s="29">
        <f>AVERAGE(R8,N8,J8, F8, B8)</f>
        <v>738.8</v>
      </c>
    </row>
    <row r="8" spans="1:26" x14ac:dyDescent="0.35">
      <c r="A8" s="10" t="s">
        <v>53</v>
      </c>
      <c r="B8" s="12">
        <v>694</v>
      </c>
      <c r="C8" s="17">
        <v>698</v>
      </c>
      <c r="D8" s="2"/>
      <c r="E8" s="10" t="s">
        <v>53</v>
      </c>
      <c r="F8" s="12">
        <v>744</v>
      </c>
      <c r="G8" s="17">
        <v>727</v>
      </c>
      <c r="I8" s="10" t="s">
        <v>53</v>
      </c>
      <c r="J8" s="12">
        <v>782</v>
      </c>
      <c r="K8" s="17">
        <v>789</v>
      </c>
      <c r="M8" s="10" t="s">
        <v>53</v>
      </c>
      <c r="N8" s="12">
        <v>721</v>
      </c>
      <c r="O8" s="17">
        <v>719</v>
      </c>
      <c r="Q8" s="10" t="s">
        <v>53</v>
      </c>
      <c r="R8" s="12">
        <v>753</v>
      </c>
      <c r="S8" s="17">
        <v>747</v>
      </c>
      <c r="U8" s="10" t="s">
        <v>54</v>
      </c>
      <c r="V8" s="29">
        <f>AVERAGE(R9,N9,J9, F9, B9)</f>
        <v>818.8</v>
      </c>
    </row>
    <row r="9" spans="1:26" ht="15" thickBot="1" x14ac:dyDescent="0.4">
      <c r="A9" s="10" t="s">
        <v>54</v>
      </c>
      <c r="B9" s="12">
        <v>771</v>
      </c>
      <c r="C9" s="17">
        <v>772</v>
      </c>
      <c r="D9" s="2"/>
      <c r="E9" s="10" t="s">
        <v>54</v>
      </c>
      <c r="F9" s="12">
        <v>814</v>
      </c>
      <c r="G9" s="17">
        <v>817</v>
      </c>
      <c r="I9" s="10" t="s">
        <v>54</v>
      </c>
      <c r="J9" s="12">
        <v>881</v>
      </c>
      <c r="K9" s="17">
        <v>880</v>
      </c>
      <c r="M9" s="10" t="s">
        <v>54</v>
      </c>
      <c r="N9" s="12">
        <v>803</v>
      </c>
      <c r="O9" s="17">
        <v>801</v>
      </c>
      <c r="Q9" s="10" t="s">
        <v>54</v>
      </c>
      <c r="R9" s="12">
        <v>825</v>
      </c>
      <c r="S9" s="17">
        <v>819</v>
      </c>
      <c r="U9" s="18" t="s">
        <v>55</v>
      </c>
      <c r="V9" s="30">
        <f>AVERAGE(R10,N10,J10, F10, B10)</f>
        <v>795.2</v>
      </c>
    </row>
    <row r="10" spans="1:26" ht="15" thickBot="1" x14ac:dyDescent="0.4">
      <c r="A10" s="18" t="s">
        <v>55</v>
      </c>
      <c r="B10" s="19">
        <v>750</v>
      </c>
      <c r="C10" s="20">
        <v>737</v>
      </c>
      <c r="D10" s="2"/>
      <c r="E10" s="18" t="s">
        <v>55</v>
      </c>
      <c r="F10" s="19">
        <v>788</v>
      </c>
      <c r="G10" s="20">
        <v>790</v>
      </c>
      <c r="I10" s="18" t="s">
        <v>55</v>
      </c>
      <c r="J10" s="19">
        <v>851</v>
      </c>
      <c r="K10" s="20">
        <v>845</v>
      </c>
      <c r="M10" s="18" t="s">
        <v>55</v>
      </c>
      <c r="N10" s="19">
        <v>783</v>
      </c>
      <c r="O10" s="20">
        <v>771</v>
      </c>
      <c r="Q10" s="18" t="s">
        <v>55</v>
      </c>
      <c r="R10" s="19">
        <v>804</v>
      </c>
      <c r="S10" s="20">
        <v>812</v>
      </c>
    </row>
    <row r="12" spans="1:26" ht="15" thickBot="1" x14ac:dyDescent="0.4"/>
    <row r="13" spans="1:26" ht="15" thickBot="1" x14ac:dyDescent="0.4">
      <c r="A13" s="7" t="s">
        <v>68</v>
      </c>
      <c r="B13" s="8"/>
      <c r="C13" s="9"/>
      <c r="E13" s="7" t="s">
        <v>69</v>
      </c>
      <c r="F13" s="8"/>
      <c r="G13" s="9"/>
      <c r="I13" s="7" t="s">
        <v>70</v>
      </c>
      <c r="J13" s="8"/>
      <c r="K13" s="9"/>
      <c r="M13" s="7" t="s">
        <v>76</v>
      </c>
      <c r="N13" s="8"/>
      <c r="O13" s="9"/>
      <c r="Q13" s="21"/>
      <c r="R13" s="21"/>
      <c r="S13" s="21"/>
      <c r="T13" s="32" t="s">
        <v>79</v>
      </c>
      <c r="U13" s="33"/>
      <c r="V13" s="33"/>
      <c r="W13" s="33"/>
      <c r="X13" s="33"/>
      <c r="Y13" s="34"/>
      <c r="Z13" s="31"/>
    </row>
    <row r="14" spans="1:26" ht="15" thickBot="1" x14ac:dyDescent="0.4">
      <c r="A14" s="10"/>
      <c r="B14" s="6" t="s">
        <v>56</v>
      </c>
      <c r="C14" s="11" t="s">
        <v>57</v>
      </c>
      <c r="E14" s="10"/>
      <c r="F14" s="6" t="s">
        <v>56</v>
      </c>
      <c r="G14" s="11" t="s">
        <v>57</v>
      </c>
      <c r="I14" s="10"/>
      <c r="J14" s="6" t="s">
        <v>56</v>
      </c>
      <c r="K14" s="11" t="s">
        <v>57</v>
      </c>
      <c r="M14" s="10"/>
      <c r="N14" s="6" t="s">
        <v>56</v>
      </c>
      <c r="O14" s="11" t="s">
        <v>57</v>
      </c>
      <c r="Q14" s="23" t="s">
        <v>78</v>
      </c>
      <c r="R14" s="25"/>
      <c r="S14" s="6"/>
      <c r="T14" s="43" t="s">
        <v>60</v>
      </c>
      <c r="U14" s="44"/>
      <c r="V14" s="44"/>
      <c r="W14" s="44"/>
      <c r="X14" s="44"/>
      <c r="Y14" s="45"/>
    </row>
    <row r="15" spans="1:26" ht="15" thickBot="1" x14ac:dyDescent="0.4">
      <c r="A15" s="10" t="s">
        <v>53</v>
      </c>
      <c r="B15" s="12">
        <v>11</v>
      </c>
      <c r="C15" s="11">
        <v>9</v>
      </c>
      <c r="E15" s="10" t="s">
        <v>53</v>
      </c>
      <c r="F15" s="12">
        <v>8.1999999999999993</v>
      </c>
      <c r="G15" s="11">
        <v>5</v>
      </c>
      <c r="I15" s="10" t="s">
        <v>53</v>
      </c>
      <c r="J15" s="12">
        <v>12</v>
      </c>
      <c r="K15" s="11">
        <v>6</v>
      </c>
      <c r="M15" s="10" t="s">
        <v>53</v>
      </c>
      <c r="N15" s="12">
        <v>8</v>
      </c>
      <c r="O15" s="11">
        <v>6</v>
      </c>
      <c r="Q15" s="50"/>
      <c r="S15" s="6"/>
      <c r="T15" s="23" t="s">
        <v>81</v>
      </c>
      <c r="U15" s="24"/>
      <c r="V15" s="25"/>
      <c r="W15" s="23" t="s">
        <v>80</v>
      </c>
      <c r="X15" s="24"/>
      <c r="Y15" s="25"/>
    </row>
    <row r="16" spans="1:26" x14ac:dyDescent="0.35">
      <c r="A16" s="10" t="s">
        <v>54</v>
      </c>
      <c r="B16" s="6">
        <v>19</v>
      </c>
      <c r="C16" s="11">
        <v>10</v>
      </c>
      <c r="E16" s="10" t="s">
        <v>54</v>
      </c>
      <c r="F16" s="6">
        <v>10.4</v>
      </c>
      <c r="G16" s="11">
        <v>8</v>
      </c>
      <c r="I16" s="10" t="s">
        <v>54</v>
      </c>
      <c r="J16" s="6">
        <v>15</v>
      </c>
      <c r="K16" s="11">
        <v>12.5</v>
      </c>
      <c r="M16" s="10" t="s">
        <v>54</v>
      </c>
      <c r="N16" s="6">
        <v>8</v>
      </c>
      <c r="O16" s="11">
        <v>6</v>
      </c>
      <c r="Q16" s="10" t="s">
        <v>53</v>
      </c>
      <c r="R16" s="29">
        <f>AVERAGE(N15,J15,F15,B15)</f>
        <v>9.8000000000000007</v>
      </c>
      <c r="S16" s="6"/>
      <c r="T16" s="51" t="s">
        <v>53</v>
      </c>
      <c r="U16" s="41">
        <f>V3-R16</f>
        <v>0.5</v>
      </c>
      <c r="V16" s="36">
        <f>(V3/R16)-1</f>
        <v>5.1020408163265252E-2</v>
      </c>
      <c r="W16" s="39">
        <f>AVERAGE(F15,J15,N15)</f>
        <v>9.4</v>
      </c>
      <c r="X16" s="35">
        <f>V3-W16</f>
        <v>0.90000000000000036</v>
      </c>
      <c r="Y16" s="36">
        <f>(V3/W16) -1</f>
        <v>9.5744680851063801E-2</v>
      </c>
    </row>
    <row r="17" spans="1:25" x14ac:dyDescent="0.35">
      <c r="A17" s="10" t="s">
        <v>55</v>
      </c>
      <c r="B17" s="13">
        <v>13.5</v>
      </c>
      <c r="C17" s="11">
        <v>9</v>
      </c>
      <c r="E17" s="10" t="s">
        <v>55</v>
      </c>
      <c r="F17" s="13">
        <v>8.5329999999999995</v>
      </c>
      <c r="G17" s="11">
        <v>5</v>
      </c>
      <c r="I17" s="10" t="s">
        <v>55</v>
      </c>
      <c r="J17" s="13">
        <v>13.5</v>
      </c>
      <c r="K17" s="11">
        <v>10</v>
      </c>
      <c r="M17" s="10" t="s">
        <v>55</v>
      </c>
      <c r="N17" s="13">
        <v>7</v>
      </c>
      <c r="O17" s="11">
        <v>5</v>
      </c>
      <c r="Q17" s="10" t="s">
        <v>54</v>
      </c>
      <c r="R17" s="29">
        <f>AVERAGE(N16,J16,F16,B16)</f>
        <v>13.1</v>
      </c>
      <c r="S17" s="6"/>
      <c r="T17" s="51" t="s">
        <v>54</v>
      </c>
      <c r="U17" s="41">
        <f>V4-R17</f>
        <v>-0.67999999999999972</v>
      </c>
      <c r="V17" s="36">
        <f>(V4/R17)-1</f>
        <v>-5.1908396946564905E-2</v>
      </c>
      <c r="W17" s="39">
        <f>AVERAGE(F16,J16,N16)</f>
        <v>11.133333333333333</v>
      </c>
      <c r="X17" s="35">
        <f>V4-W17</f>
        <v>1.2866666666666671</v>
      </c>
      <c r="Y17" s="36">
        <f>(V4/W17) -1</f>
        <v>0.11556886227544916</v>
      </c>
    </row>
    <row r="18" spans="1:25" ht="15" thickBot="1" x14ac:dyDescent="0.4">
      <c r="A18" s="10"/>
      <c r="B18" s="6"/>
      <c r="C18" s="11"/>
      <c r="E18" s="10"/>
      <c r="F18" s="6"/>
      <c r="G18" s="11"/>
      <c r="I18" s="10"/>
      <c r="J18" s="6"/>
      <c r="K18" s="11"/>
      <c r="M18" s="10"/>
      <c r="N18" s="6"/>
      <c r="O18" s="11"/>
      <c r="Q18" s="18" t="s">
        <v>55</v>
      </c>
      <c r="R18" s="30">
        <f>AVERAGE(N17,J17,F17,B17)</f>
        <v>10.63325</v>
      </c>
      <c r="S18" s="6"/>
      <c r="T18" s="52" t="s">
        <v>55</v>
      </c>
      <c r="U18" s="42">
        <f>V5-R18</f>
        <v>-0.2466500000000007</v>
      </c>
      <c r="V18" s="38">
        <f>(V5/R18)-1</f>
        <v>-2.3196106552559215E-2</v>
      </c>
      <c r="W18" s="40">
        <f>AVERAGE(F17,J17,N17)</f>
        <v>9.6776666666666671</v>
      </c>
      <c r="X18" s="37">
        <f>V5-W18</f>
        <v>0.70893333333333253</v>
      </c>
      <c r="Y18" s="38">
        <f>(V5/W18) -1</f>
        <v>7.3254572383150141E-2</v>
      </c>
    </row>
    <row r="19" spans="1:25" ht="15" thickBot="1" x14ac:dyDescent="0.4">
      <c r="A19" s="14" t="s">
        <v>65</v>
      </c>
      <c r="B19" s="15"/>
      <c r="C19" s="16"/>
      <c r="E19" s="14" t="s">
        <v>65</v>
      </c>
      <c r="F19" s="15"/>
      <c r="G19" s="16"/>
      <c r="I19" s="14" t="s">
        <v>65</v>
      </c>
      <c r="J19" s="15"/>
      <c r="K19" s="16"/>
      <c r="M19" s="14" t="s">
        <v>65</v>
      </c>
      <c r="N19" s="15"/>
      <c r="O19" s="16"/>
      <c r="Q19" s="53" t="s">
        <v>61</v>
      </c>
      <c r="R19" s="46"/>
      <c r="S19" s="21"/>
      <c r="T19" s="26" t="s">
        <v>61</v>
      </c>
      <c r="U19" s="27"/>
      <c r="V19" s="27"/>
      <c r="W19" s="27"/>
      <c r="X19" s="27"/>
      <c r="Y19" s="28"/>
    </row>
    <row r="20" spans="1:25" ht="15" thickBot="1" x14ac:dyDescent="0.4">
      <c r="A20" s="10" t="s">
        <v>53</v>
      </c>
      <c r="B20" s="12">
        <v>688.2</v>
      </c>
      <c r="C20" s="17">
        <v>698</v>
      </c>
      <c r="E20" s="10" t="s">
        <v>53</v>
      </c>
      <c r="F20" s="12">
        <v>659</v>
      </c>
      <c r="G20" s="17">
        <v>648</v>
      </c>
      <c r="I20" s="10" t="s">
        <v>53</v>
      </c>
      <c r="J20" s="12">
        <v>675</v>
      </c>
      <c r="K20" s="17">
        <v>698</v>
      </c>
      <c r="M20" s="10" t="s">
        <v>53</v>
      </c>
      <c r="N20" s="12">
        <v>701</v>
      </c>
      <c r="O20" s="17">
        <v>707</v>
      </c>
      <c r="Q20" s="10" t="s">
        <v>53</v>
      </c>
      <c r="R20" s="29">
        <f>AVERAGE(N20,J20,F20,B20)</f>
        <v>680.8</v>
      </c>
      <c r="S20" s="22"/>
      <c r="T20" s="23" t="s">
        <v>81</v>
      </c>
      <c r="U20" s="24"/>
      <c r="V20" s="25"/>
      <c r="W20" s="47" t="s">
        <v>80</v>
      </c>
      <c r="X20" s="48"/>
      <c r="Y20" s="49"/>
    </row>
    <row r="21" spans="1:25" x14ac:dyDescent="0.35">
      <c r="A21" s="10" t="s">
        <v>54</v>
      </c>
      <c r="B21" s="12">
        <v>748</v>
      </c>
      <c r="C21" s="17">
        <v>772</v>
      </c>
      <c r="E21" s="10" t="s">
        <v>54</v>
      </c>
      <c r="F21" s="12">
        <v>724</v>
      </c>
      <c r="G21" s="17">
        <v>721</v>
      </c>
      <c r="I21" s="10" t="s">
        <v>54</v>
      </c>
      <c r="J21" s="12">
        <v>757</v>
      </c>
      <c r="K21" s="17">
        <v>772</v>
      </c>
      <c r="M21" s="10" t="s">
        <v>54</v>
      </c>
      <c r="N21" s="12">
        <v>763</v>
      </c>
      <c r="O21" s="17">
        <v>762</v>
      </c>
      <c r="Q21" s="10" t="s">
        <v>54</v>
      </c>
      <c r="R21" s="29">
        <f>AVERAGE(N21,J21,F21,B21)</f>
        <v>748</v>
      </c>
      <c r="S21" s="22"/>
      <c r="T21" s="10" t="s">
        <v>53</v>
      </c>
      <c r="U21" s="41">
        <f>V7-R20</f>
        <v>58</v>
      </c>
      <c r="V21" s="36">
        <f>(V7/R20)-1</f>
        <v>8.5193889541715695E-2</v>
      </c>
      <c r="W21" s="39">
        <f>AVERAGE(F20,J20,N20)</f>
        <v>678.33333333333337</v>
      </c>
      <c r="X21" s="35">
        <f>V7-W21</f>
        <v>60.466666666666583</v>
      </c>
      <c r="Y21" s="36">
        <f>(V7/W21) -1</f>
        <v>8.9140049140048916E-2</v>
      </c>
    </row>
    <row r="22" spans="1:25" ht="15" thickBot="1" x14ac:dyDescent="0.4">
      <c r="A22" s="18" t="s">
        <v>55</v>
      </c>
      <c r="B22" s="19">
        <v>730</v>
      </c>
      <c r="C22" s="20">
        <v>737</v>
      </c>
      <c r="E22" s="18" t="s">
        <v>55</v>
      </c>
      <c r="F22" s="19">
        <v>702</v>
      </c>
      <c r="G22" s="20">
        <v>705</v>
      </c>
      <c r="I22" s="18" t="s">
        <v>55</v>
      </c>
      <c r="J22" s="19">
        <v>733</v>
      </c>
      <c r="K22" s="20">
        <v>737</v>
      </c>
      <c r="M22" s="18" t="s">
        <v>55</v>
      </c>
      <c r="N22" s="19">
        <v>747</v>
      </c>
      <c r="O22" s="20">
        <v>734</v>
      </c>
      <c r="Q22" s="18" t="s">
        <v>55</v>
      </c>
      <c r="R22" s="30">
        <f>AVERAGE(N22,J22,F22,B22)</f>
        <v>728</v>
      </c>
      <c r="S22" s="22"/>
      <c r="T22" s="10" t="s">
        <v>54</v>
      </c>
      <c r="U22" s="41">
        <f>V8-R21</f>
        <v>70.799999999999955</v>
      </c>
      <c r="V22" s="36">
        <f>(V8/R21)-1</f>
        <v>9.4652406417112145E-2</v>
      </c>
      <c r="W22" s="39">
        <f>AVERAGE(F21,J21,N21)</f>
        <v>748</v>
      </c>
      <c r="X22" s="35">
        <f>V8-W22</f>
        <v>70.799999999999955</v>
      </c>
      <c r="Y22" s="36">
        <f>(V8/W22) -1</f>
        <v>9.4652406417112145E-2</v>
      </c>
    </row>
    <row r="23" spans="1:25" ht="15" thickBot="1" x14ac:dyDescent="0.4">
      <c r="T23" s="18" t="s">
        <v>55</v>
      </c>
      <c r="U23" s="42">
        <f>V9-R22</f>
        <v>67.200000000000045</v>
      </c>
      <c r="V23" s="38">
        <f>(V9/R22)-1</f>
        <v>9.2307692307692424E-2</v>
      </c>
      <c r="W23" s="40">
        <f>AVERAGE(F22,J22,N22)</f>
        <v>727.33333333333337</v>
      </c>
      <c r="X23" s="37">
        <f>V9-W23</f>
        <v>67.866666666666674</v>
      </c>
      <c r="Y23" s="38">
        <f>(V9/W23) -1</f>
        <v>9.3308890925756227E-2</v>
      </c>
    </row>
  </sheetData>
  <mergeCells count="34">
    <mergeCell ref="U6:V6"/>
    <mergeCell ref="T14:Y14"/>
    <mergeCell ref="T13:Y13"/>
    <mergeCell ref="U1:V1"/>
    <mergeCell ref="T19:Y19"/>
    <mergeCell ref="W15:Y15"/>
    <mergeCell ref="W20:Y20"/>
    <mergeCell ref="T15:V15"/>
    <mergeCell ref="T20:V20"/>
    <mergeCell ref="Q1:S1"/>
    <mergeCell ref="Q6:S6"/>
    <mergeCell ref="Q7:S7"/>
    <mergeCell ref="U2:V2"/>
    <mergeCell ref="Q14:R14"/>
    <mergeCell ref="M13:O13"/>
    <mergeCell ref="M19:O19"/>
    <mergeCell ref="M6:O6"/>
    <mergeCell ref="I6:K6"/>
    <mergeCell ref="E6:G6"/>
    <mergeCell ref="A6:C6"/>
    <mergeCell ref="I1:K1"/>
    <mergeCell ref="I7:K7"/>
    <mergeCell ref="M1:O1"/>
    <mergeCell ref="M7:O7"/>
    <mergeCell ref="A13:C13"/>
    <mergeCell ref="A19:C19"/>
    <mergeCell ref="E13:G13"/>
    <mergeCell ref="E19:G19"/>
    <mergeCell ref="I13:K13"/>
    <mergeCell ref="I19:K19"/>
    <mergeCell ref="A1:C1"/>
    <mergeCell ref="A7:C7"/>
    <mergeCell ref="E1:G1"/>
    <mergeCell ref="E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 Data</vt:lpstr>
      <vt:lpstr>Comparing Time 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Swiger</dc:creator>
  <cp:lastModifiedBy>Travis Swiger</cp:lastModifiedBy>
  <dcterms:created xsi:type="dcterms:W3CDTF">2022-12-20T23:28:59Z</dcterms:created>
  <dcterms:modified xsi:type="dcterms:W3CDTF">2022-12-24T23:46:59Z</dcterms:modified>
</cp:coreProperties>
</file>